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<sst xmlns="http://schemas.openxmlformats.org/spreadsheetml/2006/main" count="10568" uniqueCount="2871">
  <si>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</si>
  <si>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</si>
  <si>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</si>
  <si>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</si>
  <si>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</si>
  <si>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</si>
  <si>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</si>
  <si>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</si>
  <si>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</si>
  <si>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</si>
  <si>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</si>
  <si>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</si>
  <si>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</si>
  <si>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</si>
  <si>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</si>
  <si>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</si>
  <si>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</si>
  <si>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</si>
  <si>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</si>
  <si>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</si>
  <si>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</si>
  <si>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</si>
  <si>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</si>
  <si>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</si>
  <si>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</si>
  <si>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</si>
  <si>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</si>
  <si>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</si>
  <si>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</si>
  <si>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</si>
  <si>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</si>
  <si>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</si>
  <si>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</si>
  <si>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</si>
  <si>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</si>
  <si>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</si>
  <si>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</si>
  <si>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</si>
  <si>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</si>
  <si>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</si>
  <si>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</si>
  <si>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</si>
  <si>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</si>
  <si>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</si>
  <si>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</si>
  <si>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</si>
  <si>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</si>
  <si>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</si>
  <si>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</si>
  <si>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</si>
  <si>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</si>
  <si>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</si>
  <si>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</si>
  <si>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</si>
  <si>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</si>
  <si>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</si>
  <si>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</si>
  <si>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</si>
  <si>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</si>
  <si>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</si>
  <si>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</si>
  <si>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</si>
  <si>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</si>
  <si>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</si>
  <si>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</si>
  <si>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</si>
  <si>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</si>
  <si>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</si>
  <si>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</si>
  <si>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</si>
  <si>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</si>
  <si>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</si>
  <si>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</si>
  <si>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</si>
  <si>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</si>
  <si>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</si>
  <si>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</si>
  <si>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</si>
  <si>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</si>
  <si>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</si>
  <si>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</si>
  <si>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</si>
  <si>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</si>
  <si>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</si>
  <si>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</si>
  <si>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</si>
  <si>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</si>
  <si>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</si>
  <si>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</si>
  <si>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</si>
  <si>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</si>
  <si>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</si>
  <si>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</si>
  <si>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</si>
  <si>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</si>
  <si>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</si>
  <si>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</si>
  <si>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</si>
  <si>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</si>
  <si>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</si>
  <si>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</si>
  <si>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</si>
  <si>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</si>
  <si>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</si>
  <si>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</si>
  <si>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</si>
  <si>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</si>
  <si>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</si>
  <si>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</si>
  <si>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</si>
  <si>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</si>
  <si>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</si>
  <si>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</si>
  <si>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</si>
  <si>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</si>
  <si>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</si>
  <si>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</si>
  <si>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</si>
  <si>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</si>
  <si>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</si>
  <si>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</si>
  <si>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</si>
  <si>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</si>
  <si>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</si>
  <si>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</si>
  <si>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</si>
  <si>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</si>
  <si>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</si>
  <si>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</si>
  <si>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</si>
  <si>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</si>
  <si>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</si>
  <si>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</si>
  <si>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</si>
  <si>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</si>
  <si>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</si>
  <si>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</si>
  <si>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</si>
  <si>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</si>
  <si>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</si>
  <si>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</si>
  <si>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</si>
  <si>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</si>
  <si>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</si>
  <si>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</si>
  <si>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</si>
  <si>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</si>
  <si>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</si>
  <si>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</si>
  <si>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</si>
  <si>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</si>
  <si>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</si>
  <si>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</si>
  <si>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</si>
  <si>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</si>
  <si>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</si>
  <si>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</si>
  <si>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</si>
  <si>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</si>
  <si>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</si>
  <si>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</si>
  <si>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</si>
  <si>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</si>
  <si>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</si>
  <si>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</si>
  <si>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</si>
  <si>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</si>
  <si>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</si>
  <si>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</si>
  <si>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</si>
  <si>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</si>
  <si>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</si>
  <si>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</si>
  <si>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</si>
  <si>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</si>
  <si>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</si>
  <si>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</si>
  <si>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</si>
  <si>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</si>
  <si>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</si>
  <si>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</si>
  <si>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</si>
  <si>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</si>
  <si>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</si>
  <si>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</si>
  <si>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</si>
  <si>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</si>
  <si>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</si>
  <si>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</si>
  <si>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</si>
  <si>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</si>
  <si>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</si>
  <si>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</si>
  <si>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</si>
  <si>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</si>
  <si>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</si>
  <si>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</si>
  <si>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</si>
  <si>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</si>
  <si>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</si>
  <si>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</si>
  <si>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</si>
  <si>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</si>
  <si>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</si>
  <si>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</si>
  <si>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</si>
  <si>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</si>
  <si>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</si>
  <si>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</si>
  <si>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</si>
  <si>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</si>
  <si>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</si>
  <si>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blossombeautysa</t>
  </si>
  <si>
    <t>georgiadesg</t>
  </si>
  <si>
    <t>brendanlouw</t>
  </si>
  <si>
    <t>tshepolencoe</t>
  </si>
  <si>
    <t>hechomesa</t>
  </si>
  <si>
    <t>womanomicsafric</t>
  </si>
  <si>
    <t>cnbcafrica</t>
  </si>
  <si>
    <t>tommykwela</t>
  </si>
  <si>
    <t>gabriel_sibiya</t>
  </si>
  <si>
    <t>sanewsroundup</t>
  </si>
  <si>
    <t>nonkule_ndlovu</t>
  </si>
  <si>
    <t>leko_maseko</t>
  </si>
  <si>
    <t>pbt_patty</t>
  </si>
  <si>
    <t>jgogele</t>
  </si>
  <si>
    <t>michaelvacylyle</t>
  </si>
  <si>
    <t>sibiya_dr</t>
  </si>
  <si>
    <t>fibretigerza</t>
  </si>
  <si>
    <t>senzosomkhanda</t>
  </si>
  <si>
    <t>sirsmithmokwena</t>
  </si>
  <si>
    <t>gigsstem</t>
  </si>
  <si>
    <t>valentinesami</t>
  </si>
  <si>
    <t>showtibzlove</t>
  </si>
  <si>
    <t>giveitup4siphe</t>
  </si>
  <si>
    <t>mitchellskhosa1</t>
  </si>
  <si>
    <t>sabelo_thedj</t>
  </si>
  <si>
    <t>thatomahlo</t>
  </si>
  <si>
    <t>andile_khumalo</t>
  </si>
  <si>
    <t>usilomuzi</t>
  </si>
  <si>
    <t>morrismgweba</t>
  </si>
  <si>
    <t>nonhlexaba</t>
  </si>
  <si>
    <t>mr_sokhulu</t>
  </si>
  <si>
    <t>dolcemotsepe</t>
  </si>
  <si>
    <t>thee_asande</t>
  </si>
  <si>
    <t>bumbillb</t>
  </si>
  <si>
    <t>4hlamnguni</t>
  </si>
  <si>
    <t>aapstert2</t>
  </si>
  <si>
    <t>monyatsisaila</t>
  </si>
  <si>
    <t>love_audz</t>
  </si>
  <si>
    <t>ssegametsi</t>
  </si>
  <si>
    <t>sibonisomananas</t>
  </si>
  <si>
    <t>theafricamentor</t>
  </si>
  <si>
    <t>zydahmanuel</t>
  </si>
  <si>
    <t>tshepomodikwe1</t>
  </si>
  <si>
    <t>hvonani</t>
  </si>
  <si>
    <t>aoteh</t>
  </si>
  <si>
    <t>thedestinyman</t>
  </si>
  <si>
    <t>swazi_lit</t>
  </si>
  <si>
    <t>fakeano</t>
  </si>
  <si>
    <t>mifbtradefair</t>
  </si>
  <si>
    <t>twt_usahawan</t>
  </si>
  <si>
    <t>thaboh_khumalo</t>
  </si>
  <si>
    <t>snakhonator90</t>
  </si>
  <si>
    <t>leparalajazz</t>
  </si>
  <si>
    <t>naholelettie</t>
  </si>
  <si>
    <t>ndatipo_johanna</t>
  </si>
  <si>
    <t>riazgilani</t>
  </si>
  <si>
    <t>gina_botha</t>
  </si>
  <si>
    <t>adw365</t>
  </si>
  <si>
    <t>shmono1</t>
  </si>
  <si>
    <t>fnb_botswana</t>
  </si>
  <si>
    <t>future_of_hr</t>
  </si>
  <si>
    <t>nmajudith</t>
  </si>
  <si>
    <t>magnificentcoms</t>
  </si>
  <si>
    <t>abiotmledwaba</t>
  </si>
  <si>
    <t>kabeloonlife</t>
  </si>
  <si>
    <t>babtin_</t>
  </si>
  <si>
    <t>rogerbez</t>
  </si>
  <si>
    <t>lazarussekele6</t>
  </si>
  <si>
    <t>segakwengjk</t>
  </si>
  <si>
    <t>twolzonline</t>
  </si>
  <si>
    <t>hsmsteve</t>
  </si>
  <si>
    <t>youthstand1</t>
  </si>
  <si>
    <t>kunuum</t>
  </si>
  <si>
    <t>haulinenhu</t>
  </si>
  <si>
    <t>rbjacobs</t>
  </si>
  <si>
    <t>rtfworldwide</t>
  </si>
  <si>
    <t>mmaps_thepro</t>
  </si>
  <si>
    <t>number1knoxman</t>
  </si>
  <si>
    <t>sjaymabaso</t>
  </si>
  <si>
    <t>vanessambenoun</t>
  </si>
  <si>
    <t>sola_akinbo</t>
  </si>
  <si>
    <t>bruckenassociat</t>
  </si>
  <si>
    <t>ke_geeman</t>
  </si>
  <si>
    <t>pass1tj</t>
  </si>
  <si>
    <t>shebeegee</t>
  </si>
  <si>
    <t>cazker1</t>
  </si>
  <si>
    <t>simodisa_sa</t>
  </si>
  <si>
    <t>endeavorsa</t>
  </si>
  <si>
    <t>siyamchunu</t>
  </si>
  <si>
    <t>ekasientreprene</t>
  </si>
  <si>
    <t>townshipbrands</t>
  </si>
  <si>
    <t>joinusfortea</t>
  </si>
  <si>
    <t>bumblesbabies</t>
  </si>
  <si>
    <t>ordinarygirlnix</t>
  </si>
  <si>
    <t>provocative69</t>
  </si>
  <si>
    <t>jimisi4</t>
  </si>
  <si>
    <t>nowclarence</t>
  </si>
  <si>
    <t>cnn_co_jp</t>
  </si>
  <si>
    <t>sakuraba_fnb</t>
  </si>
  <si>
    <t>noeleensaid</t>
  </si>
  <si>
    <t>tweetobakeng</t>
  </si>
  <si>
    <t>siliconcape</t>
  </si>
  <si>
    <t>fnbsa</t>
  </si>
  <si>
    <t>owethumack</t>
  </si>
  <si>
    <t>mbe50288854</t>
  </si>
  <si>
    <t>thebestofzambia</t>
  </si>
  <si>
    <t>bontlelq</t>
  </si>
  <si>
    <t>phachsitha_c</t>
  </si>
  <si>
    <t>moosetsmedia</t>
  </si>
  <si>
    <t>iamntshavhi</t>
  </si>
  <si>
    <t>blacktizza</t>
  </si>
  <si>
    <t>angelfaroverde</t>
  </si>
  <si>
    <t>luismhuete</t>
  </si>
  <si>
    <t>analuzhuete</t>
  </si>
  <si>
    <t>nedbank</t>
  </si>
  <si>
    <t>fnb</t>
  </si>
  <si>
    <t>cidercorpsaz</t>
  </si>
  <si>
    <t>phxbizjournal</t>
  </si>
  <si>
    <t>pacommbankers</t>
  </si>
  <si>
    <t>acgpittsburgh</t>
  </si>
  <si>
    <t>dzu_nani</t>
  </si>
  <si>
    <t>advbarryroux</t>
  </si>
  <si>
    <t>capitecbanksa</t>
  </si>
  <si>
    <t>standardbankza</t>
  </si>
  <si>
    <t>zarsg</t>
  </si>
  <si>
    <t>orlandopirates</t>
  </si>
  <si>
    <t>kaizerchiefs</t>
  </si>
  <si>
    <t>blacklabelsa</t>
  </si>
  <si>
    <t>nsfaf</t>
  </si>
  <si>
    <t>happywilbard</t>
  </si>
  <si>
    <t>celliersj1</t>
  </si>
  <si>
    <t>bancabc</t>
  </si>
  <si>
    <t>foreverheir</t>
  </si>
  <si>
    <t>mphoserumola</t>
  </si>
  <si>
    <t>fnbnamibia</t>
  </si>
  <si>
    <t>kaizerchiefsfan</t>
  </si>
  <si>
    <t>lungaqm23</t>
  </si>
  <si>
    <t>chuckmoso</t>
  </si>
  <si>
    <t>chocsta_sa</t>
  </si>
  <si>
    <t>1supremegod</t>
  </si>
  <si>
    <t>simply_evah</t>
  </si>
  <si>
    <t>laeequebakwarel</t>
  </si>
  <si>
    <t>chillichefs</t>
  </si>
  <si>
    <t>mayaonmoney</t>
  </si>
  <si>
    <t>msizi24152737</t>
  </si>
  <si>
    <t>fredzilla13</t>
  </si>
  <si>
    <t>luethefiddler</t>
  </si>
  <si>
    <t>Mentions</t>
  </si>
  <si>
    <t>Replies to</t>
  </si>
  <si>
    <t>If I could I wouldn’t bank! @Nedbank  doesn’t deserve my business account. FNB if only you could return call as you promise your clients. Future plans... home banking!</t>
  </si>
  <si>
    <t>@fnb What the hells happening at your branch in the vaal mall vanderbijlpark we struggling to go about doing our regular business. Sort it out!</t>
  </si>
  <si>
    <t>Just found out VR Events has been nominated for FNB Business Innovation Awards 2019. Very excited and blessed to have one of my startups nominated. Holding thumbs as we put through our nomination.
#FNB #Awards #Startup #Entrepreneur #FNBbusiness</t>
  </si>
  <si>
    <t>Business banking fees tsa FNB from July https://t.co/MyG0k1Hglx</t>
  </si>
  <si>
    <t>@PHxBizJournal showing love for #DTMesa featuring our expanding small business craft FnB world @cidercorpsaz &amp;amp; @mykespizza
https://t.co/8S8cp6a8xl</t>
  </si>
  <si>
    <t>Understand the legal and regulatory framework. They are not the same.  
It’s true investors have been burnt doing business. Politics and business are not separate.Changes in presidencies (eg Zambia) has seen deals reversed eg FNB
 #WBSevents #EconomicHighways #DoingBusinessAfrica</t>
  </si>
  <si>
    <t>FNB Business CEO: SME support can help lift SA out of recession https://t.co/YDsPIjTqGP</t>
  </si>
  <si>
    <t>Is every business head at FNB a ceo? https://t.co/GVh05OgQU7</t>
  </si>
  <si>
    <t>RT @ekasiEntreprene: RT kasibizmahala "Enter the FNB Business Innovation Awards and stand a chance to win business development support to t…</t>
  </si>
  <si>
    <t>South African homes keep losing value – and will keep getting cheaper in real terms for at least a couple of months - Business Insider South Africa https://t.co/JFZbxa7XSK</t>
  </si>
  <si>
    <t>RT @FNBSA: Does your bank help mitigate exchange rate risk?
FNB does with a Business Global Account.
#FNBBusiness</t>
  </si>
  <si>
    <t>RT @FNBSA: Entries for the FNB BIA 2019 are now open! Enter your innovative, high growth business into the awards and stand a chance to win…</t>
  </si>
  <si>
    <t>And $FNB looks to build mezzanine financing and hired this banking vet to lead the charge.
@ACGPittsburgh @PaCommBankers
https://t.co/WHksx4eSN4</t>
  </si>
  <si>
    <t>FNB wants to grow this offering to corporations, private equity, family offices, brought on this exec to build it.
https://t.co/WHksx4wtEC</t>
  </si>
  <si>
    <t>RT @EndeavorSA: Don't forget to submit your entry for FNB Business Innovation Awards 2019. Entries close 30 June 2019 #FNBBIA
https://t.co/…</t>
  </si>
  <si>
    <t>RT @FNBSA: Innovation is not just about creating something completely new, it can also enhance what already exists within your business. En…</t>
  </si>
  <si>
    <t>To help me celebrate my birthday I would appreciate it if you made donation into my business to help me open a branch by end of June. It would help me employ three people. Banking details are as follows
Bank: FNB
Acc holder: Lucky Sibiya
Acc no.: 62810311621</t>
  </si>
  <si>
    <t>@FNBSA This is horribly out of date ! https://t.co/KSd4TEWgVj</t>
  </si>
  <si>
    <t>RT @SHOWtibzLOVE: New FNB banking fees for business accounts will be in effect July 1st. Incase you weren’t aware</t>
  </si>
  <si>
    <t>STEMgigs https://t.co/qlZU5chu5m FNB Business Innovation Awards: South Africa FNB Business Innovation Awards The FNB Business Innovation Awards aims to recognise and celebrate innovation excellence with the potential to scale. If you have a high-growth… https://t.co/3uLmrEYO69</t>
  </si>
  <si>
    <t>@Dzu_nani nta za ni biwa hiti why ta mina. Namuntlha ka fnb atm some lady didn't want to use 1 of the atms then nivutisa ku why ani hlamusela a ngetelela hi "not like it's any of your business" _xD83D__xDE02__xD83D__xDE02__xD83D__xDE02__xD83D__xDE02__xD83D__xDE02_</t>
  </si>
  <si>
    <t>New FNB banking fees for business accounts will be in effect July 1st. Incase you weren’t aware</t>
  </si>
  <si>
    <t>@AdvBarryRoux Mina I am not buying any goods produced by robots or support any business that uses robot labor.
I have closed FNB and Standard bank and banking here _xD83D__xDC47__xD83C__xDFFD_ https://t.co/pX6NMs3IKD</t>
  </si>
  <si>
    <t>RT @MitchellSkhosa1: @AdvBarryRoux Mina I am not buying any goods produced by robots or support any business that uses robot labor.
I have…</t>
  </si>
  <si>
    <t>I thought FNB would have reduced the Business Account fee by now.</t>
  </si>
  <si>
    <t>RT @FNBSA: 2019 entries are open! Enter your innovative, high-growth business into the FNB Business Innovation Awards. Enter at https://t.c…</t>
  </si>
  <si>
    <t>RT @FNBSA: Give your employees peace of mind with Employer’s Funeral Plan. Get Gold Business #ABankThatDoesMore
https://t.co/sAAy9na9yB htt…</t>
  </si>
  <si>
    <t>@CapitecBankSA you should consider having business account,Fnb charged are insane_xD83E__xDD2F__xD83E__xDD2F_</t>
  </si>
  <si>
    <t>RT @DolceMotsepe: @FNBSA  how are you really helping us here??? Cause this is getting out of hand. We business people and business wise, do…</t>
  </si>
  <si>
    <t>@FNBSA  how are you really helping us here??? Cause this is getting out of hand. We business people and business wise, doesn't make sense why I should be banking with you. #fnb https://t.co/7SqbLpDnHp</t>
  </si>
  <si>
    <t>@FNBSA How is it possible that my regular monthly deductions for iTunes and our business account with Apple have been BLOCKED by FNB because of “suspicion“ but NOBODY actually phoned me to find out first?</t>
  </si>
  <si>
    <t>RT @FNBSA: Do more with Gold Business and create peace-of-mind for your employees with the FNB Employer’s Funeral Plan.</t>
  </si>
  <si>
    <t>Geluister na @zarsg geldsake vanaand ivm. @StandardBankZA wat takke sluit. Uiteindelik word erken dat @CapitecBankSA se anti-greed business model die omgewing van bankwese verander.
Hêf aan lê nog voor in Africa waar julle nog lekker plunder en roof op die oomblik ABSA en FNB.</t>
  </si>
  <si>
    <t>Should you want to donate and support us please deposit your contributions in our account: Bank Name: FNB (FIRST NATIONAL BANK); Account holder: TAA YA MATUMAINI NPC; Account number: 62805174373; Account Type: BUSINESS; Branch: INDUSTRIA; Branch Code: 252805; Swift Code: FIRNZAJJ</t>
  </si>
  <si>
    <t>@blacklabelsa @KaizerChiefs @orlandopirates Bobby can fill up FNB himself,after all its a family business</t>
  </si>
  <si>
    <t>South #African homes keep losing value – and will keep getting cheaper in real terms for at least a couple of months  Business Insider South Africa Property prices declined by 1.2% in real terms the past year. https://t.co/RII1JIKenB via @theafricamentor #africabiz #business https://t.co/XSliWICJIr</t>
  </si>
  <si>
    <t>FNB #Business CEO: SME support can help lift SA out of recession  https://t.co/n77bPz4ak9 Small and medium sized enterprises play a critical role in the economic health of the country, contributing to an estimate... https://t.co/iVtJ4mEucF via @theafricamentor #africabiz #africa https://t.co/Ay34WMt5vp</t>
  </si>
  <si>
    <t>RT @TheAfricaMentor: South #African homes keep losing value – and will keep getting cheaper in real terms for at least a couple of months  …</t>
  </si>
  <si>
    <t>An Fnb business card gets you charged for walking next to the atm... No ways r587... Yooo</t>
  </si>
  <si>
    <t>Standard Bank I give up!!! What a mess!
1) New account couldnt receive payment from Google yet FNB does
2) Misinformation ALL THE TIME
3) I am assured I can make online payment through my new Cheque Business card as I leave branch, ofcourse that does not work too!</t>
  </si>
  <si>
    <t>Takealot Delivery Team is trying to contact you. Call 0873627500 to confirm delivery details of the FNB Business Cheque. Ref 15086933888
Please deliver</t>
  </si>
  <si>
    <t>FNB business account has these new bank charges _xD83D__xDE12_</t>
  </si>
  <si>
    <t>MIFB 2019 #Local F&amp;amp;B showcase is an ideal platform for you to connect with #fnb providers, industry experts and innovators under one roof.
#Visitor Pre-register Link : https://t.co/dEbZ9C4IP2
Date: 26 -28 June 2019 | Venue: #KLCC  #malaysia #food #beverage #business #registration https://t.co/xYowr4hMVy</t>
  </si>
  <si>
    <t>RT @mifbtradefair: MIFB 2019 #Local F&amp;amp;B showcase is an ideal platform for you to connect with #fnb providers, industry experts and innovato…</t>
  </si>
  <si>
    <t>So when ever i apply for business finance for a contract that pays within 30 days this is the response “ FNB :-) Thank you for your online application. Itis unsuccessful as the business does not meet the credit requirements. TCs apply. FNB div of FRB Ltd &amp;amp; NCRCP20 “ @FNBSA</t>
  </si>
  <si>
    <t>@HappyWilbard @NSFAF You're employed right? Go to FNB student Business or any other bank and get her a study loan. Did the same for my sister for her Master's. The repayment options are great. Encourage her also to do something on the side to earn extra money eg. doing nails etc</t>
  </si>
  <si>
    <t>RT @NaholeLettie: @HappyWilbard @NSFAF You're employed right? Go to FNB student Business or any other bank and get her a study loan. Did th…</t>
  </si>
  <si>
    <t>RT @adw365: Hey @FNBSA @Rbjacobs @CelliersJ1 so after everything (since 7 Feb) I got my new shiny (useless) FNB card, but can't activate on…</t>
  </si>
  <si>
    <t>RT @Future_of_HR: Attend the Future Of HR Conference, listed among the world's top HR Tech Conferences. 
Learn from the likes of FNB, Sun…</t>
  </si>
  <si>
    <t>Hey @FNBSA @Rbjacobs @CelliersJ1 so after everything (since 7 Feb) I got my new shiny (useless) FNB card, but can't activate online profile or my account or app... Nada, niks, nothing.
Did you get your digital award in a cereal box?
Got a small business? #justdont https://t.co/UXDI31etbY</t>
  </si>
  <si>
    <t>This afternoon our Head of SME Banking, Jenamiso Ratsebe will be presenting on the ‘Importance of Business Insurance’ at the Youth Business Expo 2019 at 14:00 in (Main Hall). Feel free to join us and engage us about your business banking. #YBExpoBrandIt2019 #FNBB https://t.co/loSOJg8H4w</t>
  </si>
  <si>
    <t>Our Head of SME banking Jenamiso Ratsebe gave a presentation at the Youth Business Expo running through business banking offerings such as Purchase Order Finance and Mogwebi Insurance. To learn more about Business Banking,  SMS "Business" to 16363.
#YBExpoBrandIt2019 #FNBB https://t.co/BuNJfffLrv</t>
  </si>
  <si>
    <t>Mr G.Cloete MD of BMS and Office Technique runs the business and uses international suppliers. He opts to send money the fast and smart way via FX Online. Listen to his story about his business in the next post. #ListenToMyForexStory #FNBB
https://t.co/Q9BROP1klS https://t.co/ayfBgm76ps</t>
  </si>
  <si>
    <t>Attend the Future Of HR Conference, listed among the world's top HR Tech Conferences. 
Learn from the likes of FNB, Sun International, Anglo &amp;amp; many more on how to future proof your skills and effectively shape culture in your business.
#FutureOfHR #TopcoMedia #Careers24 https://t.co/nK3iQUcMLg</t>
  </si>
  <si>
    <t>RT @JoinUsForTEA: OPPORTUNITY ALERT
Dear Entrepreneur, 
Township Entrepreneurs Alliance has teamed up with FNB to unlock an opportunity t…</t>
  </si>
  <si>
    <t>@MphoSerumola @foreverheir @BancABC Yea I've decided to go with FNB business account cause it seems their intergration is complete. Ba bangwe ha ke utlwe distory tsa bone sentle. Thanks.</t>
  </si>
  <si>
    <t>Fnb after the charges went in on  that business account https://t.co/J6ybnlkrWr</t>
  </si>
  <si>
    <t>FNB try report a fraud with the online secure chat. no you have a business bank account so you have to go onto the app and report the fraud using the app. GREAT!!!! "system currently unavailable".
AGAIN !! cant talk to a person, must talk to the freaking app. — feeling angry</t>
  </si>
  <si>
    <t>@FNBNamibia But fnb dont want to help small business</t>
  </si>
  <si>
    <t>@LungaQM23 @blacklabelsa @KaizerChiefs @orlandopirates I know how much I love @KaizerChiefs but like u said we can't interfere in other people's family business. I guess the whole family wil fill up the fnb. I wish @KaizerChiefsFan don't all go I just wanna see something</t>
  </si>
  <si>
    <t>FNB is boss...opened a business account,  didnt set foot in a branch... https://t.co/I5AKpyxOMM</t>
  </si>
  <si>
    <t>@FNBNamibia 1. Lack of start up capital
2. Lack of patience and persistence from business owners
3. Lack of genuine support from grn.
4. Fnb has never been our friend as far as this is concerned... We are on our own.</t>
  </si>
  <si>
    <t>RT @KunuuM: @FNBNamibia 1. Lack of start up capital
2. Lack of patience and persistence from business owners
3. Lack of genuine support fro…</t>
  </si>
  <si>
    <t>@ChUcKmOsO Hi. I'm so excited that you'd like to bank with us! You'll find all the info you need on how to switch to FNB on the link: https://t.co/Akw2AZqixF.</t>
  </si>
  <si>
    <t>Chasing dreams is expensive. For a business account at FNB you need a turn around of R30 000 in 3months. Lol.</t>
  </si>
  <si>
    <t>@RTFWorldWide So you see, it's not that hectic ;) Apply here https://t.co/Akw2AZqixF</t>
  </si>
  <si>
    <t>@Chocsta_SA I’m not asking you akere I’m telling you. The is a business account of 100 at FNB the one ya 500 is for people who think are smart.</t>
  </si>
  <si>
    <t>@Simply_Evah @1supremegod Unfortunately I can't close my FNB account due business reason besides that's am sorted with Capitec</t>
  </si>
  <si>
    <t>Valentine Jingura, Head of Pricing at FNB Business said that the banking sector is eager to lend to SMEs as means to stimulate economic activity and broader GDP growth. 
#MSMEs 
#BruckenAssociates
#Financing</t>
  </si>
  <si>
    <t>RT @sola_akinbo: Valentine Jingura, Head of Pricing at FNB Business said that the banking sector is eager to lend to SMEs as means to stimu…</t>
  </si>
  <si>
    <t>RT @JoinUsForTEA: OPPORTUNITY ALERT
Dear Entrepreneur, 
Township Entrepreneurs Alliance has teamed up with @FNBSA to unlock an opportunit…</t>
  </si>
  <si>
    <t>FNB have taken over a month to process my approved business credit card. At this point I am open to going to another bank for my business account. Ridiculous. I miss Steve days where they were actually hungry for client business growth.</t>
  </si>
  <si>
    <t>RT @SheBeeGee: FNB have taken over a month to process my approved business credit card. At this point I am open to going to another bank fo…</t>
  </si>
  <si>
    <t>RT @FNBSA: Celebrating industry disruptors. Celebrating job creators. Celebrating innovation excellence in businesses. Enter the FNB Busine…</t>
  </si>
  <si>
    <t>Don't forget to submit your entry for FNB Business Innovation Awards 2019. Entries close 30 June 2019 #FNBBIA
https://t.co/jozsboVkk0 https://t.co/idH1yahal6</t>
  </si>
  <si>
    <t>Entries close 30 June 2019. FNB Business is looking for businesses that can scale locally and globally with an innovative product/service. Submit your application today. #FNBBIA
https://t.co/jozsboVkk0 https://t.co/bmS0WoU7wb</t>
  </si>
  <si>
    <t>So how is business?
Me: its going great! Things are looking up.
FNB: https://t.co/ESa0jOZK0u</t>
  </si>
  <si>
    <t>RT kasibizmahala "Enter the FNB Business Innovation Awards and stand a chance to win business development support to the value of R1-million. #FNBBIA #FNBBusiness https://t.co/QSEEfJsmts"</t>
  </si>
  <si>
    <t>OPPORTUNITY ALERT
Dear Entrepreneur, 
Township Entrepreneurs Alliance has teamed up with FNB to unlock an opportunity that will empower Township Enterpreneurs at this years FNB Business Innovation Awards.
Enter below:
https://t.co/17zo0WyRYW
#FNBBIA #JoinUsForTEA https://t.co/GljJ65xdvs</t>
  </si>
  <si>
    <t>OPPORTUNITY ALERT
Dear Entrepreneur, 
Township Entrepreneurs Alliance has teamed up with @FNBSA to unlock an opportunity that will empower Township Enterpreneurs at this years FNB Business Innovation Awards. 
Enter below:
https://t.co/17zo0WyRYW
#FNBBIA #JoinUsForTEA https://t.co/aar4MMF0rM</t>
  </si>
  <si>
    <t>Bumbles Babies (Pty) Ltd wins ROCCI Chamber FNB Business of the Year Awards 2019 Gold for Service Excellence and nominated for Business Woman of the Year #fnb #award #year #entrepreneurship #business #startup#gold https://t.co/teAIdoOkOq</t>
  </si>
  <si>
    <t>Throwback Thursday: awesome morning cooking delicious and healthy food with our clients  @ChilliChefs and @LaeequebakwareL..2 of our FNB Women in Business clients. Making friends and creating memories with awesome… https://t.co/P35gitFlHP</t>
  </si>
  <si>
    <t>@mayaonmoney 100% true last year fnb denied me a business loan to buy equipment. N I've been banking with them since 2015</t>
  </si>
  <si>
    <t>@FNBSA Best business bank have been with FNB since 2016</t>
  </si>
  <si>
    <t>６秒で時速１６０キロに加速、ホンダの芝刈り機が世界最速認定 https://t.co/O6MoXIhADF</t>
  </si>
  <si>
    <t>RT @cnn_co_jp: ６秒で時速１６０キロに加速、ホンダの芝刈り機が世界最速認定 https://t.co/O6MoXIhADF</t>
  </si>
  <si>
    <t>Which other bank is good for business? 
I’m sick of working hard only for FNB to deduct charges I don’t even know, every time they feel like it.</t>
  </si>
  <si>
    <t>The FNB Business Innovation Awards aims to recognise and celebrate innovation excellence with the potential to scale. If you have a high-growth business that’s found a different or new way of doing things, enter the Awards. 
Entries close 30 June 2019, https://t.co/5bILbF1XJ6 https://t.co/OYwtDD7AfL</t>
  </si>
  <si>
    <t>RT @SiliconCape: The FNB Business Innovation Awards aims to recognise and celebrate innovation excellence with the potential to scale. If y…</t>
  </si>
  <si>
    <t>Does your bank help mitigate exchange rate risk?
FNB does with a Business Global Account.
#FNBBusiness</t>
  </si>
  <si>
    <t>Entries for the FNB BIA 2019 are now open! Enter your innovative, high growth business into the awards and stand a chance to win business support to the value of R1-Million  #FNBBIA2019 #FNBBusiness https://t.co/ibuwCxaFep https://t.co/T2ad79CjDl</t>
  </si>
  <si>
    <t>Innovation is not just about creating something completely new, it can also enhance what already exists within your business. Enter the FNB BIA, entries close 30 June 2019. #FNBBusiness #FNBBIA
https://t.co/C8Dvu6kX0C https://t.co/cTeChPkWOc</t>
  </si>
  <si>
    <t>Do more with Gold Business and create peace-of-mind for your employees with the FNB Employer’s Funeral Plan.</t>
  </si>
  <si>
    <t>Give your employees peace of mind with Employer’s Funeral Plan. Get Gold Business #ABankThatDoesMore
https://t.co/sAAy9na9yB https://t.co/MjvSyBi3JE</t>
  </si>
  <si>
    <t>2019 entries are open! Enter your innovative, high-growth business into the FNB Business Innovation Awards. Enter at https://t.co/PP6C45jFdg #FNBBusiness #FNBBIA https://t.co/enZXASTOdi</t>
  </si>
  <si>
    <t>Celebrating industry disruptors. Celebrating job creators. Celebrating innovation excellence in businesses. Enter the FNB Business Innovation Awards and stand a chance to win business development support to the value of R1-million. #FNBBIA #FNBBusiness https://t.co/Rb8ZQ0k8te</t>
  </si>
  <si>
    <t>Proudly FNB 
They handle the funds... I handle the business ❤#FNBeCool https://t.co/qsEAUfsZqw</t>
  </si>
  <si>
    <t>Utilising the latest technology, First National Bank (FNB) offers a range of electronic payment systems. The bank recognises that a safe, reliable and efficient electronic payment system is critical for your personal and business requirements. Read more: https://t.co/Ka5nqhJqNm https://t.co/KHrqubOVrL</t>
  </si>
  <si>
    <t>Looking for Business banking in Zambia?
Here is a list of 19 suppliers including Ecobank Zambia and First National Bank Zambia Ltd (FNB).
Click to view the list_xD83D__xDC47_
https://t.co/fOqhF8YgxU</t>
  </si>
  <si>
    <t>@Fredzilla13 @Msizi24152737 @LueTheFiddler I left FNB for that reason and other. I bank with Nedbank for business and Capitec personal, haven't had that problem.</t>
  </si>
  <si>
    <t>โลกเปลี่ยน ไลฟ์สไตล์เปลี่ยน ทุกอย่างก็ต้องเปลี่ยน
วันนี้คุณพร้อมปรับตัวแล้วหรือยัง และต้องปรับตัวอย่างไร หาคำตอบได้ที่สัมมนา
“Business Transformation”
คลิกลิงค์นี้เพื่อลงทะเบียนเข้าร่วมงานสัมมนาฟรี/ดูตารางกิจกรรมเลย!
https://t.co/7LPCTM4wpl https://t.co/4e9Cxogkfc</t>
  </si>
  <si>
    <t>Botswana's hip hop artist &amp;amp; business owner ZUES at Kgwebo ya Monana launch
#FNB
#CAREERCOACHING https://t.co/nMOS9r8N6d</t>
  </si>
  <si>
    <t>FNB is shit my business account is healthy but they want me to deposit money or transact, for what I have no idea.</t>
  </si>
  <si>
    <t>@LueTheFiddler If you are running a business, FNB remains the best. All others are worse as you will soon find out.
For personal accounts, you can go with Capitec but they have limited services.</t>
  </si>
  <si>
    <t>GRACIAS @LuisMHuete de IESE Business School - University of Navarra, Liderazgo y transformación de ISS Facility Services España, #INSPIRACION para nosotros y nuestros equipos. Autenticidad, bondad, exigencia, superación. _xD83D__xDE4C__xD83C__xDFFC__xD83D__xDE47__xD83C__xDFFB_‍♂️ https://t.co/gIyEVEPlpr</t>
  </si>
  <si>
    <t>RT @Angelfaroverde: GRACIAS @LuisMHuete de IESE Business School - University of Navarra, Liderazgo y transformación de ISS Facility Service…</t>
  </si>
  <si>
    <t>https://twitter.com/phxbizjournal/status/1136226272869257216?s=19</t>
  </si>
  <si>
    <t>https://www.cnbcafrica.com/videos/2019/06/05/fnb-business-ceo-sme-support-can-help-lift-sa-out-of-recession/</t>
  </si>
  <si>
    <t>https://twitter.com/cnbcafrica/status/1136328082795704322</t>
  </si>
  <si>
    <t>https://www.businessinsider.co.za/south-africa-real-property-values-decline-adjusted-for-consumer-price-index-cpi-inflation-fnb-property-barometer-2019-6?utm_source=dlvr.it&amp;utm_medium=twitter</t>
  </si>
  <si>
    <t>http://bizj.us/1pwfb8</t>
  </si>
  <si>
    <t>https://www.fnb.co.za/business-banking/KYC-FICA.html</t>
  </si>
  <si>
    <t>https://www.geekyreality.com/ https://www.geekyreality.com/job/2750/fnb-business-innovation-awards/?utm_source=dlvr.it&amp;utm_medium=twitter</t>
  </si>
  <si>
    <t>https://www.fnb.co.za/business-banking/</t>
  </si>
  <si>
    <t>https://www.businessinsider.co.za/south-africa-real-property-values-decline-adjusted-for-consumer-price-index-cpi-inflation-fnb-property-barometer-2019-6</t>
  </si>
  <si>
    <t>http://twib.in/l/CNBCAfrica.com https://www.cnbcafrica.com/videos/2019/06/05/fnb-business-ceo-sme-support-can-help-lift-sa-out-of-recession/</t>
  </si>
  <si>
    <t>https://mifb.com.my/visitor-pre-registration/</t>
  </si>
  <si>
    <t>https://www.fnbbotswana.co.bw/international-banking/personal/fx-online.html</t>
  </si>
  <si>
    <t>https://www.fnb.co.za/business-banking/accounts/index.html</t>
  </si>
  <si>
    <t>https://www.youtube.com/watch?v=02JLCw5wqYM&amp;feature=youtu.be</t>
  </si>
  <si>
    <t>https://www.fnbbia.co.za?dclid=COTQrOne6uICFcO2swodnW8O2Q</t>
  </si>
  <si>
    <t>https://www.fnbbia.co.za?dclid=CJ7azuje6uICFUPqswodaEEDrA</t>
  </si>
  <si>
    <t>https://lnkd.in/dfGFUcd</t>
  </si>
  <si>
    <t>https://www.instagram.com/p/ByqMuM3nFJI/?igshid=pu2v8wjqlowq</t>
  </si>
  <si>
    <t>https://www.cnn.co.jp/business/35138440.html?ref=rss</t>
  </si>
  <si>
    <t>https://www.fnbbusinessinnovationawards.co.za/</t>
  </si>
  <si>
    <t>http://www.fnbbia.co.za/</t>
  </si>
  <si>
    <t>https://thebestofzambia.com/orgs/first-national-bank-zambia</t>
  </si>
  <si>
    <t>https://thebestofzambia.com/suppliers/financial-and-legal/banking/business-banking</t>
  </si>
  <si>
    <t>https://lnkd.in/fnb-sAB</t>
  </si>
  <si>
    <t>https://lnkd.in/eme-FnB</t>
  </si>
  <si>
    <t>twitter.com</t>
  </si>
  <si>
    <t>cnbcafrica.com</t>
  </si>
  <si>
    <t>co.za</t>
  </si>
  <si>
    <t>bizj.us</t>
  </si>
  <si>
    <t>geekyreality.com geekyreality.com</t>
  </si>
  <si>
    <t>twib.in cnbcafrica.com</t>
  </si>
  <si>
    <t>com.my</t>
  </si>
  <si>
    <t>co.bw</t>
  </si>
  <si>
    <t>youtube.com</t>
  </si>
  <si>
    <t>lnkd.in</t>
  </si>
  <si>
    <t>instagram.com</t>
  </si>
  <si>
    <t>co.jp</t>
  </si>
  <si>
    <t>thebestofzambia.com</t>
  </si>
  <si>
    <t>fnb awards startup entrepreneur fnbbusiness</t>
  </si>
  <si>
    <t>dtmesa</t>
  </si>
  <si>
    <t>wbsevents economichighways doingbusinessafrica</t>
  </si>
  <si>
    <t>fnbbusiness</t>
  </si>
  <si>
    <t>fnbbia</t>
  </si>
  <si>
    <t>abankthatdoesmore</t>
  </si>
  <si>
    <t>african africabiz business</t>
  </si>
  <si>
    <t>business africabiz africa</t>
  </si>
  <si>
    <t>african</t>
  </si>
  <si>
    <t>local fnb visitor klcc malaysia food beverage business registration</t>
  </si>
  <si>
    <t>local fnb</t>
  </si>
  <si>
    <t>justdont</t>
  </si>
  <si>
    <t>ybexpobrandit2019 fnbb</t>
  </si>
  <si>
    <t>listentomyforexstory fnbb</t>
  </si>
  <si>
    <t>futureofhr topcomedia careers24</t>
  </si>
  <si>
    <t>msmes bruckenassociates financing</t>
  </si>
  <si>
    <t>fnbbia fnbbusiness</t>
  </si>
  <si>
    <t>fnbbia joinusfortea</t>
  </si>
  <si>
    <t>fnb award year entrepreneurship business</t>
  </si>
  <si>
    <t>fnbbia2019 fnbbusiness</t>
  </si>
  <si>
    <t>fnbbusiness fnbbia</t>
  </si>
  <si>
    <t>fnbecool</t>
  </si>
  <si>
    <t>fnb careercoaching</t>
  </si>
  <si>
    <t>inspiracion</t>
  </si>
  <si>
    <t>https://pbs.twimg.com/tweet_video_thumb/D8TcccSXoAAjY08.jpg</t>
  </si>
  <si>
    <t>https://pbs.twimg.com/media/D8YYtauXUAAWCeF.jpg</t>
  </si>
  <si>
    <t>https://pbs.twimg.com/media/D8ceLSaWkAAeAtU.jpg</t>
  </si>
  <si>
    <t>https://pbs.twimg.com/media/D8TehckUcAA7GCx.jpg</t>
  </si>
  <si>
    <t>https://pbs.twimg.com/media/D8VPylbUcAAS9-g.jpg</t>
  </si>
  <si>
    <t>https://pbs.twimg.com/media/D4bYo8aUwAAxIcZ.jpg</t>
  </si>
  <si>
    <t>https://pbs.twimg.com/media/D8xz9I3W4AAybGu.jpg</t>
  </si>
  <si>
    <t>https://pbs.twimg.com/media/D8S9bfxX4AAN8pU.jpg</t>
  </si>
  <si>
    <t>https://pbs.twimg.com/media/D8TenycUwAAwnKl.jpg</t>
  </si>
  <si>
    <t>https://pbs.twimg.com/media/D82gPUzWsAAZsiN.jpg</t>
  </si>
  <si>
    <t>https://pbs.twimg.com/media/D5kI4ElWAAI34ag.jpg</t>
  </si>
  <si>
    <t>https://pbs.twimg.com/tweet_video_thumb/D83J3MOWsAEoN2Q.jpg</t>
  </si>
  <si>
    <t>https://pbs.twimg.com/tweet_video_thumb/D83eT3jXkAE5Y7G.jpg</t>
  </si>
  <si>
    <t>https://pbs.twimg.com/media/D8Nwh7cXkAAgb8p.jpg</t>
  </si>
  <si>
    <t>https://pbs.twimg.com/ext_tw_video_thumb/1139144796751257600/pu/img/8xiyQltQD6KVNeov.jpg</t>
  </si>
  <si>
    <t>https://pbs.twimg.com/media/D8866FxX4AEVYpY.jpg</t>
  </si>
  <si>
    <t>https://pbs.twimg.com/media/D8Se4wRWsAMkLCD.jpg</t>
  </si>
  <si>
    <t>https://pbs.twimg.com/media/D828RPSX4AELzqW.jpg</t>
  </si>
  <si>
    <t>https://pbs.twimg.com/media/D87zWVoXsAAhhtA.jpg</t>
  </si>
  <si>
    <t>https://pbs.twimg.com/media/D7j2Ph5WkAExup-.jpg</t>
  </si>
  <si>
    <t>https://pbs.twimg.com/media/D5ZHoIaXsAE7SKh.jpg</t>
  </si>
  <si>
    <t>https://pbs.twimg.com/ext_tw_video_thumb/1136160412125290496/pu/img/d2tpGcFVhtGr6iQz.jpg</t>
  </si>
  <si>
    <t>https://pbs.twimg.com/media/DsHxxFwWoAA4Y-k.jpg</t>
  </si>
  <si>
    <t>https://pbs.twimg.com/media/D7uN_tcWwAEiBGT.jpg</t>
  </si>
  <si>
    <t>https://pbs.twimg.com/media/D9BQCzKXkAAwQQQ.jpg</t>
  </si>
  <si>
    <t>https://pbs.twimg.com/media/D889LffWwAAED-5.jpg</t>
  </si>
  <si>
    <t>https://pbs.twimg.com/media/D9CCdwnVAAEvEMu.jpg</t>
  </si>
  <si>
    <t>https://pbs.twimg.com/media/D9CDpDVXkAAA2rf.jpg</t>
  </si>
  <si>
    <t>http://pbs.twimg.com/profile_images/1113453831659114497/c-kRzXh0_normal.jpg</t>
  </si>
  <si>
    <t>http://pbs.twimg.com/profile_images/480230505745760256/uIGjzeYx_normal.jpeg</t>
  </si>
  <si>
    <t>http://pbs.twimg.com/profile_images/1024682877630537729/ZlFk-9H8_normal.jpg</t>
  </si>
  <si>
    <t>http://pbs.twimg.com/profile_images/1120203951289159681/OyC8rpSG_normal.jpg</t>
  </si>
  <si>
    <t>http://pbs.twimg.com/profile_images/1029825076655534083/8cpdW0ez_normal.jpg</t>
  </si>
  <si>
    <t>http://pbs.twimg.com/profile_images/920584304652177408/t5NX6nfq_normal.jpg</t>
  </si>
  <si>
    <t>http://pbs.twimg.com/profile_images/1089266226398937088/fwhFHJ1Z_normal.jpg</t>
  </si>
  <si>
    <t>http://pbs.twimg.com/profile_images/1139444253409644544/cMZpkH8B_normal.jpg</t>
  </si>
  <si>
    <t>http://pbs.twimg.com/profile_images/3089680444/7d5d4c76c051cb28c1b94286698d89d0_normal.png</t>
  </si>
  <si>
    <t>http://pbs.twimg.com/profile_images/1132787729052372992/_LvZr1wd_normal.jpg</t>
  </si>
  <si>
    <t>http://pbs.twimg.com/profile_images/938277927313203200/HH3TfRge_normal.jpg</t>
  </si>
  <si>
    <t>http://pbs.twimg.com/profile_images/974659843951796225/8re5rF2A_normal.jpg</t>
  </si>
  <si>
    <t>http://pbs.twimg.com/profile_images/452876124410744833/x1M7Uot5_normal.jpeg</t>
  </si>
  <si>
    <t>http://pbs.twimg.com/profile_images/1621801051/1fe735b_normal.jpg</t>
  </si>
  <si>
    <t>http://pbs.twimg.com/profile_images/1002093688879755264/oRTxw7kS_normal.jpg</t>
  </si>
  <si>
    <t>http://pbs.twimg.com/profile_images/1114438707636002821/USq41UU6_normal.png</t>
  </si>
  <si>
    <t>http://pbs.twimg.com/profile_images/1098651001719005184/Lsvej9VP_normal.png</t>
  </si>
  <si>
    <t>http://pbs.twimg.com/profile_images/1043545675324182528/kPdXhZS6_normal.jpg</t>
  </si>
  <si>
    <t>http://pbs.twimg.com/profile_images/1002439690706878465/vu89y2pD_normal.jpg</t>
  </si>
  <si>
    <t>http://pbs.twimg.com/profile_images/1071625834497216512/TnQKbBpA_normal.jpg</t>
  </si>
  <si>
    <t>http://pbs.twimg.com/profile_images/1139276358582972418/Ak1Uks36_normal.jpg</t>
  </si>
  <si>
    <t>http://pbs.twimg.com/profile_images/1093579640571088898/_QOGHla6_normal.jpg</t>
  </si>
  <si>
    <t>http://pbs.twimg.com/profile_images/1131570748370432000/dQfQB0fI_normal.jpg</t>
  </si>
  <si>
    <t>http://pbs.twimg.com/profile_images/1131141408138682368/4xGfTq9l_normal.jpg</t>
  </si>
  <si>
    <t>http://pbs.twimg.com/profile_images/847102478655086593/avVA0_rf_normal.jpg</t>
  </si>
  <si>
    <t>http://pbs.twimg.com/profile_images/1132537389249966081/HKbzZKrL_normal.jpg</t>
  </si>
  <si>
    <t>http://pbs.twimg.com/profile_images/1085929970831101952/kTOE75Pt_normal.jpg</t>
  </si>
  <si>
    <t>http://pbs.twimg.com/profile_images/1120720940776730626/xujgwq1e_normal.jpg</t>
  </si>
  <si>
    <t>http://pbs.twimg.com/profile_images/1124999326529466370/iR4NGu8s_normal.jpg</t>
  </si>
  <si>
    <t>http://pbs.twimg.com/profile_images/1139087754883751937/XUYDQooV_normal.jpg</t>
  </si>
  <si>
    <t>http://pbs.twimg.com/profile_images/948687935364268033/0g99t5FL_normal.jpg</t>
  </si>
  <si>
    <t>http://pbs.twimg.com/profile_images/1084663466554806272/XPTot9S7_normal.jpg</t>
  </si>
  <si>
    <t>http://pbs.twimg.com/profile_images/1028661902149398530/QcDm_Txt_normal.jpg</t>
  </si>
  <si>
    <t>http://pbs.twimg.com/profile_images/1135874657083711489/hpN9Jzbq_normal.png</t>
  </si>
  <si>
    <t>http://pbs.twimg.com/profile_images/1137786007905062914/DuKzpb51_normal.jpg</t>
  </si>
  <si>
    <t>http://pbs.twimg.com/profile_images/1135478768309624832/zESZZmNm_normal.jpg</t>
  </si>
  <si>
    <t>http://pbs.twimg.com/profile_images/973269515378282498/CMHwUQj2_normal.jpg</t>
  </si>
  <si>
    <t>http://pbs.twimg.com/profile_images/967698434139582464/df29f4l3_normal.jpg</t>
  </si>
  <si>
    <t>http://pbs.twimg.com/profile_images/1137810588673798144/j89fW2Ti_normal.png</t>
  </si>
  <si>
    <t>http://pbs.twimg.com/profile_images/1138727380367921152/i_Dh_o2w_normal.jpg</t>
  </si>
  <si>
    <t>http://pbs.twimg.com/profile_images/488093406229303296/32n2Eo9v_normal.jpeg</t>
  </si>
  <si>
    <t>http://pbs.twimg.com/profile_images/1108657738584899585/U9wqUVca_normal.jpg</t>
  </si>
  <si>
    <t>http://pbs.twimg.com/profile_images/1040206159779688448/lgB_CMeS_normal.jpg</t>
  </si>
  <si>
    <t>http://pbs.twimg.com/profile_images/1133565775204241408/1uDg2YH3_normal.jpg</t>
  </si>
  <si>
    <t>http://pbs.twimg.com/profile_images/1134121221220519938/Nr_KeGxB_normal.jpg</t>
  </si>
  <si>
    <t>http://pbs.twimg.com/profile_images/1138181018291228672/pr61Jzo3_normal.jpg</t>
  </si>
  <si>
    <t>http://pbs.twimg.com/profile_images/974439368223002628/Fz_0Jrad_normal.jpg</t>
  </si>
  <si>
    <t>http://pbs.twimg.com/profile_images/1138824797058678785/awtZcMTW_normal.jpg</t>
  </si>
  <si>
    <t>http://pbs.twimg.com/profile_images/1081245840868630529/7dVjlvtX_normal.jpg</t>
  </si>
  <si>
    <t>http://pbs.twimg.com/profile_images/1126527645183819777/EDf9tNQH_normal.jpg</t>
  </si>
  <si>
    <t>http://pbs.twimg.com/profile_images/1053013017573711873/R5aVVPhO_normal.jpg</t>
  </si>
  <si>
    <t>http://pbs.twimg.com/profile_images/1138490321992634368/nl-p9eGh_normal.jpg</t>
  </si>
  <si>
    <t>http://pbs.twimg.com/profile_images/515844249569734656/bIn6z8lq_normal.jpeg</t>
  </si>
  <si>
    <t>http://pbs.twimg.com/profile_images/1138479373688946693/NvZ6fc_l_normal.jpg</t>
  </si>
  <si>
    <t>http://pbs.twimg.com/profile_images/859749535278661632/mZ6xqqd-_normal.jpg</t>
  </si>
  <si>
    <t>http://pbs.twimg.com/profile_images/1116241132202143744/pkb-sOFj_normal.jpg</t>
  </si>
  <si>
    <t>http://pbs.twimg.com/profile_images/1133481680197623808/NdG66298_normal.jpg</t>
  </si>
  <si>
    <t>http://pbs.twimg.com/profile_images/992096245186547712/cSedKol0_normal.jpg</t>
  </si>
  <si>
    <t>http://pbs.twimg.com/profile_images/1123175898604298242/J3pItd0k_normal.jpg</t>
  </si>
  <si>
    <t>http://pbs.twimg.com/profile_images/968352826475909122/31uQvbFG_normal.jpg</t>
  </si>
  <si>
    <t>http://pbs.twimg.com/profile_images/1070556410533027840/BSDhdyCQ_normal.jpg</t>
  </si>
  <si>
    <t>http://pbs.twimg.com/profile_images/1034801555638312961/TMdYQiNm_normal.jpg</t>
  </si>
  <si>
    <t>http://pbs.twimg.com/profile_images/1129286724176273408/sPbBNvMY_normal.jpg</t>
  </si>
  <si>
    <t>http://pbs.twimg.com/profile_images/1133262970052632576/r7VIX-lr_normal.jpg</t>
  </si>
  <si>
    <t>http://pbs.twimg.com/profile_images/461736837241794560/lTa_cp2G_normal.jpeg</t>
  </si>
  <si>
    <t>http://pbs.twimg.com/profile_images/759649766842195969/_sPDm3oX_normal.jpg</t>
  </si>
  <si>
    <t>http://pbs.twimg.com/profile_images/1026027423782105088/DsP0Z9d2_normal.jpg</t>
  </si>
  <si>
    <t>http://pbs.twimg.com/profile_images/697079042093268992/Z8AJhLa5_normal.jpg</t>
  </si>
  <si>
    <t>http://pbs.twimg.com/profile_images/1139576946407419904/kFCsM6lA_normal.jpg</t>
  </si>
  <si>
    <t>http://pbs.twimg.com/profile_images/655610573061816320/09gX-5Zy_normal.jpg</t>
  </si>
  <si>
    <t>http://pbs.twimg.com/profile_images/964430821791694849/tldcxIEy_normal.jpg</t>
  </si>
  <si>
    <t>http://pbs.twimg.com/profile_images/978055711241404417/jMms0BZh_normal.jpg</t>
  </si>
  <si>
    <t>http://pbs.twimg.com/profile_images/1117161565688561664/bkjLIngU_normal.jpg</t>
  </si>
  <si>
    <t>http://pbs.twimg.com/profile_images/1115340786705551360/rDxfSBnZ_normal.jpg</t>
  </si>
  <si>
    <t>http://pbs.twimg.com/profile_images/1126890645958856705/wiP7Ylyi_normal.jpg</t>
  </si>
  <si>
    <t>http://pbs.twimg.com/profile_images/1117708442796535808/4BJ4YaKJ_normal.jpg</t>
  </si>
  <si>
    <t>http://pbs.twimg.com/profile_images/770923216248381440/2NgBFZGG_normal.jpg</t>
  </si>
  <si>
    <t>http://pbs.twimg.com/profile_images/1052626804857552896/-MHJZV6n_normal.jpg</t>
  </si>
  <si>
    <t>http://pbs.twimg.com/profile_images/1033726022108237824/OcWVOuZg_normal.jpg</t>
  </si>
  <si>
    <t>http://pbs.twimg.com/profile_images/750930358833672193/4MyPdFtL_normal.jpg</t>
  </si>
  <si>
    <t>http://pbs.twimg.com/profile_images/2787529365/6b5c93cf12ab82b213e472c5d6d85f52_normal.jpeg</t>
  </si>
  <si>
    <t>http://abs.twimg.com/sticky/default_profile_images/default_profile_normal.png</t>
  </si>
  <si>
    <t>http://pbs.twimg.com/profile_images/1138003350505558016/pMe-OYu3_normal.jpg</t>
  </si>
  <si>
    <t>http://pbs.twimg.com/profile_images/575214640356978688/C1xncmfH_normal.png</t>
  </si>
  <si>
    <t>http://pbs.twimg.com/profile_images/1108795514567286786/RzczOcMn_normal.png</t>
  </si>
  <si>
    <t>http://pbs.twimg.com/profile_images/1139517050278338562/eXoeIHSo_normal.jpg</t>
  </si>
  <si>
    <t>http://pbs.twimg.com/profile_images/1046656104472752129/vEYET4q9_normal.jpg</t>
  </si>
  <si>
    <t>http://pbs.twimg.com/profile_images/2966184506/e5c8116885af9050570dff4c061b99bf_normal.png</t>
  </si>
  <si>
    <t>http://pbs.twimg.com/profile_images/882944961980882944/oCD3A-Yo_normal.jpg</t>
  </si>
  <si>
    <t>http://pbs.twimg.com/profile_images/729420899968028672/PuTLSvEc_normal.jpg</t>
  </si>
  <si>
    <t>http://pbs.twimg.com/profile_images/588337621006491648/OLwclhYn_normal.png</t>
  </si>
  <si>
    <t>http://pbs.twimg.com/profile_images/1095003149205753867/zbDhDklG_normal.jpg</t>
  </si>
  <si>
    <t>http://pbs.twimg.com/profile_images/1139423502447128576/XUI_DWmQ_normal.jpg</t>
  </si>
  <si>
    <t>http://pbs.twimg.com/profile_images/1128266294904721408/KVGD0oC0_normal.jpg</t>
  </si>
  <si>
    <t>http://pbs.twimg.com/profile_images/1109870456193064963/c2FbVsTV_normal.jpg</t>
  </si>
  <si>
    <t>http://pbs.twimg.com/profile_images/1078660055526973442/UZiFdowo_normal.jpg</t>
  </si>
  <si>
    <t>http://pbs.twimg.com/profile_images/3591358792/e330c868c9f43bf0a3dc8b3ac0afe65a_normal.jpeg</t>
  </si>
  <si>
    <t>https://twitter.com/#!/blossombeautysa/status/1136242957806395392</t>
  </si>
  <si>
    <t>https://twitter.com/#!/georgiadesg/status/1136257097543430144</t>
  </si>
  <si>
    <t>https://twitter.com/#!/brendanlouw/status/1136257484153335809</t>
  </si>
  <si>
    <t>https://twitter.com/#!/tshepolencoe/status/1136275404958916608</t>
  </si>
  <si>
    <t>https://twitter.com/#!/hechomesa/status/1136297395271192576</t>
  </si>
  <si>
    <t>https://twitter.com/#!/womanomicsafric/status/1136321693620871170</t>
  </si>
  <si>
    <t>https://twitter.com/#!/cnbcafrica/status/1136328082795704322</t>
  </si>
  <si>
    <t>https://twitter.com/#!/tommykwela/status/1136338526306557952</t>
  </si>
  <si>
    <t>https://twitter.com/#!/gabriel_sibiya/status/1136358594373402624</t>
  </si>
  <si>
    <t>https://twitter.com/#!/sanewsroundup/status/1136360057371676672</t>
  </si>
  <si>
    <t>https://twitter.com/#!/nonkule_ndlovu/status/1136395992952164353</t>
  </si>
  <si>
    <t>https://twitter.com/#!/leko_maseko/status/1136407842926280704</t>
  </si>
  <si>
    <t>https://twitter.com/#!/pbt_patty/status/1136345669470425090</t>
  </si>
  <si>
    <t>https://twitter.com/#!/pbt_patty/status/1136426727398187010</t>
  </si>
  <si>
    <t>https://twitter.com/#!/jgogele/status/1136467283516305408</t>
  </si>
  <si>
    <t>https://twitter.com/#!/michaelvacylyle/status/1136496677752332288</t>
  </si>
  <si>
    <t>https://twitter.com/#!/sibiya_dr/status/1136512577528324096</t>
  </si>
  <si>
    <t>https://twitter.com/#!/fibretigerza/status/1136545918398996480</t>
  </si>
  <si>
    <t>https://twitter.com/#!/senzosomkhanda/status/1136625116962545664</t>
  </si>
  <si>
    <t>https://twitter.com/#!/sirsmithmokwena/status/1136625872130191360</t>
  </si>
  <si>
    <t>https://twitter.com/#!/gigsstem/status/1136631342186151936</t>
  </si>
  <si>
    <t>https://twitter.com/#!/valentinesami/status/1136633020927139840</t>
  </si>
  <si>
    <t>https://twitter.com/#!/showtibzlove/status/1136625007545729024</t>
  </si>
  <si>
    <t>https://twitter.com/#!/giveitup4siphe/status/1136643891418095622</t>
  </si>
  <si>
    <t>https://twitter.com/#!/mitchellskhosa1/status/1136623149452288002</t>
  </si>
  <si>
    <t>https://twitter.com/#!/sabelo_thedj/status/1136654566747975681</t>
  </si>
  <si>
    <t>https://twitter.com/#!/thatomahlo/status/1136665007637389318</t>
  </si>
  <si>
    <t>https://twitter.com/#!/andile_khumalo/status/1136749743256866816</t>
  </si>
  <si>
    <t>https://twitter.com/#!/usilomuzi/status/1136839931643326465</t>
  </si>
  <si>
    <t>https://twitter.com/#!/morrismgweba/status/1136843497594531840</t>
  </si>
  <si>
    <t>https://twitter.com/#!/nonhlexaba/status/1136891618794070021</t>
  </si>
  <si>
    <t>https://twitter.com/#!/mr_sokhulu/status/1136934879982161920</t>
  </si>
  <si>
    <t>https://twitter.com/#!/dolcemotsepe/status/1136910613093978112</t>
  </si>
  <si>
    <t>https://twitter.com/#!/thee_asande/status/1136944795002294272</t>
  </si>
  <si>
    <t>https://twitter.com/#!/bumbillb/status/1136986328653094912</t>
  </si>
  <si>
    <t>https://twitter.com/#!/4hlamnguni/status/1137022333191950338</t>
  </si>
  <si>
    <t>https://twitter.com/#!/aapstert2/status/1137040491164446720</t>
  </si>
  <si>
    <t>https://twitter.com/#!/monyatsisaila/status/1137133492813344768</t>
  </si>
  <si>
    <t>https://twitter.com/#!/love_audz/status/1137236973347885056</t>
  </si>
  <si>
    <t>https://twitter.com/#!/ssegametsi/status/1137245594974609408</t>
  </si>
  <si>
    <t>https://twitter.com/#!/sibonisomananas/status/1137401342690021377</t>
  </si>
  <si>
    <t>https://twitter.com/#!/theafricamentor/status/1136277674870132736</t>
  </si>
  <si>
    <t>https://twitter.com/#!/theafricamentor/status/1136402212710735874</t>
  </si>
  <si>
    <t>https://twitter.com/#!/zydahmanuel/status/1137615344460341249</t>
  </si>
  <si>
    <t>https://twitter.com/#!/tshepomodikwe1/status/1137718513190297602</t>
  </si>
  <si>
    <t>https://twitter.com/#!/hvonani/status/1137724319809908736</t>
  </si>
  <si>
    <t>https://twitter.com/#!/aoteh/status/1137786580977029123</t>
  </si>
  <si>
    <t>https://twitter.com/#!/thedestinyman/status/1137889876806950912</t>
  </si>
  <si>
    <t>https://twitter.com/#!/swazi_lit/status/1138039689326354432</t>
  </si>
  <si>
    <t>https://twitter.com/#!/fakeano/status/1138053409733566464</t>
  </si>
  <si>
    <t>https://twitter.com/#!/mifbtradefair/status/1118820206871105536</t>
  </si>
  <si>
    <t>https://twitter.com/#!/twt_usahawan/status/1138134595935752197</t>
  </si>
  <si>
    <t>https://twitter.com/#!/thaboh_khumalo/status/1138142061352443907</t>
  </si>
  <si>
    <t>https://twitter.com/#!/snakhonator90/status/1138346857158103041</t>
  </si>
  <si>
    <t>https://twitter.com/#!/leparalajazz/status/1138368286725496832</t>
  </si>
  <si>
    <t>https://twitter.com/#!/naholelettie/status/1138144803403776002</t>
  </si>
  <si>
    <t>https://twitter.com/#!/ndatipo_johanna/status/1138398608468918272</t>
  </si>
  <si>
    <t>https://twitter.com/#!/riazgilani/status/1138424588277362689</t>
  </si>
  <si>
    <t>https://twitter.com/#!/gina_botha/status/1138492687059955712</t>
  </si>
  <si>
    <t>https://twitter.com/#!/adw365/status/1138412303769059328</t>
  </si>
  <si>
    <t>https://twitter.com/#!/shmono1/status/1138539244681670656</t>
  </si>
  <si>
    <t>https://twitter.com/#!/fnb_botswana/status/1136241301102481409</t>
  </si>
  <si>
    <t>https://twitter.com/#!/fnb_botswana/status/1136278435876220931</t>
  </si>
  <si>
    <t>https://twitter.com/#!/fnb_botswana/status/1138742477639376902</t>
  </si>
  <si>
    <t>https://twitter.com/#!/future_of_hr/status/1123939676895707138</t>
  </si>
  <si>
    <t>https://twitter.com/#!/nmajudith/status/1138765305071775745</t>
  </si>
  <si>
    <t>https://twitter.com/#!/magnificentcoms/status/1138779332569116673</t>
  </si>
  <si>
    <t>https://twitter.com/#!/abiotmledwaba/status/1138779620596158465</t>
  </si>
  <si>
    <t>https://twitter.com/#!/kabeloonlife/status/1138785171912704001</t>
  </si>
  <si>
    <t>https://twitter.com/#!/babtin_/status/1138788244462682112</t>
  </si>
  <si>
    <t>https://twitter.com/#!/rogerbez/status/1138788268164755456</t>
  </si>
  <si>
    <t>https://twitter.com/#!/lazarussekele6/status/1138793153883004928</t>
  </si>
  <si>
    <t>https://twitter.com/#!/segakwengjk/status/1138793387681820672</t>
  </si>
  <si>
    <t>https://twitter.com/#!/twolzonline/status/1138798358607347712</t>
  </si>
  <si>
    <t>https://twitter.com/#!/hsmsteve/status/1138810727190421505</t>
  </si>
  <si>
    <t>https://twitter.com/#!/youthstand1/status/1138865329428414464</t>
  </si>
  <si>
    <t>https://twitter.com/#!/kunuum/status/1138814059665645568</t>
  </si>
  <si>
    <t>https://twitter.com/#!/haulinenhu/status/1138874438743658498</t>
  </si>
  <si>
    <t>https://twitter.com/#!/rbjacobs/status/1136544938047549440</t>
  </si>
  <si>
    <t>https://twitter.com/#!/rtfworldwide/status/1138838413719875585</t>
  </si>
  <si>
    <t>https://twitter.com/#!/rbjacobs/status/1138879599100739584</t>
  </si>
  <si>
    <t>https://twitter.com/#!/mmaps_thepro/status/1138900835851784192</t>
  </si>
  <si>
    <t>https://twitter.com/#!/number1knoxman/status/1139021910879158272</t>
  </si>
  <si>
    <t>https://twitter.com/#!/sjaymabaso/status/1139049305795375104</t>
  </si>
  <si>
    <t>https://twitter.com/#!/vanessambenoun/status/1139083497098960896</t>
  </si>
  <si>
    <t>https://twitter.com/#!/sola_akinbo/status/1139057545585332224</t>
  </si>
  <si>
    <t>https://twitter.com/#!/bruckenassociat/status/1139099043433525250</t>
  </si>
  <si>
    <t>https://twitter.com/#!/ke_geeman/status/1139116542048841728</t>
  </si>
  <si>
    <t>https://twitter.com/#!/pass1tj/status/1139123591860146176</t>
  </si>
  <si>
    <t>https://twitter.com/#!/shebeegee/status/1139132365442301952</t>
  </si>
  <si>
    <t>https://twitter.com/#!/cazker1/status/1139132813821849600</t>
  </si>
  <si>
    <t>https://twitter.com/#!/simodisa_sa/status/1136282771310219270</t>
  </si>
  <si>
    <t>https://twitter.com/#!/simodisa_sa/status/1139144553905229824</t>
  </si>
  <si>
    <t>https://twitter.com/#!/endeavorsa/status/1135875269011656704</t>
  </si>
  <si>
    <t>https://twitter.com/#!/endeavorsa/status/1139145027005943808</t>
  </si>
  <si>
    <t>https://twitter.com/#!/siyamchunu/status/1139194013725208576</t>
  </si>
  <si>
    <t>https://twitter.com/#!/ekasientreprene/status/1136208626874540032</t>
  </si>
  <si>
    <t>https://twitter.com/#!/townshipbrands/status/1136332790855819264</t>
  </si>
  <si>
    <t>https://twitter.com/#!/joinusfortea/status/1138773299264131072</t>
  </si>
  <si>
    <t>https://twitter.com/#!/joinusfortea/status/1139115371003355136</t>
  </si>
  <si>
    <t>https://twitter.com/#!/townshipbrands/status/1139213988540100608</t>
  </si>
  <si>
    <t>https://twitter.com/#!/bumblesbabies/status/1139215351898660869</t>
  </si>
  <si>
    <t>https://twitter.com/#!/ordinarygirlnix/status/1139233759272886273</t>
  </si>
  <si>
    <t>https://twitter.com/#!/provocative69/status/1139264218543378433</t>
  </si>
  <si>
    <t>https://twitter.com/#!/jimisi4/status/1139397124284485636</t>
  </si>
  <si>
    <t>https://twitter.com/#!/nowclarence/status/1139413633182519297</t>
  </si>
  <si>
    <t>https://twitter.com/#!/cnn_co_jp/status/1139391430256807939</t>
  </si>
  <si>
    <t>https://twitter.com/#!/sakuraba_fnb/status/1139469536921448448</t>
  </si>
  <si>
    <t>https://twitter.com/#!/noeleensaid/status/1139480729895784448</t>
  </si>
  <si>
    <t>https://twitter.com/#!/tweetobakeng/status/1139497077266886658</t>
  </si>
  <si>
    <t>https://twitter.com/#!/siliconcape/status/1132927212506759168</t>
  </si>
  <si>
    <t>https://twitter.com/#!/siliconcape/status/1139498119702503430</t>
  </si>
  <si>
    <t>https://twitter.com/#!/siliconcape/status/1139498147917570049</t>
  </si>
  <si>
    <t>https://twitter.com/#!/fnbsa/status/1128648190809530369</t>
  </si>
  <si>
    <t>https://twitter.com/#!/fnbsa/status/1123164029768404992</t>
  </si>
  <si>
    <t>https://twitter.com/#!/fnbsa/status/1136163690552713217</t>
  </si>
  <si>
    <t>https://twitter.com/#!/fnbsa/status/1122081778485932032</t>
  </si>
  <si>
    <t>https://twitter.com/#!/fnbsa/status/1122086835717537797</t>
  </si>
  <si>
    <t>https://twitter.com/#!/fnbsa/status/1134379673323016192</t>
  </si>
  <si>
    <t>https://twitter.com/#!/fnbsa/status/1133742291892428800</t>
  </si>
  <si>
    <t>https://twitter.com/#!/owethumack/status/1139498333477715968</t>
  </si>
  <si>
    <t>https://twitter.com/#!/mbe50288854/status/1139498718925852672</t>
  </si>
  <si>
    <t>https://twitter.com/#!/thebestofzambia/status/1139196500343439361</t>
  </si>
  <si>
    <t>https://twitter.com/#!/thebestofzambia/status/1139502089040777216</t>
  </si>
  <si>
    <t>https://twitter.com/#!/bontlelq/status/1139551931855233026</t>
  </si>
  <si>
    <t>https://twitter.com/#!/phachsitha_c/status/1139554162738257920</t>
  </si>
  <si>
    <t>https://twitter.com/#!/moosetsmedia/status/1139555467712221185</t>
  </si>
  <si>
    <t>https://twitter.com/#!/iamntshavhi/status/1139564154262568960</t>
  </si>
  <si>
    <t>https://twitter.com/#!/blacktizza/status/1139589222346739712</t>
  </si>
  <si>
    <t>https://twitter.com/#!/angelfaroverde/status/1139608407672066048</t>
  </si>
  <si>
    <t>https://twitter.com/#!/luismhuete/status/1139610956827418625</t>
  </si>
  <si>
    <t>https://twitter.com/#!/analuzhuete/status/1139611978006237184</t>
  </si>
  <si>
    <t>1136242957806395392</t>
  </si>
  <si>
    <t>1136257097543430144</t>
  </si>
  <si>
    <t>1136257484153335809</t>
  </si>
  <si>
    <t>1136275404958916608</t>
  </si>
  <si>
    <t>1136297395271192576</t>
  </si>
  <si>
    <t>1136321693620871170</t>
  </si>
  <si>
    <t>1136328082795704322</t>
  </si>
  <si>
    <t>1136338526306557952</t>
  </si>
  <si>
    <t>1136358594373402624</t>
  </si>
  <si>
    <t>1136360057371676672</t>
  </si>
  <si>
    <t>1136395992952164353</t>
  </si>
  <si>
    <t>1136407842926280704</t>
  </si>
  <si>
    <t>1136345669470425090</t>
  </si>
  <si>
    <t>1136426727398187010</t>
  </si>
  <si>
    <t>1136467283516305408</t>
  </si>
  <si>
    <t>1136496677752332288</t>
  </si>
  <si>
    <t>1136512577528324096</t>
  </si>
  <si>
    <t>1136545918398996480</t>
  </si>
  <si>
    <t>1136625116962545664</t>
  </si>
  <si>
    <t>1136625872130191360</t>
  </si>
  <si>
    <t>1136631342186151936</t>
  </si>
  <si>
    <t>1136633020927139840</t>
  </si>
  <si>
    <t>1136625007545729024</t>
  </si>
  <si>
    <t>1136643891418095622</t>
  </si>
  <si>
    <t>1136623149452288002</t>
  </si>
  <si>
    <t>1136654566747975681</t>
  </si>
  <si>
    <t>1136665007637389318</t>
  </si>
  <si>
    <t>1136749743256866816</t>
  </si>
  <si>
    <t>1136839931643326465</t>
  </si>
  <si>
    <t>1136843497594531840</t>
  </si>
  <si>
    <t>1136891618794070021</t>
  </si>
  <si>
    <t>1136934879982161920</t>
  </si>
  <si>
    <t>1136910613093978112</t>
  </si>
  <si>
    <t>1136944795002294272</t>
  </si>
  <si>
    <t>1136986328653094912</t>
  </si>
  <si>
    <t>1137022333191950338</t>
  </si>
  <si>
    <t>1137040491164446720</t>
  </si>
  <si>
    <t>1137133492813344768</t>
  </si>
  <si>
    <t>1137236973347885056</t>
  </si>
  <si>
    <t>1137245594974609408</t>
  </si>
  <si>
    <t>1137401342690021377</t>
  </si>
  <si>
    <t>1136277674870132736</t>
  </si>
  <si>
    <t>1136402212710735874</t>
  </si>
  <si>
    <t>1137615344460341249</t>
  </si>
  <si>
    <t>1137718513190297602</t>
  </si>
  <si>
    <t>1137724319809908736</t>
  </si>
  <si>
    <t>1137786580977029123</t>
  </si>
  <si>
    <t>1137889876806950912</t>
  </si>
  <si>
    <t>1138039689326354432</t>
  </si>
  <si>
    <t>1138053409733566464</t>
  </si>
  <si>
    <t>1118820206871105536</t>
  </si>
  <si>
    <t>1138134595935752197</t>
  </si>
  <si>
    <t>1138142061352443907</t>
  </si>
  <si>
    <t>1138346857158103041</t>
  </si>
  <si>
    <t>1138368286725496832</t>
  </si>
  <si>
    <t>1138144803403776002</t>
  </si>
  <si>
    <t>1138398608468918272</t>
  </si>
  <si>
    <t>1138424588277362689</t>
  </si>
  <si>
    <t>1138492687059955712</t>
  </si>
  <si>
    <t>1138412303769059328</t>
  </si>
  <si>
    <t>1138539244681670656</t>
  </si>
  <si>
    <t>1136241301102481409</t>
  </si>
  <si>
    <t>1136278435876220931</t>
  </si>
  <si>
    <t>1138742477639376902</t>
  </si>
  <si>
    <t>1123939676895707138</t>
  </si>
  <si>
    <t>1138765305071775745</t>
  </si>
  <si>
    <t>1138779332569116673</t>
  </si>
  <si>
    <t>1138779620596158465</t>
  </si>
  <si>
    <t>1138785171912704001</t>
  </si>
  <si>
    <t>1138788244462682112</t>
  </si>
  <si>
    <t>1138788268164755456</t>
  </si>
  <si>
    <t>1138793153883004928</t>
  </si>
  <si>
    <t>1138793387681820672</t>
  </si>
  <si>
    <t>1138798358607347712</t>
  </si>
  <si>
    <t>1138810727190421505</t>
  </si>
  <si>
    <t>1138865329428414464</t>
  </si>
  <si>
    <t>1138814059665645568</t>
  </si>
  <si>
    <t>1138874438743658498</t>
  </si>
  <si>
    <t>1136544938047549440</t>
  </si>
  <si>
    <t>1138838413719875585</t>
  </si>
  <si>
    <t>1138879599100739584</t>
  </si>
  <si>
    <t>1138900835851784192</t>
  </si>
  <si>
    <t>1139021910879158272</t>
  </si>
  <si>
    <t>1139049305795375104</t>
  </si>
  <si>
    <t>1139083497098960896</t>
  </si>
  <si>
    <t>1139057545585332224</t>
  </si>
  <si>
    <t>1139099043433525250</t>
  </si>
  <si>
    <t>1139116542048841728</t>
  </si>
  <si>
    <t>1139123591860146176</t>
  </si>
  <si>
    <t>1139132365442301952</t>
  </si>
  <si>
    <t>1139132813821849600</t>
  </si>
  <si>
    <t>1136282771310219270</t>
  </si>
  <si>
    <t>1139144553905229824</t>
  </si>
  <si>
    <t>1135875269011656704</t>
  </si>
  <si>
    <t>1139145027005943808</t>
  </si>
  <si>
    <t>1139194013725208576</t>
  </si>
  <si>
    <t>1136208626874540032</t>
  </si>
  <si>
    <t>1136332790855819264</t>
  </si>
  <si>
    <t>1138773299264131072</t>
  </si>
  <si>
    <t>1139115371003355136</t>
  </si>
  <si>
    <t>1139213988540100608</t>
  </si>
  <si>
    <t>1139215351898660869</t>
  </si>
  <si>
    <t>1139233759272886273</t>
  </si>
  <si>
    <t>1139264218543378433</t>
  </si>
  <si>
    <t>1139397124284485636</t>
  </si>
  <si>
    <t>1139413633182519297</t>
  </si>
  <si>
    <t>1139391430256807939</t>
  </si>
  <si>
    <t>1139469536921448448</t>
  </si>
  <si>
    <t>1139480729895784448</t>
  </si>
  <si>
    <t>1139497077266886658</t>
  </si>
  <si>
    <t>1132927212506759168</t>
  </si>
  <si>
    <t>1139498119702503430</t>
  </si>
  <si>
    <t>1139498147917570049</t>
  </si>
  <si>
    <t>1128648190809530369</t>
  </si>
  <si>
    <t>1123164029768404992</t>
  </si>
  <si>
    <t>1136163690552713217</t>
  </si>
  <si>
    <t>1122081778485932032</t>
  </si>
  <si>
    <t>1122086835717537797</t>
  </si>
  <si>
    <t>1134379673323016192</t>
  </si>
  <si>
    <t>1133742291892428800</t>
  </si>
  <si>
    <t>1139498333477715968</t>
  </si>
  <si>
    <t>1139498718925852672</t>
  </si>
  <si>
    <t>1139196500343439361</t>
  </si>
  <si>
    <t>1139502089040777216</t>
  </si>
  <si>
    <t>1139551931855233026</t>
  </si>
  <si>
    <t>1139554162738257920</t>
  </si>
  <si>
    <t>1139555467712221185</t>
  </si>
  <si>
    <t>1139564154262568960</t>
  </si>
  <si>
    <t>1139589222346739712</t>
  </si>
  <si>
    <t>1139608407672066048</t>
  </si>
  <si>
    <t>1139610956827418625</t>
  </si>
  <si>
    <t>1139611978006237184</t>
  </si>
  <si>
    <t>1136613943915536384</t>
  </si>
  <si>
    <t>1137133490565210112</t>
  </si>
  <si>
    <t>1136279704430874625</t>
  </si>
  <si>
    <t>1138012905276878848</t>
  </si>
  <si>
    <t>1138745588613300225</t>
  </si>
  <si>
    <t>1138729921772171265</t>
  </si>
  <si>
    <t>1136604093894602752</t>
  </si>
  <si>
    <t>1136159344993734657</t>
  </si>
  <si>
    <t>1138900036379729920</t>
  </si>
  <si>
    <t>1139046409221677061</t>
  </si>
  <si>
    <t>1139057542124965889</t>
  </si>
  <si>
    <t>1138337464202997760</t>
  </si>
  <si>
    <t>1139203528558292992</t>
  </si>
  <si>
    <t>1139546102355628033</t>
  </si>
  <si>
    <t>1139543359465361408</t>
  </si>
  <si>
    <t/>
  </si>
  <si>
    <t>10691932</t>
  </si>
  <si>
    <t>23835272</t>
  </si>
  <si>
    <t>20422173</t>
  </si>
  <si>
    <t>2172299307</t>
  </si>
  <si>
    <t>2449502355</t>
  </si>
  <si>
    <t>133202523</t>
  </si>
  <si>
    <t>1135873935726325760</t>
  </si>
  <si>
    <t>329065650</t>
  </si>
  <si>
    <t>1035216551417405440</t>
  </si>
  <si>
    <t>260655938</t>
  </si>
  <si>
    <t>1364143842</t>
  </si>
  <si>
    <t>789366287290040320</t>
  </si>
  <si>
    <t>623495214</t>
  </si>
  <si>
    <t>3548451869</t>
  </si>
  <si>
    <t>2321915385</t>
  </si>
  <si>
    <t>1066459754</t>
  </si>
  <si>
    <t>936477401810432001</t>
  </si>
  <si>
    <t>46350567</t>
  </si>
  <si>
    <t>985245388100816898</t>
  </si>
  <si>
    <t>990519882797191168</t>
  </si>
  <si>
    <t>en</t>
  </si>
  <si>
    <t>nl</t>
  </si>
  <si>
    <t>ja</t>
  </si>
  <si>
    <t>th</t>
  </si>
  <si>
    <t>es</t>
  </si>
  <si>
    <t>1136226272869257216</t>
  </si>
  <si>
    <t>Twitter for iPhone</t>
  </si>
  <si>
    <t>Twitter Web Client</t>
  </si>
  <si>
    <t>Twitter for Android</t>
  </si>
  <si>
    <t>Sprout Social</t>
  </si>
  <si>
    <t>dlvr.it</t>
  </si>
  <si>
    <t>Twitter Web App</t>
  </si>
  <si>
    <t>TweetDeck</t>
  </si>
  <si>
    <t>Mobile Web (M2)</t>
  </si>
  <si>
    <t>Twibble.io</t>
  </si>
  <si>
    <t>Twitter for iPad</t>
  </si>
  <si>
    <t>Facebook</t>
  </si>
  <si>
    <t>SMC RBJacobs</t>
  </si>
  <si>
    <t>IFTTT</t>
  </si>
  <si>
    <t>LinkedIn</t>
  </si>
  <si>
    <t>Instagram</t>
  </si>
  <si>
    <t>Twitter Ads Composer</t>
  </si>
  <si>
    <t>Twitter Ads</t>
  </si>
  <si>
    <t>CoSchedule</t>
  </si>
  <si>
    <t>Retweet</t>
  </si>
  <si>
    <t>18.3180332,-34.35839 
18.6600898,-34.35839 
18.6600898,-33.8849254 
18.3180332,-33.8849254</t>
  </si>
  <si>
    <t>27.8925632,-26.1368652 
28.0223519,-26.1368652 
28.0223519,-25.9025742 
27.8925632,-25.9025742</t>
  </si>
  <si>
    <t>28.2722463,-26.2315204 
28.4449594,-26.2315204 
28.4449594,-26.0681935 
28.2722463,-26.0681935</t>
  </si>
  <si>
    <t>28.0140761,-26.0572574 
28.1930256,-26.0572574 
28.1930256,-25.9195514 
28.0140761,-25.9195514</t>
  </si>
  <si>
    <t>30.8789097,-30.055938 
31.0662492,-30.055938 
31.0662492,-29.7453336 
30.8789097,-29.7453336</t>
  </si>
  <si>
    <t>19.9976747,-26.9070352 
29.371142,-26.9070352 
29.371142,-17.7782297 
19.9976747,-17.7782297</t>
  </si>
  <si>
    <t>South Africa</t>
  </si>
  <si>
    <t>Botswana</t>
  </si>
  <si>
    <t>ZA</t>
  </si>
  <si>
    <t>BW</t>
  </si>
  <si>
    <t>Cape Town, South Africa</t>
  </si>
  <si>
    <t>Randburg, South Africa</t>
  </si>
  <si>
    <t>Benoni, South Africa</t>
  </si>
  <si>
    <t>Midrand, South Africa</t>
  </si>
  <si>
    <t>Durban, South Africa</t>
  </si>
  <si>
    <t>8b9ec16fdc0d7e55</t>
  </si>
  <si>
    <t>d73e8f8ebdd03aff</t>
  </si>
  <si>
    <t>a02e6c261fa62b42</t>
  </si>
  <si>
    <t>46c1b1ab24d7e11a</t>
  </si>
  <si>
    <t>9d7cae88ff6a29f5</t>
  </si>
  <si>
    <t>8a927a7056322151</t>
  </si>
  <si>
    <t>Cape Town</t>
  </si>
  <si>
    <t>Randburg</t>
  </si>
  <si>
    <t>Benoni</t>
  </si>
  <si>
    <t>Midrand</t>
  </si>
  <si>
    <t>Durban</t>
  </si>
  <si>
    <t>city</t>
  </si>
  <si>
    <t>country</t>
  </si>
  <si>
    <t>https://api.twitter.com/1.1/geo/id/8b9ec16fdc0d7e55.json</t>
  </si>
  <si>
    <t>https://api.twitter.com/1.1/geo/id/d73e8f8ebdd03aff.json</t>
  </si>
  <si>
    <t>https://api.twitter.com/1.1/geo/id/a02e6c261fa62b42.json</t>
  </si>
  <si>
    <t>https://api.twitter.com/1.1/geo/id/46c1b1ab24d7e11a.json</t>
  </si>
  <si>
    <t>https://api.twitter.com/1.1/geo/id/9d7cae88ff6a29f5.json</t>
  </si>
  <si>
    <t>https://api.twitter.com/1.1/geo/id/8a927a7056322151.json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</si>
  <si>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</si>
  <si>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</si>
  <si>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</si>
  <si>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</si>
  <si>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</si>
  <si>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</si>
  <si>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</si>
  <si>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</si>
  <si>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</si>
  <si>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</si>
  <si>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</si>
  <si>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</si>
  <si>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</si>
  <si>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</si>
  <si>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</si>
  <si>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</si>
  <si>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</si>
  <si>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</si>
  <si>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</si>
  <si>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</si>
  <si>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</si>
  <si>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Tam</t>
  </si>
  <si>
    <t>Nedbank</t>
  </si>
  <si>
    <t>BoB</t>
  </si>
  <si>
    <t>Contacts Nearby</t>
  </si>
  <si>
    <t>Brendan Louw</t>
  </si>
  <si>
    <t>FreeSudan</t>
  </si>
  <si>
    <t>HechoEnMesa</t>
  </si>
  <si>
    <t>CiderCorps</t>
  </si>
  <si>
    <t>PHX Business Journal</t>
  </si>
  <si>
    <t>WomanomicsAfrica</t>
  </si>
  <si>
    <t>CNBC Africa</t>
  </si>
  <si>
    <t>His Royal Highness _xD83C__xDFCC__xD83C__xDFFF_‍♂️</t>
  </si>
  <si>
    <t>Gabriel Sibiya</t>
  </si>
  <si>
    <t>eKasi Entrepreneurs™</t>
  </si>
  <si>
    <t>South African News</t>
  </si>
  <si>
    <t>Nkule</t>
  </si>
  <si>
    <t>FNB South Africa</t>
  </si>
  <si>
    <t>Nkululeko Maseko</t>
  </si>
  <si>
    <t>Patty Tascarella</t>
  </si>
  <si>
    <t>PACB</t>
  </si>
  <si>
    <t>ACG Pittsburgh</t>
  </si>
  <si>
    <t>Jacqui Gogele</t>
  </si>
  <si>
    <t>Endeavor SouthAfrica</t>
  </si>
  <si>
    <t>mike vacy-lyle</t>
  </si>
  <si>
    <t>Dr Lala Sibiya</t>
  </si>
  <si>
    <t>Fibre Tiger</t>
  </si>
  <si>
    <t>♤INNER_PEACE♤</t>
  </si>
  <si>
    <t>Tebello Tibz Motsoane</t>
  </si>
  <si>
    <t>Omphemetse Mokwena</t>
  </si>
  <si>
    <t>#STEMGigs</t>
  </si>
  <si>
    <t>Samantha Valentine</t>
  </si>
  <si>
    <t>DzunaniOnacloudyday</t>
  </si>
  <si>
    <t>Siphe Mkize</t>
  </si>
  <si>
    <t>Mitchell _xD83C__xDDFF__xD83C__xDDE6_</t>
  </si>
  <si>
    <t>Man's Not Barry Roux  </t>
  </si>
  <si>
    <t>Sabelo Shabangu®</t>
  </si>
  <si>
    <t>Mr. White Sheets</t>
  </si>
  <si>
    <t>Andile Khumalo</t>
  </si>
  <si>
    <t>#uSilomuzi CT_xD83C__xDF39__xD83D__xDC8B_, _xD83D__xDC93_❤️❤️❤️❤️♿♿♿</t>
  </si>
  <si>
    <t>Morris Mgweba</t>
  </si>
  <si>
    <t>Nonhle Xaba</t>
  </si>
  <si>
    <t>Capitec Bank</t>
  </si>
  <si>
    <t>Nhlero</t>
  </si>
  <si>
    <t>Dr Dolce Tshepo Motsepe</t>
  </si>
  <si>
    <t>Asande</t>
  </si>
  <si>
    <t>Jonna S.</t>
  </si>
  <si>
    <t>Njabulo Mnguni</t>
  </si>
  <si>
    <t>Aapstert</t>
  </si>
  <si>
    <t>Standard Bank SA</t>
  </si>
  <si>
    <t>RSG 100-104FM</t>
  </si>
  <si>
    <t>Monyatsi saila</t>
  </si>
  <si>
    <t>TheLifeOf_Audrey</t>
  </si>
  <si>
    <t>Segametsi Songwane</t>
  </si>
  <si>
    <t>siboniso</t>
  </si>
  <si>
    <t>Orlando Pirates FC</t>
  </si>
  <si>
    <t>Kaizer Chiefs</t>
  </si>
  <si>
    <t>Carling Black Label</t>
  </si>
  <si>
    <t>Africa Mentor</t>
  </si>
  <si>
    <t>Zydah</t>
  </si>
  <si>
    <t>Father of Remz</t>
  </si>
  <si>
    <t>King Vee Mashila ka Makhubele</t>
  </si>
  <si>
    <t>Arunma Oteh</t>
  </si>
  <si>
    <t>_xD83D__xDC8E_THE MUDARIB + FV=PV(1+I)n_xD83D__xDC8E_</t>
  </si>
  <si>
    <t>@Swazi</t>
  </si>
  <si>
    <t>▫️</t>
  </si>
  <si>
    <t>Malaysian International Food &amp; Beverage Trade Fair</t>
  </si>
  <si>
    <t>Thabani Khumalo</t>
  </si>
  <si>
    <t>Snakho Mahlinza</t>
  </si>
  <si>
    <t>Pressly</t>
  </si>
  <si>
    <t>LettieNahole</t>
  </si>
  <si>
    <t>NSFAF</t>
  </si>
  <si>
    <t>Johanna Ndatipo</t>
  </si>
  <si>
    <t>Stay Woke Initiative</t>
  </si>
  <si>
    <t>Riaz Gilani</t>
  </si>
  <si>
    <t>Jacques Celliers</t>
  </si>
  <si>
    <t>RbJacobs</t>
  </si>
  <si>
    <t>Andre de Wet</t>
  </si>
  <si>
    <t>Gina Botha</t>
  </si>
  <si>
    <t>#FutureofHR</t>
  </si>
  <si>
    <t>Jonathan Stewart</t>
  </si>
  <si>
    <t>First National Bank</t>
  </si>
  <si>
    <t>Nadira Majudith</t>
  </si>
  <si>
    <t>Magnificent Coms</t>
  </si>
  <si>
    <t>#JoinUsForTEA</t>
  </si>
  <si>
    <t>A Magnificent Leader</t>
  </si>
  <si>
    <t>KB</t>
  </si>
  <si>
    <t>BancABC</t>
  </si>
  <si>
    <t>Kgosi Dhalaunda _xD83D__xDC51_</t>
  </si>
  <si>
    <t>Mpho Serumola</t>
  </si>
  <si>
    <t>Emmanuel Mathonsi</t>
  </si>
  <si>
    <t>Roger Bezuidenhout</t>
  </si>
  <si>
    <t>Lazarus Sekele</t>
  </si>
  <si>
    <t>FNB Namibia</t>
  </si>
  <si>
    <t>SegaJk</t>
  </si>
  <si>
    <t>DIKELA</t>
  </si>
  <si>
    <t>TPS</t>
  </si>
  <si>
    <t>HandSomeSteve</t>
  </si>
  <si>
    <t>Youth Stand</t>
  </si>
  <si>
    <t>Kunuu Mbai Tjetjoo</t>
  </si>
  <si>
    <t>Tarah Shinavene</t>
  </si>
  <si>
    <t>Bhut_Chuck</t>
  </si>
  <si>
    <t>YIN 'EnyeOut Now!!</t>
  </si>
  <si>
    <t>I’m Mmapula</t>
  </si>
  <si>
    <t>Yamkela Ndandani</t>
  </si>
  <si>
    <t>Sibusiso Chauke</t>
  </si>
  <si>
    <t>sbusiso Mabaso</t>
  </si>
  <si>
    <t>given</t>
  </si>
  <si>
    <t>Katlego _xD83C__xDF42__xD83C__xDF43__xD83C__xDF42_</t>
  </si>
  <si>
    <t>Vanessa Mbenoun</t>
  </si>
  <si>
    <t>Sola Akinbo</t>
  </si>
  <si>
    <t>Brucken Associates Limited</t>
  </si>
  <si>
    <t>Kgagudi Hlabirwa</t>
  </si>
  <si>
    <t>Thabo Phasoana</t>
  </si>
  <si>
    <t>Sheena Kretzmer</t>
  </si>
  <si>
    <t>Cazanne'Z</t>
  </si>
  <si>
    <t>SiMODiSA Start-Up</t>
  </si>
  <si>
    <t>Siya Mchunu</t>
  </si>
  <si>
    <t>Township Brands</t>
  </si>
  <si>
    <t>Bumbles™</t>
  </si>
  <si>
    <t>Justanordinarygirl</t>
  </si>
  <si>
    <t>Laeequebakware</t>
  </si>
  <si>
    <t>ChilliChocolateChefs</t>
  </si>
  <si>
    <t>Provocative69</t>
  </si>
  <si>
    <t>Jimisi</t>
  </si>
  <si>
    <t>maya fisher-french</t>
  </si>
  <si>
    <t>Clarence</t>
  </si>
  <si>
    <t>桜庭みなと</t>
  </si>
  <si>
    <t>Noeleen</t>
  </si>
  <si>
    <t>Obakeng</t>
  </si>
  <si>
    <t>The Silicon Cape</t>
  </si>
  <si>
    <t>digital womanist</t>
  </si>
  <si>
    <t>Kelly J</t>
  </si>
  <si>
    <t>The Best of Zambia</t>
  </si>
  <si>
    <t>bontle</t>
  </si>
  <si>
    <t>Ms!z!</t>
  </si>
  <si>
    <t>Freddy Phogojane</t>
  </si>
  <si>
    <t>_xD835__xDC40__xD835__xDCBE__xD835__xDCC8__xD835__xDCC8_ _xD835__xDCB1__xD835__xDC5C__xD835__xDCC1__xD835__xDCC1__xD835__xDC52__xD835__xDCC3__xD835__xDCCC__xD835__xDC52__xD835__xDCBE__xD835__xDCB9__xD835__xDC52__xD835__xDCC7_ ❁</t>
  </si>
  <si>
    <t>phachsitha</t>
  </si>
  <si>
    <t>MOOSETS MEDIA</t>
  </si>
  <si>
    <t>Ntshavheni  ( YNWA )</t>
  </si>
  <si>
    <t>Smarties</t>
  </si>
  <si>
    <t>Angel Andres</t>
  </si>
  <si>
    <t>Luis Huete</t>
  </si>
  <si>
    <t>Analuz Huete</t>
  </si>
  <si>
    <t>Behind BB Princess Found|SHE WALKS | BP Prof|Naturologist|Content Producer. Anti Cell C| Anti Kauai| Anti Mango Airline. #shutdowndrossilverton</t>
  </si>
  <si>
    <t>#SeeMoneyDifferently and learn how money well managed can make a real difference. Have a question? Just want to chat? Tweet us anytime between 7am - 10pm</t>
  </si>
  <si>
    <t>Entrepreneur _xD83D__xDC64_ 
Wine _xD83C__xDF77_ 
Food _xD83C__xDF74_ 
Cape Town _xD83C__xDDFF__xD83C__xDDE6_ 
VR Events ❤</t>
  </si>
  <si>
    <t>pro-Black | @ManCity 2019 Domestic Treble Champions _xD83C__xDFC6__xD83C__xDFC6__xD83C__xDFC6_</t>
  </si>
  <si>
    <t>Merchant Driven - Downtown Mesa - Supporting Small Business</t>
  </si>
  <si>
    <t>The Phoenix Business Journal's editorial staff provides local, breaking business news.</t>
  </si>
  <si>
    <t>Womanomics Africa is a conversation that we are convening to unpack how women can participate more meaningfully and effectively in African economies.</t>
  </si>
  <si>
    <t>Find breaking news, multimedia, videos, reviews and opinions on African business, finance, private equity infrastructure and more. Watch CNBC Africa on DStv 410</t>
  </si>
  <si>
    <t>Crown Prince. Fintech Entrepreneur. Ferrari at heart. Bonsmara Farmer.</t>
  </si>
  <si>
    <t>Gabriel Official twitter account_xD83D__xDE07_•Email: gabrieljadensibiya@gmail.com | •Instagram: @gabriel_sibiya•( Hip Hop DJ &amp; Rapper )_xD83C__xDFA4_❤☔</t>
  </si>
  <si>
    <t>The BIGGEST network of #TownshipEntrepreneurs &amp; 
#RuralEntrepreneurs in SA. Creating platforms that connect township entrepreneurs with corporate SA &amp; Goverment</t>
  </si>
  <si>
    <t>South African news and sport roundup. Follow us to stay informed. #southafrica #news #SAsports #za</t>
  </si>
  <si>
    <t>||GrandDaughter Emeritus_xD83C__xDF3C_|| BcomEconomics_xD83D__xDCDA__xD83D__xDCCA__xD83C__xDF93_||</t>
  </si>
  <si>
    <t>Providing helpful tips and info. For support related queries, please go to @RBJacobs 
FNB, a Div of FRB Ltd. Authorised FSP &amp; NCRCP20</t>
  </si>
  <si>
    <t>Entertainment Music News World News Life &amp; Style Travel LifeStyle Radio &amp; TV Football Sport</t>
  </si>
  <si>
    <t>Banking/finance &amp; law reporter for the Pittsburgh Business Times; I also cover VC, M&amp;A, advertising and accounting.
Free newsletters: http://t.co/LSIbi8z6tP</t>
  </si>
  <si>
    <t>Promoting the ideals of community banking by addressing the educational, legislative and networking needs of our members.</t>
  </si>
  <si>
    <t>Association for Corporate Growth Pittsburgh promotes the professional and business interests of its members through quality programs, education, and networking.</t>
  </si>
  <si>
    <t>Channel Guru, People Connector, Entrepreneur Enabler, Sales and Marketing Activist</t>
  </si>
  <si>
    <t>Leading the high-impact movement around the globe through the science of SCALE and the POWER of GLOBAL COMMUNITY.</t>
  </si>
  <si>
    <t>would rather be on the beach...</t>
  </si>
  <si>
    <t>Psychology student. Healing one broken soul at a time. Founder of @Pinknailboutique formerly known as Pink Nail Bar</t>
  </si>
  <si>
    <t>Compare Fibre, LTE And ADSL  Quotes Online</t>
  </si>
  <si>
    <t>_xD83C__xDDFF__xD83C__xDDE6_Founder of ISIBANI SEZWE COMMUNITY PROJECT,Social Worker. I love helping other people to fulfill their dreams, community developer, ambitious and hardworking.</t>
  </si>
  <si>
    <t>Chief @showloveafrica , Co-founder @ateliermcc , Culinary Poet #CafeTibz , Tebello@showlove.co.za Art Fiend</t>
  </si>
  <si>
    <t>Coffee Drinker @mokomagency</t>
  </si>
  <si>
    <t>Kickstarting careers for young women in STEM. Our site offers STEM Gigs for young women - a part of the Geeky Girl Reality project. Profile posts gigs + RTs.</t>
  </si>
  <si>
    <t>Unraveling
IG: @coloursinmygarden and
@wordn_zen</t>
  </si>
  <si>
    <t>Wallflower _xD83C__xDF3B_</t>
  </si>
  <si>
    <t>Media Enthusiast | Writer | Content Producer</t>
  </si>
  <si>
    <t>Hustler</t>
  </si>
  <si>
    <t>•Public Protector •SADC Black Twitter CiC •ANCYL Collins Chabane Sub-Region •Sunday School DropOut •NOT AFFILIATED WITH Oscar Pistorius' Lawyer Adv BARRY ROUX</t>
  </si>
  <si>
    <t>Bookings:sabeloshabangu94@gmail.com</t>
  </si>
  <si>
    <t>It will happen and it will happen this year... Founder @Rhtmbs. Business Consultant amongst other things Thato@rhtmbs.co.za</t>
  </si>
  <si>
    <t>Entrepreneur. CA(SA)</t>
  </si>
  <si>
    <t>♿Nappy Run ambassador.Asante Stewart Foundation Ambassador.Cerebral Palsy. Wheelie.  . I love Yfm . Aspiring entrepreneur and motivational speaker.</t>
  </si>
  <si>
    <t>#Oldbones</t>
  </si>
  <si>
    <t>I am sHe,He with a womb</t>
  </si>
  <si>
    <t>Global One offers simplified &amp; affordable banking. Transact, save, insure &amp; get credit with your card, cellphone or the Internet! 24hr Client Care 0860 10 20 43</t>
  </si>
  <si>
    <t>Under the African sky</t>
  </si>
  <si>
    <t>I'm still breathing _xD83D__xDE36_
I am Fighter ✊✊please follow me on IG @asande_de_queen</t>
  </si>
  <si>
    <t>If your dreams don’t scare you, they are not big enough.</t>
  </si>
  <si>
    <t>I am a child of the most high God...</t>
  </si>
  <si>
    <t>Willemientjie.
A 3yo. child violently murdered  #farmattack ZA. Hate animal cruelty and liberals.
Stay clear if you fail the #MAGA Trump Test.</t>
  </si>
  <si>
    <t>Show yourself how far you can go, then take it even further. There’s courage in all of us, and it inspires us to keep moving forward. You’re good to go.</t>
  </si>
  <si>
    <t>RSG is 'n openbare radiodiens van die SAUK wat in Afrikaans uitsaai.</t>
  </si>
  <si>
    <t>I am a Social Entrepreneur with a vision of developing our rural communities to be major players in the main stream economy</t>
  </si>
  <si>
    <t>Germs buster. Hygiene Activist. Innovative Textiles. Textiles with technology. CEO: Gideon Inno Textile PTY LTD. Yali RCL SA Alumni Chort 17.</t>
  </si>
  <si>
    <t>From Durban staying at Amanzimtoti and working for Sapref.....</t>
  </si>
  <si>
    <t>☠Official Twitter Page of Orlando Pirates Football Club ⚫⚪_xD83D__xDD34_⭐ #OnceAlways</t>
  </si>
  <si>
    <t>Kaizer Chiefs Football Club | Official Kaizer Chiefs Twitter Account | marketing@kaizerchiefs.com | IG: https://t.co/Xc1V3KmgKt</t>
  </si>
  <si>
    <t>The most awarded beer in South Africa. Champions Drink Responsibly. Only share our posts with those of legal drinking age. Terms: https://t.co/wgBdOk5bs7</t>
  </si>
  <si>
    <t>Put 40+ yrs of experience to work for your Africa startup, SME or non-profit. Open to consulting opportunities.</t>
  </si>
  <si>
    <t>Let your discomfort be the catalyst of your development #Growth #Potential #Success  Live your best life _xD83D__xDC6F_‍♀️Invest in yourself_xD83D__xDC83_ Music_xD83C__xDFBC_ IG:ZydahManuel</t>
  </si>
  <si>
    <t>From Hammanskraal to the World _xD83C__xDF0E_</t>
  </si>
  <si>
    <t>Founder VoMa Media, Soweto Beer Buffet Festival, MC, DJ, Actor, We-Party App Marketing, https://t.co/44SDXiKUn3 follow @Sowe2beerbuffet @WeParty_App</t>
  </si>
  <si>
    <t>world class capital markets transform societies, as they create wealth for all and redress income inequalities</t>
  </si>
  <si>
    <t>FV=PV(1+I)n | U-Sulumane (it flows within) or The Mudarib of "Al-Mudarabah Al-Mutlaqah" | La Familia | Nostrovia! (Cheers in Russian)</t>
  </si>
  <si>
    <t>Jesus - my anchor.</t>
  </si>
  <si>
    <t>MIFB is a platform for businesses from the F&amp;B industry to showcase their products and services at an international level.</t>
  </si>
  <si>
    <t>Info usahawan Malaysia</t>
  </si>
  <si>
    <t>Marketeer ° Brand Analyst ° Malo &amp; Fynn Group ° @IAAE_SA ° Soccer Fanatic ° Music jammer ° Umlazi's very own.</t>
  </si>
  <si>
    <t>Jacob Zuma’s best friend....</t>
  </si>
  <si>
    <t>I'm fun</t>
  </si>
  <si>
    <t>Daughter of Zion. Praying Queen. FB: Lettie Nahole Instagram: @favoured_lettie Snapchat: LettieNahole</t>
  </si>
  <si>
    <t>Funding Namibian students who intend to further their studies at institutions of higher learning.</t>
  </si>
  <si>
    <t>Nothing here_xD83D__xDE0A__xD83C__xDF1A_</t>
  </si>
  <si>
    <t>A lot nicer in person| Really like people but from a distance| Resigned Nurse| Certified HIV/TB Management Clinician| @sesitela kwali| Kwambi by affiliation</t>
  </si>
  <si>
    <t>Father of Three. 3rd Generation Kenyan. Entrepreneur. 4x4 Fanatic. Tweets = mine. RTs + faves are not endorsements. My tweets are a mixed bag. Karibuni.</t>
  </si>
  <si>
    <t>Banker, nature lover and aviation enthusiast with an innate desire to take things apart and put them back together again, only better than before.</t>
  </si>
  <si>
    <t>I’m here to help with queries, complaints and all things relating to FNB, with the inside track in the bank... how can I help you?</t>
  </si>
  <si>
    <t>Time is money ... Entrepreneur, advisor, speaker, world record holder, mobile visionary... Stay humble, hustle hard. #MakeItRain</t>
  </si>
  <si>
    <t>Come back to the future with us in 2019! Speak. Sponsor. Exhibit. Enter. Experience: Marketing@FutureofHR.co.za #HumanResources #HRtech #innovation #awards</t>
  </si>
  <si>
    <t>Venture investor, runner, dad, economist and die-hard Arsenal fan</t>
  </si>
  <si>
    <t>Official FNB Botswana Twitter Page. How can we help you?</t>
  </si>
  <si>
    <t>Imagine a company that has the media knowledge and strength to take you, your organisation or company to the next level. That’s Magnificent Communications</t>
  </si>
  <si>
    <t>Empowering Township Entrepreneurs with skills, enterprise development and access to market. A PLATFORM FOR ALL ENTREPRENEURS info@bulelani.co.za T:011 056 6762</t>
  </si>
  <si>
    <t>Creative| Content creator | Social media manager | Public Relations practitioner |Mofaya Distributor •Founder of @magnificentcoms _xD83D__xDCCD_South Africa _xD83C__xDDFF__xD83C__xDDE6_</t>
  </si>
  <si>
    <t>Just passing time here. Ngwana wa Serowe.
Facebook: @greyandblu 
info@greyandblu.co.bw</t>
  </si>
  <si>
    <t>Reshaping African banking. Reshaping Africa. We’re here to help you, Mon-Fri 7:00-16:00 (CAT)</t>
  </si>
  <si>
    <t>I'm so good at being me and I prefer to keep it that way.</t>
  </si>
  <si>
    <t>Not young anymore _xD83D__xDE46_</t>
  </si>
  <si>
    <t>Founder : @KaenesHoldings @MisaveniIreneGroup ¦GreenNationProperties</t>
  </si>
  <si>
    <t>National champion Biathlon and triathlon | Consumer Marketing specialist| Blockchain Enthusiast | Social entrepreneur (health and wellness) Dad and Husband</t>
  </si>
  <si>
    <t>God gave me an adoreable girl in my life!!!! GOD,. FAMILY ,.SPORT,.</t>
  </si>
  <si>
    <t>True to our brand promise of, "How can we help you?"</t>
  </si>
  <si>
    <t>Diehard South African soccer fan</t>
  </si>
  <si>
    <t>IG: @LungaQM
| Kaizer Chiefs Supporter ⚽✌
| Cape Town City FC Fan | Liverpool Fan |_xD83D__xDEAB_ Not interested in Forex Trading/Bitcoin mining_xD83D__xDEAB_</t>
  </si>
  <si>
    <t>#InnovationInspiresChange|Entrepreneur</t>
  </si>
  <si>
    <t>I'm blessed...</t>
  </si>
  <si>
    <t>We are a youth developement NPO, a career guidence platform within the Arts &amp; Culture industry. We teach kasi youth principles of conceptual thinking.</t>
  </si>
  <si>
    <t>I believe in digging deeper until you get your gold as there is for every..</t>
  </si>
  <si>
    <t>go getter</t>
  </si>
  <si>
    <t>I'm human</t>
  </si>
  <si>
    <t>RTF Is the MOVEMENT and a Music Brand for the youth.011 025 9413 / bookings@iqwatainment.com https://t.co/5baMS357Xa</t>
  </si>
  <si>
    <t>Entrepreneur* Live Stock Farmer* I Will Give You The Truth Deal With It or Don’t Follow IChelsea Fan* ProBlack</t>
  </si>
  <si>
    <t>Jeremiah 17v7
Swimming Pool Contractor</t>
  </si>
  <si>
    <t>I work hard because I believe hard!  
Founder&amp;CEO of World Class African Holdings,
Township Entrepreneurs Alliance(TEA) Co-Ordinator.</t>
  </si>
  <si>
    <t>Obsessed with financial market</t>
  </si>
  <si>
    <t>techie. weird black nerd. all things comics and anime.</t>
  </si>
  <si>
    <t>#TourismEntrepreneur |Founder of  @tourismpreneur and https://t.co/JLZSWePskG | #tourism and #hospitality marketing specialist • email: vanessa@creativeandmoving.com</t>
  </si>
  <si>
    <t>Co-Founder @BruckenAssociat | Consulting | Micro, Small Medium Enterprises | 
Build Business, Don't Do Business.
#TeamArsenal
Retweets ≠ Endorsement</t>
  </si>
  <si>
    <t>A consulting firm with focus on Micro, Small and Medium Enterprises.
Business Development I Research I Advisory I Structured Training I Supportive Consultancy.</t>
  </si>
  <si>
    <t>Founder and Director @HandsofGivingZA | Activator 2019 | Activist | Active Citizen | Comrade @MYANC | Proudly SA_xD83C__xDDFF__xD83C__xDDE6__xD83C__xDDFF__xD83C__xDDE6_</t>
  </si>
  <si>
    <t>Property investor. Interpreneur. Wealth creator.
Money is as important as oxygen.</t>
  </si>
  <si>
    <t>30-something worrier woman. Recovering blogger. Wife &amp; parent. MD at The Social Local, a strategic social media agency. Committed to womentrepreneurship.</t>
  </si>
  <si>
    <t>I am a Mom, Wife, Receptionist and Baker!  3rd generation Duzi Brat!! Lol as requested Hooligan of Note 
lol 
Go through life with love courage and kindness.</t>
  </si>
  <si>
    <t>SiMODiSA is a collaboration between several start-up ecosystem stakeholders with a common purpose of exploring ways to accelerate start-up success in SA.</t>
  </si>
  <si>
    <t>_xD83D__xDC68_‍_xD83D__xDC69_‍_xD83D__xDC67_ 
_xD83D__xDC68__xD83C__xDFFE_‍_xD83D__xDCBB_ _xD83D__xDCE1_
_xD83D__xDCDA_ _xD83D__xDED2_
_xD83C__xDF54_ _xD83C__xDF7B__xD83C__xDF7A_</t>
  </si>
  <si>
    <t>The Township Brands is a initiative by @MythicalAds to Recognise, Monitor and Mobilise brands in the townships.</t>
  </si>
  <si>
    <t>The Smart Alternative to Home-made food</t>
  </si>
  <si>
    <t>I am just an ordinary girl with extraordinary dreams &amp; ambitions. My love for fitness &amp; nutrition and my passion to succeed drives me. Let me inspire you too!</t>
  </si>
  <si>
    <t>Amazing food = Amazing Times!
We are a catering company that specialises in the most interesting &amp; delicious gourmet foods. 
instagram: @chillichocolatechefs</t>
  </si>
  <si>
    <t>I'm Gods' creation and He's not yet finished with me.</t>
  </si>
  <si>
    <t>Money Maven and financial consumer journalist using media platforms to help people take control of their money and get the system to work for them.</t>
  </si>
  <si>
    <t>Entrepreneur, Rapper ,Motivational Speaker &amp; CEO-Founder of
Clarence Inverted Group Pty Ltd 
conglomerate company</t>
  </si>
  <si>
    <t>朝日インタラクティブが運営する「https://t.co/uAGXE4T1zy」の公式アカウントです。このアカウントでは最新記事の情報を配信します。</t>
  </si>
  <si>
    <t>動画とかあげてるフリーランスの翻訳家。アイコン、ヘッダーと一部画像は転載禁止 日本語と英語に対応しています。I'm Translator. just support for Japanese and English</t>
  </si>
  <si>
    <t>Founder @AyanaMagazine_, blogger and social media manager | _xD83D__xDCE7_: hello@noeleensaid.com</t>
  </si>
  <si>
    <t>Economics. Creative. Cosmopolitan.</t>
  </si>
  <si>
    <t>Connecting, Promoting &amp; Supporting the Technology Startup community in Cape Town &amp; the Western Cape 
#SiliconCape
https://t.co/jP5OHf5Mu7</t>
  </si>
  <si>
    <t>ceo @makhathinimedia. certified @Google partner. published writer. public speaker. womanist. contact:owethumack@gmail</t>
  </si>
  <si>
    <t>Proud wife, Mother,
Law student and a Durban food fan 
*My Superpowers include Brand Building &amp; Marketing</t>
  </si>
  <si>
    <t>The best online resource for products and services in Zambia. Tweets by @sara_drawwater and others</t>
  </si>
  <si>
    <t>The Untethered Soul | Blogger | Autodidact | Awakened spirit| Aries ♈| IG: https://t.co/1AVkJfvr4u</t>
  </si>
  <si>
    <t>just like my name Msizi, I'm always willing to land at hand.</t>
  </si>
  <si>
    <t>PROUD SOUTH AFRICAN!! I LOVE WILDLIFE!!!MY ADDICTION IS SOUL AND R&amp;B MUSIC"</t>
  </si>
  <si>
    <t>A FIDDLIST _xD83C__xDFBB_(NOT A RECRUITER ) 
Promo staff SA creator,Entrepreneur 
@Yanni 's music is evrything n all tht jazz_xD83D__xDC95_
@a_vollenweider is King
@eminem is _xD83D__xDC10_</t>
  </si>
  <si>
    <t>I graduated from Assumption University in major Accounting. Now I am a business partner with Unilever for Digital Omni Connect Project as Senior Business Area.</t>
  </si>
  <si>
    <t>for your professional photography and videography needs....contact:+267 76131880
Discover. Create</t>
  </si>
  <si>
    <t>When needed show up</t>
  </si>
  <si>
    <t>I ❤️ los números, las personas, el mar, GALICIA, la macroeconomía, los divergentes son interesantes.</t>
  </si>
  <si>
    <t>Professor top Business Schools since 1982. Author 12 books. Organizational and business therapist. Facilitator Excoms/Boards. Family lover. World traveler.</t>
  </si>
  <si>
    <t>Consultora especialista en Transformación Cultural de Organizaciones y Directivos. Coach ejecutiva y de equipos.</t>
  </si>
  <si>
    <t>Afrika</t>
  </si>
  <si>
    <t>Palo Alto, California, USA</t>
  </si>
  <si>
    <t>Johannesburg, South Africa</t>
  </si>
  <si>
    <t>Mesa, AZ</t>
  </si>
  <si>
    <t>Phoenix, Arizona</t>
  </si>
  <si>
    <t>Africa</t>
  </si>
  <si>
    <t>Mars</t>
  </si>
  <si>
    <t>_xD83D__xDC9F_NEW LIFE _xD83D__xDC9C_</t>
  </si>
  <si>
    <t>Alexandra, South Africa</t>
  </si>
  <si>
    <t>Harrisburg, PA</t>
  </si>
  <si>
    <t>Pittsburgh, PA</t>
  </si>
  <si>
    <t>South African</t>
  </si>
  <si>
    <t>Global</t>
  </si>
  <si>
    <t>Cape Town, Nkowankowa, South A</t>
  </si>
  <si>
    <t>Johannesburg</t>
  </si>
  <si>
    <t>Pretoria, South Africa</t>
  </si>
  <si>
    <t>Johannesburg,RSA.</t>
  </si>
  <si>
    <t>Polokwane, South Africa</t>
  </si>
  <si>
    <t>Roodepoort, South Africa</t>
  </si>
  <si>
    <t>Durban,South Africa</t>
  </si>
  <si>
    <t>ï¿½T: -26.2482852,27.8712411</t>
  </si>
  <si>
    <t>Gauteng johannesburg RSA.</t>
  </si>
  <si>
    <t>Fort Hare, South Africa</t>
  </si>
  <si>
    <t>Free State, South</t>
  </si>
  <si>
    <t>Naturena, South Africa</t>
  </si>
  <si>
    <t>Texas, USA</t>
  </si>
  <si>
    <t xml:space="preserve">South Africa </t>
  </si>
  <si>
    <t>Oxford, England</t>
  </si>
  <si>
    <t>Tshwane</t>
  </si>
  <si>
    <t>Kuala Lumpur City</t>
  </si>
  <si>
    <t>Rosebank</t>
  </si>
  <si>
    <t>Windhoek, Namibia</t>
  </si>
  <si>
    <t>Namibia</t>
  </si>
  <si>
    <t>Nairobi, Kenya</t>
  </si>
  <si>
    <t>Mookgophong, South Africa</t>
  </si>
  <si>
    <t>Port Elizabeth South Africa</t>
  </si>
  <si>
    <t>South Africano</t>
  </si>
  <si>
    <t>Cape Town South Africa</t>
  </si>
  <si>
    <t>Merafong, South Africa</t>
  </si>
  <si>
    <t>Cape Town, South Africa _xD83C__xDDFF__xD83C__xDDE6_</t>
  </si>
  <si>
    <t>omuthiya</t>
  </si>
  <si>
    <t>Matatiele // Durban// Pretoria</t>
  </si>
  <si>
    <t xml:space="preserve">Africa </t>
  </si>
  <si>
    <t>Azania</t>
  </si>
  <si>
    <t>Tembisa,Johannesburg</t>
  </si>
  <si>
    <t>_xD83C__xDDFF__xD83C__xDDE6_</t>
  </si>
  <si>
    <t>South Africa| Cameroon</t>
  </si>
  <si>
    <t>Nigeria</t>
  </si>
  <si>
    <t>Johannesburg___South Africa</t>
  </si>
  <si>
    <t>South Africa, CapeTown</t>
  </si>
  <si>
    <t>Greater Durban area!!</t>
  </si>
  <si>
    <t xml:space="preserve">Nelspruit </t>
  </si>
  <si>
    <t>south africa</t>
  </si>
  <si>
    <t>東京都千代田区</t>
  </si>
  <si>
    <t>次元の狭間</t>
  </si>
  <si>
    <t>Pretoria</t>
  </si>
  <si>
    <t>DBN-JHB-CPT</t>
  </si>
  <si>
    <t>Zambia</t>
  </si>
  <si>
    <t>Richard's Bay, South Africa</t>
  </si>
  <si>
    <t>RUSTENBURG“</t>
  </si>
  <si>
    <t>GOTHAM CITY</t>
  </si>
  <si>
    <t>Bangplee, Samutprakarn</t>
  </si>
  <si>
    <t>Africa, Botswana "Gaborone"</t>
  </si>
  <si>
    <t xml:space="preserve"> Soweto</t>
  </si>
  <si>
    <t>España</t>
  </si>
  <si>
    <t>Madrid based</t>
  </si>
  <si>
    <t>https://t.co/oLraqEqFpI</t>
  </si>
  <si>
    <t>https://t.co/igpEWViQT3</t>
  </si>
  <si>
    <t>http://t.co/gQa2yicU6Q</t>
  </si>
  <si>
    <t>https://t.co/WE8Jn8Hsi3</t>
  </si>
  <si>
    <t>http://t.co/HMOMopykYE</t>
  </si>
  <si>
    <t>https://t.co/iW7XzRpJm4</t>
  </si>
  <si>
    <t>https://t.co/0AaZ6Pq2eD</t>
  </si>
  <si>
    <t>https://t.co/Yec4Vx24Ch</t>
  </si>
  <si>
    <t>https://t.co/iFrUmfLfp3</t>
  </si>
  <si>
    <t>http://t.co/2EWI1p1V0N</t>
  </si>
  <si>
    <t>http://t.co/N7PhWrlcYW</t>
  </si>
  <si>
    <t>http://t.co/Ji1MRQgz4z</t>
  </si>
  <si>
    <t>https://t.co/G7QZFxPQCr</t>
  </si>
  <si>
    <t>https://t.co/vAkn2namfg</t>
  </si>
  <si>
    <t>https://t.co/P5hCSHhZjW</t>
  </si>
  <si>
    <t>https://t.co/Hdgw8zHSaY</t>
  </si>
  <si>
    <t>https://t.co/x2mPSKu8TS</t>
  </si>
  <si>
    <t>https://t.co/pNaf467691</t>
  </si>
  <si>
    <t>https://t.co/w8OfgDFlnM</t>
  </si>
  <si>
    <t>https://t.co/rpSUlmDa6K</t>
  </si>
  <si>
    <t>https://t.co/AXO8ZZk25D</t>
  </si>
  <si>
    <t>https://t.co/LCBOvGXJq2</t>
  </si>
  <si>
    <t>https://t.co/Pokc792ij8</t>
  </si>
  <si>
    <t>https://t.co/2yJBdukNoK</t>
  </si>
  <si>
    <t>https://t.co/SKANpRovFU</t>
  </si>
  <si>
    <t>https://t.co/4kfuRx9tNR</t>
  </si>
  <si>
    <t>https://t.co/Wz4MDvXbrP</t>
  </si>
  <si>
    <t>https://t.co/2pyGxtx0IB</t>
  </si>
  <si>
    <t>https://t.co/TQeJ5pGOhz</t>
  </si>
  <si>
    <t>https://t.co/FalSsymWOY</t>
  </si>
  <si>
    <t>https://t.co/txS2Zt6Tqn</t>
  </si>
  <si>
    <t>https://t.co/nKMzd0yYIr</t>
  </si>
  <si>
    <t>https://t.co/poRI35GIDz</t>
  </si>
  <si>
    <t>https://t.co/yUQhduSgPo</t>
  </si>
  <si>
    <t>https://t.co/3hLGYEGuI7</t>
  </si>
  <si>
    <t>https://t.co/J9FrMSLQqB</t>
  </si>
  <si>
    <t>https://t.co/QU0hFGvWfq</t>
  </si>
  <si>
    <t>https://t.co/Ac9XSL7NdB</t>
  </si>
  <si>
    <t>http://t.co/wllYKF2i4V</t>
  </si>
  <si>
    <t>http://t.co/9tvofxUvjg</t>
  </si>
  <si>
    <t>https://t.co/qGRrlf4sGR</t>
  </si>
  <si>
    <t>http://t.co/Q20SoEkect</t>
  </si>
  <si>
    <t>https://t.co/mNiy28IIXU</t>
  </si>
  <si>
    <t>https://t.co/JjjYuegacq</t>
  </si>
  <si>
    <t>http://t.co/BX0LLmsgHE</t>
  </si>
  <si>
    <t>https://t.co/uOl4wr9Bsv</t>
  </si>
  <si>
    <t>https://t.co/4jXNLdCMQ4</t>
  </si>
  <si>
    <t>https://t.co/a74LhWypqG</t>
  </si>
  <si>
    <t>https://t.co/zzuKDcOOuE</t>
  </si>
  <si>
    <t>https://t.co/wBwpTThlMG</t>
  </si>
  <si>
    <t>https://t.co/xyy7nOE4oI</t>
  </si>
  <si>
    <t>https://t.co/9kCD43pHSL</t>
  </si>
  <si>
    <t>https://t.co/h0gDlSGkCH</t>
  </si>
  <si>
    <t>https://t.co/WRWjklYBFf</t>
  </si>
  <si>
    <t>https://t.co/zFLkz7s3RO</t>
  </si>
  <si>
    <t>https://t.co/JrPkLRJ3VS</t>
  </si>
  <si>
    <t>http://t.co/J8sxKNdmyd</t>
  </si>
  <si>
    <t>https://t.co/JTCxS86j7V</t>
  </si>
  <si>
    <t>https://t.co/Y57A94Opl6</t>
  </si>
  <si>
    <t>http://t.co/wJHnf0s92O</t>
  </si>
  <si>
    <t>https://t.co/VQzBSlKKfP</t>
  </si>
  <si>
    <t>https://t.co/PL9PRKJq5K</t>
  </si>
  <si>
    <t>https://t.co/jP5OHfnnlF</t>
  </si>
  <si>
    <t>https://t.co/zEk2w9QDqE</t>
  </si>
  <si>
    <t>http://t.co/G2MDGBt2HJ</t>
  </si>
  <si>
    <t>https://t.co/CpHCRzpXOD</t>
  </si>
  <si>
    <t>https://t.co/xDUlLCPZPe</t>
  </si>
  <si>
    <t>https://t.co/PZC5SlbQCp</t>
  </si>
  <si>
    <t>https://t.co/W5XrTvxalV</t>
  </si>
  <si>
    <t>https://pbs.twimg.com/profile_banners/403285753/1494195520</t>
  </si>
  <si>
    <t>https://pbs.twimg.com/profile_banners/349804439/1559033360</t>
  </si>
  <si>
    <t>https://pbs.twimg.com/profile_banners/205392993/1517568869</t>
  </si>
  <si>
    <t>https://pbs.twimg.com/profile_banners/2449488088/1559852349</t>
  </si>
  <si>
    <t>https://pbs.twimg.com/profile_banners/4861429933/1535434517</t>
  </si>
  <si>
    <t>https://pbs.twimg.com/profile_banners/23835272/1402518992</t>
  </si>
  <si>
    <t>https://pbs.twimg.com/profile_banners/1029821091638910976/1534363682</t>
  </si>
  <si>
    <t>https://pbs.twimg.com/profile_banners/57339160/1546954913</t>
  </si>
  <si>
    <t>https://pbs.twimg.com/profile_banners/380888725/1534008710</t>
  </si>
  <si>
    <t>https://pbs.twimg.com/profile_banners/938448711767789575/1560016066</t>
  </si>
  <si>
    <t>https://pbs.twimg.com/profile_banners/627565570/1560544376</t>
  </si>
  <si>
    <t>https://pbs.twimg.com/profile_banners/846780559862976522/1529913378</t>
  </si>
  <si>
    <t>https://pbs.twimg.com/profile_banners/20422173/1530261516</t>
  </si>
  <si>
    <t>https://pbs.twimg.com/profile_banners/879982569172992000/1512537847</t>
  </si>
  <si>
    <t>https://pbs.twimg.com/profile_banners/584016512/1521207762</t>
  </si>
  <si>
    <t>https://pbs.twimg.com/profile_banners/1183076804/1509566105</t>
  </si>
  <si>
    <t>https://pbs.twimg.com/profile_banners/324970337/1418839444</t>
  </si>
  <si>
    <t>https://pbs.twimg.com/profile_banners/20838482/1548063111</t>
  </si>
  <si>
    <t>https://pbs.twimg.com/profile_banners/814182642774065152/1554537469</t>
  </si>
  <si>
    <t>https://pbs.twimg.com/profile_banners/3458034443/1532283297</t>
  </si>
  <si>
    <t>https://pbs.twimg.com/profile_banners/72262176/1555332213</t>
  </si>
  <si>
    <t>https://pbs.twimg.com/profile_banners/1728458438/1526929893</t>
  </si>
  <si>
    <t>https://pbs.twimg.com/profile_banners/1002172849396862976/1527771973</t>
  </si>
  <si>
    <t>https://pbs.twimg.com/profile_banners/743935088656789505/1474873446</t>
  </si>
  <si>
    <t>https://pbs.twimg.com/profile_banners/2172299307/1560011712</t>
  </si>
  <si>
    <t>https://pbs.twimg.com/profile_banners/170002023/1515098433</t>
  </si>
  <si>
    <t>https://pbs.twimg.com/profile_banners/1055206097181728772/1542367456</t>
  </si>
  <si>
    <t>https://pbs.twimg.com/profile_banners/2449502355/1509448624</t>
  </si>
  <si>
    <t>https://pbs.twimg.com/profile_banners/808698179898245120/1545474875</t>
  </si>
  <si>
    <t>https://pbs.twimg.com/profile_banners/209509582/1557651042</t>
  </si>
  <si>
    <t>https://pbs.twimg.com/profile_banners/134115719/1551009981</t>
  </si>
  <si>
    <t>https://pbs.twimg.com/profile_banners/2722020305/1546674825</t>
  </si>
  <si>
    <t>https://pbs.twimg.com/profile_banners/364935526/1552589577</t>
  </si>
  <si>
    <t>https://pbs.twimg.com/profile_banners/133202523/1557754815</t>
  </si>
  <si>
    <t>https://pbs.twimg.com/profile_banners/65147891/1545927432</t>
  </si>
  <si>
    <t>https://pbs.twimg.com/profile_banners/172471005/1552332346</t>
  </si>
  <si>
    <t>https://pbs.twimg.com/profile_banners/826734900267065345/1511405439</t>
  </si>
  <si>
    <t>https://pbs.twimg.com/profile_banners/357075056/1515019807</t>
  </si>
  <si>
    <t>https://pbs.twimg.com/profile_banners/2795800733/1547438896</t>
  </si>
  <si>
    <t>https://pbs.twimg.com/profile_banners/4364514034/1522589502</t>
  </si>
  <si>
    <t>https://pbs.twimg.com/profile_banners/56980888/1560352605</t>
  </si>
  <si>
    <t>https://pbs.twimg.com/profile_banners/239011652/1416217878</t>
  </si>
  <si>
    <t>https://pbs.twimg.com/profile_banners/377414182/1495212580</t>
  </si>
  <si>
    <t>https://pbs.twimg.com/profile_banners/2772191235/1413364548</t>
  </si>
  <si>
    <t>https://pbs.twimg.com/profile_banners/62553744/1553510178</t>
  </si>
  <si>
    <t>https://pbs.twimg.com/profile_banners/255427651/1555337347</t>
  </si>
  <si>
    <t>https://pbs.twimg.com/profile_banners/329065650/1559025951</t>
  </si>
  <si>
    <t>https://pbs.twimg.com/profile_banners/447245028/1398602571</t>
  </si>
  <si>
    <t>https://pbs.twimg.com/profile_banners/501711341/1421951021</t>
  </si>
  <si>
    <t>https://pbs.twimg.com/profile_banners/344912028/1559209164</t>
  </si>
  <si>
    <t>https://pbs.twimg.com/profile_banners/1133986315131899904/1559204658</t>
  </si>
  <si>
    <t>https://pbs.twimg.com/profile_banners/135389546/1400962662</t>
  </si>
  <si>
    <t>https://pbs.twimg.com/profile_banners/43682283/1514826317</t>
  </si>
  <si>
    <t>https://pbs.twimg.com/profile_banners/985774726185406464/1536839455</t>
  </si>
  <si>
    <t>https://pbs.twimg.com/profile_banners/63975859/1559615203</t>
  </si>
  <si>
    <t>https://pbs.twimg.com/profile_banners/1013669810683588609/1532918022</t>
  </si>
  <si>
    <t>https://pbs.twimg.com/profile_banners/441063133/1551009954</t>
  </si>
  <si>
    <t>https://pbs.twimg.com/profile_banners/869861102/1516490709</t>
  </si>
  <si>
    <t>https://pbs.twimg.com/profile_banners/1920812653/1556793862</t>
  </si>
  <si>
    <t>https://pbs.twimg.com/profile_banners/954804691585691648/1554489659</t>
  </si>
  <si>
    <t>https://pbs.twimg.com/profile_banners/1035216551417405440/1552781106</t>
  </si>
  <si>
    <t>https://pbs.twimg.com/profile_banners/66075435/1554104657</t>
  </si>
  <si>
    <t>https://pbs.twimg.com/profile_banners/1358961511/1387346526</t>
  </si>
  <si>
    <t>https://pbs.twimg.com/profile_banners/16510646/1492086469</t>
  </si>
  <si>
    <t>https://pbs.twimg.com/profile_banners/480291767/1454726813</t>
  </si>
  <si>
    <t>https://pbs.twimg.com/profile_banners/557551229/1560272222</t>
  </si>
  <si>
    <t>https://pbs.twimg.com/profile_banners/3223905279/1539075536</t>
  </si>
  <si>
    <t>https://pbs.twimg.com/profile_banners/900385693/1411821831</t>
  </si>
  <si>
    <t>https://pbs.twimg.com/profile_banners/2591394811/1469539213</t>
  </si>
  <si>
    <t>https://pbs.twimg.com/profile_banners/1138478994846900225/1560327428</t>
  </si>
  <si>
    <t>https://pbs.twimg.com/profile_banners/859749081123610624/1493815264</t>
  </si>
  <si>
    <t>https://pbs.twimg.com/profile_banners/3305805741/1519298321</t>
  </si>
  <si>
    <t>https://pbs.twimg.com/profile_banners/304565069/1553741523</t>
  </si>
  <si>
    <t>https://pbs.twimg.com/profile_banners/502865694/1547585443</t>
  </si>
  <si>
    <t>https://pbs.twimg.com/profile_banners/2997932599/1442238705</t>
  </si>
  <si>
    <t>https://pbs.twimg.com/profile_banners/2328577472/1555517870</t>
  </si>
  <si>
    <t>https://pbs.twimg.com/profile_banners/1277648239/1559536253</t>
  </si>
  <si>
    <t>https://pbs.twimg.com/profile_banners/42391001/1525369405</t>
  </si>
  <si>
    <t>https://pbs.twimg.com/profile_banners/847507162842648576/1490898973</t>
  </si>
  <si>
    <t>https://pbs.twimg.com/profile_banners/1364143842/1559120997</t>
  </si>
  <si>
    <t>https://pbs.twimg.com/profile_banners/1627100384/1519708280</t>
  </si>
  <si>
    <t>https://pbs.twimg.com/profile_banners/789366287290040320/1559425654</t>
  </si>
  <si>
    <t>https://pbs.twimg.com/profile_banners/489209746/1526583637</t>
  </si>
  <si>
    <t>https://pbs.twimg.com/profile_banners/274011192/1548393190</t>
  </si>
  <si>
    <t>https://pbs.twimg.com/profile_banners/395835876/1546352307</t>
  </si>
  <si>
    <t>https://pbs.twimg.com/profile_banners/623495214/1440265261</t>
  </si>
  <si>
    <t>https://pbs.twimg.com/profile_banners/3548451869/1469949588</t>
  </si>
  <si>
    <t>https://pbs.twimg.com/profile_banners/3312839175/1548346770</t>
  </si>
  <si>
    <t>https://pbs.twimg.com/profile_banners/2321915385/1557806062</t>
  </si>
  <si>
    <t>https://pbs.twimg.com/profile_banners/294667942/1401298220</t>
  </si>
  <si>
    <t>https://pbs.twimg.com/profile_banners/1246124294/1560531283</t>
  </si>
  <si>
    <t>https://pbs.twimg.com/profile_banners/416133286/1559304553</t>
  </si>
  <si>
    <t>https://pbs.twimg.com/profile_banners/1066459754/1535343255</t>
  </si>
  <si>
    <t>https://pbs.twimg.com/profile_banners/563853756/1533632644</t>
  </si>
  <si>
    <t>https://pbs.twimg.com/profile_banners/936477401810432001/1512116249</t>
  </si>
  <si>
    <t>https://pbs.twimg.com/profile_banners/960532339511132160/1547233280</t>
  </si>
  <si>
    <t>https://pbs.twimg.com/profile_banners/2312148989/1532947726</t>
  </si>
  <si>
    <t>https://pbs.twimg.com/profile_banners/122993110/1554753173</t>
  </si>
  <si>
    <t>https://pbs.twimg.com/profile_banners/14157212/1538477296</t>
  </si>
  <si>
    <t>https://pbs.twimg.com/profile_banners/98357725/1485420253</t>
  </si>
  <si>
    <t>https://pbs.twimg.com/profile_banners/2762331559/1474549112</t>
  </si>
  <si>
    <t>https://pbs.twimg.com/profile_banners/90468085/1516818811</t>
  </si>
  <si>
    <t>https://pbs.twimg.com/profile_banners/743769812510310400/1554584650</t>
  </si>
  <si>
    <t>https://pbs.twimg.com/profile_banners/2177668814/1535294465</t>
  </si>
  <si>
    <t>https://pbs.twimg.com/profile_banners/357740487/1457948528</t>
  </si>
  <si>
    <t>https://pbs.twimg.com/profile_banners/331135309/1387673158</t>
  </si>
  <si>
    <t>https://pbs.twimg.com/profile_banners/46350567/1549535401</t>
  </si>
  <si>
    <t>https://pbs.twimg.com/profile_banners/476235640/1553711162</t>
  </si>
  <si>
    <t>https://pbs.twimg.com/profile_banners/158996759/1366889507</t>
  </si>
  <si>
    <t>https://pbs.twimg.com/profile_banners/264091069/1471468616</t>
  </si>
  <si>
    <t>https://pbs.twimg.com/profile_banners/565458706/1559560327</t>
  </si>
  <si>
    <t>https://pbs.twimg.com/profile_banners/460409065/1476016545</t>
  </si>
  <si>
    <t>https://pbs.twimg.com/profile_banners/70733719/1491469517</t>
  </si>
  <si>
    <t>https://pbs.twimg.com/profile_banners/347476131/1523965828</t>
  </si>
  <si>
    <t>https://pbs.twimg.com/profile_banners/3511901717/1557357899</t>
  </si>
  <si>
    <t>https://pbs.twimg.com/profile_banners/27659434/1429105816</t>
  </si>
  <si>
    <t>https://pbs.twimg.com/profile_banners/1024059975881113600/1556302363</t>
  </si>
  <si>
    <t>https://pbs.twimg.com/profile_banners/985245388100816898/1532234264</t>
  </si>
  <si>
    <t>https://pbs.twimg.com/profile_banners/990519882797191168/1558607020</t>
  </si>
  <si>
    <t>https://pbs.twimg.com/profile_banners/806500285308768257/1489119380</t>
  </si>
  <si>
    <t>https://pbs.twimg.com/profile_banners/3261077784/1547543771</t>
  </si>
  <si>
    <t>https://pbs.twimg.com/profile_banners/1609568456/1436765848</t>
  </si>
  <si>
    <t>https://pbs.twimg.com/profile_banners/221057284/1553448478</t>
  </si>
  <si>
    <t>https://pbs.twimg.com/profile_banners/107988589/1534291523</t>
  </si>
  <si>
    <t>https://pbs.twimg.com/profile_banners/1389612985/1556631720</t>
  </si>
  <si>
    <t>en-gb</t>
  </si>
  <si>
    <t>http://abs.twimg.com/images/themes/theme1/bg.png</t>
  </si>
  <si>
    <t>http://abs.twimg.com/images/themes/theme14/bg.gif</t>
  </si>
  <si>
    <t>http://abs.twimg.com/images/themes/theme3/bg.gif</t>
  </si>
  <si>
    <t>http://abs.twimg.com/images/themes/theme15/bg.png</t>
  </si>
  <si>
    <t>http://abs.twimg.com/images/themes/theme16/bg.gif</t>
  </si>
  <si>
    <t>http://abs.twimg.com/images/themes/theme13/bg.gif</t>
  </si>
  <si>
    <t>http://abs.twimg.com/images/themes/theme9/bg.gif</t>
  </si>
  <si>
    <t>http://abs.twimg.com/images/themes/theme8/bg.gif</t>
  </si>
  <si>
    <t>http://abs.twimg.com/images/themes/theme4/bg.gif</t>
  </si>
  <si>
    <t>http://abs.twimg.com/images/themes/theme18/bg.gif</t>
  </si>
  <si>
    <t>http://abs.twimg.com/images/themes/theme10/bg.gif</t>
  </si>
  <si>
    <t>http://abs.twimg.com/images/themes/theme17/bg.gif</t>
  </si>
  <si>
    <t>http://abs.twimg.com/images/themes/theme6/bg.gif</t>
  </si>
  <si>
    <t>http://abs.twimg.com/images/themes/theme7/bg.gif</t>
  </si>
  <si>
    <t>http://abs.twimg.com/images/themes/theme2/bg.gif</t>
  </si>
  <si>
    <t>http://pbs.twimg.com/profile_images/1132972641529278465/EOySKMxu_normal.png</t>
  </si>
  <si>
    <t>http://pbs.twimg.com/profile_images/38208172/instedd-logo_normal.png</t>
  </si>
  <si>
    <t>http://pbs.twimg.com/profile_images/1139449345558876163/evjMLdox_normal.jpg</t>
  </si>
  <si>
    <t>http://pbs.twimg.com/profile_images/1034313300090085376/AxDERf0l_normal.jpg</t>
  </si>
  <si>
    <t>http://pbs.twimg.com/profile_images/378800000543299280/3ed0d8cfeddf483724dbe845034a8bf3_normal.jpeg</t>
  </si>
  <si>
    <t>http://pbs.twimg.com/profile_images/1104872347453005824/GG4MRABc_normal.png</t>
  </si>
  <si>
    <t>http://pbs.twimg.com/profile_images/1129409273170137095/U6OTaLGx_normal.png</t>
  </si>
  <si>
    <t>http://pbs.twimg.com/profile_images/2936318631/8bf48311cfcf93c16316350a0c070723_normal.png</t>
  </si>
  <si>
    <t>http://pbs.twimg.com/profile_images/512282971487760385/nMJpqnj1_normal.jpeg</t>
  </si>
  <si>
    <t>http://pbs.twimg.com/profile_images/1137397365420298241/FkMVD7-p_normal.jpg</t>
  </si>
  <si>
    <t>http://pbs.twimg.com/profile_images/1066713019638562817/EwC2QCeV_normal.jpg</t>
  </si>
  <si>
    <t>http://pbs.twimg.com/profile_images/926489343707009024/rM-IIHIk_normal.jpg</t>
  </si>
  <si>
    <t>http://pbs.twimg.com/profile_images/1063045457335738370/KxDXWY3a_normal.jpg</t>
  </si>
  <si>
    <t>http://pbs.twimg.com/profile_images/1105187874943700997/Xo4z0C9C_normal.jpg</t>
  </si>
  <si>
    <t>http://pbs.twimg.com/profile_images/1105039140146556928/bBa-BGS8_normal.png</t>
  </si>
  <si>
    <t>http://pbs.twimg.com/profile_images/534282767811371008/Aoxy8TgC_normal.jpeg</t>
  </si>
  <si>
    <t>http://pbs.twimg.com/profile_images/1116746906028449793/ejdDKFjs_normal.jpg</t>
  </si>
  <si>
    <t>http://pbs.twimg.com/profile_images/906127895143309313/ainoA9tj_normal.jpg</t>
  </si>
  <si>
    <t>http://pbs.twimg.com/profile_images/1112319295768485888/8jZ1gYSB_normal.png</t>
  </si>
  <si>
    <t>http://pbs.twimg.com/profile_images/998272834953625600/E2V7d7Xu_normal.jpg</t>
  </si>
  <si>
    <t>http://pbs.twimg.com/profile_images/1029555359705313280/v-ezbqZX_normal.jpg</t>
  </si>
  <si>
    <t>http://pbs.twimg.com/profile_images/577791666817347584/HBQ45xKs_normal.png</t>
  </si>
  <si>
    <t>http://pbs.twimg.com/profile_images/1139071440987348992/q_RMn_in_normal.jpg</t>
  </si>
  <si>
    <t>http://pbs.twimg.com/profile_images/1093141368401248263/LA4pSYcc_normal.jpg</t>
  </si>
  <si>
    <t>http://pbs.twimg.com/profile_images/874569965713727488/JcAaG-CH_normal.jpg</t>
  </si>
  <si>
    <t>http://pbs.twimg.com/profile_images/1034726100864249857/ms3lIl8S_normal.jpg</t>
  </si>
  <si>
    <t>http://pbs.twimg.com/profile_images/677855966109556736/dUV19iY8_normal.png</t>
  </si>
  <si>
    <t>http://pbs.twimg.com/profile_images/966999160800075776/JEjch69x_normal.jpg</t>
  </si>
  <si>
    <t>http://pbs.twimg.com/profile_images/643422096845066240/9w8TEXEg_normal.jpg</t>
  </si>
  <si>
    <t>http://pbs.twimg.com/profile_images/1137944295955034114/F4peCyaA_normal.png</t>
  </si>
  <si>
    <t>http://pbs.twimg.com/profile_images/1034406275960983552/MxdCIM5x_normal.jpg</t>
  </si>
  <si>
    <t>http://pbs.twimg.com/profile_images/1138499322063069184/-3ns5amd_normal.jpg</t>
  </si>
  <si>
    <t>http://pbs.twimg.com/profile_images/671978965150470144/G_P26I08_normal.png</t>
  </si>
  <si>
    <t>http://pbs.twimg.com/profile_images/201619332/kaizer_normal.jpg</t>
  </si>
  <si>
    <t>http://pbs.twimg.com/profile_images/1133857909312512000/uLNprv8S_normal.jpg</t>
  </si>
  <si>
    <t>http://pbs.twimg.com/profile_images/1138777750704140288/WKYNxL4E_normal.jpg</t>
  </si>
  <si>
    <t>http://pbs.twimg.com/profile_images/1129630306829590528/vcXwXLbO_normal.jpg</t>
  </si>
  <si>
    <t>http://pbs.twimg.com/profile_images/1128232889630494720/y4p3nKTm_normal.jpg</t>
  </si>
  <si>
    <t>http://pbs.twimg.com/profile_images/1137364311293210625/ScYwnV8N_normal.jpg</t>
  </si>
  <si>
    <t>http://pbs.twimg.com/profile_images/1107573432697405440/IUhRmI52_normal.jpg</t>
  </si>
  <si>
    <t>http://pbs.twimg.com/profile_images/951385372147224576/MP3kbMuU_normal.jpg</t>
  </si>
  <si>
    <t>http://pbs.twimg.com/profile_images/529507139727810560/IcpeMxBV_normal.png</t>
  </si>
  <si>
    <t>http://pbs.twimg.com/profile_images/1093457278391513088/x6cc7SC3_normal.jpg</t>
  </si>
  <si>
    <t>http://pbs.twimg.com/profile_images/1139524930343788547/k38oukik_normal.jpg</t>
  </si>
  <si>
    <t>http://pbs.twimg.com/profile_images/1134013946967601152/irsuYMiN_normal.jpg</t>
  </si>
  <si>
    <t>http://pbs.twimg.com/profile_images/1087945994627624961/i_Zn9q9S_normal.jpg</t>
  </si>
  <si>
    <t>http://pbs.twimg.com/profile_images/1139483527454572544/zW2sffqP_normal.jpg</t>
  </si>
  <si>
    <t>http://pbs.twimg.com/profile_images/840052864944820225/Xcibq6C8_normal.jpg</t>
  </si>
  <si>
    <t>http://pbs.twimg.com/profile_images/957753115016646656/xoNx7QaI_normal.jpg</t>
  </si>
  <si>
    <t>Open Twitter Page for This Person</t>
  </si>
  <si>
    <t>https://twitter.com/blossombeautysa</t>
  </si>
  <si>
    <t>https://twitter.com/nedbank</t>
  </si>
  <si>
    <t>https://twitter.com/georgiadesg</t>
  </si>
  <si>
    <t>https://twitter.com/fnb</t>
  </si>
  <si>
    <t>https://twitter.com/brendanlouw</t>
  </si>
  <si>
    <t>https://twitter.com/tshepolencoe</t>
  </si>
  <si>
    <t>https://twitter.com/hechomesa</t>
  </si>
  <si>
    <t>https://twitter.com/cidercorpsaz</t>
  </si>
  <si>
    <t>https://twitter.com/phxbizjournal</t>
  </si>
  <si>
    <t>https://twitter.com/womanomicsafric</t>
  </si>
  <si>
    <t>https://twitter.com/cnbcafrica</t>
  </si>
  <si>
    <t>https://twitter.com/tommykwela</t>
  </si>
  <si>
    <t>https://twitter.com/gabriel_sibiya</t>
  </si>
  <si>
    <t>https://twitter.com/ekasientreprene</t>
  </si>
  <si>
    <t>https://twitter.com/sanewsroundup</t>
  </si>
  <si>
    <t>https://twitter.com/nonkule_ndlovu</t>
  </si>
  <si>
    <t>https://twitter.com/fnbsa</t>
  </si>
  <si>
    <t>https://twitter.com/leko_maseko</t>
  </si>
  <si>
    <t>https://twitter.com/pbt_patty</t>
  </si>
  <si>
    <t>https://twitter.com/pacommbankers</t>
  </si>
  <si>
    <t>https://twitter.com/acgpittsburgh</t>
  </si>
  <si>
    <t>https://twitter.com/jgogele</t>
  </si>
  <si>
    <t>https://twitter.com/endeavorsa</t>
  </si>
  <si>
    <t>https://twitter.com/michaelvacylyle</t>
  </si>
  <si>
    <t>https://twitter.com/sibiya_dr</t>
  </si>
  <si>
    <t>https://twitter.com/fibretigerza</t>
  </si>
  <si>
    <t>https://twitter.com/senzosomkhanda</t>
  </si>
  <si>
    <t>https://twitter.com/showtibzlove</t>
  </si>
  <si>
    <t>https://twitter.com/sirsmithmokwena</t>
  </si>
  <si>
    <t>https://twitter.com/gigsstem</t>
  </si>
  <si>
    <t>https://twitter.com/valentinesami</t>
  </si>
  <si>
    <t>https://twitter.com/dzu_nani</t>
  </si>
  <si>
    <t>https://twitter.com/giveitup4siphe</t>
  </si>
  <si>
    <t>https://twitter.com/mitchellskhosa1</t>
  </si>
  <si>
    <t>https://twitter.com/advbarryroux</t>
  </si>
  <si>
    <t>https://twitter.com/sabelo_thedj</t>
  </si>
  <si>
    <t>https://twitter.com/thatomahlo</t>
  </si>
  <si>
    <t>https://twitter.com/andile_khumalo</t>
  </si>
  <si>
    <t>https://twitter.com/usilomuzi</t>
  </si>
  <si>
    <t>https://twitter.com/morrismgweba</t>
  </si>
  <si>
    <t>https://twitter.com/nonhlexaba</t>
  </si>
  <si>
    <t>https://twitter.com/capitecbanksa</t>
  </si>
  <si>
    <t>https://twitter.com/mr_sokhulu</t>
  </si>
  <si>
    <t>https://twitter.com/dolcemotsepe</t>
  </si>
  <si>
    <t>https://twitter.com/thee_asande</t>
  </si>
  <si>
    <t>https://twitter.com/bumbillb</t>
  </si>
  <si>
    <t>https://twitter.com/4hlamnguni</t>
  </si>
  <si>
    <t>https://twitter.com/aapstert2</t>
  </si>
  <si>
    <t>https://twitter.com/standardbankza</t>
  </si>
  <si>
    <t>https://twitter.com/zarsg</t>
  </si>
  <si>
    <t>https://twitter.com/monyatsisaila</t>
  </si>
  <si>
    <t>https://twitter.com/love_audz</t>
  </si>
  <si>
    <t>https://twitter.com/ssegametsi</t>
  </si>
  <si>
    <t>https://twitter.com/sibonisomananas</t>
  </si>
  <si>
    <t>https://twitter.com/orlandopirates</t>
  </si>
  <si>
    <t>https://twitter.com/kaizerchiefs</t>
  </si>
  <si>
    <t>https://twitter.com/blacklabelsa</t>
  </si>
  <si>
    <t>https://twitter.com/theafricamentor</t>
  </si>
  <si>
    <t>https://twitter.com/zydahmanuel</t>
  </si>
  <si>
    <t>https://twitter.com/tshepomodikwe1</t>
  </si>
  <si>
    <t>https://twitter.com/hvonani</t>
  </si>
  <si>
    <t>https://twitter.com/aoteh</t>
  </si>
  <si>
    <t>https://twitter.com/thedestinyman</t>
  </si>
  <si>
    <t>https://twitter.com/swazi_lit</t>
  </si>
  <si>
    <t>https://twitter.com/fakeano</t>
  </si>
  <si>
    <t>https://twitter.com/mifbtradefair</t>
  </si>
  <si>
    <t>https://twitter.com/twt_usahawan</t>
  </si>
  <si>
    <t>https://twitter.com/thaboh_khumalo</t>
  </si>
  <si>
    <t>https://twitter.com/snakhonator90</t>
  </si>
  <si>
    <t>https://twitter.com/leparalajazz</t>
  </si>
  <si>
    <t>https://twitter.com/naholelettie</t>
  </si>
  <si>
    <t>https://twitter.com/nsfaf</t>
  </si>
  <si>
    <t>https://twitter.com/ndatipo_johanna</t>
  </si>
  <si>
    <t>https://twitter.com/happywilbard</t>
  </si>
  <si>
    <t>https://twitter.com/riazgilani</t>
  </si>
  <si>
    <t>https://twitter.com/celliersj1</t>
  </si>
  <si>
    <t>https://twitter.com/rbjacobs</t>
  </si>
  <si>
    <t>https://twitter.com/adw365</t>
  </si>
  <si>
    <t>https://twitter.com/gina_botha</t>
  </si>
  <si>
    <t>https://twitter.com/future_of_hr</t>
  </si>
  <si>
    <t>https://twitter.com/shmono1</t>
  </si>
  <si>
    <t>https://twitter.com/fnb_botswana</t>
  </si>
  <si>
    <t>https://twitter.com/nmajudith</t>
  </si>
  <si>
    <t>https://twitter.com/magnificentcoms</t>
  </si>
  <si>
    <t>https://twitter.com/joinusfortea</t>
  </si>
  <si>
    <t>https://twitter.com/abiotmledwaba</t>
  </si>
  <si>
    <t>https://twitter.com/kabeloonlife</t>
  </si>
  <si>
    <t>https://twitter.com/bancabc</t>
  </si>
  <si>
    <t>https://twitter.com/foreverheir</t>
  </si>
  <si>
    <t>https://twitter.com/mphoserumola</t>
  </si>
  <si>
    <t>https://twitter.com/babtin_</t>
  </si>
  <si>
    <t>https://twitter.com/rogerbez</t>
  </si>
  <si>
    <t>https://twitter.com/lazarussekele6</t>
  </si>
  <si>
    <t>https://twitter.com/fnbnamibia</t>
  </si>
  <si>
    <t>https://twitter.com/segakwengjk</t>
  </si>
  <si>
    <t>https://twitter.com/kaizerchiefsfan</t>
  </si>
  <si>
    <t>https://twitter.com/lungaqm23</t>
  </si>
  <si>
    <t>https://twitter.com/twolzonline</t>
  </si>
  <si>
    <t>https://twitter.com/hsmsteve</t>
  </si>
  <si>
    <t>https://twitter.com/youthstand1</t>
  </si>
  <si>
    <t>https://twitter.com/kunuum</t>
  </si>
  <si>
    <t>https://twitter.com/haulinenhu</t>
  </si>
  <si>
    <t>https://twitter.com/chuckmoso</t>
  </si>
  <si>
    <t>https://twitter.com/rtfworldwide</t>
  </si>
  <si>
    <t>https://twitter.com/mmaps_thepro</t>
  </si>
  <si>
    <t>https://twitter.com/chocsta_sa</t>
  </si>
  <si>
    <t>https://twitter.com/number1knoxman</t>
  </si>
  <si>
    <t>https://twitter.com/sjaymabaso</t>
  </si>
  <si>
    <t>https://twitter.com/1supremegod</t>
  </si>
  <si>
    <t>https://twitter.com/simply_evah</t>
  </si>
  <si>
    <t>https://twitter.com/vanessambenoun</t>
  </si>
  <si>
    <t>https://twitter.com/sola_akinbo</t>
  </si>
  <si>
    <t>https://twitter.com/bruckenassociat</t>
  </si>
  <si>
    <t>https://twitter.com/ke_geeman</t>
  </si>
  <si>
    <t>https://twitter.com/pass1tj</t>
  </si>
  <si>
    <t>https://twitter.com/shebeegee</t>
  </si>
  <si>
    <t>https://twitter.com/cazker1</t>
  </si>
  <si>
    <t>https://twitter.com/simodisa_sa</t>
  </si>
  <si>
    <t>https://twitter.com/siyamchunu</t>
  </si>
  <si>
    <t>https://twitter.com/townshipbrands</t>
  </si>
  <si>
    <t>https://twitter.com/bumblesbabies</t>
  </si>
  <si>
    <t>https://twitter.com/ordinarygirlnix</t>
  </si>
  <si>
    <t>https://twitter.com/laeequebakwarel</t>
  </si>
  <si>
    <t>https://twitter.com/chillichefs</t>
  </si>
  <si>
    <t>https://twitter.com/provocative69</t>
  </si>
  <si>
    <t>https://twitter.com/jimisi4</t>
  </si>
  <si>
    <t>https://twitter.com/mayaonmoney</t>
  </si>
  <si>
    <t>https://twitter.com/nowclarence</t>
  </si>
  <si>
    <t>https://twitter.com/cnn_co_jp</t>
  </si>
  <si>
    <t>https://twitter.com/sakuraba_fnb</t>
  </si>
  <si>
    <t>https://twitter.com/noeleensaid</t>
  </si>
  <si>
    <t>https://twitter.com/tweetobakeng</t>
  </si>
  <si>
    <t>https://twitter.com/siliconcape</t>
  </si>
  <si>
    <t>https://twitter.com/owethumack</t>
  </si>
  <si>
    <t>https://twitter.com/mbe50288854</t>
  </si>
  <si>
    <t>https://twitter.com/thebestofzambia</t>
  </si>
  <si>
    <t>https://twitter.com/bontlelq</t>
  </si>
  <si>
    <t>https://twitter.com/msizi24152737</t>
  </si>
  <si>
    <t>https://twitter.com/fredzilla13</t>
  </si>
  <si>
    <t>https://twitter.com/luethefiddler</t>
  </si>
  <si>
    <t>https://twitter.com/phachsitha_c</t>
  </si>
  <si>
    <t>https://twitter.com/moosetsmedia</t>
  </si>
  <si>
    <t>https://twitter.com/iamntshavhi</t>
  </si>
  <si>
    <t>https://twitter.com/blacktizza</t>
  </si>
  <si>
    <t>https://twitter.com/angelfaroverde</t>
  </si>
  <si>
    <t>https://twitter.com/luismhuete</t>
  </si>
  <si>
    <t>https://twitter.com/analuzhuete</t>
  </si>
  <si>
    <t>blossombeautysa
If I could I wouldn’t bank! @Nedbank
doesn’t deserve my business account.
FNB if only you could return call
as you promise your clients. Future
plans... home banking!</t>
  </si>
  <si>
    <t xml:space="preserve">nedbank
</t>
  </si>
  <si>
    <t>georgiadesg
@fnb What the hells happening at
your branch in the vaal mall vanderbijlpark
we struggling to go about doing
our regular business. Sort it out!</t>
  </si>
  <si>
    <t xml:space="preserve">fnb
</t>
  </si>
  <si>
    <t>brendanlouw
Just found out VR Events has been
nominated for FNB Business Innovation
Awards 2019. Very excited and blessed
to have one of my startups nominated.
Holding thumbs as we put through
our nomination. #FNB #Awards #Startup
#Entrepreneur #FNBbusiness</t>
  </si>
  <si>
    <t>tshepolencoe
Business banking fees tsa FNB from
July https://t.co/MyG0k1Hglx</t>
  </si>
  <si>
    <t>hechomesa
@PHxBizJournal showing love for
#DTMesa featuring our expanding
small business craft FnB world
@cidercorpsaz &amp;amp; @mykespizza
https://t.co/8S8cp6a8xl</t>
  </si>
  <si>
    <t xml:space="preserve">cidercorpsaz
</t>
  </si>
  <si>
    <t xml:space="preserve">phxbizjournal
</t>
  </si>
  <si>
    <t>womanomicsafric
Understand the legal and regulatory
framework. They are not the same.
It’s true investors have been burnt
doing business. Politics and business
are not separate.Changes in presidencies
(eg Zambia) has seen deals reversed
eg FNB #WBSevents #EconomicHighways
#DoingBusinessAfrica</t>
  </si>
  <si>
    <t>cnbcafrica
FNB Business CEO: SME support can
help lift SA out of recession https://t.co/YDsPIjTqGP</t>
  </si>
  <si>
    <t>tommykwela
Is every business head at FNB a
ceo? https://t.co/GVh05OgQU7</t>
  </si>
  <si>
    <t>gabriel_sibiya
RT @ekasiEntreprene: RT kasibizmahala
"Enter the FNB Business Innovation
Awards and stand a chance to win
business development support to
t…</t>
  </si>
  <si>
    <t>ekasientreprene
RT kasibizmahala "Enter the FNB
Business Innovation Awards and
stand a chance to win business
development support to the value
of R1-million. #FNBBIA #FNBBusiness
https://t.co/QSEEfJsmts"</t>
  </si>
  <si>
    <t>sanewsroundup
South African homes keep losing
value – and will keep getting cheaper
in real terms for at least a couple
of months - Business Insider South
Africa https://t.co/JFZbxa7XSK</t>
  </si>
  <si>
    <t>nonkule_ndlovu
RT @FNBSA: Does your bank help
mitigate exchange rate risk? FNB
does with a Business Global Account.
#FNBBusiness</t>
  </si>
  <si>
    <t>fnbsa
Celebrating industry disruptors.
Celebrating job creators. Celebrating
innovation excellence in businesses.
Enter the FNB Business Innovation
Awards and stand a chance to win
business development support to
the value of R1-million. #FNBBIA
#FNBBusiness https://t.co/Rb8ZQ0k8te</t>
  </si>
  <si>
    <t>leko_maseko
RT @FNBSA: Entries for the FNB
BIA 2019 are now open! Enter your
innovative, high growth business
into the awards and stand a chance
to win…</t>
  </si>
  <si>
    <t>pbt_patty
FNB wants to grow this offering
to corporations, private equity,
family offices, brought on this
exec to build it. https://t.co/WHksx4wtEC</t>
  </si>
  <si>
    <t xml:space="preserve">pacommbankers
</t>
  </si>
  <si>
    <t xml:space="preserve">acgpittsburgh
</t>
  </si>
  <si>
    <t>jgogele
RT @EndeavorSA: Don't forget to
submit your entry for FNB Business
Innovation Awards 2019. Entries
close 30 June 2019 #FNBBIA https://t.co/…</t>
  </si>
  <si>
    <t>endeavorsa
Entries close 30 June 2019. FNB
Business is looking for businesses
that can scale locally and globally
with an innovative product/service.
Submit your application today.
#FNBBIA https://t.co/jozsboVkk0
https://t.co/bmS0WoU7wb</t>
  </si>
  <si>
    <t>michaelvacylyle
RT @FNBSA: Innovation is not just
about creating something completely
new, it can also enhance what already
exists within your business. En…</t>
  </si>
  <si>
    <t>sibiya_dr
To help me celebrate my birthday
I would appreciate it if you made
donation into my business to help
me open a branch by end of June.
It would help me employ three people.
Banking details are as follows
Bank: FNB Acc holder: Lucky Sibiya
Acc no.: 62810311621</t>
  </si>
  <si>
    <t>fibretigerza
@FNBSA This is horribly out of
date ! https://t.co/KSd4TEWgVj</t>
  </si>
  <si>
    <t>senzosomkhanda
RT @SHOWtibzLOVE: New FNB banking
fees for business accounts will
be in effect July 1st. Incase you
weren’t aware</t>
  </si>
  <si>
    <t>showtibzlove
New FNB banking fees for business
accounts will be in effect July
1st. Incase you weren’t aware</t>
  </si>
  <si>
    <t>sirsmithmokwena
RT @SHOWtibzLOVE: New FNB banking
fees for business accounts will
be in effect July 1st. Incase you
weren’t aware</t>
  </si>
  <si>
    <t>gigsstem
STEMgigs https://t.co/qlZU5chu5m
FNB Business Innovation Awards:
South Africa FNB Business Innovation
Awards The FNB Business Innovation
Awards aims to recognise and celebrate
innovation excellence with the
potential to scale. If you have
a high-growth… https://t.co/3uLmrEYO69</t>
  </si>
  <si>
    <t>valentinesami
@Dzu_nani nta za ni biwa hiti why
ta mina. Namuntlha ka fnb atm some
lady didn't want to use 1 of the
atms then nivutisa ku why ani hlamusela
a ngetelela hi "not like it's any
of your business" _xD83D__xDE02__xD83D__xDE02__xD83D__xDE02__xD83D__xDE02__xD83D__xDE02_</t>
  </si>
  <si>
    <t xml:space="preserve">dzu_nani
</t>
  </si>
  <si>
    <t>giveitup4siphe
RT @SHOWtibzLOVE: New FNB banking
fees for business accounts will
be in effect July 1st. Incase you
weren’t aware</t>
  </si>
  <si>
    <t>mitchellskhosa1
@AdvBarryRoux Mina I am not buying
any goods produced by robots or
support any business that uses
robot labor. I have closed FNB
and Standard bank and banking here
_xD83D__xDC47__xD83C__xDFFD_ https://t.co/pX6NMs3IKD</t>
  </si>
  <si>
    <t xml:space="preserve">advbarryroux
</t>
  </si>
  <si>
    <t>sabelo_thedj
RT @MitchellSkhosa1: @AdvBarryRoux
Mina I am not buying any goods
produced by robots or support any
business that uses robot labor.
I have…</t>
  </si>
  <si>
    <t>thatomahlo
I thought FNB would have reduced
the Business Account fee by now.</t>
  </si>
  <si>
    <t>andile_khumalo
RT @FNBSA: Innovation is not just
about creating something completely
new, it can also enhance what already
exists within your business. En…</t>
  </si>
  <si>
    <t>usilomuzi
RT @FNBSA: 2019 entries are open!
Enter your innovative, high-growth
business into the FNB Business
Innovation Awards. Enter at https://t.c…</t>
  </si>
  <si>
    <t>morrismgweba
RT @FNBSA: Give your employees
peace of mind with Employer’s Funeral
Plan. Get Gold Business #ABankThatDoesMore
https://t.co/sAAy9na9yB htt…</t>
  </si>
  <si>
    <t>nonhlexaba
@CapitecBankSA you should consider
having business account,Fnb charged
are insane_xD83E__xDD2F__xD83E__xDD2F_</t>
  </si>
  <si>
    <t xml:space="preserve">capitecbanksa
</t>
  </si>
  <si>
    <t>mr_sokhulu
RT @DolceMotsepe: @FNBSA how are
you really helping us here??? Cause
this is getting out of hand. We
business people and business wise,
do…</t>
  </si>
  <si>
    <t>dolcemotsepe
@FNBSA how are you really helping
us here??? Cause this is getting
out of hand. We business people
and business wise, doesn't make
sense why I should be banking with
you. #fnb https://t.co/7SqbLpDnHp</t>
  </si>
  <si>
    <t>thee_asande
RT @DolceMotsepe: @FNBSA how are
you really helping us here??? Cause
this is getting out of hand. We
business people and business wise,
do…</t>
  </si>
  <si>
    <t>bumbillb
@FNBSA How is it possible that
my regular monthly deductions for
iTunes and our business account
with Apple have been BLOCKED by
FNB because of “suspicion“ but
NOBODY actually phoned me to find
out first?</t>
  </si>
  <si>
    <t>4hlamnguni
RT @FNBSA: Do more with Gold Business
and create peace-of-mind for your
employees with the FNB Employer’s
Funeral Plan.</t>
  </si>
  <si>
    <t>aapstert2
Geluister na @zarsg geldsake vanaand
ivm. @StandardBankZA wat takke
sluit. Uiteindelik word erken dat
@CapitecBankSA se anti-greed business
model die omgewing van bankwese
verander. Hêf aan lê nog voor in
Africa waar julle nog lekker plunder
en roof op die oomblik ABSA en
FNB.</t>
  </si>
  <si>
    <t xml:space="preserve">standardbankza
</t>
  </si>
  <si>
    <t xml:space="preserve">zarsg
</t>
  </si>
  <si>
    <t>monyatsisaila
Should you want to donate and support
us please deposit your contributions
in our account: Bank Name: FNB
(FIRST NATIONAL BANK); Account
holder: TAA YA MATUMAINI NPC; Account
number: 62805174373; Account Type:
BUSINESS; Branch: INDUSTRIA; Branch
Code: 252805; Swift Code: FIRNZAJJ</t>
  </si>
  <si>
    <t>love_audz
RT @FNBSA: 2019 entries are open!
Enter your innovative, high-growth
business into the FNB Business
Innovation Awards. Enter at https://t.c…</t>
  </si>
  <si>
    <t>ssegametsi
RT @FNBSA: 2019 entries are open!
Enter your innovative, high-growth
business into the FNB Business
Innovation Awards. Enter at https://t.c…</t>
  </si>
  <si>
    <t>sibonisomananas
@blacklabelsa @KaizerChiefs @orlandopirates
Bobby can fill up FNB himself,after
all its a family business</t>
  </si>
  <si>
    <t xml:space="preserve">orlandopirates
</t>
  </si>
  <si>
    <t xml:space="preserve">kaizerchiefs
</t>
  </si>
  <si>
    <t xml:space="preserve">blacklabelsa
</t>
  </si>
  <si>
    <t>theafricamentor
FNB #Business CEO: SME support
can help lift SA out of recession  https://t.co/n77bPz4ak9
Small and medium sized enterprises
play a critical role in the economic
health of the country, contributing
to an estimate... https://t.co/iVtJ4mEucF
via @theafricamentor #africabiz
#africa https://t.co/Ay34WMt5vp</t>
  </si>
  <si>
    <t>zydahmanuel
RT @TheAfricaMentor: South #African
homes keep losing value – and will
keep getting cheaper in real terms
for at least a couple of months  …</t>
  </si>
  <si>
    <t>tshepomodikwe1
RT @FNBSA: 2019 entries are open!
Enter your innovative, high-growth
business into the FNB Business
Innovation Awards. Enter at https://t.c…</t>
  </si>
  <si>
    <t>hvonani
An Fnb business card gets you charged
for walking next to the atm...
No ways r587... Yooo</t>
  </si>
  <si>
    <t>aoteh
RT @FNBSA: Innovation is not just
about creating something completely
new, it can also enhance what already
exists within your business. En…</t>
  </si>
  <si>
    <t>thedestinyman
Standard Bank I give up!!! What
a mess! 1) New account couldnt
receive payment from Google yet
FNB does 2) Misinformation ALL
THE TIME 3) I am assured I can
make online payment through my
new Cheque Business card as I leave
branch, ofcourse that does not
work too!</t>
  </si>
  <si>
    <t>swazi_lit
Takealot Delivery Team is trying
to contact you. Call 0873627500
to confirm delivery details of
the FNB Business Cheque. Ref 15086933888
Please deliver</t>
  </si>
  <si>
    <t>fakeano
FNB business account has these
new bank charges _xD83D__xDE12_</t>
  </si>
  <si>
    <t>mifbtradefair
MIFB 2019 #Local F&amp;amp;B showcase
is an ideal platform for you to
connect with #fnb providers, industry
experts and innovators under one
roof. #Visitor Pre-register Link
: https://t.co/dEbZ9C4IP2 Date:
26 -28 June 2019 | Venue: #KLCC
#malaysia #food #beverage #business
#registration https://t.co/xYowr4hMVy</t>
  </si>
  <si>
    <t>twt_usahawan
RT @mifbtradefair: MIFB 2019 #Local
F&amp;amp;B showcase is an ideal platform
for you to connect with #fnb providers,
industry experts and innovato…</t>
  </si>
  <si>
    <t>thaboh_khumalo
RT @FNBSA: Innovation is not just
about creating something completely
new, it can also enhance what already
exists within your business. En…</t>
  </si>
  <si>
    <t>snakhonator90
So when ever i apply for business
finance for a contract that pays
within 30 days this is the response
“ FNB :-) Thank you for your online
application. Itis unsuccessful
as the business does not meet the
credit requirements. TCs apply.
FNB div of FRB Ltd &amp;amp; NCRCP20
“ @FNBSA</t>
  </si>
  <si>
    <t>leparalajazz
RT @FNBSA: Do more with Gold Business
and create peace-of-mind for your
employees with the FNB Employer’s
Funeral Plan.</t>
  </si>
  <si>
    <t>naholelettie
@HappyWilbard @NSFAF You're employed
right? Go to FNB student Business
or any other bank and get her a
study loan. Did the same for my
sister for her Master's. The repayment
options are great. Encourage her
also to do something on the side
to earn extra money eg. doing nails
etc</t>
  </si>
  <si>
    <t xml:space="preserve">nsfaf
</t>
  </si>
  <si>
    <t>ndatipo_johanna
RT @NaholeLettie: @HappyWilbard
@NSFAF You're employed right? Go
to FNB student Business or any
other bank and get her a study
loan. Did th…</t>
  </si>
  <si>
    <t xml:space="preserve">happywilbard
</t>
  </si>
  <si>
    <t>riazgilani
RT @adw365: Hey @FNBSA @Rbjacobs
@CelliersJ1 so after everything
(since 7 Feb) I got my new shiny
(useless) FNB card, but can't activate
on…</t>
  </si>
  <si>
    <t xml:space="preserve">celliersj1
</t>
  </si>
  <si>
    <t>rbjacobs
@RTFWorldWide So you see, it's
not that hectic ;) Apply here https://t.co/Akw2AZqixF</t>
  </si>
  <si>
    <t>adw365
Hey @FNBSA @Rbjacobs @CelliersJ1
so after everything (since 7 Feb)
I got my new shiny (useless) FNB
card, but can't activate online
profile or my account or app...
Nada, niks, nothing. Did you get
your digital award in a cereal
box? Got a small business? #justdont
https://t.co/UXDI31etbY</t>
  </si>
  <si>
    <t>gina_botha
RT @Future_of_HR: Attend the Future
Of HR Conference, listed among
the world's top HR Tech Conferences.
Learn from the likes of FNB, Sun…</t>
  </si>
  <si>
    <t>future_of_hr
Attend the Future Of HR Conference,
listed among the world's top HR
Tech Conferences. Learn from the
likes of FNB, Sun International,
Anglo &amp;amp; many more on how to
future proof your skills and effectively
shape culture in your business.
#FutureOfHR #TopcoMedia #Careers24
https://t.co/nK3iQUcMLg</t>
  </si>
  <si>
    <t>shmono1
RT @adw365: Hey @FNBSA @Rbjacobs
@CelliersJ1 so after everything
(since 7 Feb) I got my new shiny
(useless) FNB card, but can't activate
on…</t>
  </si>
  <si>
    <t>fnb_botswana
Mr G.Cloete MD of BMS and Office
Technique runs the business and
uses international suppliers. He
opts to send money the fast and
smart way via FX Online. Listen
to his story about his business
in the next post. #ListenToMyForexStory
#FNBB https://t.co/Q9BROP1klS https://t.co/ayfBgm76ps</t>
  </si>
  <si>
    <t>nmajudith
RT @Future_of_HR: Attend the Future
Of HR Conference, listed among
the world's top HR Tech Conferences.
Learn from the likes of FNB, Sun…</t>
  </si>
  <si>
    <t>magnificentcoms
RT @JoinUsForTEA: OPPORTUNITY ALERT
Dear Entrepreneur, Township Entrepreneurs
Alliance has teamed up with FNB
to unlock an opportunity t…</t>
  </si>
  <si>
    <t>joinusfortea
OPPORTUNITY ALERT Dear Entrepreneur,
Township Entrepreneurs Alliance
has teamed up with @FNBSA to unlock
an opportunity that will empower
Township Enterpreneurs at this
years FNB Business Innovation Awards.
Enter below: https://t.co/17zo0WyRYW
#FNBBIA #JoinUsForTEA https://t.co/aar4MMF0rM</t>
  </si>
  <si>
    <t>abiotmledwaba
RT @JoinUsForTEA: OPPORTUNITY ALERT
Dear Entrepreneur, Township Entrepreneurs
Alliance has teamed up with FNB
to unlock an opportunity t…</t>
  </si>
  <si>
    <t>kabeloonlife
@MphoSerumola @foreverheir @BancABC
Yea I've decided to go with FNB
business account cause it seems
their intergration is complete.
Ba bangwe ha ke utlwe distory tsa
bone sentle. Thanks.</t>
  </si>
  <si>
    <t xml:space="preserve">bancabc
</t>
  </si>
  <si>
    <t xml:space="preserve">foreverheir
</t>
  </si>
  <si>
    <t xml:space="preserve">mphoserumola
</t>
  </si>
  <si>
    <t>babtin_
Fnb after the charges went in on
that business account https://t.co/J6ybnlkrWr</t>
  </si>
  <si>
    <t>rogerbez
FNB try report a fraud with the
online secure chat. no you have
a business bank account so you
have to go onto the app and report
the fraud using the app. GREAT!!!!
"system currently unavailable".
AGAIN !! cant talk to a person,
must talk to the freaking app.
— feeling angry</t>
  </si>
  <si>
    <t>lazarussekele6
@FNBNamibia But fnb dont want to
help small business</t>
  </si>
  <si>
    <t xml:space="preserve">fnbnamibia
</t>
  </si>
  <si>
    <t>segakwengjk
@LungaQM23 @blacklabelsa @KaizerChiefs
@orlandopirates I know how much
I love @KaizerChiefs but like u
said we can't interfere in other
people's family business. I guess
the whole family wil fill up the
fnb. I wish @KaizerChiefsFan don't
all go I just wanna see something</t>
  </si>
  <si>
    <t xml:space="preserve">kaizerchiefsfan
</t>
  </si>
  <si>
    <t xml:space="preserve">lungaqm23
</t>
  </si>
  <si>
    <t>twolzonline
RT @JoinUsForTEA: OPPORTUNITY ALERT
Dear Entrepreneur, Township Entrepreneurs
Alliance has teamed up with FNB
to unlock an opportunity t…</t>
  </si>
  <si>
    <t>hsmsteve
FNB is boss...opened a business
account, didnt set foot in a branch...
https://t.co/I5AKpyxOMM</t>
  </si>
  <si>
    <t>youthstand1
RT @JoinUsForTEA: OPPORTUNITY ALERT
Dear Entrepreneur, Township Entrepreneurs
Alliance has teamed up with FNB
to unlock an opportunity t…</t>
  </si>
  <si>
    <t>kunuum
@FNBNamibia 1. Lack of start up
capital 2. Lack of patience and
persistence from business owners
3. Lack of genuine support from
grn. 4. Fnb has never been our
friend as far as this is concerned...
We are on our own.</t>
  </si>
  <si>
    <t>haulinenhu
RT @KunuuM: @FNBNamibia 1. Lack
of start up capital 2. Lack of
patience and persistence from business
owners 3. Lack of genuine support
fro…</t>
  </si>
  <si>
    <t xml:space="preserve">chuckmoso
</t>
  </si>
  <si>
    <t>rtfworldwide
Chasing dreams is expensive. For
a business account at FNB you need
a turn around of R30 000 in 3months.
Lol.</t>
  </si>
  <si>
    <t>mmaps_thepro
@Chocsta_SA I’m not asking you
akere I’m telling you. The is a
business account of 100 at FNB
the one ya 500 is for people who
think are smart.</t>
  </si>
  <si>
    <t xml:space="preserve">chocsta_sa
</t>
  </si>
  <si>
    <t>number1knoxman
RT @JoinUsForTEA: OPPORTUNITY ALERT
Dear Entrepreneur, Township Entrepreneurs
Alliance has teamed up with FNB
to unlock an opportunity t…</t>
  </si>
  <si>
    <t>sjaymabaso
@Simply_Evah @1supremegod Unfortunately
I can't close my FNB account due
business reason besides that's
am sorted with Capitec</t>
  </si>
  <si>
    <t xml:space="preserve">1supremegod
</t>
  </si>
  <si>
    <t xml:space="preserve">simply_evah
</t>
  </si>
  <si>
    <t>vanessambenoun
RT @FNBSA: 2019 entries are open!
Enter your innovative, high-growth
business into the FNB Business
Innovation Awards. Enter at https://t.c…</t>
  </si>
  <si>
    <t>sola_akinbo
Valentine Jingura, Head of Pricing
at FNB Business said that the banking
sector is eager to lend to SMEs
as means to stimulate economic
activity and broader GDP growth.
#MSMEs #BruckenAssociates #Financing</t>
  </si>
  <si>
    <t>bruckenassociat
RT @sola_akinbo: Valentine Jingura,
Head of Pricing at FNB Business
said that the banking sector is
eager to lend to SMEs as means
to stimu…</t>
  </si>
  <si>
    <t>ke_geeman
RT @JoinUsForTEA: OPPORTUNITY ALERT
Dear Entrepreneur, Township Entrepreneurs
Alliance has teamed up with @FNBSA
to unlock an opportunit…</t>
  </si>
  <si>
    <t>pass1tj
RT @JoinUsForTEA: OPPORTUNITY ALERT
Dear Entrepreneur, Township Entrepreneurs
Alliance has teamed up with @FNBSA
to unlock an opportunit…</t>
  </si>
  <si>
    <t>shebeegee
FNB have taken over a month to
process my approved business credit
card. At this point I am open to
going to another bank for my business
account. Ridiculous. I miss Steve
days where they were actually hungry
for client business growth.</t>
  </si>
  <si>
    <t>cazker1
RT @SheBeeGee: FNB have taken over
a month to process my approved
business credit card. At this point
I am open to going to another bank
fo…</t>
  </si>
  <si>
    <t>simodisa_sa
RT @FNBSA: Celebrating industry
disruptors. Celebrating job creators.
Celebrating innovation excellence
in businesses. Enter the FNB Busine…</t>
  </si>
  <si>
    <t>siyamchunu
So how is business? Me: its going
great! Things are looking up. FNB:
https://t.co/ESa0jOZK0u</t>
  </si>
  <si>
    <t>townshipbrands
RT @JoinUsForTEA: OPPORTUNITY ALERT
Dear Entrepreneur, Township Entrepreneurs
Alliance has teamed up with @FNBSA
to unlock an opportunit…</t>
  </si>
  <si>
    <t>bumblesbabies
Bumbles Babies (Pty) Ltd wins ROCCI
Chamber FNB Business of the Year
Awards 2019 Gold for Service Excellence
and nominated for Business Woman
of the Year #fnb #award #year #entrepreneurship
#business #startup#gold https://t.co/teAIdoOkOq</t>
  </si>
  <si>
    <t>ordinarygirlnix
Throwback Thursday: awesome morning
cooking delicious and healthy food
with our clients @ChilliChefs and
@LaeequebakwareL..2 of our FNB
Women in Business clients. Making
friends and creating memories with
awesome… https://t.co/P35gitFlHP</t>
  </si>
  <si>
    <t xml:space="preserve">laeequebakwarel
</t>
  </si>
  <si>
    <t xml:space="preserve">chillichefs
</t>
  </si>
  <si>
    <t>provocative69
RT @FNBSA: Give your employees
peace of mind with Employer’s Funeral
Plan. Get Gold Business #ABankThatDoesMore
https://t.co/sAAy9na9yB htt…</t>
  </si>
  <si>
    <t>jimisi4
@mayaonmoney 100% true last year
fnb denied me a business loan to
buy equipment. N I've been banking
with them since 2015</t>
  </si>
  <si>
    <t xml:space="preserve">mayaonmoney
</t>
  </si>
  <si>
    <t>nowclarence
@FNBSA Best business bank have
been with FNB since 2016</t>
  </si>
  <si>
    <t>cnn_co_jp
６秒で時速１６０キロに加速、ホンダの芝刈り機が世界最速認定 https://t.co/O6MoXIhADF</t>
  </si>
  <si>
    <t>sakuraba_fnb
RT @cnn_co_jp: ６秒で時速１６０キロに加速、ホンダの芝刈り機が世界最速認定
https://t.co/O6MoXIhADF</t>
  </si>
  <si>
    <t>noeleensaid
Which other bank is good for business?
I’m sick of working hard only for
FNB to deduct charges I don’t even
know, every time they feel like
it.</t>
  </si>
  <si>
    <t>tweetobakeng
RT @FNBSA: 2019 entries are open!
Enter your innovative, high-growth
business into the FNB Business
Innovation Awards. Enter at https://t.c…</t>
  </si>
  <si>
    <t>siliconcape
RT @SiliconCape: The FNB Business
Innovation Awards aims to recognise
and celebrate innovation excellence
with the potential to scale. If
y…</t>
  </si>
  <si>
    <t>owethumack
RT @FNBSA: Celebrating industry
disruptors. Celebrating job creators.
Celebrating innovation excellence
in businesses. Enter the FNB Busine…</t>
  </si>
  <si>
    <t>mbe50288854
Proudly FNB They handle the funds...
I handle the business ❤#FNBeCool
https://t.co/qsEAUfsZqw</t>
  </si>
  <si>
    <t>thebestofzambia
Looking for Business banking in
Zambia? Here is a list of 19 suppliers
including Ecobank Zambia and First
National Bank Zambia Ltd (FNB).
Click to view the list_xD83D__xDC47_ https://t.co/fOqhF8YgxU</t>
  </si>
  <si>
    <t>bontlelq
@Fredzilla13 @Msizi24152737 @LueTheFiddler
I left FNB for that reason and
other. I bank with Nedbank for
business and Capitec personal,
haven't had that problem.</t>
  </si>
  <si>
    <t xml:space="preserve">msizi24152737
</t>
  </si>
  <si>
    <t xml:space="preserve">fredzilla13
</t>
  </si>
  <si>
    <t xml:space="preserve">luethefiddler
</t>
  </si>
  <si>
    <t>phachsitha_c
โลกเปลี่ยน ไลฟ์สไตล์เปลี่ยน ทุกอย่างก็ต้องเปลี่ยน
วันนี้คุณพร้อมปรับตัวแล้วหรือยัง
และต้องปรับตัวอย่างไร หาคำตอบได้ที่สัมมนา
“Business Transformation” คลิกลิงค์นี้เพื่อลงทะเบียนเข้าร่วมงานสัมมนาฟรี/ดูตารางกิจกรรมเลย!
https://t.co/7LPCTM4wpl https://t.co/4e9Cxogkfc</t>
  </si>
  <si>
    <t>moosetsmedia
Botswana's hip hop artist &amp;amp;
business owner ZUES at Kgwebo ya
Monana launch #FNB #CAREERCOACHING
https://t.co/nMOS9r8N6d</t>
  </si>
  <si>
    <t>iamntshavhi
FNB is shit my business account
is healthy but they want me to
deposit money or transact, for
what I have no idea.</t>
  </si>
  <si>
    <t>blacktizza
@LueTheFiddler If you are running
a business, FNB remains the best.
All others are worse as you will
soon find out. For personal accounts,
you can go with Capitec but they
have limited services.</t>
  </si>
  <si>
    <t>angelfaroverde
GRACIAS @LuisMHuete de IESE Business
School - University of Navarra,
Liderazgo y transformación de ISS
Facility Services España, #INSPIRACION
para nosotros y nuestros equipos.
Autenticidad, bondad, exigencia,
superación. _xD83D__xDE4C__xD83C__xDFFC__xD83D__xDE47__xD83C__xDFFB_‍♂️ https://t.co/gIyEVEPlpr</t>
  </si>
  <si>
    <t>luismhuete
RT @Angelfaroverde: GRACIAS @LuisMHuete
de IESE Business School - University
of Navarra, Liderazgo y transformación
de ISS Facility Service…</t>
  </si>
  <si>
    <t>analuzhuete
RT @Angelfaroverde: GRACIAS @LuisMHuete
de IESE Business School - University
of Navarra, Liderazgo y transformación
de ISS Facility Service…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</si>
  <si>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</si>
  <si>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</si>
  <si>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</si>
  <si>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</si>
  <si>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</si>
  <si>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</si>
  <si>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</si>
  <si>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</si>
  <si>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</si>
  <si>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</si>
  <si>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</si>
  <si>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</si>
  <si>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</si>
  <si>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</si>
  <si>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</si>
  <si>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</si>
  <si>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</si>
  <si>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</si>
  <si>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</si>
  <si>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</si>
  <si>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</si>
  <si>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</si>
  <si>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</si>
  <si>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</si>
  <si>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</si>
  <si>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</si>
  <si>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</si>
  <si>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</si>
  <si>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</si>
  <si>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</si>
  <si>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</si>
  <si>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</si>
  <si>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</si>
  <si>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</si>
  <si>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</si>
  <si>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</si>
  <si>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</si>
  <si>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</si>
  <si>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</si>
  <si>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</si>
  <si>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</si>
  <si>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</si>
  <si>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</si>
  <si>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</si>
  <si>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</si>
  <si>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</si>
  <si>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</si>
  <si>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</si>
  <si>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</si>
  <si>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</si>
  <si>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</si>
  <si>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</si>
  <si>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</si>
  <si>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</si>
  <si>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</si>
  <si>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</si>
  <si>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</si>
  <si>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</si>
  <si>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</si>
  <si>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</si>
  <si>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</si>
  <si>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</si>
  <si>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</si>
  <si>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</si>
  <si>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</si>
  <si>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</si>
  <si>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</si>
  <si>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</si>
  <si>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</si>
  <si>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</si>
  <si>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</si>
  <si>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</si>
  <si>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</si>
  <si>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</si>
  <si>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</si>
  <si>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</si>
  <si>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</si>
  <si>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</si>
  <si>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</si>
  <si>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</si>
  <si>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</si>
  <si>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</si>
  <si>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</si>
  <si>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</si>
  <si>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</si>
  <si>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</si>
  <si>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</si>
  <si>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</si>
  <si>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</si>
  <si>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</si>
  <si>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</si>
  <si>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</si>
  <si>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</si>
  <si>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</si>
  <si>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</si>
  <si>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https://www.geekyreality.com/</t>
  </si>
  <si>
    <t>https://www.geekyreality.com/job/2750/fnb-business-innovation-awards/?utm_source=dlvr.it&amp;utm_medium=twitter</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</si>
  <si>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</si>
  <si>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</si>
  <si>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</si>
  <si>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</si>
  <si>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</si>
  <si>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</si>
  <si>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</si>
  <si>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</si>
  <si>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</si>
  <si>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</si>
  <si>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</si>
  <si>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</si>
  <si>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</si>
  <si>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</si>
  <si>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</si>
  <si>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</si>
  <si>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</si>
  <si>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</si>
  <si>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https://www.fnbbusinessinnovationawards.co.za/ https://www.fnb.co.za/business-banking/ http://www.fnbbia.co.za/ https://www.fnb.co.za/business-banking/KYC-FICA.html</t>
  </si>
  <si>
    <t>https://www.cnbcafrica.com/videos/2019/06/05/fnb-business-ceo-sme-support-can-help-lift-sa-out-of-recession/ https://twitter.com/cnbcafrica/status/1136328082795704322 https://www.businessinsider.co.za/south-africa-real-property-values-decline-adjusted-for-consumer-price-index-cpi-inflation-fnb-property-barometer-2019-6?utm_source=dlvr.it&amp;utm_medium=twitter https://www.geekyreality.com/ https://www.geekyreality.com/job/2750/fnb-business-innovation-awards/?utm_source=dlvr.it&amp;utm_medium=twitter https://www.fnbbotswana.co.bw/international-banking/personal/fx-online.html https://lnkd.in/dfGFUcd https://thebestofzambia.com/suppliers/financial-and-legal/banking/business-banking https://thebestofzambia.com/orgs/first-national-bank-zambia https://lnkd.in/fnb-sAB</t>
  </si>
  <si>
    <t>https://www.fnbbia.co.za?dclid=CJ7azuje6uICFUPqswodaEEDrA https://www.fnbbia.co.za?dclid=COTQrOne6uICFcO2swodnW8O2Q</t>
  </si>
  <si>
    <t>http://twib.in/l/CNBCAfrica.com https://www.cnbcafrica.com/videos/2019/06/05/fnb-business-ceo-sme-support-can-help-lift-sa-out-of-recession/ https://www.businessinsider.co.za/south-africa-real-property-values-decline-adjusted-for-consumer-price-index-cpi-inflation-fnb-property-barometer-2019-6</t>
  </si>
  <si>
    <t>Top Domains in Tweet in Entire Graph</t>
  </si>
  <si>
    <t>geekyreality.com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</si>
  <si>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</si>
  <si>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</si>
  <si>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</si>
  <si>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</si>
  <si>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</si>
  <si>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</si>
  <si>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</si>
  <si>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</si>
  <si>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</si>
  <si>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</si>
  <si>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</si>
  <si>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geekyreality.com lnkd.in thebestofzambia.com cnbcafrica.com twitter.com co.za co.bw</t>
  </si>
  <si>
    <t>twib.in cnbcafrica.com co.za</t>
  </si>
  <si>
    <t>Top Hashtags in Tweet in Entire Graph</t>
  </si>
  <si>
    <t>business</t>
  </si>
  <si>
    <t>fnbb</t>
  </si>
  <si>
    <t>ybexpobrandit2019</t>
  </si>
  <si>
    <t>local</t>
  </si>
  <si>
    <t>Top Hashtags in Tweet in G1</t>
  </si>
  <si>
    <t>fnbbia2019</t>
  </si>
  <si>
    <t>Top Hashtags in Tweet in G2</t>
  </si>
  <si>
    <t>awards</t>
  </si>
  <si>
    <t>startup</t>
  </si>
  <si>
    <t>entrepreneur</t>
  </si>
  <si>
    <t>wbsevents</t>
  </si>
  <si>
    <t>economichighways</t>
  </si>
  <si>
    <t>doingbusinessafrica</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</si>
  <si>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</si>
  <si>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</si>
  <si>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</si>
  <si>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</si>
  <si>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</si>
  <si>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</si>
  <si>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</si>
  <si>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</si>
  <si>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</si>
  <si>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fnbbusiness fnbbia abankthatdoesmore fnbbia2019 fnb</t>
  </si>
  <si>
    <t>fnb fnbb ybexpobrandit2019 awards startup entrepreneur fnbbusiness wbsevents economichighways doingbusinessafrica</t>
  </si>
  <si>
    <t>fnbbia joinusfortea fnbbusiness</t>
  </si>
  <si>
    <t>african business africabiz africa</t>
  </si>
  <si>
    <t>Top Words in Tweet in Entire Graph</t>
  </si>
  <si>
    <t>Words in Sentiment List#1: Positive</t>
  </si>
  <si>
    <t>Words in Sentiment List#2: Negative</t>
  </si>
  <si>
    <t>Words in Sentiment List#3: Angry/Violent</t>
  </si>
  <si>
    <t>Non-categorized Words</t>
  </si>
  <si>
    <t>Total Words</t>
  </si>
  <si>
    <t>innovation</t>
  </si>
  <si>
    <t>enter</t>
  </si>
  <si>
    <t>Top Words in Tweet in G1</t>
  </si>
  <si>
    <t>celebrating</t>
  </si>
  <si>
    <t>entries</t>
  </si>
  <si>
    <t>2019</t>
  </si>
  <si>
    <t>high</t>
  </si>
  <si>
    <t>Top Words in Tweet in G2</t>
  </si>
  <si>
    <t>account</t>
  </si>
  <si>
    <t>bank</t>
  </si>
  <si>
    <t>banking</t>
  </si>
  <si>
    <t>branch</t>
  </si>
  <si>
    <t>zambia</t>
  </si>
  <si>
    <t>help</t>
  </si>
  <si>
    <t>Top Words in Tweet in G3</t>
  </si>
  <si>
    <t>opportunity</t>
  </si>
  <si>
    <t>township</t>
  </si>
  <si>
    <t>alert</t>
  </si>
  <si>
    <t>dear</t>
  </si>
  <si>
    <t>entrepreneurs</t>
  </si>
  <si>
    <t>alliance</t>
  </si>
  <si>
    <t>teamed</t>
  </si>
  <si>
    <t>up</t>
  </si>
  <si>
    <t>Top Words in Tweet in G4</t>
  </si>
  <si>
    <t>hey</t>
  </si>
  <si>
    <t>everything</t>
  </si>
  <si>
    <t>7</t>
  </si>
  <si>
    <t>feb</t>
  </si>
  <si>
    <t>new</t>
  </si>
  <si>
    <t>shiny</t>
  </si>
  <si>
    <t>Top Words in Tweet in G5</t>
  </si>
  <si>
    <t>family</t>
  </si>
  <si>
    <t>fill</t>
  </si>
  <si>
    <t>Top Words in Tweet in G6</t>
  </si>
  <si>
    <t>personal</t>
  </si>
  <si>
    <t>capitec</t>
  </si>
  <si>
    <t>Top Words in Tweet in G7</t>
  </si>
  <si>
    <t>nog</t>
  </si>
  <si>
    <t>Top Words in Tweet in G8</t>
  </si>
  <si>
    <t>lack</t>
  </si>
  <si>
    <t>1</t>
  </si>
  <si>
    <t>start</t>
  </si>
  <si>
    <t>capital</t>
  </si>
  <si>
    <t>2</t>
  </si>
  <si>
    <t>patience</t>
  </si>
  <si>
    <t>persistence</t>
  </si>
  <si>
    <t>Top Words in Tweet in G9</t>
  </si>
  <si>
    <t>Top Words in Tweet in G10</t>
  </si>
  <si>
    <t>employed</t>
  </si>
  <si>
    <t>right</t>
  </si>
  <si>
    <t>go</t>
  </si>
  <si>
    <t>student</t>
  </si>
  <si>
    <t>study</t>
  </si>
  <si>
    <t>Top Words in Tweet</t>
  </si>
  <si>
    <t>business fnbsa fnb innovation enter awards celebrating entries 2019 high</t>
  </si>
  <si>
    <t>business fnb account bank banking innovation awards branch zambia help</t>
  </si>
  <si>
    <t>opportunity township fnb alert dear entrepreneur entrepreneurs alliance teamed up</t>
  </si>
  <si>
    <t>fnb hey fnbsa rbjacobs celliersj1 everything 7 feb new shiny</t>
  </si>
  <si>
    <t>kaizerchiefs family blacklabelsa orlandopirates business fill up fnb</t>
  </si>
  <si>
    <t>luethefiddler business fnb personal capitec</t>
  </si>
  <si>
    <t>capitecbanksa business nog fnb</t>
  </si>
  <si>
    <t>lack fnbnamibia business 1 start up capital 2 patience persistence</t>
  </si>
  <si>
    <t>happywilbard nsfaf employed right go fnb student business bank study</t>
  </si>
  <si>
    <t>new fnb banking fees business accounts effect july 1st incase</t>
  </si>
  <si>
    <t>gracias luismhuete iese business school university navarra liderazgo transformación iss</t>
  </si>
  <si>
    <t>awesome clients</t>
  </si>
  <si>
    <t>hr future attend conference listed world's top tech conferences learn</t>
  </si>
  <si>
    <t>advbarryroux mina buying goods produced robots support business uses robot</t>
  </si>
  <si>
    <t>fnb build</t>
  </si>
  <si>
    <t>６秒で時速１６０キロに加速 ホンダの芝刈り機が世界最速認定</t>
  </si>
  <si>
    <t>business fnb taken over month process approved credit card point</t>
  </si>
  <si>
    <t>valentine jingura head pricing fnb business banking sector eager lend</t>
  </si>
  <si>
    <t>m</t>
  </si>
  <si>
    <t>2019 mifb #local f b showcase ideal platform connect #fnb</t>
  </si>
  <si>
    <t>keep theafricamentor south real terms #african homes losing value getting</t>
  </si>
  <si>
    <t>2019 entries close 30 june fnb business submit #fnbbia forget</t>
  </si>
  <si>
    <t>t</t>
  </si>
  <si>
    <t>Top Word Pairs in Tweet in Entire Graph</t>
  </si>
  <si>
    <t>fnb,business</t>
  </si>
  <si>
    <t>business,innovation</t>
  </si>
  <si>
    <t>innovation,awards</t>
  </si>
  <si>
    <t>business,account</t>
  </si>
  <si>
    <t>high,growth</t>
  </si>
  <si>
    <t>growth,business</t>
  </si>
  <si>
    <t>opportunity,alert</t>
  </si>
  <si>
    <t>alert,dear</t>
  </si>
  <si>
    <t>dear,entrepreneur</t>
  </si>
  <si>
    <t>entrepreneur,township</t>
  </si>
  <si>
    <t>Top Word Pairs in Tweet in G1</t>
  </si>
  <si>
    <t>open,enter</t>
  </si>
  <si>
    <t>enter,innovative</t>
  </si>
  <si>
    <t>innovative,high</t>
  </si>
  <si>
    <t>2019,entries</t>
  </si>
  <si>
    <t>entries,open</t>
  </si>
  <si>
    <t>Top Word Pairs in Tweet in G2</t>
  </si>
  <si>
    <t>business,banking</t>
  </si>
  <si>
    <t>first,national</t>
  </si>
  <si>
    <t>national,bank</t>
  </si>
  <si>
    <t>awards,2019</t>
  </si>
  <si>
    <t>south,africa</t>
  </si>
  <si>
    <t>bank,fnb</t>
  </si>
  <si>
    <t>Top Word Pairs in Tweet in G3</t>
  </si>
  <si>
    <t>township,entrepreneurs</t>
  </si>
  <si>
    <t>entrepreneurs,alliance</t>
  </si>
  <si>
    <t>alliance,teamed</t>
  </si>
  <si>
    <t>teamed,up</t>
  </si>
  <si>
    <t>joinusfortea,opportunity</t>
  </si>
  <si>
    <t>unlock,opportunity</t>
  </si>
  <si>
    <t>Top Word Pairs in Tweet in G4</t>
  </si>
  <si>
    <t>hey,fnbsa</t>
  </si>
  <si>
    <t>fnbsa,rbjacobs</t>
  </si>
  <si>
    <t>rbjacobs,celliersj1</t>
  </si>
  <si>
    <t>celliersj1,everything</t>
  </si>
  <si>
    <t>everything,7</t>
  </si>
  <si>
    <t>7,feb</t>
  </si>
  <si>
    <t>feb,new</t>
  </si>
  <si>
    <t>new,shiny</t>
  </si>
  <si>
    <t>shiny,useless</t>
  </si>
  <si>
    <t>useless,fnb</t>
  </si>
  <si>
    <t>Top Word Pairs in Tweet in G5</t>
  </si>
  <si>
    <t>blacklabelsa,kaizerchiefs</t>
  </si>
  <si>
    <t>kaizerchiefs,orlandopirates</t>
  </si>
  <si>
    <t>family,business</t>
  </si>
  <si>
    <t>fill,up</t>
  </si>
  <si>
    <t>up,fnb</t>
  </si>
  <si>
    <t>Top Word Pairs in Tweet in G6</t>
  </si>
  <si>
    <t>Top Word Pairs in Tweet in G7</t>
  </si>
  <si>
    <t>Top Word Pairs in Tweet in G8</t>
  </si>
  <si>
    <t>fnbnamibia,1</t>
  </si>
  <si>
    <t>1,lack</t>
  </si>
  <si>
    <t>lack,start</t>
  </si>
  <si>
    <t>start,up</t>
  </si>
  <si>
    <t>up,capital</t>
  </si>
  <si>
    <t>capital,2</t>
  </si>
  <si>
    <t>2,lack</t>
  </si>
  <si>
    <t>lack,patience</t>
  </si>
  <si>
    <t>patience,persistence</t>
  </si>
  <si>
    <t>persistence,business</t>
  </si>
  <si>
    <t>Top Word Pairs in Tweet in G9</t>
  </si>
  <si>
    <t>Top Word Pairs in Tweet in G10</t>
  </si>
  <si>
    <t>happywilbard,nsfaf</t>
  </si>
  <si>
    <t>nsfaf,employed</t>
  </si>
  <si>
    <t>employed,right</t>
  </si>
  <si>
    <t>right,go</t>
  </si>
  <si>
    <t>go,fnb</t>
  </si>
  <si>
    <t>fnb,student</t>
  </si>
  <si>
    <t>student,business</t>
  </si>
  <si>
    <t>business,bank</t>
  </si>
  <si>
    <t>bank,study</t>
  </si>
  <si>
    <t>study,loan</t>
  </si>
  <si>
    <t>Top Word Pairs in Tweet</t>
  </si>
  <si>
    <t>fnb,business  business,innovation  innovation,awards  high,growth  growth,business  open,enter  enter,innovative  innovative,high  2019,entries  entries,open</t>
  </si>
  <si>
    <t>fnb,business  business,banking  business,account  business,innovation  innovation,awards  first,national  national,bank  awards,2019  south,africa  bank,fnb</t>
  </si>
  <si>
    <t>opportunity,alert  alert,dear  dear,entrepreneur  entrepreneur,township  township,entrepreneurs  entrepreneurs,alliance  alliance,teamed  teamed,up  joinusfortea,opportunity  unlock,opportunity</t>
  </si>
  <si>
    <t>hey,fnbsa  fnbsa,rbjacobs  rbjacobs,celliersj1  celliersj1,everything  everything,7  7,feb  feb,new  new,shiny  shiny,useless  useless,fnb</t>
  </si>
  <si>
    <t>blacklabelsa,kaizerchiefs  kaizerchiefs,orlandopirates  family,business  fill,up  up,fnb</t>
  </si>
  <si>
    <t>fnbnamibia,1  1,lack  lack,start  start,up  up,capital  capital,2  2,lack  lack,patience  patience,persistence  persistence,business</t>
  </si>
  <si>
    <t>happywilbard,nsfaf  nsfaf,employed  employed,right  right,go  go,fnb  fnb,student  student,business  business,bank  bank,study  study,loan</t>
  </si>
  <si>
    <t>new,fnb  fnb,banking  banking,fees  fees,business  business,accounts  accounts,effect  effect,july  july,1st  1st,incase  incase,weren</t>
  </si>
  <si>
    <t>gracias,luismhuete  luismhuete,iese  iese,business  business,school  school,university  university,navarra  navarra,liderazgo  liderazgo,transformación  transformación,iss  iss,facility</t>
  </si>
  <si>
    <t>attend,future  future,hr  hr,conference  conference,listed  listed,world's  world's,top  top,hr  hr,tech  tech,conferences  conferences,learn</t>
  </si>
  <si>
    <t>advbarryroux,mina  mina,buying  buying,goods  goods,produced  produced,robots  robots,support  support,business  business,uses  uses,robot  robot,labor</t>
  </si>
  <si>
    <t>６秒で時速１６０キロに加速,ホンダの芝刈り機が世界最速認定</t>
  </si>
  <si>
    <t>fnb,taken  taken,over  over,month  month,process  process,approved  approved,business  business,credit  credit,card  card,point  point,open</t>
  </si>
  <si>
    <t>valentine,jingura  jingura,head  head,pricing  pricing,fnb  fnb,business  business,banking  banking,sector  sector,eager  eager,lend  lend,smes</t>
  </si>
  <si>
    <t>mifb,2019  2019,#local  #local,f  f,b  b,showcase  showcase,ideal  ideal,platform  platform,connect  connect,#fnb  #fnb,providers</t>
  </si>
  <si>
    <t>real,terms  south,#african  #african,homes  homes,keep  keep,losing  losing,value  value,keep  keep,getting  getting,cheaper  cheaper,real</t>
  </si>
  <si>
    <t>entries,close  close,30  30,june  june,2019  fnb,business  forget,submit  submit,entry  entry,fnb  business,innovation  innovation,awards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</si>
  <si>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</si>
  <si>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</si>
  <si>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</si>
  <si>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</si>
  <si>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</si>
  <si>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</si>
  <si>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</si>
  <si>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</si>
  <si>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</si>
  <si>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</si>
  <si>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</si>
  <si>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</si>
  <si>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</si>
  <si>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</si>
  <si>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</si>
  <si>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</si>
  <si>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</si>
  <si>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</si>
  <si>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</si>
  <si>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</si>
  <si>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</si>
  <si>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</si>
  <si>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</si>
  <si>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rtfworldwide chuckmoso</t>
  </si>
  <si>
    <t>lungaqm23 blacklabelsa</t>
  </si>
  <si>
    <t>luethefiddler fredzilla13</t>
  </si>
  <si>
    <t>Top Mentioned in Tweet</t>
  </si>
  <si>
    <t>fnbsa dolcemotsepe siliconcape</t>
  </si>
  <si>
    <t>joinusfortea fnbsa ekasientreprene</t>
  </si>
  <si>
    <t>fnbsa rbjacobs celliersj1 adw365</t>
  </si>
  <si>
    <t>kaizerchiefs orlandopirates blacklabelsa kaizerchiefsfan</t>
  </si>
  <si>
    <t>msizi24152737 luethefiddler</t>
  </si>
  <si>
    <t>zarsg standardbankza capitecbanksa</t>
  </si>
  <si>
    <t>kunuum fnbnamibia</t>
  </si>
  <si>
    <t>foreverheir bancabc</t>
  </si>
  <si>
    <t>nsfaf naholelettie happywilbard</t>
  </si>
  <si>
    <t>luismhuete angelfaroverde</t>
  </si>
  <si>
    <t>chillichefs laeequebakwarel</t>
  </si>
  <si>
    <t>mitchellskhosa1 advbarryroux</t>
  </si>
  <si>
    <t>acgpittsburgh pacommbankers</t>
  </si>
  <si>
    <t>cidercorpsaz mykespizza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</si>
  <si>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</si>
  <si>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</si>
  <si>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</si>
  <si>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</si>
  <si>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</si>
  <si>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</si>
  <si>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</si>
  <si>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</si>
  <si>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</si>
  <si>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</si>
  <si>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</si>
  <si>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</si>
  <si>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owethumack andile_khumalo fnbsa mr_sokhulu aoteh tweetobakeng siliconcape thaboh_khumalo vanessambenoun tshepomodikwe1</t>
  </si>
  <si>
    <t>noeleensaid sanewsroundup cnbcafrica thedestinyman iamntshavhi fakeano thatomahlo tshepolencoe tommykwela babtin_</t>
  </si>
  <si>
    <t>abiotmledwaba townshipbrands pass1tj ekasientreprene ke_geeman joinusfortea magnificentcoms gabriel_sibiya number1knoxman twolzonline</t>
  </si>
  <si>
    <t>rbjacobs riazgilani chuckmoso adw365 rtfworldwide shmono1 celliersj1</t>
  </si>
  <si>
    <t>kaizerchiefs orlandopirates blacklabelsa lungaqm23 segakwengjk sibonisomananas kaizerchiefsfan</t>
  </si>
  <si>
    <t>luethefiddler fredzilla13 bontlelq blacktizza msizi24152737</t>
  </si>
  <si>
    <t>standardbankza capitecbanksa zarsg aapstert2 nonhlexaba</t>
  </si>
  <si>
    <t>fnbnamibia kunuum haulinenhu lazarussekele6</t>
  </si>
  <si>
    <t>kabeloonlife foreverheir mphoserumola bancabc</t>
  </si>
  <si>
    <t>naholelettie happywilbard ndatipo_johanna nsfaf</t>
  </si>
  <si>
    <t>showtibzlove senzosomkhanda giveitup4siphe sirsmithmokwena</t>
  </si>
  <si>
    <t>luismhuete angelfaroverde analuzhuete</t>
  </si>
  <si>
    <t>ordinarygirlnix chillichefs laeequebakwarel</t>
  </si>
  <si>
    <t>1supremegod sjaymabaso simply_evah</t>
  </si>
  <si>
    <t>gina_botha future_of_hr nmajudith</t>
  </si>
  <si>
    <t>advbarryroux sabelo_thedj mitchellskhosa1</t>
  </si>
  <si>
    <t>pbt_patty pacommbankers acgpittsburgh</t>
  </si>
  <si>
    <t>phxbizjournal cidercorpsaz hechomesa</t>
  </si>
  <si>
    <t>sakuraba_fnb cnn_co_jp</t>
  </si>
  <si>
    <t>mayaonmoney jimisi4</t>
  </si>
  <si>
    <t>shebeegee cazker1</t>
  </si>
  <si>
    <t>sola_akinbo bruckenassociat</t>
  </si>
  <si>
    <t>mmaps_thepro chocsta_sa</t>
  </si>
  <si>
    <t>mifbtradefair twt_usahawan</t>
  </si>
  <si>
    <t>theafricamentor zydahmanuel</t>
  </si>
  <si>
    <t>dzu_nani valentinesami</t>
  </si>
  <si>
    <t>endeavorsa jgogele</t>
  </si>
  <si>
    <t>georgiadesg fnb</t>
  </si>
  <si>
    <t>nedbank blossombeautysa</t>
  </si>
  <si>
    <t>Top URLs in Tweet by Count</t>
  </si>
  <si>
    <t>https://www.fnbbusinessinnovationawards.co.za/ https://www.fnb.co.za/business-banking/ http://www.fnbbia.co.za/</t>
  </si>
  <si>
    <t>https://thebestofzambia.com/suppliers/financial-and-legal/banking/business-banking https://thebestofzambia.com/orgs/first-national-bank-zambia</t>
  </si>
  <si>
    <t>Top URLs in Tweet by Salience</t>
  </si>
  <si>
    <t>Top Domains in Tweet by Count</t>
  </si>
  <si>
    <t>Top Domains in Tweet by Salience</t>
  </si>
  <si>
    <t>Top Hashtags in Tweet by Count</t>
  </si>
  <si>
    <t>fnbbusiness fnbbia abankthatdoesmore fnbbia2019</t>
  </si>
  <si>
    <t>business africabiz africa african</t>
  </si>
  <si>
    <t>fnbb ybexpobrandit2019 listentomyforexstory</t>
  </si>
  <si>
    <t>Top Hashtags in Tweet by Salience</t>
  </si>
  <si>
    <t>fnbbia abankthatdoesmore fnbbia2019 fnbbusiness</t>
  </si>
  <si>
    <t>africa african business africabiz</t>
  </si>
  <si>
    <t>listentomyforexstory ybexpobrandit2019 fnbb</t>
  </si>
  <si>
    <t>Top Words in Tweet by Count</t>
  </si>
  <si>
    <t>t wouldn bank nedbank doesn deserve account return call promise</t>
  </si>
  <si>
    <t>hells happening branch vaal mall vanderbijlpark struggling go doing regular</t>
  </si>
  <si>
    <t>nominated found out vr events innovation awards 2019 very excited</t>
  </si>
  <si>
    <t>banking fees tsa july</t>
  </si>
  <si>
    <t>phxbizjournal showing love #dtmesa featuring expanding small craft world cidercorpsaz</t>
  </si>
  <si>
    <t>eg understand legal regulatory framework same s true investors burnt</t>
  </si>
  <si>
    <t>ceo sme support help lift sa out recession</t>
  </si>
  <si>
    <t>head ceo</t>
  </si>
  <si>
    <t>ekasientreprene kasibizmahala enter innovation awards stand chance win development support</t>
  </si>
  <si>
    <t>kasibizmahala enter innovation awards stand chance win development support value</t>
  </si>
  <si>
    <t>south keep african homes losing value getting cheaper real terms</t>
  </si>
  <si>
    <t>fnbsa bank help mitigate exchange rate risk global account #fnbbusiness</t>
  </si>
  <si>
    <t>enter #fnbbusiness innovation celebrating awards #fnbbia 2019 entries stand chance</t>
  </si>
  <si>
    <t>fnbsa entries bia 2019 now open enter innovative high growth</t>
  </si>
  <si>
    <t>build looks mezzanine financing hired banking vet lead charge acgpittsburgh</t>
  </si>
  <si>
    <t>2019 endeavorsa forget submit entry innovation awards entries close 30</t>
  </si>
  <si>
    <t>2019 entries close 30 june submit #fnbbia looking businesses scale</t>
  </si>
  <si>
    <t>fnbsa innovation creating something completely new enhance already exists within</t>
  </si>
  <si>
    <t>help acc celebrate birthday appreciate made donation open branch end</t>
  </si>
  <si>
    <t>fnbsa horribly out date</t>
  </si>
  <si>
    <t>showtibzlove new banking fees accounts effect july 1st incase weren</t>
  </si>
  <si>
    <t>new banking fees accounts effect july 1st incase weren t</t>
  </si>
  <si>
    <t>innovation awards stemgigs south africa aims recognise celebrate excellence potential</t>
  </si>
  <si>
    <t>dzu_nani nta za ni biwa hiti ta mina namuntlha ka</t>
  </si>
  <si>
    <t>advbarryroux mina buying goods produced robots support uses robot labor</t>
  </si>
  <si>
    <t>mitchellskhosa1 advbarryroux mina buying goods produced robots support uses robot</t>
  </si>
  <si>
    <t>thought reduced account fee now</t>
  </si>
  <si>
    <t>enter fnbsa 2019 entries open innovative high growth innovation awards</t>
  </si>
  <si>
    <t>fnbsa give employees peace mind employer s funeral plan gold</t>
  </si>
  <si>
    <t>capitecbanksa consider having account charged insane</t>
  </si>
  <si>
    <t>dolcemotsepe fnbsa really helping here cause getting out hand people</t>
  </si>
  <si>
    <t>fnbsa really helping here cause getting out hand people wise</t>
  </si>
  <si>
    <t>fnbsa possible regular monthly deductions itunes account apple blocked suspicion</t>
  </si>
  <si>
    <t>fnbsa more gold create peace mind employees employer s funeral</t>
  </si>
  <si>
    <t>die nog en geluister na zarsg geldsake vanaand ivm standardbankza</t>
  </si>
  <si>
    <t>account bank branch code want donate support please deposit contributions</t>
  </si>
  <si>
    <t>blacklabelsa kaizerchiefs orlandopirates bobby fill up himself family</t>
  </si>
  <si>
    <t>#business via theafricamentor #africabiz south keep real terms ceo sme</t>
  </si>
  <si>
    <t>keep theafricamentor south #african homes losing value getting cheaper real</t>
  </si>
  <si>
    <t>card gets charged walking next atm ways r587 yooo</t>
  </si>
  <si>
    <t>new payment standard bank give up mess 1 account couldnt</t>
  </si>
  <si>
    <t>delivery takealot team trying contact call 0873627500 confirm details cheque</t>
  </si>
  <si>
    <t>account new bank charges</t>
  </si>
  <si>
    <t>mifbtradefair mifb 2019 #local f b showcase ideal platform connect</t>
  </si>
  <si>
    <t>apply finance contract pays within 30 days response thank online</t>
  </si>
  <si>
    <t>happywilbard nsfaf employed right go student bank study loan same</t>
  </si>
  <si>
    <t>naholelettie happywilbard nsfaf employed right go student bank study loan</t>
  </si>
  <si>
    <t>adw365 hey fnbsa rbjacobs celliersj1 everything 7 feb new shiny</t>
  </si>
  <si>
    <t>rtfworldwide see hectic apply here chuckmoso hi excited bank find</t>
  </si>
  <si>
    <t>hey fnbsa rbjacobs celliersj1 everything 7 feb new shiny useless</t>
  </si>
  <si>
    <t>hr future_of_hr attend future conference listed world's top tech conferences</t>
  </si>
  <si>
    <t>future hr attend conference listed world's top tech conferences learn</t>
  </si>
  <si>
    <t>banking #fnbb head sme jenamiso ratsebe youth expo insurance #ybexpobrandit2019</t>
  </si>
  <si>
    <t>opportunity joinusfortea alert dear entrepreneur township entrepreneurs alliance teamed up</t>
  </si>
  <si>
    <t>opportunity township alert dear entrepreneur entrepreneurs alliance teamed up unlock</t>
  </si>
  <si>
    <t>mphoserumola foreverheir bancabc yea decided go account cause seems intergration</t>
  </si>
  <si>
    <t>charges went account</t>
  </si>
  <si>
    <t>app report fraud talk try online secure chat bank account</t>
  </si>
  <si>
    <t>fnbnamibia dont want help small</t>
  </si>
  <si>
    <t>kaizerchiefs family lungaqm23 blacklabelsa orlandopirates know much love u interfere</t>
  </si>
  <si>
    <t>boss opened account didnt set foot branch</t>
  </si>
  <si>
    <t>lack fnbnamibia 1 start up capital 2 patience persistence owners</t>
  </si>
  <si>
    <t>lack kunuum fnbnamibia 1 start up capital 2 patience persistence</t>
  </si>
  <si>
    <t>chasing dreams expensive account need turn around r30 000 3months</t>
  </si>
  <si>
    <t>m chocsta_sa asking akere telling account 100 one ya 500</t>
  </si>
  <si>
    <t>simply_evah 1supremegod unfortunately close account due reason besides sorted capitec</t>
  </si>
  <si>
    <t>valentine jingura head pricing banking sector eager lend smes means</t>
  </si>
  <si>
    <t>sola_akinbo valentine jingura head pricing banking sector eager lend smes</t>
  </si>
  <si>
    <t>joinusfortea opportunity alert dear entrepreneur township entrepreneurs alliance teamed up</t>
  </si>
  <si>
    <t>taken over month process approved credit card point open going</t>
  </si>
  <si>
    <t>shebeegee taken over month process approved credit card point open</t>
  </si>
  <si>
    <t>celebrating fnbsa innovation industry disruptors job creators excellence businesses enter</t>
  </si>
  <si>
    <t>going great things looking up</t>
  </si>
  <si>
    <t>year bumbles babies pty ltd wins rocci chamber awards 2019</t>
  </si>
  <si>
    <t>awesome clients throwback thursday morning cooking delicious healthy food chillichefs</t>
  </si>
  <si>
    <t>mayaonmoney 100 true last year denied loan buy equipment n</t>
  </si>
  <si>
    <t>fnbsa best bank 2016</t>
  </si>
  <si>
    <t>cnn_co_jp ６秒で時速１６０キロに加速 ホンダの芝刈り機が世界最速認定</t>
  </si>
  <si>
    <t>bank good m sick working hard deduct charges don t</t>
  </si>
  <si>
    <t>innovation awards excellence celebrating aims recognise celebrate potential scale enter</t>
  </si>
  <si>
    <t>celebrating fnbsa industry disruptors job creators innovation excellence businesses enter</t>
  </si>
  <si>
    <t>handle proudly funds #fnbecool</t>
  </si>
  <si>
    <t>zambia bank list first national electronic payment looking banking here</t>
  </si>
  <si>
    <t>fredzilla13 msizi24152737 luethefiddler left reason bank nedbank capitec personal haven't</t>
  </si>
  <si>
    <t>ยน ท บต โลกเปล ไลฟ สไตล เปล กอย างก ต</t>
  </si>
  <si>
    <t>botswana's hip hop artist owner zues kgwebo ya monana launch</t>
  </si>
  <si>
    <t>shit account healthy want deposit money transact idea</t>
  </si>
  <si>
    <t>luethefiddler running remains best others worse soon find out personal</t>
  </si>
  <si>
    <t>de y gracias luismhuete iese school university navarra liderazgo transformación</t>
  </si>
  <si>
    <t>de angelfaroverde gracias luismhuete iese school university navarra liderazgo y</t>
  </si>
  <si>
    <t>Top Words in Tweet by Salience</t>
  </si>
  <si>
    <t>celebrating innovation enter awards #fnbbia 2019 entries stand chance win</t>
  </si>
  <si>
    <t>looks mezzanine financing hired banking vet lead charge acgpittsburgh pacommbankers</t>
  </si>
  <si>
    <t>looking businesses scale locally globally innovative product service application today</t>
  </si>
  <si>
    <t>south keep real terms ceo sme support help lift sa</t>
  </si>
  <si>
    <t>banking mr g cloete md bms office technique runs uses</t>
  </si>
  <si>
    <t>fnbsa opportunity township alert dear entrepreneur entrepreneurs alliance teamed up</t>
  </si>
  <si>
    <t>celebrating industry disruptors job creators excellence businesses enter busine creating</t>
  </si>
  <si>
    <t>celebrating awards siliconcape y fnbsa industry disruptors job creators businesses</t>
  </si>
  <si>
    <t>zambia list electronic payment looking banking here 19 suppliers including</t>
  </si>
  <si>
    <t>Top Word Pairs in Tweet by Count</t>
  </si>
  <si>
    <t>wouldn,t  t,bank  bank,nedbank  nedbank,doesn  doesn,t  t,deserve  deserve,business  business,account  account,fnb  fnb,return</t>
  </si>
  <si>
    <t>fnb,hells  hells,happening  happening,branch  branch,vaal  vaal,mall  mall,vanderbijlpark  vanderbijlpark,struggling  struggling,go  go,doing  doing,regular</t>
  </si>
  <si>
    <t>found,out  out,vr  vr,events  events,nominated  nominated,fnb  fnb,business  business,innovation  innovation,awards  awards,2019  2019,very</t>
  </si>
  <si>
    <t>business,banking  banking,fees  fees,tsa  tsa,fnb  fnb,july</t>
  </si>
  <si>
    <t>phxbizjournal,showing  showing,love  love,#dtmesa  #dtmesa,featuring  featuring,expanding  expanding,small  small,business  business,craft  craft,fnb  fnb,world</t>
  </si>
  <si>
    <t>understand,legal  legal,regulatory  regulatory,framework  framework,same  same,s  s,true  true,investors  investors,burnt  burnt,doing  doing,business</t>
  </si>
  <si>
    <t>fnb,business  business,ceo  ceo,sme  sme,support  support,help  help,lift  lift,sa  sa,out  out,recession</t>
  </si>
  <si>
    <t>business,head  head,fnb  fnb,ceo</t>
  </si>
  <si>
    <t>ekasientreprene,kasibizmahala  kasibizmahala,enter  enter,fnb  fnb,business  business,innovation  innovation,awards  awards,stand  stand,chance  chance,win  win,business</t>
  </si>
  <si>
    <t>kasibizmahala,enter  enter,fnb  fnb,business  business,innovation  innovation,awards  awards,stand  stand,chance  chance,win  win,business  business,development</t>
  </si>
  <si>
    <t>south,african  african,homes  homes,keep  keep,losing  losing,value  value,keep  keep,getting  getting,cheaper  cheaper,real  real,terms</t>
  </si>
  <si>
    <t>fnbsa,bank  bank,help  help,mitigate  mitigate,exchange  exchange,rate  rate,risk  risk,fnb  fnb,business  business,global  global,account</t>
  </si>
  <si>
    <t>fnb,business  enter,fnb  business,innovation  innovation,awards  awards,stand  stand,chance  chance,win  win,business  support,value  value,r1</t>
  </si>
  <si>
    <t>fnbsa,entries  entries,fnb  fnb,bia  bia,2019  2019,now  now,open  open,enter  enter,innovative  innovative,high  high,growth</t>
  </si>
  <si>
    <t>fnb,looks  looks,build  build,mezzanine  mezzanine,financing  financing,hired  hired,banking  banking,vet  vet,lead  lead,charge  charge,acgpittsburgh</t>
  </si>
  <si>
    <t>endeavorsa,forget  forget,submit  submit,entry  entry,fnb  fnb,business  business,innovation  innovation,awards  awards,2019  2019,entries  entries,close</t>
  </si>
  <si>
    <t>entries,close  close,30  30,june  june,2019  fnb,business  2019,fnb  business,looking  looking,businesses  businesses,scale  scale,locally</t>
  </si>
  <si>
    <t>fnbsa,innovation  innovation,creating  creating,something  something,completely  completely,new  new,enhance  enhance,already  already,exists  exists,within  within,business</t>
  </si>
  <si>
    <t>help,celebrate  celebrate,birthday  birthday,appreciate  appreciate,made  made,donation  donation,business  business,help  help,open  open,branch  branch,end</t>
  </si>
  <si>
    <t>fnbsa,horribly  horribly,out  out,date</t>
  </si>
  <si>
    <t>showtibzlove,new  new,fnb  fnb,banking  banking,fees  fees,business  business,accounts  accounts,effect  effect,july  july,1st  1st,incase</t>
  </si>
  <si>
    <t>fnb,business  business,innovation  innovation,awards  stemgigs,fnb  awards,south  south,africa  africa,fnb  awards,fnb  awards,aims  aims,recognise</t>
  </si>
  <si>
    <t>dzu_nani,nta  nta,za  za,ni  ni,biwa  biwa,hiti  hiti,ta  ta,mina  mina,namuntlha  namuntlha,ka  ka,fnb</t>
  </si>
  <si>
    <t>mitchellskhosa1,advbarryroux  advbarryroux,mina  mina,buying  buying,goods  goods,produced  produced,robots  robots,support  support,business  business,uses  uses,robot</t>
  </si>
  <si>
    <t>thought,fnb  fnb,reduced  reduced,business  business,account  account,fee  fee,now</t>
  </si>
  <si>
    <t>fnbsa,2019  2019,entries  entries,open  open,enter  enter,innovative  innovative,high  high,growth  growth,business  business,fnb  fnb,business</t>
  </si>
  <si>
    <t>fnbsa,give  give,employees  employees,peace  peace,mind  mind,employer  employer,s  s,funeral  funeral,plan  plan,gold  gold,business</t>
  </si>
  <si>
    <t>capitecbanksa,consider  consider,having  having,business  business,account  account,fnb  fnb,charged  charged,insane</t>
  </si>
  <si>
    <t>dolcemotsepe,fnbsa  fnbsa,really  really,helping  helping,here  here,cause  cause,getting  getting,out  out,hand  hand,business  business,people</t>
  </si>
  <si>
    <t>fnbsa,really  really,helping  helping,here  here,cause  cause,getting  getting,out  out,hand  hand,business  business,people  people,business</t>
  </si>
  <si>
    <t>fnbsa,possible  possible,regular  regular,monthly  monthly,deductions  deductions,itunes  itunes,business  business,account  account,apple  apple,blocked  blocked,fnb</t>
  </si>
  <si>
    <t>fnbsa,more  more,gold  gold,business  business,create  create,peace  peace,mind  mind,employees  employees,fnb  fnb,employer  employer,s</t>
  </si>
  <si>
    <t>geluister,na  na,zarsg  zarsg,geldsake  geldsake,vanaand  vanaand,ivm  ivm,standardbankza  standardbankza,wat  wat,takke  takke,sluit  sluit,uiteindelik</t>
  </si>
  <si>
    <t>want,donate  donate,support  support,please  please,deposit  deposit,contributions  contributions,account  account,bank  bank,name  name,fnb  fnb,first</t>
  </si>
  <si>
    <t>blacklabelsa,kaizerchiefs  kaizerchiefs,orlandopirates  orlandopirates,bobby  bobby,fill  fill,up  up,fnb  fnb,himself  himself,family  family,business</t>
  </si>
  <si>
    <t>via,theafricamentor  theafricamentor,#africabiz  real,terms  fnb,#business  #business,ceo  ceo,sme  sme,support  support,help  help,lift  lift,sa</t>
  </si>
  <si>
    <t>theafricamentor,south  south,#african  #african,homes  homes,keep  keep,losing  losing,value  value,keep  keep,getting  getting,cheaper  cheaper,real</t>
  </si>
  <si>
    <t>fnb,business  business,card  card,gets  gets,charged  charged,walking  walking,next  next,atm  atm,ways  ways,r587  r587,yooo</t>
  </si>
  <si>
    <t>standard,bank  bank,give  give,up  up,mess  mess,1  1,new  new,account  account,couldnt  couldnt,receive  receive,payment</t>
  </si>
  <si>
    <t>takealot,delivery  delivery,team  team,trying  trying,contact  contact,call  call,0873627500  0873627500,confirm  confirm,delivery  delivery,details  details,fnb</t>
  </si>
  <si>
    <t>fnb,business  business,account  account,new  new,bank  bank,charges</t>
  </si>
  <si>
    <t>mifbtradefair,mifb  mifb,2019  2019,#local  #local,f  f,b  b,showcase  showcase,ideal  ideal,platform  platform,connect  connect,#fnb</t>
  </si>
  <si>
    <t>apply,business  business,finance  finance,contract  contract,pays  pays,within  within,30  30,days  days,response  response,fnb  fnb,thank</t>
  </si>
  <si>
    <t>naholelettie,happywilbard  happywilbard,nsfaf  nsfaf,employed  employed,right  right,go  go,fnb  fnb,student  student,business  business,bank  bank,study</t>
  </si>
  <si>
    <t>adw365,hey  hey,fnbsa  fnbsa,rbjacobs  rbjacobs,celliersj1  celliersj1,everything  everything,7  7,feb  feb,new  new,shiny  shiny,useless</t>
  </si>
  <si>
    <t>rtfworldwide,see  see,hectic  hectic,apply  apply,here  chuckmoso,hi  hi,excited  excited,bank  bank,find  find,info  info,need</t>
  </si>
  <si>
    <t>future_of_hr,attend  attend,future  future,hr  hr,conference  conference,listed  listed,world's  world's,top  top,hr  hr,tech  tech,conferences</t>
  </si>
  <si>
    <t>business,banking  head,sme  sme,banking  banking,jenamiso  jenamiso,ratsebe  youth,business  business,expo  #ybexpobrandit2019,#fnbb  mr,g  g,cloete</t>
  </si>
  <si>
    <t>joinusfortea,opportunity  opportunity,alert  alert,dear  dear,entrepreneur  entrepreneur,township  township,entrepreneurs  entrepreneurs,alliance  alliance,teamed  teamed,up  up,fnb</t>
  </si>
  <si>
    <t>opportunity,alert  alert,dear  dear,entrepreneur  entrepreneur,township  township,entrepreneurs  entrepreneurs,alliance  alliance,teamed  teamed,up  unlock,opportunity  opportunity,empower</t>
  </si>
  <si>
    <t>mphoserumola,foreverheir  foreverheir,bancabc  bancabc,yea  yea,decided  decided,go  go,fnb  fnb,business  business,account  account,cause  cause,seems</t>
  </si>
  <si>
    <t>fnb,charges  charges,went  went,business  business,account</t>
  </si>
  <si>
    <t>report,fraud  fnb,try  try,report  fraud,online  online,secure  secure,chat  chat,business  business,bank  bank,account  account,go</t>
  </si>
  <si>
    <t>fnbnamibia,fnb  fnb,dont  dont,want  want,help  help,small  small,business</t>
  </si>
  <si>
    <t>lungaqm23,blacklabelsa  blacklabelsa,kaizerchiefs  kaizerchiefs,orlandopirates  orlandopirates,know  know,much  much,love  love,kaizerchiefs  kaizerchiefs,u  u,interfere  interfere,people's</t>
  </si>
  <si>
    <t>fnb,boss  boss,opened  opened,business  business,account  account,didnt  didnt,set  set,foot  foot,branch</t>
  </si>
  <si>
    <t>kunuum,fnbnamibia  fnbnamibia,1  1,lack  lack,start  start,up  up,capital  capital,2  2,lack  lack,patience  patience,persistence</t>
  </si>
  <si>
    <t>chasing,dreams  dreams,expensive  expensive,business  business,account  account,fnb  fnb,need  need,turn  turn,around  around,r30  r30,000</t>
  </si>
  <si>
    <t>chocsta_sa,m  m,asking  asking,akere  akere,m  m,telling  telling,business  business,account  account,100  100,fnb  fnb,one</t>
  </si>
  <si>
    <t>simply_evah,1supremegod  1supremegod,unfortunately  unfortunately,close  close,fnb  fnb,account  account,due  due,business  business,reason  reason,besides  besides,sorted</t>
  </si>
  <si>
    <t>sola_akinbo,valentine  valentine,jingura  jingura,head  head,pricing  pricing,fnb  fnb,business  business,banking  banking,sector  sector,eager  eager,lend</t>
  </si>
  <si>
    <t>joinusfortea,opportunity  opportunity,alert  alert,dear  dear,entrepreneur  entrepreneur,township  township,entrepreneurs  entrepreneurs,alliance  alliance,teamed  teamed,up  up,fnbsa</t>
  </si>
  <si>
    <t>shebeegee,fnb  fnb,taken  taken,over  over,month  month,process  process,approved  approved,business  business,credit  credit,card  card,point</t>
  </si>
  <si>
    <t>fnbsa,celebrating  celebrating,industry  industry,disruptors  disruptors,celebrating  celebrating,job  job,creators  creators,celebrating  celebrating,innovation  innovation,excellence  excellence,businesses</t>
  </si>
  <si>
    <t>business,going  going,great  great,things  things,looking  looking,up  up,fnb</t>
  </si>
  <si>
    <t>bumbles,babies  babies,pty  pty,ltd  ltd,wins  wins,rocci  rocci,chamber  chamber,fnb  fnb,business  business,year  year,awards</t>
  </si>
  <si>
    <t>throwback,thursday  thursday,awesome  awesome,morning  morning,cooking  cooking,delicious  delicious,healthy  healthy,food  food,clients  clients,chillichefs  chillichefs,laeequebakwarel</t>
  </si>
  <si>
    <t>mayaonmoney,100  100,true  true,last  last,year  year,fnb  fnb,denied  denied,business  business,loan  loan,buy  buy,equipment</t>
  </si>
  <si>
    <t>fnbsa,best  best,business  business,bank  bank,fnb  fnb,2016</t>
  </si>
  <si>
    <t>cnn_co_jp,６秒で時速１６０キロに加速  ６秒で時速１６０キロに加速,ホンダの芝刈り機が世界最速認定</t>
  </si>
  <si>
    <t>bank,good  good,business  business,m  m,sick  sick,working  working,hard  hard,fnb  fnb,deduct  deduct,charges  charges,don</t>
  </si>
  <si>
    <t>innovation,excellence  fnb,business  business,innovation  innovation,awards  awards,aims  aims,recognise  recognise,celebrate  celebrate,innovation  excellence,potential  potential,scale</t>
  </si>
  <si>
    <t>proudly,fnb  fnb,handle  handle,funds  funds,handle  handle,business  business,#fnbecool</t>
  </si>
  <si>
    <t>first,national  national,bank  electronic,payment  looking,business  business,banking  banking,zambia  zambia,here  here,list  list,19  19,suppliers</t>
  </si>
  <si>
    <t>fredzilla13,msizi24152737  msizi24152737,luethefiddler  luethefiddler,left  left,fnb  fnb,reason  reason,bank  bank,nedbank  nedbank,business  business,capitec  capitec,personal</t>
  </si>
  <si>
    <t>โลกเปล,ยน  ยน,ไลฟ  ไลฟ,สไตล  สไตล,เปล  เปล,ยน  ยน,ท  ท,กอย  กอย,างก  างก,ต  ต,องเปล</t>
  </si>
  <si>
    <t>botswana's,hip  hip,hop  hop,artist  artist,business  business,owner  owner,zues  zues,kgwebo  kgwebo,ya  ya,monana  monana,launch</t>
  </si>
  <si>
    <t>fnb,shit  shit,business  business,account  account,healthy  healthy,want  want,deposit  deposit,money  money,transact  transact,idea</t>
  </si>
  <si>
    <t>luethefiddler,running  running,business  business,fnb  fnb,remains  remains,best  best,others  others,worse  worse,soon  soon,find  find,out</t>
  </si>
  <si>
    <t>gracias,luismhuete  luismhuete,de  de,iese  iese,business  business,school  school,university  university,navarra  navarra,liderazgo  liderazgo,y  y,transformación</t>
  </si>
  <si>
    <t>angelfaroverde,gracias  gracias,luismhuete  luismhuete,de  de,iese  iese,business  business,school  school,university  university,navarra  navarra,liderazgo  liderazgo,y</t>
  </si>
  <si>
    <t>Top Word Pairs in Tweet by Salience</t>
  </si>
  <si>
    <t>2019,fnb  business,looking  looking,businesses  businesses,scale  scale,locally  locally,globally  globally,innovative  innovative,product  product,service  service,submit</t>
  </si>
  <si>
    <t>real,terms  fnb,#business  #business,ceo  ceo,sme  sme,support  support,help  help,lift  lift,sa  sa,out  out,recession</t>
  </si>
  <si>
    <t>business,banking  mr,g  g,cloete  cloete,md  md,bms  bms,office  office,technique  technique,runs  runs,business  business,uses</t>
  </si>
  <si>
    <t>up,fnbsa  fnbsa,unlock  up,fnb  fnb,unlock  opportunity,alert  alert,dear  dear,entrepreneur  entrepreneur,township  township,entrepreneurs  entrepreneurs,alliance</t>
  </si>
  <si>
    <t>siliconcape,fnb  scale,y  fnbsa,celebrating  celebrating,industry  industry,disruptors  disruptors,celebrating  celebrating,job  job,creators  creators,celebrating  celebrating,innovation</t>
  </si>
  <si>
    <t>electronic,payment  looking,business  business,banking  banking,zambia  zambia,here  here,list  list,19  19,suppliers  suppliers,including  including,ecobank</t>
  </si>
  <si>
    <t>Word</t>
  </si>
  <si>
    <t>growth</t>
  </si>
  <si>
    <t>open</t>
  </si>
  <si>
    <t>support</t>
  </si>
  <si>
    <t>out</t>
  </si>
  <si>
    <t>innovative</t>
  </si>
  <si>
    <t>unlock</t>
  </si>
  <si>
    <t>#fnbbia</t>
  </si>
  <si>
    <t>excellence</t>
  </si>
  <si>
    <t>s</t>
  </si>
  <si>
    <t>something</t>
  </si>
  <si>
    <t>#fnbbusiness</t>
  </si>
  <si>
    <t>june</t>
  </si>
  <si>
    <t>gold</t>
  </si>
  <si>
    <t>creating</t>
  </si>
  <si>
    <t>within</t>
  </si>
  <si>
    <t>card</t>
  </si>
  <si>
    <t>#fnb</t>
  </si>
  <si>
    <t>here</t>
  </si>
  <si>
    <t>more</t>
  </si>
  <si>
    <t>industry</t>
  </si>
  <si>
    <t>close</t>
  </si>
  <si>
    <t>30</t>
  </si>
  <si>
    <t>employees</t>
  </si>
  <si>
    <t>peace</t>
  </si>
  <si>
    <t>mind</t>
  </si>
  <si>
    <t>employer</t>
  </si>
  <si>
    <t>funeral</t>
  </si>
  <si>
    <t>plan</t>
  </si>
  <si>
    <t>stand</t>
  </si>
  <si>
    <t>chance</t>
  </si>
  <si>
    <t>win</t>
  </si>
  <si>
    <t>completely</t>
  </si>
  <si>
    <t>enhance</t>
  </si>
  <si>
    <t>already</t>
  </si>
  <si>
    <t>exists</t>
  </si>
  <si>
    <t>hr</t>
  </si>
  <si>
    <t>south</t>
  </si>
  <si>
    <t>keep</t>
  </si>
  <si>
    <t>value</t>
  </si>
  <si>
    <t>getting</t>
  </si>
  <si>
    <t>accounts</t>
  </si>
  <si>
    <t>businesses</t>
  </si>
  <si>
    <t>head</t>
  </si>
  <si>
    <t>people</t>
  </si>
  <si>
    <t>online</t>
  </si>
  <si>
    <t>future</t>
  </si>
  <si>
    <t>fees</t>
  </si>
  <si>
    <t>july</t>
  </si>
  <si>
    <t>service</t>
  </si>
  <si>
    <t>want</t>
  </si>
  <si>
    <t>first</t>
  </si>
  <si>
    <t>payment</t>
  </si>
  <si>
    <t>disruptors</t>
  </si>
  <si>
    <t>job</t>
  </si>
  <si>
    <t>creators</t>
  </si>
  <si>
    <t>celebrate</t>
  </si>
  <si>
    <t>scale</t>
  </si>
  <si>
    <t>doing</t>
  </si>
  <si>
    <t>year</t>
  </si>
  <si>
    <t>give</t>
  </si>
  <si>
    <t>#business</t>
  </si>
  <si>
    <t>development</t>
  </si>
  <si>
    <t>small</t>
  </si>
  <si>
    <t>app</t>
  </si>
  <si>
    <t>cause</t>
  </si>
  <si>
    <t>learn</t>
  </si>
  <si>
    <t>sme</t>
  </si>
  <si>
    <t>real</t>
  </si>
  <si>
    <t>terms</t>
  </si>
  <si>
    <t>africa</t>
  </si>
  <si>
    <t>effect</t>
  </si>
  <si>
    <t>1st</t>
  </si>
  <si>
    <t>incase</t>
  </si>
  <si>
    <t>weren</t>
  </si>
  <si>
    <t>aware</t>
  </si>
  <si>
    <t>gracias</t>
  </si>
  <si>
    <t>iese</t>
  </si>
  <si>
    <t>school</t>
  </si>
  <si>
    <t>university</t>
  </si>
  <si>
    <t>navarra</t>
  </si>
  <si>
    <t>liderazgo</t>
  </si>
  <si>
    <t>transformación</t>
  </si>
  <si>
    <t>iss</t>
  </si>
  <si>
    <t>facility</t>
  </si>
  <si>
    <t>find</t>
  </si>
  <si>
    <t>money</t>
  </si>
  <si>
    <t>ยน</t>
  </si>
  <si>
    <t>looking</t>
  </si>
  <si>
    <t>national</t>
  </si>
  <si>
    <t>ltd</t>
  </si>
  <si>
    <t>busine</t>
  </si>
  <si>
    <t>aims</t>
  </si>
  <si>
    <t>recognise</t>
  </si>
  <si>
    <t>potential</t>
  </si>
  <si>
    <t>charges</t>
  </si>
  <si>
    <t>loan</t>
  </si>
  <si>
    <t>#abankthatdoesmore</t>
  </si>
  <si>
    <t>clients</t>
  </si>
  <si>
    <t>nominated</t>
  </si>
  <si>
    <t>opportunit</t>
  </si>
  <si>
    <t>kasibizmahala</t>
  </si>
  <si>
    <t>going</t>
  </si>
  <si>
    <t>great</t>
  </si>
  <si>
    <t>credit</t>
  </si>
  <si>
    <t>one</t>
  </si>
  <si>
    <t>apply</t>
  </si>
  <si>
    <t>3</t>
  </si>
  <si>
    <t>attend</t>
  </si>
  <si>
    <t>conference</t>
  </si>
  <si>
    <t>listed</t>
  </si>
  <si>
    <t>world's</t>
  </si>
  <si>
    <t>top</t>
  </si>
  <si>
    <t>tech</t>
  </si>
  <si>
    <t>conferences</t>
  </si>
  <si>
    <t>likes</t>
  </si>
  <si>
    <t>sun</t>
  </si>
  <si>
    <t>uses</t>
  </si>
  <si>
    <t>#fnbb</t>
  </si>
  <si>
    <t>through</t>
  </si>
  <si>
    <t>useless</t>
  </si>
  <si>
    <t>activate</t>
  </si>
  <si>
    <t>eg</t>
  </si>
  <si>
    <t>create</t>
  </si>
  <si>
    <t>homes</t>
  </si>
  <si>
    <t>losing</t>
  </si>
  <si>
    <t>cheaper</t>
  </si>
  <si>
    <t>couple</t>
  </si>
  <si>
    <t>months</t>
  </si>
  <si>
    <t>ceo</t>
  </si>
  <si>
    <t>really</t>
  </si>
  <si>
    <t>helping</t>
  </si>
  <si>
    <t>hand</t>
  </si>
  <si>
    <t>wise</t>
  </si>
  <si>
    <t>now</t>
  </si>
  <si>
    <t>mina</t>
  </si>
  <si>
    <t>submit</t>
  </si>
  <si>
    <t>bia</t>
  </si>
  <si>
    <t>r1</t>
  </si>
  <si>
    <t>million</t>
  </si>
  <si>
    <t>services</t>
  </si>
  <si>
    <t>running</t>
  </si>
  <si>
    <t>best</t>
  </si>
  <si>
    <t>healthy</t>
  </si>
  <si>
    <t>deposit</t>
  </si>
  <si>
    <t>ท</t>
  </si>
  <si>
    <t>บต</t>
  </si>
  <si>
    <t>reason</t>
  </si>
  <si>
    <t>list</t>
  </si>
  <si>
    <t>suppliers</t>
  </si>
  <si>
    <t>electronic</t>
  </si>
  <si>
    <t>system</t>
  </si>
  <si>
    <t>critical</t>
  </si>
  <si>
    <t>requirements</t>
  </si>
  <si>
    <t>handle</t>
  </si>
  <si>
    <t>found</t>
  </si>
  <si>
    <t>way</t>
  </si>
  <si>
    <t>things</t>
  </si>
  <si>
    <t>know</t>
  </si>
  <si>
    <t>time</t>
  </si>
  <si>
    <t>feel</t>
  </si>
  <si>
    <t>６秒で時速１６０キロに加速</t>
  </si>
  <si>
    <t>ホンダの芝刈り機が世界最速認定</t>
  </si>
  <si>
    <t>100</t>
  </si>
  <si>
    <t>true</t>
  </si>
  <si>
    <t>htt</t>
  </si>
  <si>
    <t>awesome</t>
  </si>
  <si>
    <t>taken</t>
  </si>
  <si>
    <t>over</t>
  </si>
  <si>
    <t>month</t>
  </si>
  <si>
    <t>process</t>
  </si>
  <si>
    <t>approved</t>
  </si>
  <si>
    <t>point</t>
  </si>
  <si>
    <t>another</t>
  </si>
  <si>
    <t>days</t>
  </si>
  <si>
    <t>actually</t>
  </si>
  <si>
    <t>valentine</t>
  </si>
  <si>
    <t>jingura</t>
  </si>
  <si>
    <t>pricing</t>
  </si>
  <si>
    <t>sector</t>
  </si>
  <si>
    <t>eager</t>
  </si>
  <si>
    <t>lend</t>
  </si>
  <si>
    <t>smes</t>
  </si>
  <si>
    <t>means</t>
  </si>
  <si>
    <t>economic</t>
  </si>
  <si>
    <t>smart</t>
  </si>
  <si>
    <t>see</t>
  </si>
  <si>
    <t>need</t>
  </si>
  <si>
    <t>hi</t>
  </si>
  <si>
    <t>excited</t>
  </si>
  <si>
    <t>link</t>
  </si>
  <si>
    <t>owners</t>
  </si>
  <si>
    <t>genuine</t>
  </si>
  <si>
    <t>love</t>
  </si>
  <si>
    <t>report</t>
  </si>
  <si>
    <t>fraud</t>
  </si>
  <si>
    <t>talk</t>
  </si>
  <si>
    <t>tsa</t>
  </si>
  <si>
    <t>empower</t>
  </si>
  <si>
    <t>enterpreneurs</t>
  </si>
  <si>
    <t>years</t>
  </si>
  <si>
    <t>below</t>
  </si>
  <si>
    <t>#joinusfortea</t>
  </si>
  <si>
    <t>international</t>
  </si>
  <si>
    <t>next</t>
  </si>
  <si>
    <t>jenamiso</t>
  </si>
  <si>
    <t>ratsebe</t>
  </si>
  <si>
    <t>youth</t>
  </si>
  <si>
    <t>expo</t>
  </si>
  <si>
    <t>finance</t>
  </si>
  <si>
    <t>insurance</t>
  </si>
  <si>
    <t>#ybexpobrandit2019</t>
  </si>
  <si>
    <t>same</t>
  </si>
  <si>
    <t>application</t>
  </si>
  <si>
    <t>mifb</t>
  </si>
  <si>
    <t>#local</t>
  </si>
  <si>
    <t>f</t>
  </si>
  <si>
    <t>b</t>
  </si>
  <si>
    <t>showcase</t>
  </si>
  <si>
    <t>ideal</t>
  </si>
  <si>
    <t>platform</t>
  </si>
  <si>
    <t>connect</t>
  </si>
  <si>
    <t>providers</t>
  </si>
  <si>
    <t>experts</t>
  </si>
  <si>
    <t>roof</t>
  </si>
  <si>
    <t>date</t>
  </si>
  <si>
    <t>delivery</t>
  </si>
  <si>
    <t>call</t>
  </si>
  <si>
    <t>details</t>
  </si>
  <si>
    <t>cheque</t>
  </si>
  <si>
    <t>please</t>
  </si>
  <si>
    <t>standard</t>
  </si>
  <si>
    <t>make</t>
  </si>
  <si>
    <t>charged</t>
  </si>
  <si>
    <t>atm</t>
  </si>
  <si>
    <t>#african</t>
  </si>
  <si>
    <t>lift</t>
  </si>
  <si>
    <t>sa</t>
  </si>
  <si>
    <t>recession</t>
  </si>
  <si>
    <t>#africabiz</t>
  </si>
  <si>
    <t>insider</t>
  </si>
  <si>
    <t>holder</t>
  </si>
  <si>
    <t>code</t>
  </si>
  <si>
    <t>regular</t>
  </si>
  <si>
    <t>buying</t>
  </si>
  <si>
    <t>goods</t>
  </si>
  <si>
    <t>produced</t>
  </si>
  <si>
    <t>robots</t>
  </si>
  <si>
    <t>robot</t>
  </si>
  <si>
    <t>labor</t>
  </si>
  <si>
    <t>acc</t>
  </si>
  <si>
    <t>forget</t>
  </si>
  <si>
    <t>entry</t>
  </si>
  <si>
    <t>build</t>
  </si>
  <si>
    <t>mitigate</t>
  </si>
  <si>
    <t>exchange</t>
  </si>
  <si>
    <t>rate</t>
  </si>
  <si>
    <t>risk</t>
  </si>
  <si>
    <t>global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</si>
  <si>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</si>
  <si>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</si>
  <si>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</si>
  <si>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</si>
  <si>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</si>
  <si>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</si>
  <si>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</si>
  <si>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</si>
  <si>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</si>
  <si>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</si>
  <si>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</si>
  <si>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</si>
  <si>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</si>
  <si>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</si>
  <si>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</si>
  <si>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</si>
  <si>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</si>
  <si>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</si>
  <si>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</si>
  <si>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</si>
  <si>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</si>
  <si>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</si>
  <si>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</si>
  <si>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</si>
  <si>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</si>
  <si>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</si>
  <si>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</si>
  <si>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</si>
  <si>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</si>
  <si>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39, 108, 0</t>
  </si>
  <si>
    <t>85, 85, 0</t>
  </si>
  <si>
    <t>Red</t>
  </si>
  <si>
    <t>G1: business fnbsa fnb innovation enter awards celebrating entries 2019 high</t>
  </si>
  <si>
    <t>G2: business fnb account bank banking innovation awards branch zambia help</t>
  </si>
  <si>
    <t>G3: opportunity township fnb alert dear entrepreneur entrepreneurs alliance teamed up</t>
  </si>
  <si>
    <t>G4: fnb hey fnbsa rbjacobs celliersj1 everything 7 feb new shiny</t>
  </si>
  <si>
    <t>G5: kaizerchiefs family blacklabelsa orlandopirates business fill up fnb</t>
  </si>
  <si>
    <t>G6: luethefiddler business fnb personal capitec</t>
  </si>
  <si>
    <t>G7: capitecbanksa business nog fnb</t>
  </si>
  <si>
    <t>G8: lack fnbnamibia business 1 start up capital 2 patience persistence</t>
  </si>
  <si>
    <t>G10: happywilbard nsfaf employed right go fnb student business bank study</t>
  </si>
  <si>
    <t>G11: new fnb banking fees business accounts effect july 1st incase</t>
  </si>
  <si>
    <t>G12: gracias luismhuete iese business school university navarra liderazgo transformación iss</t>
  </si>
  <si>
    <t>G13: awesome clients</t>
  </si>
  <si>
    <t>G15: hr future attend conference listed world's top tech conferences learn</t>
  </si>
  <si>
    <t>G16: advbarryroux mina buying goods produced robots support business uses robot</t>
  </si>
  <si>
    <t>G17: fnb build</t>
  </si>
  <si>
    <t>G19: ６秒で時速１６０キロに加速 ホンダの芝刈り機が世界最速認定</t>
  </si>
  <si>
    <t>G21: business fnb taken over month process approved credit card point</t>
  </si>
  <si>
    <t>G22: valentine jingura head pricing fnb business banking sector eager lend</t>
  </si>
  <si>
    <t>G23: m</t>
  </si>
  <si>
    <t>G24: 2019 mifb #local f b showcase ideal platform connect #fnb</t>
  </si>
  <si>
    <t>G25: keep theafricamentor south real terms #african homes losing value getting</t>
  </si>
  <si>
    <t>G27: 2019 entries close 30 june fnb business submit #fnbbia forget</t>
  </si>
  <si>
    <t>G29: t</t>
  </si>
  <si>
    <t>Autofill Workbook Results</t>
  </si>
  <si>
    <t>Edge Weight▓1▓7▓0▓True▓Green▓Red▓▓Edge Weight▓1▓2▓0▓3▓10▓False▓Edge Weight▓1▓7▓0▓32▓6▓False▓▓0▓0▓0▓True▓Black▓Black▓▓Followers▓0▓210164▓0▓162▓1000▓False▓Followers▓0▓1531607▓0▓100▓70▓False▓▓0▓0▓0▓0▓0▓False▓▓0▓0▓0▓0▓0▓False</t>
  </si>
  <si>
    <t>Subgraph</t>
  </si>
  <si>
    <t>GraphSource░TwitterSearch▓GraphTerm░FNB Business▓ImportDescription░The graph represents a network of 147 Twitter users whose recent tweets contained "FNB Business", or who were replied to or mentioned in those tweets, taken from a data set limited to a maximum of 18,000 tweets.  The network was obtained from Twitter on Saturday, 15 June 2019 at 05:21 UTC.
The tweets in the network were tweeted over the 9-day, 7-hour, 13-minute period from Wednesday, 05 June 2019 at 12:00 UTC to Friday, 14 June 2019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</si>
</sst>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9009"/>
        <c:axId val="5571082"/>
      </c:barChart>
      <c:catAx>
        <c:axId val="619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1082"/>
        <c:crosses val="autoZero"/>
        <c:auto val="1"/>
        <c:lblOffset val="100"/>
        <c:noMultiLvlLbl val="0"/>
      </c:catAx>
      <c:valAx>
        <c:axId val="557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139739"/>
        <c:axId val="48604468"/>
      </c:barChart>
      <c:catAx>
        <c:axId val="50139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604468"/>
        <c:crosses val="autoZero"/>
        <c:auto val="1"/>
        <c:lblOffset val="100"/>
        <c:noMultiLvlLbl val="0"/>
      </c:catAx>
      <c:valAx>
        <c:axId val="4860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3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787029"/>
        <c:axId val="44647806"/>
      </c:barChart>
      <c:catAx>
        <c:axId val="34787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47806"/>
        <c:crosses val="autoZero"/>
        <c:auto val="1"/>
        <c:lblOffset val="100"/>
        <c:noMultiLvlLbl val="0"/>
      </c:catAx>
      <c:valAx>
        <c:axId val="446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7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285935"/>
        <c:axId val="59702504"/>
      </c:barChart>
      <c:catAx>
        <c:axId val="662859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02504"/>
        <c:crosses val="autoZero"/>
        <c:auto val="1"/>
        <c:lblOffset val="100"/>
        <c:noMultiLvlLbl val="0"/>
      </c:catAx>
      <c:valAx>
        <c:axId val="59702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8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1625"/>
        <c:axId val="4064626"/>
      </c:barChart>
      <c:catAx>
        <c:axId val="4516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4626"/>
        <c:crosses val="autoZero"/>
        <c:auto val="1"/>
        <c:lblOffset val="100"/>
        <c:noMultiLvlLbl val="0"/>
      </c:catAx>
      <c:valAx>
        <c:axId val="4064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581635"/>
        <c:axId val="60799260"/>
      </c:barChart>
      <c:catAx>
        <c:axId val="36581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99260"/>
        <c:crosses val="autoZero"/>
        <c:auto val="1"/>
        <c:lblOffset val="100"/>
        <c:noMultiLvlLbl val="0"/>
      </c:catAx>
      <c:valAx>
        <c:axId val="60799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322429"/>
        <c:axId val="25792998"/>
      </c:barChart>
      <c:catAx>
        <c:axId val="10322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92998"/>
        <c:crosses val="autoZero"/>
        <c:auto val="1"/>
        <c:lblOffset val="100"/>
        <c:noMultiLvlLbl val="0"/>
      </c:catAx>
      <c:valAx>
        <c:axId val="2579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810391"/>
        <c:axId val="8858064"/>
      </c:barChart>
      <c:catAx>
        <c:axId val="308103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58064"/>
        <c:crosses val="autoZero"/>
        <c:auto val="1"/>
        <c:lblOffset val="100"/>
        <c:noMultiLvlLbl val="0"/>
      </c:catAx>
      <c:valAx>
        <c:axId val="88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613713"/>
        <c:axId val="46414554"/>
      </c:barChart>
      <c:catAx>
        <c:axId val="12613713"/>
        <c:scaling>
          <c:orientation val="minMax"/>
        </c:scaling>
        <c:axPos val="b"/>
        <c:delete val="1"/>
        <c:majorTickMark val="out"/>
        <c:minorTickMark val="none"/>
        <c:tickLblPos val="none"/>
        <c:crossAx val="46414554"/>
        <c:crosses val="autoZero"/>
        <c:auto val="1"/>
        <c:lblOffset val="100"/>
        <c:noMultiLvlLbl val="0"/>
      </c:catAx>
      <c:valAx>
        <c:axId val="46414554"/>
        <c:scaling>
          <c:orientation val="minMax"/>
        </c:scaling>
        <c:axPos val="l"/>
        <c:delete val="1"/>
        <c:majorTickMark val="out"/>
        <c:minorTickMark val="none"/>
        <c:tickLblPos val="none"/>
        <c:crossAx val="12613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lossombeautys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edban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eorgiades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n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rendanlou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shepolenco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hechomes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idercorpsa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hxbizjourn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omanomicsafr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nbcafric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ommykwe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abriel_sibi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kasientrepre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anewsroundu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nonkule_ndlov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fnb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eko_masek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bt_pat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acommbanker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cgpittsburg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goge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endeavors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ichaelvacylyl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ibiya_d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ibretigerz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enzosomkhand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howtibzlov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irsmithmokwe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gigsste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valentinesa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zu_nan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giveitup4siph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itchellskhosa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dvbarryroux"/>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abelo_thedj"/>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atomahl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ndile_khumal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usilomuz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orrismgweb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nonhlexab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apitecbanks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r_sokhul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olcemotsep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e_asand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umbillb"/>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4hlamngun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aapstert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tandardbankz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zars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onyatsisai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ove_aud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segamets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ibonisomanan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orlandopirat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kaizerchief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lacklabels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heafricamento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zydahmanue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shepomodikwe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hvonan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ote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hedestiny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wazi_li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fake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ifbtradefai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wt_usahawa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thaboh_khumal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nakhonator90"/>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leparalajaz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naholeletti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nsfaf"/>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ndatipo_johann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happywilbar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riazgilan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elliersj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rbjacob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dw365"/>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gina_both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future_of_h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hmono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fnb_botsw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nmajudit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agnificentcom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joinusforte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abiotmledwab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kabeloonlif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bancab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foreverhei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phoserum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babtin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rogerb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azarussekel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fnbnamibi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egakwengjk"/>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kaizerchiefsf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lungaqm2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twolzonl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hsmste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youthstand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kunuum"/>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haulinenh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huckmos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rtfworldwid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maps_thep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chocsta_s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number1knoxm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jaymabas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1supremego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simply_eva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vanessambenou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ola_akinb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bruckenassocia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ke_geema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pass1tj"/>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hebeege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azker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simodisa_s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siyamchun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townshipbrand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bumblesbabi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ordinarygirlnix"/>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laeequebakware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chillichef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provocative6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jimisi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mayaonmone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nowclarenc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cnn_co_jp"/>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akuraba_fn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noeleensai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tweetobake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siliconcap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owethumac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mbe5028885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thebestofzambi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bontlelq"/>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msizi2415273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fredzilla1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luethefiddl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phachsitha_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moosetsmed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iamntshavh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blacktizz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angelfaroverd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luismhuet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analuzhuet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69" totalsRowShown="0" headerRowDxfId="427" dataDxfId="426">
  <autoFilter ref="A2:BL16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3" totalsRowShown="0" headerRowDxfId="297" dataDxfId="296">
  <autoFilter ref="A2:C33"/>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374" dataDxfId="373">
  <autoFilter ref="A2:BT14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703" totalsRowShown="0" headerRowDxfId="82" dataDxfId="81">
  <autoFilter ref="A1:G70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23" totalsRowShown="0" headerRowDxfId="73" dataDxfId="72">
  <autoFilter ref="A1:L62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331">
  <autoFilter ref="A2:AO31"/>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328" dataDxfId="327">
  <autoFilter ref="A1:C14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hxbizjournal/status/1136226272869257216?s=19" TargetMode="External" /><Relationship Id="rId2" Type="http://schemas.openxmlformats.org/officeDocument/2006/relationships/hyperlink" Target="https://twitter.com/phxbizjournal/status/1136226272869257216?s=19" TargetMode="External" /><Relationship Id="rId3" Type="http://schemas.openxmlformats.org/officeDocument/2006/relationships/hyperlink" Target="https://www.cnbcafrica.com/videos/2019/06/05/fnb-business-ceo-sme-support-can-help-lift-sa-out-of-recession/" TargetMode="External" /><Relationship Id="rId4" Type="http://schemas.openxmlformats.org/officeDocument/2006/relationships/hyperlink" Target="https://twitter.com/cnbcafrica/status/1136328082795704322" TargetMode="External" /><Relationship Id="rId5" Type="http://schemas.openxmlformats.org/officeDocument/2006/relationships/hyperlink" Target="https://www.businessinsider.co.za/south-africa-real-property-values-decline-adjusted-for-consumer-price-index-cpi-inflation-fnb-property-barometer-2019-6?utm_source=dlvr.it&amp;utm_medium=twitter" TargetMode="External" /><Relationship Id="rId6" Type="http://schemas.openxmlformats.org/officeDocument/2006/relationships/hyperlink" Target="http://bizj.us/1pwfb8" TargetMode="External" /><Relationship Id="rId7" Type="http://schemas.openxmlformats.org/officeDocument/2006/relationships/hyperlink" Target="http://bizj.us/1pwfb8" TargetMode="External" /><Relationship Id="rId8" Type="http://schemas.openxmlformats.org/officeDocument/2006/relationships/hyperlink" Target="http://bizj.us/1pwfb8" TargetMode="External" /><Relationship Id="rId9" Type="http://schemas.openxmlformats.org/officeDocument/2006/relationships/hyperlink" Target="https://www.fnb.co.za/business-banking/KYC-FICA.html" TargetMode="External" /><Relationship Id="rId10" Type="http://schemas.openxmlformats.org/officeDocument/2006/relationships/hyperlink" Target="https://www.fnb.co.za/business-banking/" TargetMode="External" /><Relationship Id="rId11" Type="http://schemas.openxmlformats.org/officeDocument/2006/relationships/hyperlink" Target="https://www.businessinsider.co.za/south-africa-real-property-values-decline-adjusted-for-consumer-price-index-cpi-inflation-fnb-property-barometer-2019-6" TargetMode="External" /><Relationship Id="rId12" Type="http://schemas.openxmlformats.org/officeDocument/2006/relationships/hyperlink" Target="https://mifb.com.my/visitor-pre-registration/" TargetMode="External" /><Relationship Id="rId13" Type="http://schemas.openxmlformats.org/officeDocument/2006/relationships/hyperlink" Target="https://www.fnbbotswana.co.bw/international-banking/personal/fx-online.html" TargetMode="External" /><Relationship Id="rId14" Type="http://schemas.openxmlformats.org/officeDocument/2006/relationships/hyperlink" Target="https://www.fnb.co.za/business-banking/accounts/index.html" TargetMode="External" /><Relationship Id="rId15" Type="http://schemas.openxmlformats.org/officeDocument/2006/relationships/hyperlink" Target="https://www.fnb.co.za/business-banking/accounts/index.html" TargetMode="External" /><Relationship Id="rId16" Type="http://schemas.openxmlformats.org/officeDocument/2006/relationships/hyperlink" Target="https://www.youtube.com/watch?v=02JLCw5wqYM&amp;feature=youtu.be" TargetMode="External" /><Relationship Id="rId17" Type="http://schemas.openxmlformats.org/officeDocument/2006/relationships/hyperlink" Target="https://www.youtube.com/watch?v=02JLCw5wqYM&amp;feature=youtu.be" TargetMode="External" /><Relationship Id="rId18" Type="http://schemas.openxmlformats.org/officeDocument/2006/relationships/hyperlink" Target="https://www.fnbbia.co.za/?dclid=COTQrOne6uICFcO2swodnW8O2Q" TargetMode="External" /><Relationship Id="rId19" Type="http://schemas.openxmlformats.org/officeDocument/2006/relationships/hyperlink" Target="https://www.fnbbia.co.za/?dclid=CJ7azuje6uICFUPqswodaEEDrA" TargetMode="External" /><Relationship Id="rId20" Type="http://schemas.openxmlformats.org/officeDocument/2006/relationships/hyperlink" Target="https://lnkd.in/dfGFUcd" TargetMode="External" /><Relationship Id="rId21" Type="http://schemas.openxmlformats.org/officeDocument/2006/relationships/hyperlink" Target="https://www.instagram.com/p/ByqMuM3nFJI/?igshid=pu2v8wjqlowq" TargetMode="External" /><Relationship Id="rId22" Type="http://schemas.openxmlformats.org/officeDocument/2006/relationships/hyperlink" Target="https://www.instagram.com/p/ByqMuM3nFJI/?igshid=pu2v8wjqlowq" TargetMode="External" /><Relationship Id="rId23" Type="http://schemas.openxmlformats.org/officeDocument/2006/relationships/hyperlink" Target="https://www.fnb.co.za/business-banking/" TargetMode="External" /><Relationship Id="rId24" Type="http://schemas.openxmlformats.org/officeDocument/2006/relationships/hyperlink" Target="https://www.cnn.co.jp/business/35138440.html?ref=rss" TargetMode="External" /><Relationship Id="rId25" Type="http://schemas.openxmlformats.org/officeDocument/2006/relationships/hyperlink" Target="https://www.cnn.co.jp/business/35138440.html?ref=rss" TargetMode="External" /><Relationship Id="rId26" Type="http://schemas.openxmlformats.org/officeDocument/2006/relationships/hyperlink" Target="https://www.fnbbusinessinnovationawards.co.za/" TargetMode="External" /><Relationship Id="rId27" Type="http://schemas.openxmlformats.org/officeDocument/2006/relationships/hyperlink" Target="http://www.fnbbia.co.za/" TargetMode="External" /><Relationship Id="rId28" Type="http://schemas.openxmlformats.org/officeDocument/2006/relationships/hyperlink" Target="https://www.fnbbusinessinnovationawards.co.za/" TargetMode="External" /><Relationship Id="rId29" Type="http://schemas.openxmlformats.org/officeDocument/2006/relationships/hyperlink" Target="https://www.fnb.co.za/business-banking/" TargetMode="External" /><Relationship Id="rId30" Type="http://schemas.openxmlformats.org/officeDocument/2006/relationships/hyperlink" Target="https://www.fnbbusinessinnovationawards.co.za/" TargetMode="External" /><Relationship Id="rId31" Type="http://schemas.openxmlformats.org/officeDocument/2006/relationships/hyperlink" Target="https://thebestofzambia.com/orgs/first-national-bank-zambia" TargetMode="External" /><Relationship Id="rId32" Type="http://schemas.openxmlformats.org/officeDocument/2006/relationships/hyperlink" Target="https://thebestofzambia.com/suppliers/financial-and-legal/banking/business-banking" TargetMode="External" /><Relationship Id="rId33" Type="http://schemas.openxmlformats.org/officeDocument/2006/relationships/hyperlink" Target="https://lnkd.in/fnb-sAB" TargetMode="External" /><Relationship Id="rId34" Type="http://schemas.openxmlformats.org/officeDocument/2006/relationships/hyperlink" Target="https://lnkd.in/eme-FnB" TargetMode="External" /><Relationship Id="rId35" Type="http://schemas.openxmlformats.org/officeDocument/2006/relationships/hyperlink" Target="https://pbs.twimg.com/tweet_video_thumb/D8TcccSXoAAjY08.jpg" TargetMode="External" /><Relationship Id="rId36" Type="http://schemas.openxmlformats.org/officeDocument/2006/relationships/hyperlink" Target="https://pbs.twimg.com/media/D8YYtauXUAAWCeF.jpg" TargetMode="External" /><Relationship Id="rId37" Type="http://schemas.openxmlformats.org/officeDocument/2006/relationships/hyperlink" Target="https://pbs.twimg.com/media/D8ceLSaWkAAeAtU.jpg" TargetMode="External" /><Relationship Id="rId38" Type="http://schemas.openxmlformats.org/officeDocument/2006/relationships/hyperlink" Target="https://pbs.twimg.com/media/D8TehckUcAA7GCx.jpg" TargetMode="External" /><Relationship Id="rId39" Type="http://schemas.openxmlformats.org/officeDocument/2006/relationships/hyperlink" Target="https://pbs.twimg.com/media/D8VPylbUcAAS9-g.jpg" TargetMode="External" /><Relationship Id="rId40" Type="http://schemas.openxmlformats.org/officeDocument/2006/relationships/hyperlink" Target="https://pbs.twimg.com/media/D4bYo8aUwAAxIcZ.jpg" TargetMode="External" /><Relationship Id="rId41" Type="http://schemas.openxmlformats.org/officeDocument/2006/relationships/hyperlink" Target="https://pbs.twimg.com/media/D8xz9I3W4AAybGu.jpg" TargetMode="External" /><Relationship Id="rId42" Type="http://schemas.openxmlformats.org/officeDocument/2006/relationships/hyperlink" Target="https://pbs.twimg.com/media/D8xz9I3W4AAybGu.jpg" TargetMode="External" /><Relationship Id="rId43" Type="http://schemas.openxmlformats.org/officeDocument/2006/relationships/hyperlink" Target="https://pbs.twimg.com/media/D8xz9I3W4AAybGu.jpg" TargetMode="External" /><Relationship Id="rId44" Type="http://schemas.openxmlformats.org/officeDocument/2006/relationships/hyperlink" Target="https://pbs.twimg.com/media/D8S9bfxX4AAN8pU.jpg" TargetMode="External" /><Relationship Id="rId45" Type="http://schemas.openxmlformats.org/officeDocument/2006/relationships/hyperlink" Target="https://pbs.twimg.com/media/D8TenycUwAAwnKl.jpg" TargetMode="External" /><Relationship Id="rId46" Type="http://schemas.openxmlformats.org/officeDocument/2006/relationships/hyperlink" Target="https://pbs.twimg.com/media/D82gPUzWsAAZsiN.jpg" TargetMode="External" /><Relationship Id="rId47" Type="http://schemas.openxmlformats.org/officeDocument/2006/relationships/hyperlink" Target="https://pbs.twimg.com/media/D5kI4ElWAAI34ag.jpg" TargetMode="External" /><Relationship Id="rId48" Type="http://schemas.openxmlformats.org/officeDocument/2006/relationships/hyperlink" Target="https://pbs.twimg.com/tweet_video_thumb/D83J3MOWsAEoN2Q.jpg" TargetMode="External" /><Relationship Id="rId49" Type="http://schemas.openxmlformats.org/officeDocument/2006/relationships/hyperlink" Target="https://pbs.twimg.com/tweet_video_thumb/D83eT3jXkAE5Y7G.jpg" TargetMode="External" /><Relationship Id="rId50" Type="http://schemas.openxmlformats.org/officeDocument/2006/relationships/hyperlink" Target="https://pbs.twimg.com/media/D8Nwh7cXkAAgb8p.jpg" TargetMode="External" /><Relationship Id="rId51" Type="http://schemas.openxmlformats.org/officeDocument/2006/relationships/hyperlink" Target="https://pbs.twimg.com/ext_tw_video_thumb/1139144796751257600/pu/img/8xiyQltQD6KVNeov.jpg" TargetMode="External" /><Relationship Id="rId52" Type="http://schemas.openxmlformats.org/officeDocument/2006/relationships/hyperlink" Target="https://pbs.twimg.com/media/D8866FxX4AEVYpY.jpg" TargetMode="External" /><Relationship Id="rId53" Type="http://schemas.openxmlformats.org/officeDocument/2006/relationships/hyperlink" Target="https://pbs.twimg.com/media/D8Se4wRWsAMkLCD.jpg" TargetMode="External" /><Relationship Id="rId54" Type="http://schemas.openxmlformats.org/officeDocument/2006/relationships/hyperlink" Target="https://pbs.twimg.com/media/D828RPSX4AELzqW.jpg" TargetMode="External" /><Relationship Id="rId55" Type="http://schemas.openxmlformats.org/officeDocument/2006/relationships/hyperlink" Target="https://pbs.twimg.com/media/D87zWVoXsAAhhtA.jpg" TargetMode="External" /><Relationship Id="rId56" Type="http://schemas.openxmlformats.org/officeDocument/2006/relationships/hyperlink" Target="https://pbs.twimg.com/media/D7j2Ph5WkAExup-.jpg" TargetMode="External" /><Relationship Id="rId57" Type="http://schemas.openxmlformats.org/officeDocument/2006/relationships/hyperlink" Target="https://pbs.twimg.com/media/D5ZHoIaXsAE7SKh.jpg" TargetMode="External" /><Relationship Id="rId58" Type="http://schemas.openxmlformats.org/officeDocument/2006/relationships/hyperlink" Target="https://pbs.twimg.com/ext_tw_video_thumb/1136160412125290496/pu/img/d2tpGcFVhtGr6iQz.jpg" TargetMode="External" /><Relationship Id="rId59" Type="http://schemas.openxmlformats.org/officeDocument/2006/relationships/hyperlink" Target="https://pbs.twimg.com/media/DsHxxFwWoAA4Y-k.jpg" TargetMode="External" /><Relationship Id="rId60" Type="http://schemas.openxmlformats.org/officeDocument/2006/relationships/hyperlink" Target="https://pbs.twimg.com/media/D7uN_tcWwAEiBGT.jpg" TargetMode="External" /><Relationship Id="rId61" Type="http://schemas.openxmlformats.org/officeDocument/2006/relationships/hyperlink" Target="https://pbs.twimg.com/media/D7uN_tcWwAEiBGT.jpg" TargetMode="External" /><Relationship Id="rId62" Type="http://schemas.openxmlformats.org/officeDocument/2006/relationships/hyperlink" Target="https://pbs.twimg.com/media/D9BQCzKXkAAwQQQ.jpg" TargetMode="External" /><Relationship Id="rId63" Type="http://schemas.openxmlformats.org/officeDocument/2006/relationships/hyperlink" Target="https://pbs.twimg.com/media/D889LffWwAAED-5.jpg" TargetMode="External" /><Relationship Id="rId64" Type="http://schemas.openxmlformats.org/officeDocument/2006/relationships/hyperlink" Target="https://pbs.twimg.com/media/D9CCdwnVAAEvEMu.jpg" TargetMode="External" /><Relationship Id="rId65" Type="http://schemas.openxmlformats.org/officeDocument/2006/relationships/hyperlink" Target="https://pbs.twimg.com/media/D9CDpDVXkAAA2rf.jpg" TargetMode="External" /><Relationship Id="rId66" Type="http://schemas.openxmlformats.org/officeDocument/2006/relationships/hyperlink" Target="http://pbs.twimg.com/profile_images/1113453831659114497/c-kRzXh0_normal.jpg" TargetMode="External" /><Relationship Id="rId67" Type="http://schemas.openxmlformats.org/officeDocument/2006/relationships/hyperlink" Target="http://pbs.twimg.com/profile_images/480230505745760256/uIGjzeYx_normal.jpeg" TargetMode="External" /><Relationship Id="rId68" Type="http://schemas.openxmlformats.org/officeDocument/2006/relationships/hyperlink" Target="http://pbs.twimg.com/profile_images/1024682877630537729/ZlFk-9H8_normal.jpg" TargetMode="External" /><Relationship Id="rId69" Type="http://schemas.openxmlformats.org/officeDocument/2006/relationships/hyperlink" Target="https://pbs.twimg.com/tweet_video_thumb/D8TcccSXoAAjY08.jpg" TargetMode="External" /><Relationship Id="rId70" Type="http://schemas.openxmlformats.org/officeDocument/2006/relationships/hyperlink" Target="http://pbs.twimg.com/profile_images/1120203951289159681/OyC8rpSG_normal.jpg" TargetMode="External" /><Relationship Id="rId71" Type="http://schemas.openxmlformats.org/officeDocument/2006/relationships/hyperlink" Target="http://pbs.twimg.com/profile_images/1120203951289159681/OyC8rpSG_normal.jpg" TargetMode="External" /><Relationship Id="rId72" Type="http://schemas.openxmlformats.org/officeDocument/2006/relationships/hyperlink" Target="http://pbs.twimg.com/profile_images/1029825076655534083/8cpdW0ez_normal.jpg" TargetMode="External" /><Relationship Id="rId73" Type="http://schemas.openxmlformats.org/officeDocument/2006/relationships/hyperlink" Target="http://pbs.twimg.com/profile_images/920584304652177408/t5NX6nfq_normal.jpg" TargetMode="External" /><Relationship Id="rId74" Type="http://schemas.openxmlformats.org/officeDocument/2006/relationships/hyperlink" Target="http://pbs.twimg.com/profile_images/1089266226398937088/fwhFHJ1Z_normal.jpg" TargetMode="External" /><Relationship Id="rId75" Type="http://schemas.openxmlformats.org/officeDocument/2006/relationships/hyperlink" Target="http://pbs.twimg.com/profile_images/1139444253409644544/cMZpkH8B_normal.jpg" TargetMode="External" /><Relationship Id="rId76" Type="http://schemas.openxmlformats.org/officeDocument/2006/relationships/hyperlink" Target="http://pbs.twimg.com/profile_images/3089680444/7d5d4c76c051cb28c1b94286698d89d0_normal.png" TargetMode="External" /><Relationship Id="rId77" Type="http://schemas.openxmlformats.org/officeDocument/2006/relationships/hyperlink" Target="http://pbs.twimg.com/profile_images/1132787729052372992/_LvZr1wd_normal.jpg" TargetMode="External" /><Relationship Id="rId78" Type="http://schemas.openxmlformats.org/officeDocument/2006/relationships/hyperlink" Target="http://pbs.twimg.com/profile_images/938277927313203200/HH3TfRge_normal.jpg" TargetMode="External" /><Relationship Id="rId79" Type="http://schemas.openxmlformats.org/officeDocument/2006/relationships/hyperlink" Target="http://pbs.twimg.com/profile_images/974659843951796225/8re5rF2A_normal.jpg" TargetMode="External" /><Relationship Id="rId80" Type="http://schemas.openxmlformats.org/officeDocument/2006/relationships/hyperlink" Target="http://pbs.twimg.com/profile_images/974659843951796225/8re5rF2A_normal.jpg" TargetMode="External" /><Relationship Id="rId81" Type="http://schemas.openxmlformats.org/officeDocument/2006/relationships/hyperlink" Target="http://pbs.twimg.com/profile_images/974659843951796225/8re5rF2A_normal.jpg" TargetMode="External" /><Relationship Id="rId82" Type="http://schemas.openxmlformats.org/officeDocument/2006/relationships/hyperlink" Target="http://pbs.twimg.com/profile_images/452876124410744833/x1M7Uot5_normal.jpeg" TargetMode="External" /><Relationship Id="rId83" Type="http://schemas.openxmlformats.org/officeDocument/2006/relationships/hyperlink" Target="http://pbs.twimg.com/profile_images/1621801051/1fe735b_normal.jpg" TargetMode="External" /><Relationship Id="rId84" Type="http://schemas.openxmlformats.org/officeDocument/2006/relationships/hyperlink" Target="http://pbs.twimg.com/profile_images/1002093688879755264/oRTxw7kS_normal.jpg" TargetMode="External" /><Relationship Id="rId85" Type="http://schemas.openxmlformats.org/officeDocument/2006/relationships/hyperlink" Target="http://pbs.twimg.com/profile_images/1114438707636002821/USq41UU6_normal.png" TargetMode="External" /><Relationship Id="rId86" Type="http://schemas.openxmlformats.org/officeDocument/2006/relationships/hyperlink" Target="http://pbs.twimg.com/profile_images/1098651001719005184/Lsvej9VP_normal.png" TargetMode="External" /><Relationship Id="rId87" Type="http://schemas.openxmlformats.org/officeDocument/2006/relationships/hyperlink" Target="http://pbs.twimg.com/profile_images/1043545675324182528/kPdXhZS6_normal.jpg" TargetMode="External" /><Relationship Id="rId88" Type="http://schemas.openxmlformats.org/officeDocument/2006/relationships/hyperlink" Target="http://pbs.twimg.com/profile_images/1002439690706878465/vu89y2pD_normal.jpg" TargetMode="External" /><Relationship Id="rId89" Type="http://schemas.openxmlformats.org/officeDocument/2006/relationships/hyperlink" Target="http://pbs.twimg.com/profile_images/1071625834497216512/TnQKbBpA_normal.jpg" TargetMode="External" /><Relationship Id="rId90" Type="http://schemas.openxmlformats.org/officeDocument/2006/relationships/hyperlink" Target="http://pbs.twimg.com/profile_images/1139276358582972418/Ak1Uks36_normal.jpg" TargetMode="External" /><Relationship Id="rId91" Type="http://schemas.openxmlformats.org/officeDocument/2006/relationships/hyperlink" Target="http://pbs.twimg.com/profile_images/1093579640571088898/_QOGHla6_normal.jpg" TargetMode="External" /><Relationship Id="rId92" Type="http://schemas.openxmlformats.org/officeDocument/2006/relationships/hyperlink" Target="https://pbs.twimg.com/media/D8YYtauXUAAWCeF.jpg" TargetMode="External" /><Relationship Id="rId93" Type="http://schemas.openxmlformats.org/officeDocument/2006/relationships/hyperlink" Target="http://pbs.twimg.com/profile_images/1131570748370432000/dQfQB0fI_normal.jpg" TargetMode="External" /><Relationship Id="rId94" Type="http://schemas.openxmlformats.org/officeDocument/2006/relationships/hyperlink" Target="http://pbs.twimg.com/profile_images/1131570748370432000/dQfQB0fI_normal.jpg" TargetMode="External" /><Relationship Id="rId95" Type="http://schemas.openxmlformats.org/officeDocument/2006/relationships/hyperlink" Target="http://pbs.twimg.com/profile_images/1131141408138682368/4xGfTq9l_normal.jpg" TargetMode="External" /><Relationship Id="rId96" Type="http://schemas.openxmlformats.org/officeDocument/2006/relationships/hyperlink" Target="http://pbs.twimg.com/profile_images/847102478655086593/avVA0_rf_normal.jpg" TargetMode="External" /><Relationship Id="rId97" Type="http://schemas.openxmlformats.org/officeDocument/2006/relationships/hyperlink" Target="http://pbs.twimg.com/profile_images/1132537389249966081/HKbzZKrL_normal.jpg" TargetMode="External" /><Relationship Id="rId98" Type="http://schemas.openxmlformats.org/officeDocument/2006/relationships/hyperlink" Target="http://pbs.twimg.com/profile_images/1085929970831101952/kTOE75Pt_normal.jpg" TargetMode="External" /><Relationship Id="rId99" Type="http://schemas.openxmlformats.org/officeDocument/2006/relationships/hyperlink" Target="http://pbs.twimg.com/profile_images/1120720940776730626/xujgwq1e_normal.jpg" TargetMode="External" /><Relationship Id="rId100" Type="http://schemas.openxmlformats.org/officeDocument/2006/relationships/hyperlink" Target="http://pbs.twimg.com/profile_images/1124999326529466370/iR4NGu8s_normal.jpg" TargetMode="External" /><Relationship Id="rId101" Type="http://schemas.openxmlformats.org/officeDocument/2006/relationships/hyperlink" Target="http://pbs.twimg.com/profile_images/1124999326529466370/iR4NGu8s_normal.jpg" TargetMode="External" /><Relationship Id="rId102" Type="http://schemas.openxmlformats.org/officeDocument/2006/relationships/hyperlink" Target="https://pbs.twimg.com/media/D8ceLSaWkAAeAtU.jpg" TargetMode="External" /><Relationship Id="rId103" Type="http://schemas.openxmlformats.org/officeDocument/2006/relationships/hyperlink" Target="http://pbs.twimg.com/profile_images/1139087754883751937/XUYDQooV_normal.jpg" TargetMode="External" /><Relationship Id="rId104" Type="http://schemas.openxmlformats.org/officeDocument/2006/relationships/hyperlink" Target="http://pbs.twimg.com/profile_images/1139087754883751937/XUYDQooV_normal.jpg" TargetMode="External" /><Relationship Id="rId105" Type="http://schemas.openxmlformats.org/officeDocument/2006/relationships/hyperlink" Target="http://pbs.twimg.com/profile_images/948687935364268033/0g99t5FL_normal.jpg" TargetMode="External" /><Relationship Id="rId106" Type="http://schemas.openxmlformats.org/officeDocument/2006/relationships/hyperlink" Target="http://pbs.twimg.com/profile_images/1084663466554806272/XPTot9S7_normal.jpg" TargetMode="External" /><Relationship Id="rId107" Type="http://schemas.openxmlformats.org/officeDocument/2006/relationships/hyperlink" Target="http://pbs.twimg.com/profile_images/1028661902149398530/QcDm_Txt_normal.jpg" TargetMode="External" /><Relationship Id="rId108" Type="http://schemas.openxmlformats.org/officeDocument/2006/relationships/hyperlink" Target="http://pbs.twimg.com/profile_images/1028661902149398530/QcDm_Txt_normal.jpg" TargetMode="External" /><Relationship Id="rId109" Type="http://schemas.openxmlformats.org/officeDocument/2006/relationships/hyperlink" Target="http://pbs.twimg.com/profile_images/1028661902149398530/QcDm_Txt_normal.jpg" TargetMode="External" /><Relationship Id="rId110" Type="http://schemas.openxmlformats.org/officeDocument/2006/relationships/hyperlink" Target="http://pbs.twimg.com/profile_images/1135874657083711489/hpN9Jzbq_normal.png" TargetMode="External" /><Relationship Id="rId111" Type="http://schemas.openxmlformats.org/officeDocument/2006/relationships/hyperlink" Target="http://pbs.twimg.com/profile_images/1137786007905062914/DuKzpb51_normal.jpg" TargetMode="External" /><Relationship Id="rId112" Type="http://schemas.openxmlformats.org/officeDocument/2006/relationships/hyperlink" Target="http://pbs.twimg.com/profile_images/1135478768309624832/zESZZmNm_normal.jpg" TargetMode="External" /><Relationship Id="rId113" Type="http://schemas.openxmlformats.org/officeDocument/2006/relationships/hyperlink" Target="http://pbs.twimg.com/profile_images/973269515378282498/CMHwUQj2_normal.jpg" TargetMode="External" /><Relationship Id="rId114" Type="http://schemas.openxmlformats.org/officeDocument/2006/relationships/hyperlink" Target="http://pbs.twimg.com/profile_images/973269515378282498/CMHwUQj2_normal.jpg" TargetMode="External" /><Relationship Id="rId115" Type="http://schemas.openxmlformats.org/officeDocument/2006/relationships/hyperlink" Target="http://pbs.twimg.com/profile_images/973269515378282498/CMHwUQj2_normal.jpg" TargetMode="External" /><Relationship Id="rId116" Type="http://schemas.openxmlformats.org/officeDocument/2006/relationships/hyperlink" Target="https://pbs.twimg.com/media/D8TehckUcAA7GCx.jpg" TargetMode="External" /><Relationship Id="rId117" Type="http://schemas.openxmlformats.org/officeDocument/2006/relationships/hyperlink" Target="https://pbs.twimg.com/media/D8VPylbUcAAS9-g.jpg" TargetMode="External" /><Relationship Id="rId118" Type="http://schemas.openxmlformats.org/officeDocument/2006/relationships/hyperlink" Target="http://pbs.twimg.com/profile_images/967698434139582464/df29f4l3_normal.jpg" TargetMode="External" /><Relationship Id="rId119" Type="http://schemas.openxmlformats.org/officeDocument/2006/relationships/hyperlink" Target="http://pbs.twimg.com/profile_images/1137810588673798144/j89fW2Ti_normal.png" TargetMode="External" /><Relationship Id="rId120" Type="http://schemas.openxmlformats.org/officeDocument/2006/relationships/hyperlink" Target="http://pbs.twimg.com/profile_images/1138727380367921152/i_Dh_o2w_normal.jpg" TargetMode="External" /><Relationship Id="rId121" Type="http://schemas.openxmlformats.org/officeDocument/2006/relationships/hyperlink" Target="http://pbs.twimg.com/profile_images/488093406229303296/32n2Eo9v_normal.jpeg" TargetMode="External" /><Relationship Id="rId122" Type="http://schemas.openxmlformats.org/officeDocument/2006/relationships/hyperlink" Target="http://pbs.twimg.com/profile_images/1108657738584899585/U9wqUVca_normal.jpg" TargetMode="External" /><Relationship Id="rId123" Type="http://schemas.openxmlformats.org/officeDocument/2006/relationships/hyperlink" Target="http://pbs.twimg.com/profile_images/1040206159779688448/lgB_CMeS_normal.jpg" TargetMode="External" /><Relationship Id="rId124" Type="http://schemas.openxmlformats.org/officeDocument/2006/relationships/hyperlink" Target="http://pbs.twimg.com/profile_images/1133565775204241408/1uDg2YH3_normal.jpg" TargetMode="External" /><Relationship Id="rId125" Type="http://schemas.openxmlformats.org/officeDocument/2006/relationships/hyperlink" Target="https://pbs.twimg.com/media/D4bYo8aUwAAxIcZ.jpg" TargetMode="External" /><Relationship Id="rId126" Type="http://schemas.openxmlformats.org/officeDocument/2006/relationships/hyperlink" Target="http://pbs.twimg.com/profile_images/1134121221220519938/Nr_KeGxB_normal.jpg" TargetMode="External" /><Relationship Id="rId127" Type="http://schemas.openxmlformats.org/officeDocument/2006/relationships/hyperlink" Target="http://pbs.twimg.com/profile_images/1138181018291228672/pr61Jzo3_normal.jpg" TargetMode="External" /><Relationship Id="rId128" Type="http://schemas.openxmlformats.org/officeDocument/2006/relationships/hyperlink" Target="http://pbs.twimg.com/profile_images/974439368223002628/Fz_0Jrad_normal.jpg" TargetMode="External" /><Relationship Id="rId129" Type="http://schemas.openxmlformats.org/officeDocument/2006/relationships/hyperlink" Target="http://pbs.twimg.com/profile_images/1138824797058678785/awtZcMTW_normal.jpg" TargetMode="External" /><Relationship Id="rId130" Type="http://schemas.openxmlformats.org/officeDocument/2006/relationships/hyperlink" Target="http://pbs.twimg.com/profile_images/1081245840868630529/7dVjlvtX_normal.jpg" TargetMode="External" /><Relationship Id="rId131" Type="http://schemas.openxmlformats.org/officeDocument/2006/relationships/hyperlink" Target="http://pbs.twimg.com/profile_images/1126527645183819777/EDf9tNQH_normal.jpg" TargetMode="External" /><Relationship Id="rId132" Type="http://schemas.openxmlformats.org/officeDocument/2006/relationships/hyperlink" Target="http://pbs.twimg.com/profile_images/1081245840868630529/7dVjlvtX_normal.jpg" TargetMode="External" /><Relationship Id="rId133" Type="http://schemas.openxmlformats.org/officeDocument/2006/relationships/hyperlink" Target="http://pbs.twimg.com/profile_images/1126527645183819777/EDf9tNQH_normal.jpg" TargetMode="External" /><Relationship Id="rId134" Type="http://schemas.openxmlformats.org/officeDocument/2006/relationships/hyperlink" Target="http://pbs.twimg.com/profile_images/1126527645183819777/EDf9tNQH_normal.jpg" TargetMode="External" /><Relationship Id="rId135" Type="http://schemas.openxmlformats.org/officeDocument/2006/relationships/hyperlink" Target="http://pbs.twimg.com/profile_images/1053013017573711873/R5aVVPhO_normal.jpg" TargetMode="External" /><Relationship Id="rId136" Type="http://schemas.openxmlformats.org/officeDocument/2006/relationships/hyperlink" Target="http://pbs.twimg.com/profile_images/1053013017573711873/R5aVVPhO_normal.jpg" TargetMode="External" /><Relationship Id="rId137" Type="http://schemas.openxmlformats.org/officeDocument/2006/relationships/hyperlink" Target="http://pbs.twimg.com/profile_images/1053013017573711873/R5aVVPhO_normal.jpg" TargetMode="External" /><Relationship Id="rId138" Type="http://schemas.openxmlformats.org/officeDocument/2006/relationships/hyperlink" Target="http://pbs.twimg.com/profile_images/1053013017573711873/R5aVVPhO_normal.jpg" TargetMode="External" /><Relationship Id="rId139" Type="http://schemas.openxmlformats.org/officeDocument/2006/relationships/hyperlink" Target="http://pbs.twimg.com/profile_images/1138490321992634368/nl-p9eGh_normal.jpg" TargetMode="External" /><Relationship Id="rId140" Type="http://schemas.openxmlformats.org/officeDocument/2006/relationships/hyperlink" Target="https://pbs.twimg.com/media/D8xz9I3W4AAybGu.jpg" TargetMode="External" /><Relationship Id="rId141" Type="http://schemas.openxmlformats.org/officeDocument/2006/relationships/hyperlink" Target="http://pbs.twimg.com/profile_images/515844249569734656/bIn6z8lq_normal.jpeg" TargetMode="External" /><Relationship Id="rId142" Type="http://schemas.openxmlformats.org/officeDocument/2006/relationships/hyperlink" Target="https://pbs.twimg.com/media/D8xz9I3W4AAybGu.jpg" TargetMode="External" /><Relationship Id="rId143" Type="http://schemas.openxmlformats.org/officeDocument/2006/relationships/hyperlink" Target="https://pbs.twimg.com/media/D8xz9I3W4AAybGu.jpg" TargetMode="External" /><Relationship Id="rId144" Type="http://schemas.openxmlformats.org/officeDocument/2006/relationships/hyperlink" Target="http://pbs.twimg.com/profile_images/515844249569734656/bIn6z8lq_normal.jpeg" TargetMode="External" /><Relationship Id="rId145" Type="http://schemas.openxmlformats.org/officeDocument/2006/relationships/hyperlink" Target="http://pbs.twimg.com/profile_images/515844249569734656/bIn6z8lq_normal.jpeg" TargetMode="External" /><Relationship Id="rId146" Type="http://schemas.openxmlformats.org/officeDocument/2006/relationships/hyperlink" Target="http://pbs.twimg.com/profile_images/515844249569734656/bIn6z8lq_normal.jpeg" TargetMode="External" /><Relationship Id="rId147" Type="http://schemas.openxmlformats.org/officeDocument/2006/relationships/hyperlink" Target="https://pbs.twimg.com/media/D8S9bfxX4AAN8pU.jpg" TargetMode="External" /><Relationship Id="rId148" Type="http://schemas.openxmlformats.org/officeDocument/2006/relationships/hyperlink" Target="https://pbs.twimg.com/media/D8TenycUwAAwnKl.jpg" TargetMode="External" /><Relationship Id="rId149" Type="http://schemas.openxmlformats.org/officeDocument/2006/relationships/hyperlink" Target="https://pbs.twimg.com/media/D82gPUzWsAAZsiN.jpg" TargetMode="External" /><Relationship Id="rId150" Type="http://schemas.openxmlformats.org/officeDocument/2006/relationships/hyperlink" Target="https://pbs.twimg.com/media/D5kI4ElWAAI34ag.jpg" TargetMode="External" /><Relationship Id="rId151" Type="http://schemas.openxmlformats.org/officeDocument/2006/relationships/hyperlink" Target="http://pbs.twimg.com/profile_images/1138479373688946693/NvZ6fc_l_normal.jpg" TargetMode="External" /><Relationship Id="rId152" Type="http://schemas.openxmlformats.org/officeDocument/2006/relationships/hyperlink" Target="http://pbs.twimg.com/profile_images/859749535278661632/mZ6xqqd-_normal.jpg" TargetMode="External" /><Relationship Id="rId153" Type="http://schemas.openxmlformats.org/officeDocument/2006/relationships/hyperlink" Target="http://pbs.twimg.com/profile_images/1116241132202143744/pkb-sOFj_normal.jpg" TargetMode="External" /><Relationship Id="rId154" Type="http://schemas.openxmlformats.org/officeDocument/2006/relationships/hyperlink" Target="http://pbs.twimg.com/profile_images/1133481680197623808/NdG66298_normal.jpg" TargetMode="External" /><Relationship Id="rId155" Type="http://schemas.openxmlformats.org/officeDocument/2006/relationships/hyperlink" Target="http://pbs.twimg.com/profile_images/1133481680197623808/NdG66298_normal.jpg" TargetMode="External" /><Relationship Id="rId156" Type="http://schemas.openxmlformats.org/officeDocument/2006/relationships/hyperlink" Target="http://pbs.twimg.com/profile_images/1133481680197623808/NdG66298_normal.jpg" TargetMode="External" /><Relationship Id="rId157" Type="http://schemas.openxmlformats.org/officeDocument/2006/relationships/hyperlink" Target="https://pbs.twimg.com/tweet_video_thumb/D83J3MOWsAEoN2Q.jpg" TargetMode="External" /><Relationship Id="rId158" Type="http://schemas.openxmlformats.org/officeDocument/2006/relationships/hyperlink" Target="http://pbs.twimg.com/profile_images/992096245186547712/cSedKol0_normal.jpg" TargetMode="External" /><Relationship Id="rId159" Type="http://schemas.openxmlformats.org/officeDocument/2006/relationships/hyperlink" Target="http://pbs.twimg.com/profile_images/1123175898604298242/J3pItd0k_normal.jpg" TargetMode="External" /><Relationship Id="rId160" Type="http://schemas.openxmlformats.org/officeDocument/2006/relationships/hyperlink" Target="http://pbs.twimg.com/profile_images/968352826475909122/31uQvbFG_normal.jpg" TargetMode="External" /><Relationship Id="rId161" Type="http://schemas.openxmlformats.org/officeDocument/2006/relationships/hyperlink" Target="http://pbs.twimg.com/profile_images/968352826475909122/31uQvbFG_normal.jpg" TargetMode="External" /><Relationship Id="rId162" Type="http://schemas.openxmlformats.org/officeDocument/2006/relationships/hyperlink" Target="http://pbs.twimg.com/profile_images/968352826475909122/31uQvbFG_normal.jpg" TargetMode="External" /><Relationship Id="rId163" Type="http://schemas.openxmlformats.org/officeDocument/2006/relationships/hyperlink" Target="http://pbs.twimg.com/profile_images/968352826475909122/31uQvbFG_normal.jpg" TargetMode="External" /><Relationship Id="rId164" Type="http://schemas.openxmlformats.org/officeDocument/2006/relationships/hyperlink" Target="http://pbs.twimg.com/profile_images/968352826475909122/31uQvbFG_normal.jpg" TargetMode="External" /><Relationship Id="rId165" Type="http://schemas.openxmlformats.org/officeDocument/2006/relationships/hyperlink" Target="http://pbs.twimg.com/profile_images/1070556410533027840/BSDhdyCQ_normal.jpg" TargetMode="External" /><Relationship Id="rId166" Type="http://schemas.openxmlformats.org/officeDocument/2006/relationships/hyperlink" Target="https://pbs.twimg.com/tweet_video_thumb/D83eT3jXkAE5Y7G.jpg" TargetMode="External" /><Relationship Id="rId167" Type="http://schemas.openxmlformats.org/officeDocument/2006/relationships/hyperlink" Target="http://pbs.twimg.com/profile_images/1034801555638312961/TMdYQiNm_normal.jpg" TargetMode="External" /><Relationship Id="rId168" Type="http://schemas.openxmlformats.org/officeDocument/2006/relationships/hyperlink" Target="http://pbs.twimg.com/profile_images/1129286724176273408/sPbBNvMY_normal.jpg" TargetMode="External" /><Relationship Id="rId169" Type="http://schemas.openxmlformats.org/officeDocument/2006/relationships/hyperlink" Target="http://pbs.twimg.com/profile_images/1133262970052632576/r7VIX-lr_normal.jpg" TargetMode="External" /><Relationship Id="rId170" Type="http://schemas.openxmlformats.org/officeDocument/2006/relationships/hyperlink" Target="http://pbs.twimg.com/profile_images/1133262970052632576/r7VIX-lr_normal.jpg" TargetMode="External" /><Relationship Id="rId171" Type="http://schemas.openxmlformats.org/officeDocument/2006/relationships/hyperlink" Target="http://pbs.twimg.com/profile_images/461736837241794560/lTa_cp2G_normal.jpeg" TargetMode="External" /><Relationship Id="rId172" Type="http://schemas.openxmlformats.org/officeDocument/2006/relationships/hyperlink" Target="http://pbs.twimg.com/profile_images/759649766842195969/_sPDm3oX_normal.jpg" TargetMode="External" /><Relationship Id="rId173" Type="http://schemas.openxmlformats.org/officeDocument/2006/relationships/hyperlink" Target="http://pbs.twimg.com/profile_images/461736837241794560/lTa_cp2G_normal.jpeg" TargetMode="External" /><Relationship Id="rId174" Type="http://schemas.openxmlformats.org/officeDocument/2006/relationships/hyperlink" Target="http://pbs.twimg.com/profile_images/1026027423782105088/DsP0Z9d2_normal.jpg" TargetMode="External" /><Relationship Id="rId175" Type="http://schemas.openxmlformats.org/officeDocument/2006/relationships/hyperlink" Target="http://pbs.twimg.com/profile_images/697079042093268992/Z8AJhLa5_normal.jpg" TargetMode="External" /><Relationship Id="rId176" Type="http://schemas.openxmlformats.org/officeDocument/2006/relationships/hyperlink" Target="http://pbs.twimg.com/profile_images/1139576946407419904/kFCsM6lA_normal.jpg" TargetMode="External" /><Relationship Id="rId177" Type="http://schemas.openxmlformats.org/officeDocument/2006/relationships/hyperlink" Target="http://pbs.twimg.com/profile_images/1139576946407419904/kFCsM6lA_normal.jpg" TargetMode="External" /><Relationship Id="rId178" Type="http://schemas.openxmlformats.org/officeDocument/2006/relationships/hyperlink" Target="http://pbs.twimg.com/profile_images/655610573061816320/09gX-5Zy_normal.jpg" TargetMode="External" /><Relationship Id="rId179" Type="http://schemas.openxmlformats.org/officeDocument/2006/relationships/hyperlink" Target="http://pbs.twimg.com/profile_images/964430821791694849/tldcxIEy_normal.jpg" TargetMode="External" /><Relationship Id="rId180" Type="http://schemas.openxmlformats.org/officeDocument/2006/relationships/hyperlink" Target="http://pbs.twimg.com/profile_images/978055711241404417/jMms0BZh_normal.jpg" TargetMode="External" /><Relationship Id="rId181" Type="http://schemas.openxmlformats.org/officeDocument/2006/relationships/hyperlink" Target="http://pbs.twimg.com/profile_images/1117161565688561664/bkjLIngU_normal.jpg" TargetMode="External" /><Relationship Id="rId182" Type="http://schemas.openxmlformats.org/officeDocument/2006/relationships/hyperlink" Target="http://pbs.twimg.com/profile_images/1117161565688561664/bkjLIngU_normal.jpg" TargetMode="External" /><Relationship Id="rId183" Type="http://schemas.openxmlformats.org/officeDocument/2006/relationships/hyperlink" Target="http://pbs.twimg.com/profile_images/1115340786705551360/rDxfSBnZ_normal.jpg" TargetMode="External" /><Relationship Id="rId184" Type="http://schemas.openxmlformats.org/officeDocument/2006/relationships/hyperlink" Target="http://pbs.twimg.com/profile_images/1115340786705551360/rDxfSBnZ_normal.jpg" TargetMode="External" /><Relationship Id="rId185" Type="http://schemas.openxmlformats.org/officeDocument/2006/relationships/hyperlink" Target="http://pbs.twimg.com/profile_images/1126890645958856705/wiP7Ylyi_normal.jpg" TargetMode="External" /><Relationship Id="rId186" Type="http://schemas.openxmlformats.org/officeDocument/2006/relationships/hyperlink" Target="http://pbs.twimg.com/profile_images/1117708442796535808/4BJ4YaKJ_normal.jpg" TargetMode="External" /><Relationship Id="rId187" Type="http://schemas.openxmlformats.org/officeDocument/2006/relationships/hyperlink" Target="http://pbs.twimg.com/profile_images/770923216248381440/2NgBFZGG_normal.jpg" TargetMode="External" /><Relationship Id="rId188" Type="http://schemas.openxmlformats.org/officeDocument/2006/relationships/hyperlink" Target="http://pbs.twimg.com/profile_images/770923216248381440/2NgBFZGG_normal.jpg" TargetMode="External" /><Relationship Id="rId189" Type="http://schemas.openxmlformats.org/officeDocument/2006/relationships/hyperlink" Target="https://pbs.twimg.com/media/D8Nwh7cXkAAgb8p.jpg" TargetMode="External" /><Relationship Id="rId190" Type="http://schemas.openxmlformats.org/officeDocument/2006/relationships/hyperlink" Target="https://pbs.twimg.com/ext_tw_video_thumb/1139144796751257600/pu/img/8xiyQltQD6KVNeov.jpg" TargetMode="External" /><Relationship Id="rId191" Type="http://schemas.openxmlformats.org/officeDocument/2006/relationships/hyperlink" Target="https://pbs.twimg.com/media/D8866FxX4AEVYpY.jpg" TargetMode="External" /><Relationship Id="rId192" Type="http://schemas.openxmlformats.org/officeDocument/2006/relationships/hyperlink" Target="https://pbs.twimg.com/media/D8Se4wRWsAMkLCD.jpg" TargetMode="External" /><Relationship Id="rId193" Type="http://schemas.openxmlformats.org/officeDocument/2006/relationships/hyperlink" Target="http://pbs.twimg.com/profile_images/1052626804857552896/-MHJZV6n_normal.jpg" TargetMode="External" /><Relationship Id="rId194" Type="http://schemas.openxmlformats.org/officeDocument/2006/relationships/hyperlink" Target="https://pbs.twimg.com/media/D828RPSX4AELzqW.jpg" TargetMode="External" /><Relationship Id="rId195" Type="http://schemas.openxmlformats.org/officeDocument/2006/relationships/hyperlink" Target="https://pbs.twimg.com/media/D87zWVoXsAAhhtA.jpg" TargetMode="External" /><Relationship Id="rId196" Type="http://schemas.openxmlformats.org/officeDocument/2006/relationships/hyperlink" Target="http://pbs.twimg.com/profile_images/1052626804857552896/-MHJZV6n_normal.jpg" TargetMode="External" /><Relationship Id="rId197" Type="http://schemas.openxmlformats.org/officeDocument/2006/relationships/hyperlink" Target="http://pbs.twimg.com/profile_images/1052626804857552896/-MHJZV6n_normal.jpg" TargetMode="External" /><Relationship Id="rId198" Type="http://schemas.openxmlformats.org/officeDocument/2006/relationships/hyperlink" Target="http://pbs.twimg.com/profile_images/1033726022108237824/OcWVOuZg_normal.jpg" TargetMode="External" /><Relationship Id="rId199" Type="http://schemas.openxmlformats.org/officeDocument/2006/relationships/hyperlink" Target="http://pbs.twimg.com/profile_images/750930358833672193/4MyPdFtL_normal.jpg" TargetMode="External" /><Relationship Id="rId200" Type="http://schemas.openxmlformats.org/officeDocument/2006/relationships/hyperlink" Target="http://pbs.twimg.com/profile_images/750930358833672193/4MyPdFtL_normal.jpg" TargetMode="External" /><Relationship Id="rId201" Type="http://schemas.openxmlformats.org/officeDocument/2006/relationships/hyperlink" Target="http://pbs.twimg.com/profile_images/2787529365/6b5c93cf12ab82b213e472c5d6d85f52_normal.jpe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138003350505558016/pMe-OYu3_normal.jpg" TargetMode="External" /><Relationship Id="rId204" Type="http://schemas.openxmlformats.org/officeDocument/2006/relationships/hyperlink" Target="http://pbs.twimg.com/profile_images/575214640356978688/C1xncmfH_normal.png" TargetMode="External" /><Relationship Id="rId205" Type="http://schemas.openxmlformats.org/officeDocument/2006/relationships/hyperlink" Target="http://pbs.twimg.com/profile_images/1108795514567286786/RzczOcMn_normal.png" TargetMode="External" /><Relationship Id="rId206" Type="http://schemas.openxmlformats.org/officeDocument/2006/relationships/hyperlink" Target="http://pbs.twimg.com/profile_images/1139517050278338562/eXoeIHSo_normal.jpg" TargetMode="External" /><Relationship Id="rId207" Type="http://schemas.openxmlformats.org/officeDocument/2006/relationships/hyperlink" Target="http://pbs.twimg.com/profile_images/1046656104472752129/vEYET4q9_normal.jpg" TargetMode="External" /><Relationship Id="rId208" Type="http://schemas.openxmlformats.org/officeDocument/2006/relationships/hyperlink" Target="https://pbs.twimg.com/media/D7j2Ph5WkAExup-.jpg" TargetMode="External" /><Relationship Id="rId209" Type="http://schemas.openxmlformats.org/officeDocument/2006/relationships/hyperlink" Target="http://pbs.twimg.com/profile_images/2966184506/e5c8116885af9050570dff4c061b99bf_normal.png" TargetMode="External" /><Relationship Id="rId210" Type="http://schemas.openxmlformats.org/officeDocument/2006/relationships/hyperlink" Target="http://pbs.twimg.com/profile_images/2966184506/e5c8116885af9050570dff4c061b99bf_normal.png" TargetMode="External" /><Relationship Id="rId211" Type="http://schemas.openxmlformats.org/officeDocument/2006/relationships/hyperlink" Target="http://pbs.twimg.com/profile_images/882944961980882944/oCD3A-Yo_normal.jpg" TargetMode="External" /><Relationship Id="rId212" Type="http://schemas.openxmlformats.org/officeDocument/2006/relationships/hyperlink" Target="https://pbs.twimg.com/media/D5ZHoIaXsAE7SKh.jpg" TargetMode="External" /><Relationship Id="rId213" Type="http://schemas.openxmlformats.org/officeDocument/2006/relationships/hyperlink" Target="https://pbs.twimg.com/ext_tw_video_thumb/1136160412125290496/pu/img/d2tpGcFVhtGr6iQz.jpg" TargetMode="External" /><Relationship Id="rId214" Type="http://schemas.openxmlformats.org/officeDocument/2006/relationships/hyperlink" Target="http://pbs.twimg.com/profile_images/882944961980882944/oCD3A-Yo_normal.jpg" TargetMode="External" /><Relationship Id="rId215" Type="http://schemas.openxmlformats.org/officeDocument/2006/relationships/hyperlink" Target="https://pbs.twimg.com/media/DsHxxFwWoAA4Y-k.jpg" TargetMode="External" /><Relationship Id="rId216" Type="http://schemas.openxmlformats.org/officeDocument/2006/relationships/hyperlink" Target="https://pbs.twimg.com/media/D7uN_tcWwAEiBGT.jpg" TargetMode="External" /><Relationship Id="rId217" Type="http://schemas.openxmlformats.org/officeDocument/2006/relationships/hyperlink" Target="https://pbs.twimg.com/media/D7uN_tcWwAEiBGT.jpg" TargetMode="External" /><Relationship Id="rId218" Type="http://schemas.openxmlformats.org/officeDocument/2006/relationships/hyperlink" Target="http://pbs.twimg.com/profile_images/729420899968028672/PuTLSvEc_normal.jpg" TargetMode="External" /><Relationship Id="rId219" Type="http://schemas.openxmlformats.org/officeDocument/2006/relationships/hyperlink" Target="https://pbs.twimg.com/media/D9BQCzKXkAAwQQQ.jpg" TargetMode="External" /><Relationship Id="rId220" Type="http://schemas.openxmlformats.org/officeDocument/2006/relationships/hyperlink" Target="https://pbs.twimg.com/media/D889LffWwAAED-5.jpg" TargetMode="External" /><Relationship Id="rId221" Type="http://schemas.openxmlformats.org/officeDocument/2006/relationships/hyperlink" Target="http://pbs.twimg.com/profile_images/588337621006491648/OLwclhYn_normal.png" TargetMode="External" /><Relationship Id="rId222" Type="http://schemas.openxmlformats.org/officeDocument/2006/relationships/hyperlink" Target="http://pbs.twimg.com/profile_images/1095003149205753867/zbDhDklG_normal.jpg" TargetMode="External" /><Relationship Id="rId223" Type="http://schemas.openxmlformats.org/officeDocument/2006/relationships/hyperlink" Target="http://pbs.twimg.com/profile_images/1095003149205753867/zbDhDklG_normal.jpg" TargetMode="External" /><Relationship Id="rId224" Type="http://schemas.openxmlformats.org/officeDocument/2006/relationships/hyperlink" Target="http://pbs.twimg.com/profile_images/1095003149205753867/zbDhDklG_normal.jpg" TargetMode="External" /><Relationship Id="rId225" Type="http://schemas.openxmlformats.org/officeDocument/2006/relationships/hyperlink" Target="https://pbs.twimg.com/media/D9CCdwnVAAEvEMu.jpg" TargetMode="External" /><Relationship Id="rId226" Type="http://schemas.openxmlformats.org/officeDocument/2006/relationships/hyperlink" Target="https://pbs.twimg.com/media/D9CDpDVXkAAA2rf.jpg" TargetMode="External" /><Relationship Id="rId227" Type="http://schemas.openxmlformats.org/officeDocument/2006/relationships/hyperlink" Target="http://pbs.twimg.com/profile_images/1139423502447128576/XUI_DWmQ_normal.jpg" TargetMode="External" /><Relationship Id="rId228" Type="http://schemas.openxmlformats.org/officeDocument/2006/relationships/hyperlink" Target="http://pbs.twimg.com/profile_images/1128266294904721408/KVGD0oC0_normal.jpg" TargetMode="External" /><Relationship Id="rId229" Type="http://schemas.openxmlformats.org/officeDocument/2006/relationships/hyperlink" Target="http://pbs.twimg.com/profile_images/1109870456193064963/c2FbVsTV_normal.jpg" TargetMode="External" /><Relationship Id="rId230" Type="http://schemas.openxmlformats.org/officeDocument/2006/relationships/hyperlink" Target="http://pbs.twimg.com/profile_images/1078660055526973442/UZiFdowo_normal.jpg" TargetMode="External" /><Relationship Id="rId231" Type="http://schemas.openxmlformats.org/officeDocument/2006/relationships/hyperlink" Target="http://pbs.twimg.com/profile_images/3591358792/e330c868c9f43bf0a3dc8b3ac0afe65a_normal.jpeg" TargetMode="External" /><Relationship Id="rId232" Type="http://schemas.openxmlformats.org/officeDocument/2006/relationships/hyperlink" Target="http://pbs.twimg.com/profile_images/3591358792/e330c868c9f43bf0a3dc8b3ac0afe65a_normal.jpeg" TargetMode="External" /><Relationship Id="rId233" Type="http://schemas.openxmlformats.org/officeDocument/2006/relationships/hyperlink" Target="https://twitter.com/#!/blossombeautysa/status/1136242957806395392" TargetMode="External" /><Relationship Id="rId234" Type="http://schemas.openxmlformats.org/officeDocument/2006/relationships/hyperlink" Target="https://twitter.com/#!/georgiadesg/status/1136257097543430144" TargetMode="External" /><Relationship Id="rId235" Type="http://schemas.openxmlformats.org/officeDocument/2006/relationships/hyperlink" Target="https://twitter.com/#!/brendanlouw/status/1136257484153335809" TargetMode="External" /><Relationship Id="rId236" Type="http://schemas.openxmlformats.org/officeDocument/2006/relationships/hyperlink" Target="https://twitter.com/#!/tshepolencoe/status/1136275404958916608" TargetMode="External" /><Relationship Id="rId237" Type="http://schemas.openxmlformats.org/officeDocument/2006/relationships/hyperlink" Target="https://twitter.com/#!/hechomesa/status/1136297395271192576" TargetMode="External" /><Relationship Id="rId238" Type="http://schemas.openxmlformats.org/officeDocument/2006/relationships/hyperlink" Target="https://twitter.com/#!/hechomesa/status/1136297395271192576" TargetMode="External" /><Relationship Id="rId239" Type="http://schemas.openxmlformats.org/officeDocument/2006/relationships/hyperlink" Target="https://twitter.com/#!/womanomicsafric/status/1136321693620871170" TargetMode="External" /><Relationship Id="rId240" Type="http://schemas.openxmlformats.org/officeDocument/2006/relationships/hyperlink" Target="https://twitter.com/#!/cnbcafrica/status/1136328082795704322" TargetMode="External" /><Relationship Id="rId241" Type="http://schemas.openxmlformats.org/officeDocument/2006/relationships/hyperlink" Target="https://twitter.com/#!/tommykwela/status/1136338526306557952" TargetMode="External" /><Relationship Id="rId242" Type="http://schemas.openxmlformats.org/officeDocument/2006/relationships/hyperlink" Target="https://twitter.com/#!/gabriel_sibiya/status/1136358594373402624" TargetMode="External" /><Relationship Id="rId243" Type="http://schemas.openxmlformats.org/officeDocument/2006/relationships/hyperlink" Target="https://twitter.com/#!/sanewsroundup/status/1136360057371676672" TargetMode="External" /><Relationship Id="rId244" Type="http://schemas.openxmlformats.org/officeDocument/2006/relationships/hyperlink" Target="https://twitter.com/#!/nonkule_ndlovu/status/1136395992952164353" TargetMode="External" /><Relationship Id="rId245" Type="http://schemas.openxmlformats.org/officeDocument/2006/relationships/hyperlink" Target="https://twitter.com/#!/leko_maseko/status/1136407842926280704" TargetMode="External" /><Relationship Id="rId246" Type="http://schemas.openxmlformats.org/officeDocument/2006/relationships/hyperlink" Target="https://twitter.com/#!/pbt_patty/status/1136345669470425090" TargetMode="External" /><Relationship Id="rId247" Type="http://schemas.openxmlformats.org/officeDocument/2006/relationships/hyperlink" Target="https://twitter.com/#!/pbt_patty/status/1136345669470425090" TargetMode="External" /><Relationship Id="rId248" Type="http://schemas.openxmlformats.org/officeDocument/2006/relationships/hyperlink" Target="https://twitter.com/#!/pbt_patty/status/1136426727398187010" TargetMode="External" /><Relationship Id="rId249" Type="http://schemas.openxmlformats.org/officeDocument/2006/relationships/hyperlink" Target="https://twitter.com/#!/jgogele/status/1136467283516305408" TargetMode="External" /><Relationship Id="rId250" Type="http://schemas.openxmlformats.org/officeDocument/2006/relationships/hyperlink" Target="https://twitter.com/#!/michaelvacylyle/status/1136496677752332288" TargetMode="External" /><Relationship Id="rId251" Type="http://schemas.openxmlformats.org/officeDocument/2006/relationships/hyperlink" Target="https://twitter.com/#!/sibiya_dr/status/1136512577528324096" TargetMode="External" /><Relationship Id="rId252" Type="http://schemas.openxmlformats.org/officeDocument/2006/relationships/hyperlink" Target="https://twitter.com/#!/fibretigerza/status/1136545918398996480" TargetMode="External" /><Relationship Id="rId253" Type="http://schemas.openxmlformats.org/officeDocument/2006/relationships/hyperlink" Target="https://twitter.com/#!/senzosomkhanda/status/1136625116962545664" TargetMode="External" /><Relationship Id="rId254" Type="http://schemas.openxmlformats.org/officeDocument/2006/relationships/hyperlink" Target="https://twitter.com/#!/sirsmithmokwena/status/1136625872130191360" TargetMode="External" /><Relationship Id="rId255" Type="http://schemas.openxmlformats.org/officeDocument/2006/relationships/hyperlink" Target="https://twitter.com/#!/gigsstem/status/1136631342186151936" TargetMode="External" /><Relationship Id="rId256" Type="http://schemas.openxmlformats.org/officeDocument/2006/relationships/hyperlink" Target="https://twitter.com/#!/valentinesami/status/1136633020927139840" TargetMode="External" /><Relationship Id="rId257" Type="http://schemas.openxmlformats.org/officeDocument/2006/relationships/hyperlink" Target="https://twitter.com/#!/showtibzlove/status/1136625007545729024" TargetMode="External" /><Relationship Id="rId258" Type="http://schemas.openxmlformats.org/officeDocument/2006/relationships/hyperlink" Target="https://twitter.com/#!/giveitup4siphe/status/1136643891418095622" TargetMode="External" /><Relationship Id="rId259" Type="http://schemas.openxmlformats.org/officeDocument/2006/relationships/hyperlink" Target="https://twitter.com/#!/mitchellskhosa1/status/1136623149452288002" TargetMode="External" /><Relationship Id="rId260" Type="http://schemas.openxmlformats.org/officeDocument/2006/relationships/hyperlink" Target="https://twitter.com/#!/sabelo_thedj/status/1136654566747975681" TargetMode="External" /><Relationship Id="rId261" Type="http://schemas.openxmlformats.org/officeDocument/2006/relationships/hyperlink" Target="https://twitter.com/#!/sabelo_thedj/status/1136654566747975681" TargetMode="External" /><Relationship Id="rId262" Type="http://schemas.openxmlformats.org/officeDocument/2006/relationships/hyperlink" Target="https://twitter.com/#!/thatomahlo/status/1136665007637389318" TargetMode="External" /><Relationship Id="rId263" Type="http://schemas.openxmlformats.org/officeDocument/2006/relationships/hyperlink" Target="https://twitter.com/#!/andile_khumalo/status/1136749743256866816" TargetMode="External" /><Relationship Id="rId264" Type="http://schemas.openxmlformats.org/officeDocument/2006/relationships/hyperlink" Target="https://twitter.com/#!/usilomuzi/status/1136839931643326465" TargetMode="External" /><Relationship Id="rId265" Type="http://schemas.openxmlformats.org/officeDocument/2006/relationships/hyperlink" Target="https://twitter.com/#!/morrismgweba/status/1136843497594531840" TargetMode="External" /><Relationship Id="rId266" Type="http://schemas.openxmlformats.org/officeDocument/2006/relationships/hyperlink" Target="https://twitter.com/#!/nonhlexaba/status/1136891618794070021" TargetMode="External" /><Relationship Id="rId267" Type="http://schemas.openxmlformats.org/officeDocument/2006/relationships/hyperlink" Target="https://twitter.com/#!/mr_sokhulu/status/1136934879982161920" TargetMode="External" /><Relationship Id="rId268" Type="http://schemas.openxmlformats.org/officeDocument/2006/relationships/hyperlink" Target="https://twitter.com/#!/mr_sokhulu/status/1136934879982161920" TargetMode="External" /><Relationship Id="rId269" Type="http://schemas.openxmlformats.org/officeDocument/2006/relationships/hyperlink" Target="https://twitter.com/#!/dolcemotsepe/status/1136910613093978112" TargetMode="External" /><Relationship Id="rId270" Type="http://schemas.openxmlformats.org/officeDocument/2006/relationships/hyperlink" Target="https://twitter.com/#!/thee_asande/status/1136944795002294272" TargetMode="External" /><Relationship Id="rId271" Type="http://schemas.openxmlformats.org/officeDocument/2006/relationships/hyperlink" Target="https://twitter.com/#!/thee_asande/status/1136944795002294272" TargetMode="External" /><Relationship Id="rId272" Type="http://schemas.openxmlformats.org/officeDocument/2006/relationships/hyperlink" Target="https://twitter.com/#!/bumbillb/status/1136986328653094912" TargetMode="External" /><Relationship Id="rId273" Type="http://schemas.openxmlformats.org/officeDocument/2006/relationships/hyperlink" Target="https://twitter.com/#!/4hlamnguni/status/1137022333191950338" TargetMode="External" /><Relationship Id="rId274" Type="http://schemas.openxmlformats.org/officeDocument/2006/relationships/hyperlink" Target="https://twitter.com/#!/aapstert2/status/1137040491164446720" TargetMode="External" /><Relationship Id="rId275" Type="http://schemas.openxmlformats.org/officeDocument/2006/relationships/hyperlink" Target="https://twitter.com/#!/aapstert2/status/1137040491164446720" TargetMode="External" /><Relationship Id="rId276" Type="http://schemas.openxmlformats.org/officeDocument/2006/relationships/hyperlink" Target="https://twitter.com/#!/aapstert2/status/1137040491164446720" TargetMode="External" /><Relationship Id="rId277" Type="http://schemas.openxmlformats.org/officeDocument/2006/relationships/hyperlink" Target="https://twitter.com/#!/monyatsisaila/status/1137133492813344768" TargetMode="External" /><Relationship Id="rId278" Type="http://schemas.openxmlformats.org/officeDocument/2006/relationships/hyperlink" Target="https://twitter.com/#!/love_audz/status/1137236973347885056" TargetMode="External" /><Relationship Id="rId279" Type="http://schemas.openxmlformats.org/officeDocument/2006/relationships/hyperlink" Target="https://twitter.com/#!/ssegametsi/status/1137245594974609408" TargetMode="External" /><Relationship Id="rId280" Type="http://schemas.openxmlformats.org/officeDocument/2006/relationships/hyperlink" Target="https://twitter.com/#!/sibonisomananas/status/1137401342690021377" TargetMode="External" /><Relationship Id="rId281" Type="http://schemas.openxmlformats.org/officeDocument/2006/relationships/hyperlink" Target="https://twitter.com/#!/sibonisomananas/status/1137401342690021377" TargetMode="External" /><Relationship Id="rId282" Type="http://schemas.openxmlformats.org/officeDocument/2006/relationships/hyperlink" Target="https://twitter.com/#!/sibonisomananas/status/1137401342690021377" TargetMode="External" /><Relationship Id="rId283" Type="http://schemas.openxmlformats.org/officeDocument/2006/relationships/hyperlink" Target="https://twitter.com/#!/theafricamentor/status/1136277674870132736" TargetMode="External" /><Relationship Id="rId284" Type="http://schemas.openxmlformats.org/officeDocument/2006/relationships/hyperlink" Target="https://twitter.com/#!/theafricamentor/status/1136402212710735874" TargetMode="External" /><Relationship Id="rId285" Type="http://schemas.openxmlformats.org/officeDocument/2006/relationships/hyperlink" Target="https://twitter.com/#!/zydahmanuel/status/1137615344460341249" TargetMode="External" /><Relationship Id="rId286" Type="http://schemas.openxmlformats.org/officeDocument/2006/relationships/hyperlink" Target="https://twitter.com/#!/tshepomodikwe1/status/1137718513190297602" TargetMode="External" /><Relationship Id="rId287" Type="http://schemas.openxmlformats.org/officeDocument/2006/relationships/hyperlink" Target="https://twitter.com/#!/hvonani/status/1137724319809908736" TargetMode="External" /><Relationship Id="rId288" Type="http://schemas.openxmlformats.org/officeDocument/2006/relationships/hyperlink" Target="https://twitter.com/#!/aoteh/status/1137786580977029123" TargetMode="External" /><Relationship Id="rId289" Type="http://schemas.openxmlformats.org/officeDocument/2006/relationships/hyperlink" Target="https://twitter.com/#!/thedestinyman/status/1137889876806950912" TargetMode="External" /><Relationship Id="rId290" Type="http://schemas.openxmlformats.org/officeDocument/2006/relationships/hyperlink" Target="https://twitter.com/#!/swazi_lit/status/1138039689326354432" TargetMode="External" /><Relationship Id="rId291" Type="http://schemas.openxmlformats.org/officeDocument/2006/relationships/hyperlink" Target="https://twitter.com/#!/fakeano/status/1138053409733566464" TargetMode="External" /><Relationship Id="rId292" Type="http://schemas.openxmlformats.org/officeDocument/2006/relationships/hyperlink" Target="https://twitter.com/#!/mifbtradefair/status/1118820206871105536" TargetMode="External" /><Relationship Id="rId293" Type="http://schemas.openxmlformats.org/officeDocument/2006/relationships/hyperlink" Target="https://twitter.com/#!/twt_usahawan/status/1138134595935752197" TargetMode="External" /><Relationship Id="rId294" Type="http://schemas.openxmlformats.org/officeDocument/2006/relationships/hyperlink" Target="https://twitter.com/#!/thaboh_khumalo/status/1138142061352443907" TargetMode="External" /><Relationship Id="rId295" Type="http://schemas.openxmlformats.org/officeDocument/2006/relationships/hyperlink" Target="https://twitter.com/#!/snakhonator90/status/1138346857158103041" TargetMode="External" /><Relationship Id="rId296" Type="http://schemas.openxmlformats.org/officeDocument/2006/relationships/hyperlink" Target="https://twitter.com/#!/leparalajazz/status/1138368286725496832" TargetMode="External" /><Relationship Id="rId297" Type="http://schemas.openxmlformats.org/officeDocument/2006/relationships/hyperlink" Target="https://twitter.com/#!/naholelettie/status/1138144803403776002" TargetMode="External" /><Relationship Id="rId298" Type="http://schemas.openxmlformats.org/officeDocument/2006/relationships/hyperlink" Target="https://twitter.com/#!/ndatipo_johanna/status/1138398608468918272" TargetMode="External" /><Relationship Id="rId299" Type="http://schemas.openxmlformats.org/officeDocument/2006/relationships/hyperlink" Target="https://twitter.com/#!/naholelettie/status/1138144803403776002" TargetMode="External" /><Relationship Id="rId300" Type="http://schemas.openxmlformats.org/officeDocument/2006/relationships/hyperlink" Target="https://twitter.com/#!/ndatipo_johanna/status/1138398608468918272" TargetMode="External" /><Relationship Id="rId301" Type="http://schemas.openxmlformats.org/officeDocument/2006/relationships/hyperlink" Target="https://twitter.com/#!/ndatipo_johanna/status/1138398608468918272" TargetMode="External" /><Relationship Id="rId302" Type="http://schemas.openxmlformats.org/officeDocument/2006/relationships/hyperlink" Target="https://twitter.com/#!/riazgilani/status/1138424588277362689" TargetMode="External" /><Relationship Id="rId303" Type="http://schemas.openxmlformats.org/officeDocument/2006/relationships/hyperlink" Target="https://twitter.com/#!/riazgilani/status/1138424588277362689" TargetMode="External" /><Relationship Id="rId304" Type="http://schemas.openxmlformats.org/officeDocument/2006/relationships/hyperlink" Target="https://twitter.com/#!/riazgilani/status/1138424588277362689" TargetMode="External" /><Relationship Id="rId305" Type="http://schemas.openxmlformats.org/officeDocument/2006/relationships/hyperlink" Target="https://twitter.com/#!/riazgilani/status/1138424588277362689" TargetMode="External" /><Relationship Id="rId306" Type="http://schemas.openxmlformats.org/officeDocument/2006/relationships/hyperlink" Target="https://twitter.com/#!/gina_botha/status/1138492687059955712" TargetMode="External" /><Relationship Id="rId307" Type="http://schemas.openxmlformats.org/officeDocument/2006/relationships/hyperlink" Target="https://twitter.com/#!/adw365/status/1138412303769059328" TargetMode="External" /><Relationship Id="rId308" Type="http://schemas.openxmlformats.org/officeDocument/2006/relationships/hyperlink" Target="https://twitter.com/#!/shmono1/status/1138539244681670656" TargetMode="External" /><Relationship Id="rId309" Type="http://schemas.openxmlformats.org/officeDocument/2006/relationships/hyperlink" Target="https://twitter.com/#!/adw365/status/1138412303769059328" TargetMode="External" /><Relationship Id="rId310" Type="http://schemas.openxmlformats.org/officeDocument/2006/relationships/hyperlink" Target="https://twitter.com/#!/adw365/status/1138412303769059328" TargetMode="External" /><Relationship Id="rId311" Type="http://schemas.openxmlformats.org/officeDocument/2006/relationships/hyperlink" Target="https://twitter.com/#!/shmono1/status/1138539244681670656" TargetMode="External" /><Relationship Id="rId312" Type="http://schemas.openxmlformats.org/officeDocument/2006/relationships/hyperlink" Target="https://twitter.com/#!/shmono1/status/1138539244681670656" TargetMode="External" /><Relationship Id="rId313" Type="http://schemas.openxmlformats.org/officeDocument/2006/relationships/hyperlink" Target="https://twitter.com/#!/shmono1/status/1138539244681670656" TargetMode="External" /><Relationship Id="rId314" Type="http://schemas.openxmlformats.org/officeDocument/2006/relationships/hyperlink" Target="https://twitter.com/#!/fnb_botswana/status/1136241301102481409" TargetMode="External" /><Relationship Id="rId315" Type="http://schemas.openxmlformats.org/officeDocument/2006/relationships/hyperlink" Target="https://twitter.com/#!/fnb_botswana/status/1136278435876220931" TargetMode="External" /><Relationship Id="rId316" Type="http://schemas.openxmlformats.org/officeDocument/2006/relationships/hyperlink" Target="https://twitter.com/#!/fnb_botswana/status/1138742477639376902" TargetMode="External" /><Relationship Id="rId317" Type="http://schemas.openxmlformats.org/officeDocument/2006/relationships/hyperlink" Target="https://twitter.com/#!/future_of_hr/status/1123939676895707138" TargetMode="External" /><Relationship Id="rId318" Type="http://schemas.openxmlformats.org/officeDocument/2006/relationships/hyperlink" Target="https://twitter.com/#!/nmajudith/status/1138765305071775745" TargetMode="External" /><Relationship Id="rId319" Type="http://schemas.openxmlformats.org/officeDocument/2006/relationships/hyperlink" Target="https://twitter.com/#!/magnificentcoms/status/1138779332569116673" TargetMode="External" /><Relationship Id="rId320" Type="http://schemas.openxmlformats.org/officeDocument/2006/relationships/hyperlink" Target="https://twitter.com/#!/abiotmledwaba/status/1138779620596158465" TargetMode="External" /><Relationship Id="rId321" Type="http://schemas.openxmlformats.org/officeDocument/2006/relationships/hyperlink" Target="https://twitter.com/#!/kabeloonlife/status/1138785171912704001" TargetMode="External" /><Relationship Id="rId322" Type="http://schemas.openxmlformats.org/officeDocument/2006/relationships/hyperlink" Target="https://twitter.com/#!/kabeloonlife/status/1138785171912704001" TargetMode="External" /><Relationship Id="rId323" Type="http://schemas.openxmlformats.org/officeDocument/2006/relationships/hyperlink" Target="https://twitter.com/#!/kabeloonlife/status/1138785171912704001" TargetMode="External" /><Relationship Id="rId324" Type="http://schemas.openxmlformats.org/officeDocument/2006/relationships/hyperlink" Target="https://twitter.com/#!/babtin_/status/1138788244462682112" TargetMode="External" /><Relationship Id="rId325" Type="http://schemas.openxmlformats.org/officeDocument/2006/relationships/hyperlink" Target="https://twitter.com/#!/rogerbez/status/1138788268164755456" TargetMode="External" /><Relationship Id="rId326" Type="http://schemas.openxmlformats.org/officeDocument/2006/relationships/hyperlink" Target="https://twitter.com/#!/lazarussekele6/status/1138793153883004928" TargetMode="External" /><Relationship Id="rId327" Type="http://schemas.openxmlformats.org/officeDocument/2006/relationships/hyperlink" Target="https://twitter.com/#!/segakwengjk/status/1138793387681820672" TargetMode="External" /><Relationship Id="rId328" Type="http://schemas.openxmlformats.org/officeDocument/2006/relationships/hyperlink" Target="https://twitter.com/#!/segakwengjk/status/1138793387681820672" TargetMode="External" /><Relationship Id="rId329" Type="http://schemas.openxmlformats.org/officeDocument/2006/relationships/hyperlink" Target="https://twitter.com/#!/segakwengjk/status/1138793387681820672" TargetMode="External" /><Relationship Id="rId330" Type="http://schemas.openxmlformats.org/officeDocument/2006/relationships/hyperlink" Target="https://twitter.com/#!/segakwengjk/status/1138793387681820672" TargetMode="External" /><Relationship Id="rId331" Type="http://schemas.openxmlformats.org/officeDocument/2006/relationships/hyperlink" Target="https://twitter.com/#!/segakwengjk/status/1138793387681820672" TargetMode="External" /><Relationship Id="rId332" Type="http://schemas.openxmlformats.org/officeDocument/2006/relationships/hyperlink" Target="https://twitter.com/#!/twolzonline/status/1138798358607347712" TargetMode="External" /><Relationship Id="rId333" Type="http://schemas.openxmlformats.org/officeDocument/2006/relationships/hyperlink" Target="https://twitter.com/#!/hsmsteve/status/1138810727190421505" TargetMode="External" /><Relationship Id="rId334" Type="http://schemas.openxmlformats.org/officeDocument/2006/relationships/hyperlink" Target="https://twitter.com/#!/youthstand1/status/1138865329428414464" TargetMode="External" /><Relationship Id="rId335" Type="http://schemas.openxmlformats.org/officeDocument/2006/relationships/hyperlink" Target="https://twitter.com/#!/kunuum/status/1138814059665645568" TargetMode="External" /><Relationship Id="rId336" Type="http://schemas.openxmlformats.org/officeDocument/2006/relationships/hyperlink" Target="https://twitter.com/#!/haulinenhu/status/1138874438743658498" TargetMode="External" /><Relationship Id="rId337" Type="http://schemas.openxmlformats.org/officeDocument/2006/relationships/hyperlink" Target="https://twitter.com/#!/haulinenhu/status/1138874438743658498" TargetMode="External" /><Relationship Id="rId338" Type="http://schemas.openxmlformats.org/officeDocument/2006/relationships/hyperlink" Target="https://twitter.com/#!/rbjacobs/status/1136544938047549440" TargetMode="External" /><Relationship Id="rId339" Type="http://schemas.openxmlformats.org/officeDocument/2006/relationships/hyperlink" Target="https://twitter.com/#!/rtfworldwide/status/1138838413719875585" TargetMode="External" /><Relationship Id="rId340" Type="http://schemas.openxmlformats.org/officeDocument/2006/relationships/hyperlink" Target="https://twitter.com/#!/rbjacobs/status/1138879599100739584" TargetMode="External" /><Relationship Id="rId341" Type="http://schemas.openxmlformats.org/officeDocument/2006/relationships/hyperlink" Target="https://twitter.com/#!/mmaps_thepro/status/1138900835851784192" TargetMode="External" /><Relationship Id="rId342" Type="http://schemas.openxmlformats.org/officeDocument/2006/relationships/hyperlink" Target="https://twitter.com/#!/number1knoxman/status/1139021910879158272" TargetMode="External" /><Relationship Id="rId343" Type="http://schemas.openxmlformats.org/officeDocument/2006/relationships/hyperlink" Target="https://twitter.com/#!/sjaymabaso/status/1139049305795375104" TargetMode="External" /><Relationship Id="rId344" Type="http://schemas.openxmlformats.org/officeDocument/2006/relationships/hyperlink" Target="https://twitter.com/#!/sjaymabaso/status/1139049305795375104" TargetMode="External" /><Relationship Id="rId345" Type="http://schemas.openxmlformats.org/officeDocument/2006/relationships/hyperlink" Target="https://twitter.com/#!/vanessambenoun/status/1139083497098960896" TargetMode="External" /><Relationship Id="rId346" Type="http://schemas.openxmlformats.org/officeDocument/2006/relationships/hyperlink" Target="https://twitter.com/#!/sola_akinbo/status/1139057545585332224" TargetMode="External" /><Relationship Id="rId347" Type="http://schemas.openxmlformats.org/officeDocument/2006/relationships/hyperlink" Target="https://twitter.com/#!/bruckenassociat/status/1139099043433525250" TargetMode="External" /><Relationship Id="rId348" Type="http://schemas.openxmlformats.org/officeDocument/2006/relationships/hyperlink" Target="https://twitter.com/#!/ke_geeman/status/1139116542048841728" TargetMode="External" /><Relationship Id="rId349" Type="http://schemas.openxmlformats.org/officeDocument/2006/relationships/hyperlink" Target="https://twitter.com/#!/ke_geeman/status/1139116542048841728" TargetMode="External" /><Relationship Id="rId350" Type="http://schemas.openxmlformats.org/officeDocument/2006/relationships/hyperlink" Target="https://twitter.com/#!/pass1tj/status/1139123591860146176" TargetMode="External" /><Relationship Id="rId351" Type="http://schemas.openxmlformats.org/officeDocument/2006/relationships/hyperlink" Target="https://twitter.com/#!/pass1tj/status/1139123591860146176" TargetMode="External" /><Relationship Id="rId352" Type="http://schemas.openxmlformats.org/officeDocument/2006/relationships/hyperlink" Target="https://twitter.com/#!/shebeegee/status/1139132365442301952" TargetMode="External" /><Relationship Id="rId353" Type="http://schemas.openxmlformats.org/officeDocument/2006/relationships/hyperlink" Target="https://twitter.com/#!/cazker1/status/1139132813821849600" TargetMode="External" /><Relationship Id="rId354" Type="http://schemas.openxmlformats.org/officeDocument/2006/relationships/hyperlink" Target="https://twitter.com/#!/simodisa_sa/status/1136282771310219270" TargetMode="External" /><Relationship Id="rId355" Type="http://schemas.openxmlformats.org/officeDocument/2006/relationships/hyperlink" Target="https://twitter.com/#!/simodisa_sa/status/1139144553905229824" TargetMode="External" /><Relationship Id="rId356" Type="http://schemas.openxmlformats.org/officeDocument/2006/relationships/hyperlink" Target="https://twitter.com/#!/endeavorsa/status/1135875269011656704" TargetMode="External" /><Relationship Id="rId357" Type="http://schemas.openxmlformats.org/officeDocument/2006/relationships/hyperlink" Target="https://twitter.com/#!/endeavorsa/status/1139145027005943808" TargetMode="External" /><Relationship Id="rId358" Type="http://schemas.openxmlformats.org/officeDocument/2006/relationships/hyperlink" Target="https://twitter.com/#!/siyamchunu/status/1139194013725208576" TargetMode="External" /><Relationship Id="rId359" Type="http://schemas.openxmlformats.org/officeDocument/2006/relationships/hyperlink" Target="https://twitter.com/#!/ekasientreprene/status/1136208626874540032" TargetMode="External" /><Relationship Id="rId360" Type="http://schemas.openxmlformats.org/officeDocument/2006/relationships/hyperlink" Target="https://twitter.com/#!/townshipbrands/status/1136332790855819264" TargetMode="External" /><Relationship Id="rId361" Type="http://schemas.openxmlformats.org/officeDocument/2006/relationships/hyperlink" Target="https://twitter.com/#!/joinusfortea/status/1138773299264131072" TargetMode="External" /><Relationship Id="rId362" Type="http://schemas.openxmlformats.org/officeDocument/2006/relationships/hyperlink" Target="https://twitter.com/#!/joinusfortea/status/1139115371003355136" TargetMode="External" /><Relationship Id="rId363" Type="http://schemas.openxmlformats.org/officeDocument/2006/relationships/hyperlink" Target="https://twitter.com/#!/townshipbrands/status/1139213988540100608" TargetMode="External" /><Relationship Id="rId364" Type="http://schemas.openxmlformats.org/officeDocument/2006/relationships/hyperlink" Target="https://twitter.com/#!/townshipbrands/status/1139213988540100608" TargetMode="External" /><Relationship Id="rId365" Type="http://schemas.openxmlformats.org/officeDocument/2006/relationships/hyperlink" Target="https://twitter.com/#!/bumblesbabies/status/1139215351898660869" TargetMode="External" /><Relationship Id="rId366" Type="http://schemas.openxmlformats.org/officeDocument/2006/relationships/hyperlink" Target="https://twitter.com/#!/ordinarygirlnix/status/1139233759272886273" TargetMode="External" /><Relationship Id="rId367" Type="http://schemas.openxmlformats.org/officeDocument/2006/relationships/hyperlink" Target="https://twitter.com/#!/ordinarygirlnix/status/1139233759272886273" TargetMode="External" /><Relationship Id="rId368" Type="http://schemas.openxmlformats.org/officeDocument/2006/relationships/hyperlink" Target="https://twitter.com/#!/provocative69/status/1139264218543378433" TargetMode="External" /><Relationship Id="rId369" Type="http://schemas.openxmlformats.org/officeDocument/2006/relationships/hyperlink" Target="https://twitter.com/#!/jimisi4/status/1139397124284485636" TargetMode="External" /><Relationship Id="rId370" Type="http://schemas.openxmlformats.org/officeDocument/2006/relationships/hyperlink" Target="https://twitter.com/#!/nowclarence/status/1139413633182519297" TargetMode="External" /><Relationship Id="rId371" Type="http://schemas.openxmlformats.org/officeDocument/2006/relationships/hyperlink" Target="https://twitter.com/#!/cnn_co_jp/status/1139391430256807939" TargetMode="External" /><Relationship Id="rId372" Type="http://schemas.openxmlformats.org/officeDocument/2006/relationships/hyperlink" Target="https://twitter.com/#!/sakuraba_fnb/status/1139469536921448448" TargetMode="External" /><Relationship Id="rId373" Type="http://schemas.openxmlformats.org/officeDocument/2006/relationships/hyperlink" Target="https://twitter.com/#!/noeleensaid/status/1139480729895784448" TargetMode="External" /><Relationship Id="rId374" Type="http://schemas.openxmlformats.org/officeDocument/2006/relationships/hyperlink" Target="https://twitter.com/#!/tweetobakeng/status/1139497077266886658" TargetMode="External" /><Relationship Id="rId375" Type="http://schemas.openxmlformats.org/officeDocument/2006/relationships/hyperlink" Target="https://twitter.com/#!/siliconcape/status/1132927212506759168" TargetMode="External" /><Relationship Id="rId376" Type="http://schemas.openxmlformats.org/officeDocument/2006/relationships/hyperlink" Target="https://twitter.com/#!/siliconcape/status/1139498119702503430" TargetMode="External" /><Relationship Id="rId377" Type="http://schemas.openxmlformats.org/officeDocument/2006/relationships/hyperlink" Target="https://twitter.com/#!/siliconcape/status/1139498147917570049" TargetMode="External" /><Relationship Id="rId378" Type="http://schemas.openxmlformats.org/officeDocument/2006/relationships/hyperlink" Target="https://twitter.com/#!/fnbsa/status/1128648190809530369" TargetMode="External" /><Relationship Id="rId379" Type="http://schemas.openxmlformats.org/officeDocument/2006/relationships/hyperlink" Target="https://twitter.com/#!/fnbsa/status/1123164029768404992" TargetMode="External" /><Relationship Id="rId380" Type="http://schemas.openxmlformats.org/officeDocument/2006/relationships/hyperlink" Target="https://twitter.com/#!/fnbsa/status/1136163690552713217" TargetMode="External" /><Relationship Id="rId381" Type="http://schemas.openxmlformats.org/officeDocument/2006/relationships/hyperlink" Target="https://twitter.com/#!/fnbsa/status/1122081778485932032" TargetMode="External" /><Relationship Id="rId382" Type="http://schemas.openxmlformats.org/officeDocument/2006/relationships/hyperlink" Target="https://twitter.com/#!/fnbsa/status/1122086835717537797" TargetMode="External" /><Relationship Id="rId383" Type="http://schemas.openxmlformats.org/officeDocument/2006/relationships/hyperlink" Target="https://twitter.com/#!/fnbsa/status/1134379673323016192" TargetMode="External" /><Relationship Id="rId384" Type="http://schemas.openxmlformats.org/officeDocument/2006/relationships/hyperlink" Target="https://twitter.com/#!/fnbsa/status/1133742291892428800" TargetMode="External" /><Relationship Id="rId385" Type="http://schemas.openxmlformats.org/officeDocument/2006/relationships/hyperlink" Target="https://twitter.com/#!/owethumack/status/1139498333477715968" TargetMode="External" /><Relationship Id="rId386" Type="http://schemas.openxmlformats.org/officeDocument/2006/relationships/hyperlink" Target="https://twitter.com/#!/mbe50288854/status/1139498718925852672" TargetMode="External" /><Relationship Id="rId387" Type="http://schemas.openxmlformats.org/officeDocument/2006/relationships/hyperlink" Target="https://twitter.com/#!/thebestofzambia/status/1139196500343439361" TargetMode="External" /><Relationship Id="rId388" Type="http://schemas.openxmlformats.org/officeDocument/2006/relationships/hyperlink" Target="https://twitter.com/#!/thebestofzambia/status/1139502089040777216" TargetMode="External" /><Relationship Id="rId389" Type="http://schemas.openxmlformats.org/officeDocument/2006/relationships/hyperlink" Target="https://twitter.com/#!/bontlelq/status/1139551931855233026" TargetMode="External" /><Relationship Id="rId390" Type="http://schemas.openxmlformats.org/officeDocument/2006/relationships/hyperlink" Target="https://twitter.com/#!/bontlelq/status/1139551931855233026" TargetMode="External" /><Relationship Id="rId391" Type="http://schemas.openxmlformats.org/officeDocument/2006/relationships/hyperlink" Target="https://twitter.com/#!/bontlelq/status/1139551931855233026" TargetMode="External" /><Relationship Id="rId392" Type="http://schemas.openxmlformats.org/officeDocument/2006/relationships/hyperlink" Target="https://twitter.com/#!/phachsitha_c/status/1139554162738257920" TargetMode="External" /><Relationship Id="rId393" Type="http://schemas.openxmlformats.org/officeDocument/2006/relationships/hyperlink" Target="https://twitter.com/#!/moosetsmedia/status/1139555467712221185" TargetMode="External" /><Relationship Id="rId394" Type="http://schemas.openxmlformats.org/officeDocument/2006/relationships/hyperlink" Target="https://twitter.com/#!/iamntshavhi/status/1139564154262568960" TargetMode="External" /><Relationship Id="rId395" Type="http://schemas.openxmlformats.org/officeDocument/2006/relationships/hyperlink" Target="https://twitter.com/#!/blacktizza/status/1139589222346739712" TargetMode="External" /><Relationship Id="rId396" Type="http://schemas.openxmlformats.org/officeDocument/2006/relationships/hyperlink" Target="https://twitter.com/#!/angelfaroverde/status/1139608407672066048" TargetMode="External" /><Relationship Id="rId397" Type="http://schemas.openxmlformats.org/officeDocument/2006/relationships/hyperlink" Target="https://twitter.com/#!/luismhuete/status/1139610956827418625" TargetMode="External" /><Relationship Id="rId398" Type="http://schemas.openxmlformats.org/officeDocument/2006/relationships/hyperlink" Target="https://twitter.com/#!/analuzhuete/status/1139611978006237184" TargetMode="External" /><Relationship Id="rId399" Type="http://schemas.openxmlformats.org/officeDocument/2006/relationships/hyperlink" Target="https://twitter.com/#!/analuzhuete/status/1139611978006237184" TargetMode="External" /><Relationship Id="rId400" Type="http://schemas.openxmlformats.org/officeDocument/2006/relationships/hyperlink" Target="https://api.twitter.com/1.1/geo/id/8b9ec16fdc0d7e55.json" TargetMode="External" /><Relationship Id="rId401" Type="http://schemas.openxmlformats.org/officeDocument/2006/relationships/hyperlink" Target="https://api.twitter.com/1.1/geo/id/8b9ec16fdc0d7e55.json" TargetMode="External" /><Relationship Id="rId402" Type="http://schemas.openxmlformats.org/officeDocument/2006/relationships/hyperlink" Target="https://api.twitter.com/1.1/geo/id/d73e8f8ebdd03aff.json" TargetMode="External" /><Relationship Id="rId403" Type="http://schemas.openxmlformats.org/officeDocument/2006/relationships/hyperlink" Target="https://api.twitter.com/1.1/geo/id/a02e6c261fa62b42.json" TargetMode="External" /><Relationship Id="rId404" Type="http://schemas.openxmlformats.org/officeDocument/2006/relationships/hyperlink" Target="https://api.twitter.com/1.1/geo/id/46c1b1ab24d7e11a.json" TargetMode="External" /><Relationship Id="rId405" Type="http://schemas.openxmlformats.org/officeDocument/2006/relationships/hyperlink" Target="https://api.twitter.com/1.1/geo/id/9d7cae88ff6a29f5.json" TargetMode="External" /><Relationship Id="rId406" Type="http://schemas.openxmlformats.org/officeDocument/2006/relationships/hyperlink" Target="https://api.twitter.com/1.1/geo/id/8a927a7056322151.json" TargetMode="External" /><Relationship Id="rId407" Type="http://schemas.openxmlformats.org/officeDocument/2006/relationships/comments" Target="../comments1.xml" /><Relationship Id="rId408" Type="http://schemas.openxmlformats.org/officeDocument/2006/relationships/vmlDrawing" Target="../drawings/vmlDrawing1.vml" /><Relationship Id="rId409" Type="http://schemas.openxmlformats.org/officeDocument/2006/relationships/table" Target="../tables/table1.xml" /><Relationship Id="rId4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LraqEqFpI" TargetMode="External" /><Relationship Id="rId2" Type="http://schemas.openxmlformats.org/officeDocument/2006/relationships/hyperlink" Target="https://t.co/igpEWViQT3" TargetMode="External" /><Relationship Id="rId3" Type="http://schemas.openxmlformats.org/officeDocument/2006/relationships/hyperlink" Target="http://t.co/gQa2yicU6Q" TargetMode="External" /><Relationship Id="rId4" Type="http://schemas.openxmlformats.org/officeDocument/2006/relationships/hyperlink" Target="https://t.co/WE8Jn8Hsi3" TargetMode="External" /><Relationship Id="rId5" Type="http://schemas.openxmlformats.org/officeDocument/2006/relationships/hyperlink" Target="http://t.co/HMOMopykYE" TargetMode="External" /><Relationship Id="rId6" Type="http://schemas.openxmlformats.org/officeDocument/2006/relationships/hyperlink" Target="https://t.co/iW7XzRpJm4" TargetMode="External" /><Relationship Id="rId7" Type="http://schemas.openxmlformats.org/officeDocument/2006/relationships/hyperlink" Target="https://t.co/0AaZ6Pq2eD" TargetMode="External" /><Relationship Id="rId8" Type="http://schemas.openxmlformats.org/officeDocument/2006/relationships/hyperlink" Target="https://t.co/Yec4Vx24Ch" TargetMode="External" /><Relationship Id="rId9" Type="http://schemas.openxmlformats.org/officeDocument/2006/relationships/hyperlink" Target="https://t.co/iFrUmfLfp3" TargetMode="External" /><Relationship Id="rId10" Type="http://schemas.openxmlformats.org/officeDocument/2006/relationships/hyperlink" Target="http://t.co/2EWI1p1V0N" TargetMode="External" /><Relationship Id="rId11" Type="http://schemas.openxmlformats.org/officeDocument/2006/relationships/hyperlink" Target="http://t.co/N7PhWrlcYW" TargetMode="External" /><Relationship Id="rId12" Type="http://schemas.openxmlformats.org/officeDocument/2006/relationships/hyperlink" Target="http://t.co/Ji1MRQgz4z" TargetMode="External" /><Relationship Id="rId13" Type="http://schemas.openxmlformats.org/officeDocument/2006/relationships/hyperlink" Target="https://t.co/G7QZFxPQCr" TargetMode="External" /><Relationship Id="rId14" Type="http://schemas.openxmlformats.org/officeDocument/2006/relationships/hyperlink" Target="https://t.co/vAkn2namfg" TargetMode="External" /><Relationship Id="rId15" Type="http://schemas.openxmlformats.org/officeDocument/2006/relationships/hyperlink" Target="https://t.co/P5hCSHhZjW" TargetMode="External" /><Relationship Id="rId16" Type="http://schemas.openxmlformats.org/officeDocument/2006/relationships/hyperlink" Target="https://t.co/Hdgw8zHSaY" TargetMode="External" /><Relationship Id="rId17" Type="http://schemas.openxmlformats.org/officeDocument/2006/relationships/hyperlink" Target="https://t.co/x2mPSKu8TS" TargetMode="External" /><Relationship Id="rId18" Type="http://schemas.openxmlformats.org/officeDocument/2006/relationships/hyperlink" Target="https://t.co/pNaf467691" TargetMode="External" /><Relationship Id="rId19" Type="http://schemas.openxmlformats.org/officeDocument/2006/relationships/hyperlink" Target="https://t.co/w8OfgDFlnM" TargetMode="External" /><Relationship Id="rId20" Type="http://schemas.openxmlformats.org/officeDocument/2006/relationships/hyperlink" Target="https://t.co/rpSUlmDa6K" TargetMode="External" /><Relationship Id="rId21" Type="http://schemas.openxmlformats.org/officeDocument/2006/relationships/hyperlink" Target="https://t.co/AXO8ZZk25D" TargetMode="External" /><Relationship Id="rId22" Type="http://schemas.openxmlformats.org/officeDocument/2006/relationships/hyperlink" Target="https://t.co/LCBOvGXJq2" TargetMode="External" /><Relationship Id="rId23" Type="http://schemas.openxmlformats.org/officeDocument/2006/relationships/hyperlink" Target="https://t.co/Pokc792ij8" TargetMode="External" /><Relationship Id="rId24" Type="http://schemas.openxmlformats.org/officeDocument/2006/relationships/hyperlink" Target="https://t.co/2yJBdukNoK" TargetMode="External" /><Relationship Id="rId25" Type="http://schemas.openxmlformats.org/officeDocument/2006/relationships/hyperlink" Target="https://t.co/SKANpRovFU" TargetMode="External" /><Relationship Id="rId26" Type="http://schemas.openxmlformats.org/officeDocument/2006/relationships/hyperlink" Target="https://t.co/4kfuRx9tNR" TargetMode="External" /><Relationship Id="rId27" Type="http://schemas.openxmlformats.org/officeDocument/2006/relationships/hyperlink" Target="https://t.co/Wz4MDvXbrP" TargetMode="External" /><Relationship Id="rId28" Type="http://schemas.openxmlformats.org/officeDocument/2006/relationships/hyperlink" Target="https://t.co/2pyGxtx0IB" TargetMode="External" /><Relationship Id="rId29" Type="http://schemas.openxmlformats.org/officeDocument/2006/relationships/hyperlink" Target="https://t.co/TQeJ5pGOhz" TargetMode="External" /><Relationship Id="rId30" Type="http://schemas.openxmlformats.org/officeDocument/2006/relationships/hyperlink" Target="https://t.co/FalSsymWOY" TargetMode="External" /><Relationship Id="rId31" Type="http://schemas.openxmlformats.org/officeDocument/2006/relationships/hyperlink" Target="https://t.co/txS2Zt6Tqn" TargetMode="External" /><Relationship Id="rId32" Type="http://schemas.openxmlformats.org/officeDocument/2006/relationships/hyperlink" Target="https://t.co/nKMzd0yYIr" TargetMode="External" /><Relationship Id="rId33" Type="http://schemas.openxmlformats.org/officeDocument/2006/relationships/hyperlink" Target="https://t.co/poRI35GIDz" TargetMode="External" /><Relationship Id="rId34" Type="http://schemas.openxmlformats.org/officeDocument/2006/relationships/hyperlink" Target="https://t.co/yUQhduSgPo" TargetMode="External" /><Relationship Id="rId35" Type="http://schemas.openxmlformats.org/officeDocument/2006/relationships/hyperlink" Target="https://t.co/3hLGYEGuI7" TargetMode="External" /><Relationship Id="rId36" Type="http://schemas.openxmlformats.org/officeDocument/2006/relationships/hyperlink" Target="https://t.co/J9FrMSLQqB" TargetMode="External" /><Relationship Id="rId37" Type="http://schemas.openxmlformats.org/officeDocument/2006/relationships/hyperlink" Target="https://t.co/QU0hFGvWfq" TargetMode="External" /><Relationship Id="rId38" Type="http://schemas.openxmlformats.org/officeDocument/2006/relationships/hyperlink" Target="https://t.co/Ac9XSL7NdB" TargetMode="External" /><Relationship Id="rId39" Type="http://schemas.openxmlformats.org/officeDocument/2006/relationships/hyperlink" Target="http://t.co/wllYKF2i4V" TargetMode="External" /><Relationship Id="rId40" Type="http://schemas.openxmlformats.org/officeDocument/2006/relationships/hyperlink" Target="http://t.co/9tvofxUvjg" TargetMode="External" /><Relationship Id="rId41" Type="http://schemas.openxmlformats.org/officeDocument/2006/relationships/hyperlink" Target="https://t.co/qGRrlf4sGR" TargetMode="External" /><Relationship Id="rId42" Type="http://schemas.openxmlformats.org/officeDocument/2006/relationships/hyperlink" Target="http://t.co/Q20SoEkect" TargetMode="External" /><Relationship Id="rId43" Type="http://schemas.openxmlformats.org/officeDocument/2006/relationships/hyperlink" Target="https://t.co/mNiy28IIXU" TargetMode="External" /><Relationship Id="rId44" Type="http://schemas.openxmlformats.org/officeDocument/2006/relationships/hyperlink" Target="https://t.co/JjjYuegacq" TargetMode="External" /><Relationship Id="rId45" Type="http://schemas.openxmlformats.org/officeDocument/2006/relationships/hyperlink" Target="http://t.co/BX0LLmsgHE" TargetMode="External" /><Relationship Id="rId46" Type="http://schemas.openxmlformats.org/officeDocument/2006/relationships/hyperlink" Target="https://t.co/uOl4wr9Bsv" TargetMode="External" /><Relationship Id="rId47" Type="http://schemas.openxmlformats.org/officeDocument/2006/relationships/hyperlink" Target="https://t.co/4jXNLdCMQ4" TargetMode="External" /><Relationship Id="rId48" Type="http://schemas.openxmlformats.org/officeDocument/2006/relationships/hyperlink" Target="https://t.co/a74LhWypqG" TargetMode="External" /><Relationship Id="rId49" Type="http://schemas.openxmlformats.org/officeDocument/2006/relationships/hyperlink" Target="https://t.co/zzuKDcOOuE" TargetMode="External" /><Relationship Id="rId50" Type="http://schemas.openxmlformats.org/officeDocument/2006/relationships/hyperlink" Target="https://t.co/wBwpTThlMG" TargetMode="External" /><Relationship Id="rId51" Type="http://schemas.openxmlformats.org/officeDocument/2006/relationships/hyperlink" Target="https://t.co/xyy7nOE4oI" TargetMode="External" /><Relationship Id="rId52" Type="http://schemas.openxmlformats.org/officeDocument/2006/relationships/hyperlink" Target="https://t.co/9kCD43pHSL" TargetMode="External" /><Relationship Id="rId53" Type="http://schemas.openxmlformats.org/officeDocument/2006/relationships/hyperlink" Target="https://t.co/h0gDlSGkCH" TargetMode="External" /><Relationship Id="rId54" Type="http://schemas.openxmlformats.org/officeDocument/2006/relationships/hyperlink" Target="https://t.co/WRWjklYBFf" TargetMode="External" /><Relationship Id="rId55" Type="http://schemas.openxmlformats.org/officeDocument/2006/relationships/hyperlink" Target="https://t.co/zFLkz7s3RO" TargetMode="External" /><Relationship Id="rId56" Type="http://schemas.openxmlformats.org/officeDocument/2006/relationships/hyperlink" Target="https://t.co/JrPkLRJ3VS" TargetMode="External" /><Relationship Id="rId57" Type="http://schemas.openxmlformats.org/officeDocument/2006/relationships/hyperlink" Target="http://t.co/J8sxKNdmyd" TargetMode="External" /><Relationship Id="rId58" Type="http://schemas.openxmlformats.org/officeDocument/2006/relationships/hyperlink" Target="https://t.co/JTCxS86j7V" TargetMode="External" /><Relationship Id="rId59" Type="http://schemas.openxmlformats.org/officeDocument/2006/relationships/hyperlink" Target="https://t.co/Y57A94Opl6" TargetMode="External" /><Relationship Id="rId60" Type="http://schemas.openxmlformats.org/officeDocument/2006/relationships/hyperlink" Target="http://t.co/wJHnf0s92O" TargetMode="External" /><Relationship Id="rId61" Type="http://schemas.openxmlformats.org/officeDocument/2006/relationships/hyperlink" Target="https://t.co/VQzBSlKKfP" TargetMode="External" /><Relationship Id="rId62" Type="http://schemas.openxmlformats.org/officeDocument/2006/relationships/hyperlink" Target="https://t.co/PL9PRKJq5K" TargetMode="External" /><Relationship Id="rId63" Type="http://schemas.openxmlformats.org/officeDocument/2006/relationships/hyperlink" Target="https://t.co/jP5OHfnnlF" TargetMode="External" /><Relationship Id="rId64" Type="http://schemas.openxmlformats.org/officeDocument/2006/relationships/hyperlink" Target="https://t.co/zEk2w9QDqE" TargetMode="External" /><Relationship Id="rId65" Type="http://schemas.openxmlformats.org/officeDocument/2006/relationships/hyperlink" Target="http://t.co/G2MDGBt2HJ" TargetMode="External" /><Relationship Id="rId66" Type="http://schemas.openxmlformats.org/officeDocument/2006/relationships/hyperlink" Target="https://t.co/CpHCRzpXOD" TargetMode="External" /><Relationship Id="rId67" Type="http://schemas.openxmlformats.org/officeDocument/2006/relationships/hyperlink" Target="https://t.co/xDUlLCPZPe" TargetMode="External" /><Relationship Id="rId68" Type="http://schemas.openxmlformats.org/officeDocument/2006/relationships/hyperlink" Target="https://t.co/PZC5SlbQCp" TargetMode="External" /><Relationship Id="rId69" Type="http://schemas.openxmlformats.org/officeDocument/2006/relationships/hyperlink" Target="https://t.co/W5XrTvxalV" TargetMode="External" /><Relationship Id="rId70" Type="http://schemas.openxmlformats.org/officeDocument/2006/relationships/hyperlink" Target="https://pbs.twimg.com/profile_banners/403285753/1494195520" TargetMode="External" /><Relationship Id="rId71" Type="http://schemas.openxmlformats.org/officeDocument/2006/relationships/hyperlink" Target="https://pbs.twimg.com/profile_banners/349804439/1559033360" TargetMode="External" /><Relationship Id="rId72" Type="http://schemas.openxmlformats.org/officeDocument/2006/relationships/hyperlink" Target="https://pbs.twimg.com/profile_banners/205392993/1517568869" TargetMode="External" /><Relationship Id="rId73" Type="http://schemas.openxmlformats.org/officeDocument/2006/relationships/hyperlink" Target="https://pbs.twimg.com/profile_banners/2449488088/1559852349" TargetMode="External" /><Relationship Id="rId74" Type="http://schemas.openxmlformats.org/officeDocument/2006/relationships/hyperlink" Target="https://pbs.twimg.com/profile_banners/4861429933/1535434517" TargetMode="External" /><Relationship Id="rId75" Type="http://schemas.openxmlformats.org/officeDocument/2006/relationships/hyperlink" Target="https://pbs.twimg.com/profile_banners/23835272/1402518992" TargetMode="External" /><Relationship Id="rId76" Type="http://schemas.openxmlformats.org/officeDocument/2006/relationships/hyperlink" Target="https://pbs.twimg.com/profile_banners/1029821091638910976/1534363682" TargetMode="External" /><Relationship Id="rId77" Type="http://schemas.openxmlformats.org/officeDocument/2006/relationships/hyperlink" Target="https://pbs.twimg.com/profile_banners/57339160/1546954913" TargetMode="External" /><Relationship Id="rId78" Type="http://schemas.openxmlformats.org/officeDocument/2006/relationships/hyperlink" Target="https://pbs.twimg.com/profile_banners/380888725/1534008710" TargetMode="External" /><Relationship Id="rId79" Type="http://schemas.openxmlformats.org/officeDocument/2006/relationships/hyperlink" Target="https://pbs.twimg.com/profile_banners/938448711767789575/1560016066" TargetMode="External" /><Relationship Id="rId80" Type="http://schemas.openxmlformats.org/officeDocument/2006/relationships/hyperlink" Target="https://pbs.twimg.com/profile_banners/627565570/1560544376" TargetMode="External" /><Relationship Id="rId81" Type="http://schemas.openxmlformats.org/officeDocument/2006/relationships/hyperlink" Target="https://pbs.twimg.com/profile_banners/846780559862976522/1529913378" TargetMode="External" /><Relationship Id="rId82" Type="http://schemas.openxmlformats.org/officeDocument/2006/relationships/hyperlink" Target="https://pbs.twimg.com/profile_banners/20422173/1530261516" TargetMode="External" /><Relationship Id="rId83" Type="http://schemas.openxmlformats.org/officeDocument/2006/relationships/hyperlink" Target="https://pbs.twimg.com/profile_banners/879982569172992000/1512537847" TargetMode="External" /><Relationship Id="rId84" Type="http://schemas.openxmlformats.org/officeDocument/2006/relationships/hyperlink" Target="https://pbs.twimg.com/profile_banners/584016512/1521207762" TargetMode="External" /><Relationship Id="rId85" Type="http://schemas.openxmlformats.org/officeDocument/2006/relationships/hyperlink" Target="https://pbs.twimg.com/profile_banners/1183076804/1509566105" TargetMode="External" /><Relationship Id="rId86" Type="http://schemas.openxmlformats.org/officeDocument/2006/relationships/hyperlink" Target="https://pbs.twimg.com/profile_banners/324970337/1418839444" TargetMode="External" /><Relationship Id="rId87" Type="http://schemas.openxmlformats.org/officeDocument/2006/relationships/hyperlink" Target="https://pbs.twimg.com/profile_banners/20838482/1548063111" TargetMode="External" /><Relationship Id="rId88" Type="http://schemas.openxmlformats.org/officeDocument/2006/relationships/hyperlink" Target="https://pbs.twimg.com/profile_banners/814182642774065152/1554537469" TargetMode="External" /><Relationship Id="rId89" Type="http://schemas.openxmlformats.org/officeDocument/2006/relationships/hyperlink" Target="https://pbs.twimg.com/profile_banners/3458034443/1532283297" TargetMode="External" /><Relationship Id="rId90" Type="http://schemas.openxmlformats.org/officeDocument/2006/relationships/hyperlink" Target="https://pbs.twimg.com/profile_banners/72262176/1555332213" TargetMode="External" /><Relationship Id="rId91" Type="http://schemas.openxmlformats.org/officeDocument/2006/relationships/hyperlink" Target="https://pbs.twimg.com/profile_banners/1728458438/1526929893" TargetMode="External" /><Relationship Id="rId92" Type="http://schemas.openxmlformats.org/officeDocument/2006/relationships/hyperlink" Target="https://pbs.twimg.com/profile_banners/1002172849396862976/1527771973" TargetMode="External" /><Relationship Id="rId93" Type="http://schemas.openxmlformats.org/officeDocument/2006/relationships/hyperlink" Target="https://pbs.twimg.com/profile_banners/743935088656789505/1474873446" TargetMode="External" /><Relationship Id="rId94" Type="http://schemas.openxmlformats.org/officeDocument/2006/relationships/hyperlink" Target="https://pbs.twimg.com/profile_banners/2172299307/1560011712" TargetMode="External" /><Relationship Id="rId95" Type="http://schemas.openxmlformats.org/officeDocument/2006/relationships/hyperlink" Target="https://pbs.twimg.com/profile_banners/170002023/1515098433" TargetMode="External" /><Relationship Id="rId96" Type="http://schemas.openxmlformats.org/officeDocument/2006/relationships/hyperlink" Target="https://pbs.twimg.com/profile_banners/1055206097181728772/1542367456" TargetMode="External" /><Relationship Id="rId97" Type="http://schemas.openxmlformats.org/officeDocument/2006/relationships/hyperlink" Target="https://pbs.twimg.com/profile_banners/2449502355/1509448624" TargetMode="External" /><Relationship Id="rId98" Type="http://schemas.openxmlformats.org/officeDocument/2006/relationships/hyperlink" Target="https://pbs.twimg.com/profile_banners/808698179898245120/1545474875" TargetMode="External" /><Relationship Id="rId99" Type="http://schemas.openxmlformats.org/officeDocument/2006/relationships/hyperlink" Target="https://pbs.twimg.com/profile_banners/209509582/1557651042" TargetMode="External" /><Relationship Id="rId100" Type="http://schemas.openxmlformats.org/officeDocument/2006/relationships/hyperlink" Target="https://pbs.twimg.com/profile_banners/134115719/1551009981" TargetMode="External" /><Relationship Id="rId101" Type="http://schemas.openxmlformats.org/officeDocument/2006/relationships/hyperlink" Target="https://pbs.twimg.com/profile_banners/2722020305/1546674825" TargetMode="External" /><Relationship Id="rId102" Type="http://schemas.openxmlformats.org/officeDocument/2006/relationships/hyperlink" Target="https://pbs.twimg.com/profile_banners/364935526/1552589577" TargetMode="External" /><Relationship Id="rId103" Type="http://schemas.openxmlformats.org/officeDocument/2006/relationships/hyperlink" Target="https://pbs.twimg.com/profile_banners/133202523/1557754815" TargetMode="External" /><Relationship Id="rId104" Type="http://schemas.openxmlformats.org/officeDocument/2006/relationships/hyperlink" Target="https://pbs.twimg.com/profile_banners/65147891/1545927432" TargetMode="External" /><Relationship Id="rId105" Type="http://schemas.openxmlformats.org/officeDocument/2006/relationships/hyperlink" Target="https://pbs.twimg.com/profile_banners/172471005/1552332346" TargetMode="External" /><Relationship Id="rId106" Type="http://schemas.openxmlformats.org/officeDocument/2006/relationships/hyperlink" Target="https://pbs.twimg.com/profile_banners/826734900267065345/1511405439" TargetMode="External" /><Relationship Id="rId107" Type="http://schemas.openxmlformats.org/officeDocument/2006/relationships/hyperlink" Target="https://pbs.twimg.com/profile_banners/357075056/1515019807" TargetMode="External" /><Relationship Id="rId108" Type="http://schemas.openxmlformats.org/officeDocument/2006/relationships/hyperlink" Target="https://pbs.twimg.com/profile_banners/2795800733/1547438896" TargetMode="External" /><Relationship Id="rId109" Type="http://schemas.openxmlformats.org/officeDocument/2006/relationships/hyperlink" Target="https://pbs.twimg.com/profile_banners/4364514034/1522589502" TargetMode="External" /><Relationship Id="rId110" Type="http://schemas.openxmlformats.org/officeDocument/2006/relationships/hyperlink" Target="https://pbs.twimg.com/profile_banners/56980888/1560352605" TargetMode="External" /><Relationship Id="rId111" Type="http://schemas.openxmlformats.org/officeDocument/2006/relationships/hyperlink" Target="https://pbs.twimg.com/profile_banners/239011652/1416217878" TargetMode="External" /><Relationship Id="rId112" Type="http://schemas.openxmlformats.org/officeDocument/2006/relationships/hyperlink" Target="https://pbs.twimg.com/profile_banners/377414182/1495212580" TargetMode="External" /><Relationship Id="rId113" Type="http://schemas.openxmlformats.org/officeDocument/2006/relationships/hyperlink" Target="https://pbs.twimg.com/profile_banners/2772191235/1413364548" TargetMode="External" /><Relationship Id="rId114" Type="http://schemas.openxmlformats.org/officeDocument/2006/relationships/hyperlink" Target="https://pbs.twimg.com/profile_banners/62553744/1553510178" TargetMode="External" /><Relationship Id="rId115" Type="http://schemas.openxmlformats.org/officeDocument/2006/relationships/hyperlink" Target="https://pbs.twimg.com/profile_banners/255427651/1555337347" TargetMode="External" /><Relationship Id="rId116" Type="http://schemas.openxmlformats.org/officeDocument/2006/relationships/hyperlink" Target="https://pbs.twimg.com/profile_banners/329065650/1559025951" TargetMode="External" /><Relationship Id="rId117" Type="http://schemas.openxmlformats.org/officeDocument/2006/relationships/hyperlink" Target="https://pbs.twimg.com/profile_banners/447245028/1398602571" TargetMode="External" /><Relationship Id="rId118" Type="http://schemas.openxmlformats.org/officeDocument/2006/relationships/hyperlink" Target="https://pbs.twimg.com/profile_banners/501711341/1421951021" TargetMode="External" /><Relationship Id="rId119" Type="http://schemas.openxmlformats.org/officeDocument/2006/relationships/hyperlink" Target="https://pbs.twimg.com/profile_banners/344912028/1559209164" TargetMode="External" /><Relationship Id="rId120" Type="http://schemas.openxmlformats.org/officeDocument/2006/relationships/hyperlink" Target="https://pbs.twimg.com/profile_banners/1133986315131899904/1559204658" TargetMode="External" /><Relationship Id="rId121" Type="http://schemas.openxmlformats.org/officeDocument/2006/relationships/hyperlink" Target="https://pbs.twimg.com/profile_banners/135389546/1400962662" TargetMode="External" /><Relationship Id="rId122" Type="http://schemas.openxmlformats.org/officeDocument/2006/relationships/hyperlink" Target="https://pbs.twimg.com/profile_banners/43682283/1514826317" TargetMode="External" /><Relationship Id="rId123" Type="http://schemas.openxmlformats.org/officeDocument/2006/relationships/hyperlink" Target="https://pbs.twimg.com/profile_banners/985774726185406464/1536839455" TargetMode="External" /><Relationship Id="rId124" Type="http://schemas.openxmlformats.org/officeDocument/2006/relationships/hyperlink" Target="https://pbs.twimg.com/profile_banners/63975859/1559615203" TargetMode="External" /><Relationship Id="rId125" Type="http://schemas.openxmlformats.org/officeDocument/2006/relationships/hyperlink" Target="https://pbs.twimg.com/profile_banners/1013669810683588609/1532918022" TargetMode="External" /><Relationship Id="rId126" Type="http://schemas.openxmlformats.org/officeDocument/2006/relationships/hyperlink" Target="https://pbs.twimg.com/profile_banners/441063133/1551009954" TargetMode="External" /><Relationship Id="rId127" Type="http://schemas.openxmlformats.org/officeDocument/2006/relationships/hyperlink" Target="https://pbs.twimg.com/profile_banners/869861102/1516490709" TargetMode="External" /><Relationship Id="rId128" Type="http://schemas.openxmlformats.org/officeDocument/2006/relationships/hyperlink" Target="https://pbs.twimg.com/profile_banners/1920812653/1556793862" TargetMode="External" /><Relationship Id="rId129" Type="http://schemas.openxmlformats.org/officeDocument/2006/relationships/hyperlink" Target="https://pbs.twimg.com/profile_banners/954804691585691648/1554489659" TargetMode="External" /><Relationship Id="rId130" Type="http://schemas.openxmlformats.org/officeDocument/2006/relationships/hyperlink" Target="https://pbs.twimg.com/profile_banners/1035216551417405440/1552781106" TargetMode="External" /><Relationship Id="rId131" Type="http://schemas.openxmlformats.org/officeDocument/2006/relationships/hyperlink" Target="https://pbs.twimg.com/profile_banners/66075435/1554104657" TargetMode="External" /><Relationship Id="rId132" Type="http://schemas.openxmlformats.org/officeDocument/2006/relationships/hyperlink" Target="https://pbs.twimg.com/profile_banners/1358961511/1387346526" TargetMode="External" /><Relationship Id="rId133" Type="http://schemas.openxmlformats.org/officeDocument/2006/relationships/hyperlink" Target="https://pbs.twimg.com/profile_banners/16510646/1492086469" TargetMode="External" /><Relationship Id="rId134" Type="http://schemas.openxmlformats.org/officeDocument/2006/relationships/hyperlink" Target="https://pbs.twimg.com/profile_banners/480291767/1454726813" TargetMode="External" /><Relationship Id="rId135" Type="http://schemas.openxmlformats.org/officeDocument/2006/relationships/hyperlink" Target="https://pbs.twimg.com/profile_banners/557551229/1560272222" TargetMode="External" /><Relationship Id="rId136" Type="http://schemas.openxmlformats.org/officeDocument/2006/relationships/hyperlink" Target="https://pbs.twimg.com/profile_banners/3223905279/1539075536" TargetMode="External" /><Relationship Id="rId137" Type="http://schemas.openxmlformats.org/officeDocument/2006/relationships/hyperlink" Target="https://pbs.twimg.com/profile_banners/900385693/1411821831" TargetMode="External" /><Relationship Id="rId138" Type="http://schemas.openxmlformats.org/officeDocument/2006/relationships/hyperlink" Target="https://pbs.twimg.com/profile_banners/2591394811/1469539213" TargetMode="External" /><Relationship Id="rId139" Type="http://schemas.openxmlformats.org/officeDocument/2006/relationships/hyperlink" Target="https://pbs.twimg.com/profile_banners/1138478994846900225/1560327428" TargetMode="External" /><Relationship Id="rId140" Type="http://schemas.openxmlformats.org/officeDocument/2006/relationships/hyperlink" Target="https://pbs.twimg.com/profile_banners/859749081123610624/1493815264" TargetMode="External" /><Relationship Id="rId141" Type="http://schemas.openxmlformats.org/officeDocument/2006/relationships/hyperlink" Target="https://pbs.twimg.com/profile_banners/3305805741/1519298321" TargetMode="External" /><Relationship Id="rId142" Type="http://schemas.openxmlformats.org/officeDocument/2006/relationships/hyperlink" Target="https://pbs.twimg.com/profile_banners/304565069/1553741523" TargetMode="External" /><Relationship Id="rId143" Type="http://schemas.openxmlformats.org/officeDocument/2006/relationships/hyperlink" Target="https://pbs.twimg.com/profile_banners/502865694/1547585443" TargetMode="External" /><Relationship Id="rId144" Type="http://schemas.openxmlformats.org/officeDocument/2006/relationships/hyperlink" Target="https://pbs.twimg.com/profile_banners/2997932599/1442238705" TargetMode="External" /><Relationship Id="rId145" Type="http://schemas.openxmlformats.org/officeDocument/2006/relationships/hyperlink" Target="https://pbs.twimg.com/profile_banners/2328577472/1555517870" TargetMode="External" /><Relationship Id="rId146" Type="http://schemas.openxmlformats.org/officeDocument/2006/relationships/hyperlink" Target="https://pbs.twimg.com/profile_banners/1277648239/1559536253" TargetMode="External" /><Relationship Id="rId147" Type="http://schemas.openxmlformats.org/officeDocument/2006/relationships/hyperlink" Target="https://pbs.twimg.com/profile_banners/42391001/1525369405" TargetMode="External" /><Relationship Id="rId148" Type="http://schemas.openxmlformats.org/officeDocument/2006/relationships/hyperlink" Target="https://pbs.twimg.com/profile_banners/847507162842648576/1490898973" TargetMode="External" /><Relationship Id="rId149" Type="http://schemas.openxmlformats.org/officeDocument/2006/relationships/hyperlink" Target="https://pbs.twimg.com/profile_banners/1364143842/1559120997" TargetMode="External" /><Relationship Id="rId150" Type="http://schemas.openxmlformats.org/officeDocument/2006/relationships/hyperlink" Target="https://pbs.twimg.com/profile_banners/1627100384/1519708280" TargetMode="External" /><Relationship Id="rId151" Type="http://schemas.openxmlformats.org/officeDocument/2006/relationships/hyperlink" Target="https://pbs.twimg.com/profile_banners/789366287290040320/1559425654" TargetMode="External" /><Relationship Id="rId152" Type="http://schemas.openxmlformats.org/officeDocument/2006/relationships/hyperlink" Target="https://pbs.twimg.com/profile_banners/489209746/1526583637" TargetMode="External" /><Relationship Id="rId153" Type="http://schemas.openxmlformats.org/officeDocument/2006/relationships/hyperlink" Target="https://pbs.twimg.com/profile_banners/274011192/1548393190" TargetMode="External" /><Relationship Id="rId154" Type="http://schemas.openxmlformats.org/officeDocument/2006/relationships/hyperlink" Target="https://pbs.twimg.com/profile_banners/395835876/1546352307" TargetMode="External" /><Relationship Id="rId155" Type="http://schemas.openxmlformats.org/officeDocument/2006/relationships/hyperlink" Target="https://pbs.twimg.com/profile_banners/623495214/1440265261" TargetMode="External" /><Relationship Id="rId156" Type="http://schemas.openxmlformats.org/officeDocument/2006/relationships/hyperlink" Target="https://pbs.twimg.com/profile_banners/3548451869/1469949588" TargetMode="External" /><Relationship Id="rId157" Type="http://schemas.openxmlformats.org/officeDocument/2006/relationships/hyperlink" Target="https://pbs.twimg.com/profile_banners/3312839175/1548346770" TargetMode="External" /><Relationship Id="rId158" Type="http://schemas.openxmlformats.org/officeDocument/2006/relationships/hyperlink" Target="https://pbs.twimg.com/profile_banners/2321915385/1557806062" TargetMode="External" /><Relationship Id="rId159" Type="http://schemas.openxmlformats.org/officeDocument/2006/relationships/hyperlink" Target="https://pbs.twimg.com/profile_banners/294667942/1401298220" TargetMode="External" /><Relationship Id="rId160" Type="http://schemas.openxmlformats.org/officeDocument/2006/relationships/hyperlink" Target="https://pbs.twimg.com/profile_banners/1246124294/1560531283" TargetMode="External" /><Relationship Id="rId161" Type="http://schemas.openxmlformats.org/officeDocument/2006/relationships/hyperlink" Target="https://pbs.twimg.com/profile_banners/416133286/1559304553" TargetMode="External" /><Relationship Id="rId162" Type="http://schemas.openxmlformats.org/officeDocument/2006/relationships/hyperlink" Target="https://pbs.twimg.com/profile_banners/1066459754/1535343255" TargetMode="External" /><Relationship Id="rId163" Type="http://schemas.openxmlformats.org/officeDocument/2006/relationships/hyperlink" Target="https://pbs.twimg.com/profile_banners/563853756/1533632644" TargetMode="External" /><Relationship Id="rId164" Type="http://schemas.openxmlformats.org/officeDocument/2006/relationships/hyperlink" Target="https://pbs.twimg.com/profile_banners/936477401810432001/1512116249" TargetMode="External" /><Relationship Id="rId165" Type="http://schemas.openxmlformats.org/officeDocument/2006/relationships/hyperlink" Target="https://pbs.twimg.com/profile_banners/960532339511132160/1547233280" TargetMode="External" /><Relationship Id="rId166" Type="http://schemas.openxmlformats.org/officeDocument/2006/relationships/hyperlink" Target="https://pbs.twimg.com/profile_banners/2312148989/1532947726" TargetMode="External" /><Relationship Id="rId167" Type="http://schemas.openxmlformats.org/officeDocument/2006/relationships/hyperlink" Target="https://pbs.twimg.com/profile_banners/122993110/1554753173" TargetMode="External" /><Relationship Id="rId168" Type="http://schemas.openxmlformats.org/officeDocument/2006/relationships/hyperlink" Target="https://pbs.twimg.com/profile_banners/14157212/1538477296" TargetMode="External" /><Relationship Id="rId169" Type="http://schemas.openxmlformats.org/officeDocument/2006/relationships/hyperlink" Target="https://pbs.twimg.com/profile_banners/98357725/1485420253" TargetMode="External" /><Relationship Id="rId170" Type="http://schemas.openxmlformats.org/officeDocument/2006/relationships/hyperlink" Target="https://pbs.twimg.com/profile_banners/2762331559/1474549112" TargetMode="External" /><Relationship Id="rId171" Type="http://schemas.openxmlformats.org/officeDocument/2006/relationships/hyperlink" Target="https://pbs.twimg.com/profile_banners/90468085/1516818811" TargetMode="External" /><Relationship Id="rId172" Type="http://schemas.openxmlformats.org/officeDocument/2006/relationships/hyperlink" Target="https://pbs.twimg.com/profile_banners/743769812510310400/1554584650" TargetMode="External" /><Relationship Id="rId173" Type="http://schemas.openxmlformats.org/officeDocument/2006/relationships/hyperlink" Target="https://pbs.twimg.com/profile_banners/2177668814/1535294465" TargetMode="External" /><Relationship Id="rId174" Type="http://schemas.openxmlformats.org/officeDocument/2006/relationships/hyperlink" Target="https://pbs.twimg.com/profile_banners/357740487/1457948528" TargetMode="External" /><Relationship Id="rId175" Type="http://schemas.openxmlformats.org/officeDocument/2006/relationships/hyperlink" Target="https://pbs.twimg.com/profile_banners/331135309/1387673158" TargetMode="External" /><Relationship Id="rId176" Type="http://schemas.openxmlformats.org/officeDocument/2006/relationships/hyperlink" Target="https://pbs.twimg.com/profile_banners/46350567/1549535401" TargetMode="External" /><Relationship Id="rId177" Type="http://schemas.openxmlformats.org/officeDocument/2006/relationships/hyperlink" Target="https://pbs.twimg.com/profile_banners/476235640/1553711162" TargetMode="External" /><Relationship Id="rId178" Type="http://schemas.openxmlformats.org/officeDocument/2006/relationships/hyperlink" Target="https://pbs.twimg.com/profile_banners/158996759/1366889507" TargetMode="External" /><Relationship Id="rId179" Type="http://schemas.openxmlformats.org/officeDocument/2006/relationships/hyperlink" Target="https://pbs.twimg.com/profile_banners/264091069/1471468616" TargetMode="External" /><Relationship Id="rId180" Type="http://schemas.openxmlformats.org/officeDocument/2006/relationships/hyperlink" Target="https://pbs.twimg.com/profile_banners/565458706/1559560327" TargetMode="External" /><Relationship Id="rId181" Type="http://schemas.openxmlformats.org/officeDocument/2006/relationships/hyperlink" Target="https://pbs.twimg.com/profile_banners/460409065/1476016545" TargetMode="External" /><Relationship Id="rId182" Type="http://schemas.openxmlformats.org/officeDocument/2006/relationships/hyperlink" Target="https://pbs.twimg.com/profile_banners/70733719/1491469517" TargetMode="External" /><Relationship Id="rId183" Type="http://schemas.openxmlformats.org/officeDocument/2006/relationships/hyperlink" Target="https://pbs.twimg.com/profile_banners/347476131/1523965828" TargetMode="External" /><Relationship Id="rId184" Type="http://schemas.openxmlformats.org/officeDocument/2006/relationships/hyperlink" Target="https://pbs.twimg.com/profile_banners/3511901717/1557357899" TargetMode="External" /><Relationship Id="rId185" Type="http://schemas.openxmlformats.org/officeDocument/2006/relationships/hyperlink" Target="https://pbs.twimg.com/profile_banners/27659434/1429105816" TargetMode="External" /><Relationship Id="rId186" Type="http://schemas.openxmlformats.org/officeDocument/2006/relationships/hyperlink" Target="https://pbs.twimg.com/profile_banners/1024059975881113600/1556302363" TargetMode="External" /><Relationship Id="rId187" Type="http://schemas.openxmlformats.org/officeDocument/2006/relationships/hyperlink" Target="https://pbs.twimg.com/profile_banners/985245388100816898/1532234264" TargetMode="External" /><Relationship Id="rId188" Type="http://schemas.openxmlformats.org/officeDocument/2006/relationships/hyperlink" Target="https://pbs.twimg.com/profile_banners/990519882797191168/1558607020" TargetMode="External" /><Relationship Id="rId189" Type="http://schemas.openxmlformats.org/officeDocument/2006/relationships/hyperlink" Target="https://pbs.twimg.com/profile_banners/806500285308768257/1489119380" TargetMode="External" /><Relationship Id="rId190" Type="http://schemas.openxmlformats.org/officeDocument/2006/relationships/hyperlink" Target="https://pbs.twimg.com/profile_banners/3261077784/1547543771" TargetMode="External" /><Relationship Id="rId191" Type="http://schemas.openxmlformats.org/officeDocument/2006/relationships/hyperlink" Target="https://pbs.twimg.com/profile_banners/1609568456/1436765848" TargetMode="External" /><Relationship Id="rId192" Type="http://schemas.openxmlformats.org/officeDocument/2006/relationships/hyperlink" Target="https://pbs.twimg.com/profile_banners/221057284/1553448478" TargetMode="External" /><Relationship Id="rId193" Type="http://schemas.openxmlformats.org/officeDocument/2006/relationships/hyperlink" Target="https://pbs.twimg.com/profile_banners/107988589/1534291523" TargetMode="External" /><Relationship Id="rId194" Type="http://schemas.openxmlformats.org/officeDocument/2006/relationships/hyperlink" Target="https://pbs.twimg.com/profile_banners/1389612985/1556631720"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3/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3/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6/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8/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5/bg.png" TargetMode="External" /><Relationship Id="rId253" Type="http://schemas.openxmlformats.org/officeDocument/2006/relationships/hyperlink" Target="http://abs.twimg.com/images/themes/theme16/bg.gif"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8/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3/bg.gif"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9/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0/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0/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7/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3/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6/bg.gif"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7/bg.gif" TargetMode="External" /><Relationship Id="rId310" Type="http://schemas.openxmlformats.org/officeDocument/2006/relationships/hyperlink" Target="http://abs.twimg.com/images/themes/theme2/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pbs.twimg.com/profile_images/1113453831659114497/c-kRzXh0_normal.jpg" TargetMode="External" /><Relationship Id="rId313" Type="http://schemas.openxmlformats.org/officeDocument/2006/relationships/hyperlink" Target="http://pbs.twimg.com/profile_images/1132972641529278465/EOySKMxu_normal.png" TargetMode="External" /><Relationship Id="rId314" Type="http://schemas.openxmlformats.org/officeDocument/2006/relationships/hyperlink" Target="http://pbs.twimg.com/profile_images/480230505745760256/uIGjzeYx_normal.jpeg" TargetMode="External" /><Relationship Id="rId315" Type="http://schemas.openxmlformats.org/officeDocument/2006/relationships/hyperlink" Target="http://pbs.twimg.com/profile_images/38208172/instedd-logo_normal.png" TargetMode="External" /><Relationship Id="rId316" Type="http://schemas.openxmlformats.org/officeDocument/2006/relationships/hyperlink" Target="http://pbs.twimg.com/profile_images/1024682877630537729/ZlFk-9H8_normal.jpg" TargetMode="External" /><Relationship Id="rId317" Type="http://schemas.openxmlformats.org/officeDocument/2006/relationships/hyperlink" Target="http://pbs.twimg.com/profile_images/1139449345558876163/evjMLdox_normal.jpg" TargetMode="External" /><Relationship Id="rId318" Type="http://schemas.openxmlformats.org/officeDocument/2006/relationships/hyperlink" Target="http://pbs.twimg.com/profile_images/1120203951289159681/OyC8rpSG_normal.jpg" TargetMode="External" /><Relationship Id="rId319" Type="http://schemas.openxmlformats.org/officeDocument/2006/relationships/hyperlink" Target="http://pbs.twimg.com/profile_images/1034313300090085376/AxDERf0l_normal.jpg" TargetMode="External" /><Relationship Id="rId320" Type="http://schemas.openxmlformats.org/officeDocument/2006/relationships/hyperlink" Target="http://pbs.twimg.com/profile_images/378800000543299280/3ed0d8cfeddf483724dbe845034a8bf3_normal.jpeg" TargetMode="External" /><Relationship Id="rId321" Type="http://schemas.openxmlformats.org/officeDocument/2006/relationships/hyperlink" Target="http://pbs.twimg.com/profile_images/1029825076655534083/8cpdW0ez_normal.jpg" TargetMode="External" /><Relationship Id="rId322" Type="http://schemas.openxmlformats.org/officeDocument/2006/relationships/hyperlink" Target="http://pbs.twimg.com/profile_images/920584304652177408/t5NX6nfq_normal.jpg" TargetMode="External" /><Relationship Id="rId323" Type="http://schemas.openxmlformats.org/officeDocument/2006/relationships/hyperlink" Target="http://pbs.twimg.com/profile_images/1089266226398937088/fwhFHJ1Z_normal.jpg" TargetMode="External" /><Relationship Id="rId324" Type="http://schemas.openxmlformats.org/officeDocument/2006/relationships/hyperlink" Target="http://pbs.twimg.com/profile_images/1139444253409644544/cMZpkH8B_normal.jpg" TargetMode="External" /><Relationship Id="rId325" Type="http://schemas.openxmlformats.org/officeDocument/2006/relationships/hyperlink" Target="http://pbs.twimg.com/profile_images/1104872347453005824/GG4MRABc_normal.png" TargetMode="External" /><Relationship Id="rId326" Type="http://schemas.openxmlformats.org/officeDocument/2006/relationships/hyperlink" Target="http://pbs.twimg.com/profile_images/3089680444/7d5d4c76c051cb28c1b94286698d89d0_normal.png" TargetMode="External" /><Relationship Id="rId327" Type="http://schemas.openxmlformats.org/officeDocument/2006/relationships/hyperlink" Target="http://pbs.twimg.com/profile_images/1132787729052372992/_LvZr1wd_normal.jpg" TargetMode="External" /><Relationship Id="rId328" Type="http://schemas.openxmlformats.org/officeDocument/2006/relationships/hyperlink" Target="http://pbs.twimg.com/profile_images/882944961980882944/oCD3A-Yo_normal.jpg" TargetMode="External" /><Relationship Id="rId329" Type="http://schemas.openxmlformats.org/officeDocument/2006/relationships/hyperlink" Target="http://pbs.twimg.com/profile_images/938277927313203200/HH3TfRge_normal.jpg" TargetMode="External" /><Relationship Id="rId330" Type="http://schemas.openxmlformats.org/officeDocument/2006/relationships/hyperlink" Target="http://pbs.twimg.com/profile_images/974659843951796225/8re5rF2A_normal.jpg" TargetMode="External" /><Relationship Id="rId331" Type="http://schemas.openxmlformats.org/officeDocument/2006/relationships/hyperlink" Target="http://pbs.twimg.com/profile_images/1129409273170137095/U6OTaLGx_normal.png" TargetMode="External" /><Relationship Id="rId332" Type="http://schemas.openxmlformats.org/officeDocument/2006/relationships/hyperlink" Target="http://pbs.twimg.com/profile_images/2936318631/8bf48311cfcf93c16316350a0c070723_normal.png" TargetMode="External" /><Relationship Id="rId333" Type="http://schemas.openxmlformats.org/officeDocument/2006/relationships/hyperlink" Target="http://pbs.twimg.com/profile_images/452876124410744833/x1M7Uot5_normal.jpeg" TargetMode="External" /><Relationship Id="rId334" Type="http://schemas.openxmlformats.org/officeDocument/2006/relationships/hyperlink" Target="http://pbs.twimg.com/profile_images/512282971487760385/nMJpqnj1_normal.jpeg" TargetMode="External" /><Relationship Id="rId335" Type="http://schemas.openxmlformats.org/officeDocument/2006/relationships/hyperlink" Target="http://pbs.twimg.com/profile_images/1621801051/1fe735b_normal.jpg" TargetMode="External" /><Relationship Id="rId336" Type="http://schemas.openxmlformats.org/officeDocument/2006/relationships/hyperlink" Target="http://pbs.twimg.com/profile_images/1002093688879755264/oRTxw7kS_normal.jpg" TargetMode="External" /><Relationship Id="rId337" Type="http://schemas.openxmlformats.org/officeDocument/2006/relationships/hyperlink" Target="http://pbs.twimg.com/profile_images/1114438707636002821/USq41UU6_normal.png" TargetMode="External" /><Relationship Id="rId338" Type="http://schemas.openxmlformats.org/officeDocument/2006/relationships/hyperlink" Target="http://pbs.twimg.com/profile_images/1098651001719005184/Lsvej9VP_normal.png" TargetMode="External" /><Relationship Id="rId339" Type="http://schemas.openxmlformats.org/officeDocument/2006/relationships/hyperlink" Target="http://pbs.twimg.com/profile_images/1139276358582972418/Ak1Uks36_normal.jpg" TargetMode="External" /><Relationship Id="rId340" Type="http://schemas.openxmlformats.org/officeDocument/2006/relationships/hyperlink" Target="http://pbs.twimg.com/profile_images/1043545675324182528/kPdXhZS6_normal.jpg" TargetMode="External" /><Relationship Id="rId341" Type="http://schemas.openxmlformats.org/officeDocument/2006/relationships/hyperlink" Target="http://pbs.twimg.com/profile_images/1002439690706878465/vu89y2pD_normal.jpg" TargetMode="External" /><Relationship Id="rId342" Type="http://schemas.openxmlformats.org/officeDocument/2006/relationships/hyperlink" Target="http://pbs.twimg.com/profile_images/1071625834497216512/TnQKbBpA_normal.jpg" TargetMode="External" /><Relationship Id="rId343" Type="http://schemas.openxmlformats.org/officeDocument/2006/relationships/hyperlink" Target="http://pbs.twimg.com/profile_images/1137397365420298241/FkMVD7-p_normal.jpg" TargetMode="External" /><Relationship Id="rId344" Type="http://schemas.openxmlformats.org/officeDocument/2006/relationships/hyperlink" Target="http://pbs.twimg.com/profile_images/1093579640571088898/_QOGHla6_normal.jpg" TargetMode="External" /><Relationship Id="rId345" Type="http://schemas.openxmlformats.org/officeDocument/2006/relationships/hyperlink" Target="http://pbs.twimg.com/profile_images/1066713019638562817/EwC2QCeV_normal.jpg" TargetMode="External" /><Relationship Id="rId346" Type="http://schemas.openxmlformats.org/officeDocument/2006/relationships/hyperlink" Target="http://pbs.twimg.com/profile_images/926489343707009024/rM-IIHIk_normal.jpg" TargetMode="External" /><Relationship Id="rId347" Type="http://schemas.openxmlformats.org/officeDocument/2006/relationships/hyperlink" Target="http://pbs.twimg.com/profile_images/1131570748370432000/dQfQB0fI_normal.jpg" TargetMode="External" /><Relationship Id="rId348" Type="http://schemas.openxmlformats.org/officeDocument/2006/relationships/hyperlink" Target="http://pbs.twimg.com/profile_images/1131141408138682368/4xGfTq9l_normal.jpg" TargetMode="External" /><Relationship Id="rId349" Type="http://schemas.openxmlformats.org/officeDocument/2006/relationships/hyperlink" Target="http://pbs.twimg.com/profile_images/847102478655086593/avVA0_rf_normal.jpg" TargetMode="External" /><Relationship Id="rId350" Type="http://schemas.openxmlformats.org/officeDocument/2006/relationships/hyperlink" Target="http://pbs.twimg.com/profile_images/1132537389249966081/HKbzZKrL_normal.jpg" TargetMode="External" /><Relationship Id="rId351" Type="http://schemas.openxmlformats.org/officeDocument/2006/relationships/hyperlink" Target="http://pbs.twimg.com/profile_images/1085929970831101952/kTOE75Pt_normal.jpg" TargetMode="External" /><Relationship Id="rId352" Type="http://schemas.openxmlformats.org/officeDocument/2006/relationships/hyperlink" Target="http://pbs.twimg.com/profile_images/1120720940776730626/xujgwq1e_normal.jpg" TargetMode="External" /><Relationship Id="rId353" Type="http://schemas.openxmlformats.org/officeDocument/2006/relationships/hyperlink" Target="http://pbs.twimg.com/profile_images/1063045457335738370/KxDXWY3a_normal.jpg" TargetMode="External" /><Relationship Id="rId354" Type="http://schemas.openxmlformats.org/officeDocument/2006/relationships/hyperlink" Target="http://pbs.twimg.com/profile_images/1124999326529466370/iR4NGu8s_normal.jpg" TargetMode="External" /><Relationship Id="rId355" Type="http://schemas.openxmlformats.org/officeDocument/2006/relationships/hyperlink" Target="http://pbs.twimg.com/profile_images/1105187874943700997/Xo4z0C9C_normal.jpg" TargetMode="External" /><Relationship Id="rId356" Type="http://schemas.openxmlformats.org/officeDocument/2006/relationships/hyperlink" Target="http://pbs.twimg.com/profile_images/1139087754883751937/XUYDQooV_normal.jpg" TargetMode="External" /><Relationship Id="rId357" Type="http://schemas.openxmlformats.org/officeDocument/2006/relationships/hyperlink" Target="http://pbs.twimg.com/profile_images/948687935364268033/0g99t5FL_normal.jpg" TargetMode="External" /><Relationship Id="rId358" Type="http://schemas.openxmlformats.org/officeDocument/2006/relationships/hyperlink" Target="http://pbs.twimg.com/profile_images/1084663466554806272/XPTot9S7_normal.jpg" TargetMode="External" /><Relationship Id="rId359" Type="http://schemas.openxmlformats.org/officeDocument/2006/relationships/hyperlink" Target="http://pbs.twimg.com/profile_images/1028661902149398530/QcDm_Txt_normal.jpg" TargetMode="External" /><Relationship Id="rId360" Type="http://schemas.openxmlformats.org/officeDocument/2006/relationships/hyperlink" Target="http://pbs.twimg.com/profile_images/1105039140146556928/bBa-BGS8_normal.png" TargetMode="External" /><Relationship Id="rId361" Type="http://schemas.openxmlformats.org/officeDocument/2006/relationships/hyperlink" Target="http://pbs.twimg.com/profile_images/534282767811371008/Aoxy8TgC_normal.jpeg" TargetMode="External" /><Relationship Id="rId362" Type="http://schemas.openxmlformats.org/officeDocument/2006/relationships/hyperlink" Target="http://pbs.twimg.com/profile_images/1135874657083711489/hpN9Jzbq_normal.png" TargetMode="External" /><Relationship Id="rId363" Type="http://schemas.openxmlformats.org/officeDocument/2006/relationships/hyperlink" Target="http://pbs.twimg.com/profile_images/1137786007905062914/DuKzpb51_normal.jpg" TargetMode="External" /><Relationship Id="rId364" Type="http://schemas.openxmlformats.org/officeDocument/2006/relationships/hyperlink" Target="http://pbs.twimg.com/profile_images/1135478768309624832/zESZZmNm_normal.jpg" TargetMode="External" /><Relationship Id="rId365" Type="http://schemas.openxmlformats.org/officeDocument/2006/relationships/hyperlink" Target="http://pbs.twimg.com/profile_images/973269515378282498/CMHwUQj2_normal.jpg" TargetMode="External" /><Relationship Id="rId366" Type="http://schemas.openxmlformats.org/officeDocument/2006/relationships/hyperlink" Target="http://pbs.twimg.com/profile_images/1116746906028449793/ejdDKFjs_normal.jpg" TargetMode="External" /><Relationship Id="rId367" Type="http://schemas.openxmlformats.org/officeDocument/2006/relationships/hyperlink" Target="http://pbs.twimg.com/profile_images/906127895143309313/ainoA9tj_normal.jpg" TargetMode="External" /><Relationship Id="rId368" Type="http://schemas.openxmlformats.org/officeDocument/2006/relationships/hyperlink" Target="http://pbs.twimg.com/profile_images/1112319295768485888/8jZ1gYSB_normal.png" TargetMode="External" /><Relationship Id="rId369" Type="http://schemas.openxmlformats.org/officeDocument/2006/relationships/hyperlink" Target="http://pbs.twimg.com/profile_images/998272834953625600/E2V7d7Xu_normal.jpg" TargetMode="External" /><Relationship Id="rId370" Type="http://schemas.openxmlformats.org/officeDocument/2006/relationships/hyperlink" Target="http://pbs.twimg.com/profile_images/967698434139582464/df29f4l3_normal.jpg" TargetMode="External" /><Relationship Id="rId371" Type="http://schemas.openxmlformats.org/officeDocument/2006/relationships/hyperlink" Target="http://pbs.twimg.com/profile_images/1137810588673798144/j89fW2Ti_normal.png" TargetMode="External" /><Relationship Id="rId372" Type="http://schemas.openxmlformats.org/officeDocument/2006/relationships/hyperlink" Target="http://pbs.twimg.com/profile_images/1138727380367921152/i_Dh_o2w_normal.jpg" TargetMode="External" /><Relationship Id="rId373" Type="http://schemas.openxmlformats.org/officeDocument/2006/relationships/hyperlink" Target="http://pbs.twimg.com/profile_images/488093406229303296/32n2Eo9v_normal.jpeg" TargetMode="External" /><Relationship Id="rId374" Type="http://schemas.openxmlformats.org/officeDocument/2006/relationships/hyperlink" Target="http://pbs.twimg.com/profile_images/1108657738584899585/U9wqUVca_normal.jpg" TargetMode="External" /><Relationship Id="rId375" Type="http://schemas.openxmlformats.org/officeDocument/2006/relationships/hyperlink" Target="http://pbs.twimg.com/profile_images/1040206159779688448/lgB_CMeS_normal.jpg" TargetMode="External" /><Relationship Id="rId376" Type="http://schemas.openxmlformats.org/officeDocument/2006/relationships/hyperlink" Target="http://pbs.twimg.com/profile_images/1133565775204241408/1uDg2YH3_normal.jpg" TargetMode="External" /><Relationship Id="rId377" Type="http://schemas.openxmlformats.org/officeDocument/2006/relationships/hyperlink" Target="http://pbs.twimg.com/profile_images/1029555359705313280/v-ezbqZX_normal.jpg" TargetMode="External" /><Relationship Id="rId378" Type="http://schemas.openxmlformats.org/officeDocument/2006/relationships/hyperlink" Target="http://pbs.twimg.com/profile_images/1134121221220519938/Nr_KeGxB_normal.jpg" TargetMode="External" /><Relationship Id="rId379" Type="http://schemas.openxmlformats.org/officeDocument/2006/relationships/hyperlink" Target="http://pbs.twimg.com/profile_images/1138181018291228672/pr61Jzo3_normal.jpg" TargetMode="External" /><Relationship Id="rId380" Type="http://schemas.openxmlformats.org/officeDocument/2006/relationships/hyperlink" Target="http://pbs.twimg.com/profile_images/974439368223002628/Fz_0Jrad_normal.jpg" TargetMode="External" /><Relationship Id="rId381" Type="http://schemas.openxmlformats.org/officeDocument/2006/relationships/hyperlink" Target="http://pbs.twimg.com/profile_images/1138824797058678785/awtZcMTW_normal.jpg" TargetMode="External" /><Relationship Id="rId382" Type="http://schemas.openxmlformats.org/officeDocument/2006/relationships/hyperlink" Target="http://pbs.twimg.com/profile_images/1081245840868630529/7dVjlvtX_normal.jpg" TargetMode="External" /><Relationship Id="rId383" Type="http://schemas.openxmlformats.org/officeDocument/2006/relationships/hyperlink" Target="http://pbs.twimg.com/profile_images/577791666817347584/HBQ45xKs_normal.png" TargetMode="External" /><Relationship Id="rId384" Type="http://schemas.openxmlformats.org/officeDocument/2006/relationships/hyperlink" Target="http://pbs.twimg.com/profile_images/1126527645183819777/EDf9tNQH_normal.jpg" TargetMode="External" /><Relationship Id="rId385" Type="http://schemas.openxmlformats.org/officeDocument/2006/relationships/hyperlink" Target="http://pbs.twimg.com/profile_images/1139071440987348992/q_RMn_in_normal.jpg" TargetMode="External" /><Relationship Id="rId386" Type="http://schemas.openxmlformats.org/officeDocument/2006/relationships/hyperlink" Target="http://pbs.twimg.com/profile_images/1053013017573711873/R5aVVPhO_normal.jpg" TargetMode="External" /><Relationship Id="rId387" Type="http://schemas.openxmlformats.org/officeDocument/2006/relationships/hyperlink" Target="http://pbs.twimg.com/profile_images/1093141368401248263/LA4pSYcc_normal.jpg" TargetMode="External" /><Relationship Id="rId388" Type="http://schemas.openxmlformats.org/officeDocument/2006/relationships/hyperlink" Target="http://pbs.twimg.com/profile_images/461736837241794560/lTa_cp2G_normal.jpeg" TargetMode="External" /><Relationship Id="rId389" Type="http://schemas.openxmlformats.org/officeDocument/2006/relationships/hyperlink" Target="http://pbs.twimg.com/profile_images/874569965713727488/JcAaG-CH_normal.jpg" TargetMode="External" /><Relationship Id="rId390" Type="http://schemas.openxmlformats.org/officeDocument/2006/relationships/hyperlink" Target="http://pbs.twimg.com/profile_images/1138490321992634368/nl-p9eGh_normal.jpg" TargetMode="External" /><Relationship Id="rId391" Type="http://schemas.openxmlformats.org/officeDocument/2006/relationships/hyperlink" Target="http://pbs.twimg.com/profile_images/1034726100864249857/ms3lIl8S_normal.jpg" TargetMode="External" /><Relationship Id="rId392" Type="http://schemas.openxmlformats.org/officeDocument/2006/relationships/hyperlink" Target="http://pbs.twimg.com/profile_images/515844249569734656/bIn6z8lq_normal.jpeg" TargetMode="External" /><Relationship Id="rId393" Type="http://schemas.openxmlformats.org/officeDocument/2006/relationships/hyperlink" Target="http://pbs.twimg.com/profile_images/677855966109556736/dUV19iY8_normal.png" TargetMode="External" /><Relationship Id="rId394" Type="http://schemas.openxmlformats.org/officeDocument/2006/relationships/hyperlink" Target="http://pbs.twimg.com/profile_images/1138479373688946693/NvZ6fc_l_normal.jpg" TargetMode="External" /><Relationship Id="rId395" Type="http://schemas.openxmlformats.org/officeDocument/2006/relationships/hyperlink" Target="http://pbs.twimg.com/profile_images/859749535278661632/mZ6xqqd-_normal.jpg" TargetMode="External" /><Relationship Id="rId396" Type="http://schemas.openxmlformats.org/officeDocument/2006/relationships/hyperlink" Target="http://pbs.twimg.com/profile_images/966999160800075776/JEjch69x_normal.jpg" TargetMode="External" /><Relationship Id="rId397" Type="http://schemas.openxmlformats.org/officeDocument/2006/relationships/hyperlink" Target="http://pbs.twimg.com/profile_images/1116241132202143744/pkb-sOFj_normal.jpg" TargetMode="External" /><Relationship Id="rId398" Type="http://schemas.openxmlformats.org/officeDocument/2006/relationships/hyperlink" Target="http://pbs.twimg.com/profile_images/1133481680197623808/NdG66298_normal.jpg" TargetMode="External" /><Relationship Id="rId399" Type="http://schemas.openxmlformats.org/officeDocument/2006/relationships/hyperlink" Target="http://pbs.twimg.com/profile_images/643422096845066240/9w8TEXEg_normal.jpg" TargetMode="External" /><Relationship Id="rId400" Type="http://schemas.openxmlformats.org/officeDocument/2006/relationships/hyperlink" Target="http://pbs.twimg.com/profile_images/1137944295955034114/F4peCyaA_normal.png" TargetMode="External" /><Relationship Id="rId401" Type="http://schemas.openxmlformats.org/officeDocument/2006/relationships/hyperlink" Target="http://pbs.twimg.com/profile_images/1034406275960983552/MxdCIM5x_normal.jpg" TargetMode="External" /><Relationship Id="rId402" Type="http://schemas.openxmlformats.org/officeDocument/2006/relationships/hyperlink" Target="http://pbs.twimg.com/profile_images/1138499322063069184/-3ns5amd_normal.jpg" TargetMode="External" /><Relationship Id="rId403" Type="http://schemas.openxmlformats.org/officeDocument/2006/relationships/hyperlink" Target="http://pbs.twimg.com/profile_images/992096245186547712/cSedKol0_normal.jpg" TargetMode="External" /><Relationship Id="rId404" Type="http://schemas.openxmlformats.org/officeDocument/2006/relationships/hyperlink" Target="http://pbs.twimg.com/profile_images/1123175898604298242/J3pItd0k_normal.jpg" TargetMode="External" /><Relationship Id="rId405" Type="http://schemas.openxmlformats.org/officeDocument/2006/relationships/hyperlink" Target="http://pbs.twimg.com/profile_images/671978965150470144/G_P26I08_normal.png" TargetMode="External" /><Relationship Id="rId406" Type="http://schemas.openxmlformats.org/officeDocument/2006/relationships/hyperlink" Target="http://pbs.twimg.com/profile_images/968352826475909122/31uQvbFG_normal.jpg" TargetMode="External" /><Relationship Id="rId407" Type="http://schemas.openxmlformats.org/officeDocument/2006/relationships/hyperlink" Target="http://pbs.twimg.com/profile_images/201619332/kaizer_normal.jpg" TargetMode="External" /><Relationship Id="rId408" Type="http://schemas.openxmlformats.org/officeDocument/2006/relationships/hyperlink" Target="http://pbs.twimg.com/profile_images/1133857909312512000/uLNprv8S_normal.jpg" TargetMode="External" /><Relationship Id="rId409" Type="http://schemas.openxmlformats.org/officeDocument/2006/relationships/hyperlink" Target="http://pbs.twimg.com/profile_images/1070556410533027840/BSDhdyCQ_normal.jpg" TargetMode="External" /><Relationship Id="rId410" Type="http://schemas.openxmlformats.org/officeDocument/2006/relationships/hyperlink" Target="http://pbs.twimg.com/profile_images/1138777750704140288/WKYNxL4E_normal.jpg" TargetMode="External" /><Relationship Id="rId411" Type="http://schemas.openxmlformats.org/officeDocument/2006/relationships/hyperlink" Target="http://pbs.twimg.com/profile_images/1034801555638312961/TMdYQiNm_normal.jpg" TargetMode="External" /><Relationship Id="rId412" Type="http://schemas.openxmlformats.org/officeDocument/2006/relationships/hyperlink" Target="http://pbs.twimg.com/profile_images/1129286724176273408/sPbBNvMY_normal.jpg" TargetMode="External" /><Relationship Id="rId413" Type="http://schemas.openxmlformats.org/officeDocument/2006/relationships/hyperlink" Target="http://pbs.twimg.com/profile_images/1133262970052632576/r7VIX-lr_normal.jpg" TargetMode="External" /><Relationship Id="rId414" Type="http://schemas.openxmlformats.org/officeDocument/2006/relationships/hyperlink" Target="http://pbs.twimg.com/profile_images/1129630306829590528/vcXwXLbO_normal.jpg" TargetMode="External" /><Relationship Id="rId415" Type="http://schemas.openxmlformats.org/officeDocument/2006/relationships/hyperlink" Target="http://pbs.twimg.com/profile_images/759649766842195969/_sPDm3oX_normal.jpg" TargetMode="External" /><Relationship Id="rId416" Type="http://schemas.openxmlformats.org/officeDocument/2006/relationships/hyperlink" Target="http://pbs.twimg.com/profile_images/1026027423782105088/DsP0Z9d2_normal.jpg" TargetMode="External" /><Relationship Id="rId417" Type="http://schemas.openxmlformats.org/officeDocument/2006/relationships/hyperlink" Target="http://pbs.twimg.com/profile_images/1128232889630494720/y4p3nKTm_normal.jpg" TargetMode="External" /><Relationship Id="rId418" Type="http://schemas.openxmlformats.org/officeDocument/2006/relationships/hyperlink" Target="http://pbs.twimg.com/profile_images/697079042093268992/Z8AJhLa5_normal.jpg" TargetMode="External" /><Relationship Id="rId419" Type="http://schemas.openxmlformats.org/officeDocument/2006/relationships/hyperlink" Target="http://pbs.twimg.com/profile_images/1139576946407419904/kFCsM6lA_normal.jpg" TargetMode="External" /><Relationship Id="rId420" Type="http://schemas.openxmlformats.org/officeDocument/2006/relationships/hyperlink" Target="http://pbs.twimg.com/profile_images/1137364311293210625/ScYwnV8N_normal.jpg" TargetMode="External" /><Relationship Id="rId421" Type="http://schemas.openxmlformats.org/officeDocument/2006/relationships/hyperlink" Target="http://pbs.twimg.com/profile_images/1107573432697405440/IUhRmI52_normal.jpg" TargetMode="External" /><Relationship Id="rId422" Type="http://schemas.openxmlformats.org/officeDocument/2006/relationships/hyperlink" Target="http://pbs.twimg.com/profile_images/655610573061816320/09gX-5Zy_normal.jpg" TargetMode="External" /><Relationship Id="rId423" Type="http://schemas.openxmlformats.org/officeDocument/2006/relationships/hyperlink" Target="http://pbs.twimg.com/profile_images/964430821791694849/tldcxIEy_normal.jpg" TargetMode="External" /><Relationship Id="rId424" Type="http://schemas.openxmlformats.org/officeDocument/2006/relationships/hyperlink" Target="http://pbs.twimg.com/profile_images/978055711241404417/jMms0BZh_normal.jpg" TargetMode="External" /><Relationship Id="rId425" Type="http://schemas.openxmlformats.org/officeDocument/2006/relationships/hyperlink" Target="http://pbs.twimg.com/profile_images/1117161565688561664/bkjLIngU_normal.jpg" TargetMode="External" /><Relationship Id="rId426" Type="http://schemas.openxmlformats.org/officeDocument/2006/relationships/hyperlink" Target="http://pbs.twimg.com/profile_images/1115340786705551360/rDxfSBnZ_normal.jpg" TargetMode="External" /><Relationship Id="rId427" Type="http://schemas.openxmlformats.org/officeDocument/2006/relationships/hyperlink" Target="http://pbs.twimg.com/profile_images/1126890645958856705/wiP7Ylyi_normal.jpg" TargetMode="External" /><Relationship Id="rId428" Type="http://schemas.openxmlformats.org/officeDocument/2006/relationships/hyperlink" Target="http://pbs.twimg.com/profile_images/1117708442796535808/4BJ4YaKJ_normal.jpg" TargetMode="External" /><Relationship Id="rId429" Type="http://schemas.openxmlformats.org/officeDocument/2006/relationships/hyperlink" Target="http://pbs.twimg.com/profile_images/770923216248381440/2NgBFZGG_normal.jpg" TargetMode="External" /><Relationship Id="rId430" Type="http://schemas.openxmlformats.org/officeDocument/2006/relationships/hyperlink" Target="http://pbs.twimg.com/profile_images/951385372147224576/MP3kbMuU_normal.jpg" TargetMode="External" /><Relationship Id="rId431" Type="http://schemas.openxmlformats.org/officeDocument/2006/relationships/hyperlink" Target="http://pbs.twimg.com/profile_images/1052626804857552896/-MHJZV6n_normal.jpg" TargetMode="External" /><Relationship Id="rId432" Type="http://schemas.openxmlformats.org/officeDocument/2006/relationships/hyperlink" Target="http://pbs.twimg.com/profile_images/1033726022108237824/OcWVOuZg_normal.jpg" TargetMode="External" /><Relationship Id="rId433" Type="http://schemas.openxmlformats.org/officeDocument/2006/relationships/hyperlink" Target="http://pbs.twimg.com/profile_images/750930358833672193/4MyPdFtL_normal.jp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pbs.twimg.com/profile_images/529507139727810560/IcpeMxBV_normal.png" TargetMode="External" /><Relationship Id="rId436" Type="http://schemas.openxmlformats.org/officeDocument/2006/relationships/hyperlink" Target="http://pbs.twimg.com/profile_images/2787529365/6b5c93cf12ab82b213e472c5d6d85f52_normal.jpe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pbs.twimg.com/profile_images/1093457278391513088/x6cc7SC3_normal.jpg" TargetMode="External" /><Relationship Id="rId439" Type="http://schemas.openxmlformats.org/officeDocument/2006/relationships/hyperlink" Target="http://pbs.twimg.com/profile_images/1138003350505558016/pMe-OYu3_normal.jpg" TargetMode="External" /><Relationship Id="rId440" Type="http://schemas.openxmlformats.org/officeDocument/2006/relationships/hyperlink" Target="http://pbs.twimg.com/profile_images/575214640356978688/C1xncmfH_normal.png" TargetMode="External" /><Relationship Id="rId441" Type="http://schemas.openxmlformats.org/officeDocument/2006/relationships/hyperlink" Target="http://pbs.twimg.com/profile_images/1108795514567286786/RzczOcMn_normal.png" TargetMode="External" /><Relationship Id="rId442" Type="http://schemas.openxmlformats.org/officeDocument/2006/relationships/hyperlink" Target="http://pbs.twimg.com/profile_images/1139517050278338562/eXoeIHSo_normal.jpg" TargetMode="External" /><Relationship Id="rId443" Type="http://schemas.openxmlformats.org/officeDocument/2006/relationships/hyperlink" Target="http://pbs.twimg.com/profile_images/1046656104472752129/vEYET4q9_normal.jpg" TargetMode="External" /><Relationship Id="rId444" Type="http://schemas.openxmlformats.org/officeDocument/2006/relationships/hyperlink" Target="http://pbs.twimg.com/profile_images/2966184506/e5c8116885af9050570dff4c061b99bf_normal.png" TargetMode="External" /><Relationship Id="rId445" Type="http://schemas.openxmlformats.org/officeDocument/2006/relationships/hyperlink" Target="http://pbs.twimg.com/profile_images/729420899968028672/PuTLSvEc_normal.jpg" TargetMode="External" /><Relationship Id="rId446" Type="http://schemas.openxmlformats.org/officeDocument/2006/relationships/hyperlink" Target="http://pbs.twimg.com/profile_images/1139524930343788547/k38oukik_normal.jpg" TargetMode="External" /><Relationship Id="rId447" Type="http://schemas.openxmlformats.org/officeDocument/2006/relationships/hyperlink" Target="http://pbs.twimg.com/profile_images/588337621006491648/OLwclhYn_normal.png" TargetMode="External" /><Relationship Id="rId448" Type="http://schemas.openxmlformats.org/officeDocument/2006/relationships/hyperlink" Target="http://pbs.twimg.com/profile_images/1095003149205753867/zbDhDklG_normal.jpg" TargetMode="External" /><Relationship Id="rId449" Type="http://schemas.openxmlformats.org/officeDocument/2006/relationships/hyperlink" Target="http://pbs.twimg.com/profile_images/1134013946967601152/irsuYMiN_normal.jpg" TargetMode="External" /><Relationship Id="rId450" Type="http://schemas.openxmlformats.org/officeDocument/2006/relationships/hyperlink" Target="http://pbs.twimg.com/profile_images/1087945994627624961/i_Zn9q9S_normal.jpg" TargetMode="External" /><Relationship Id="rId451" Type="http://schemas.openxmlformats.org/officeDocument/2006/relationships/hyperlink" Target="http://pbs.twimg.com/profile_images/1139483527454572544/zW2sffqP_normal.jpg" TargetMode="External" /><Relationship Id="rId452" Type="http://schemas.openxmlformats.org/officeDocument/2006/relationships/hyperlink" Target="http://pbs.twimg.com/profile_images/840052864944820225/Xcibq6C8_normal.jpg" TargetMode="External" /><Relationship Id="rId453" Type="http://schemas.openxmlformats.org/officeDocument/2006/relationships/hyperlink" Target="http://pbs.twimg.com/profile_images/957753115016646656/xoNx7QaI_normal.jpg" TargetMode="External" /><Relationship Id="rId454" Type="http://schemas.openxmlformats.org/officeDocument/2006/relationships/hyperlink" Target="http://pbs.twimg.com/profile_images/1139423502447128576/XUI_DWmQ_normal.jpg" TargetMode="External" /><Relationship Id="rId455" Type="http://schemas.openxmlformats.org/officeDocument/2006/relationships/hyperlink" Target="http://pbs.twimg.com/profile_images/1128266294904721408/KVGD0oC0_normal.jpg" TargetMode="External" /><Relationship Id="rId456" Type="http://schemas.openxmlformats.org/officeDocument/2006/relationships/hyperlink" Target="http://pbs.twimg.com/profile_images/1109870456193064963/c2FbVsTV_normal.jpg" TargetMode="External" /><Relationship Id="rId457" Type="http://schemas.openxmlformats.org/officeDocument/2006/relationships/hyperlink" Target="http://pbs.twimg.com/profile_images/1078660055526973442/UZiFdowo_normal.jpg" TargetMode="External" /><Relationship Id="rId458" Type="http://schemas.openxmlformats.org/officeDocument/2006/relationships/hyperlink" Target="http://pbs.twimg.com/profile_images/3591358792/e330c868c9f43bf0a3dc8b3ac0afe65a_normal.jpeg" TargetMode="External" /><Relationship Id="rId459" Type="http://schemas.openxmlformats.org/officeDocument/2006/relationships/hyperlink" Target="https://twitter.com/blossombeautysa" TargetMode="External" /><Relationship Id="rId460" Type="http://schemas.openxmlformats.org/officeDocument/2006/relationships/hyperlink" Target="https://twitter.com/nedbank" TargetMode="External" /><Relationship Id="rId461" Type="http://schemas.openxmlformats.org/officeDocument/2006/relationships/hyperlink" Target="https://twitter.com/georgiadesg" TargetMode="External" /><Relationship Id="rId462" Type="http://schemas.openxmlformats.org/officeDocument/2006/relationships/hyperlink" Target="https://twitter.com/fnb" TargetMode="External" /><Relationship Id="rId463" Type="http://schemas.openxmlformats.org/officeDocument/2006/relationships/hyperlink" Target="https://twitter.com/brendanlouw" TargetMode="External" /><Relationship Id="rId464" Type="http://schemas.openxmlformats.org/officeDocument/2006/relationships/hyperlink" Target="https://twitter.com/tshepolencoe" TargetMode="External" /><Relationship Id="rId465" Type="http://schemas.openxmlformats.org/officeDocument/2006/relationships/hyperlink" Target="https://twitter.com/hechomesa" TargetMode="External" /><Relationship Id="rId466" Type="http://schemas.openxmlformats.org/officeDocument/2006/relationships/hyperlink" Target="https://twitter.com/cidercorpsaz" TargetMode="External" /><Relationship Id="rId467" Type="http://schemas.openxmlformats.org/officeDocument/2006/relationships/hyperlink" Target="https://twitter.com/phxbizjournal" TargetMode="External" /><Relationship Id="rId468" Type="http://schemas.openxmlformats.org/officeDocument/2006/relationships/hyperlink" Target="https://twitter.com/womanomicsafric" TargetMode="External" /><Relationship Id="rId469" Type="http://schemas.openxmlformats.org/officeDocument/2006/relationships/hyperlink" Target="https://twitter.com/cnbcafrica" TargetMode="External" /><Relationship Id="rId470" Type="http://schemas.openxmlformats.org/officeDocument/2006/relationships/hyperlink" Target="https://twitter.com/tommykwela" TargetMode="External" /><Relationship Id="rId471" Type="http://schemas.openxmlformats.org/officeDocument/2006/relationships/hyperlink" Target="https://twitter.com/gabriel_sibiya" TargetMode="External" /><Relationship Id="rId472" Type="http://schemas.openxmlformats.org/officeDocument/2006/relationships/hyperlink" Target="https://twitter.com/ekasientreprene" TargetMode="External" /><Relationship Id="rId473" Type="http://schemas.openxmlformats.org/officeDocument/2006/relationships/hyperlink" Target="https://twitter.com/sanewsroundup" TargetMode="External" /><Relationship Id="rId474" Type="http://schemas.openxmlformats.org/officeDocument/2006/relationships/hyperlink" Target="https://twitter.com/nonkule_ndlovu" TargetMode="External" /><Relationship Id="rId475" Type="http://schemas.openxmlformats.org/officeDocument/2006/relationships/hyperlink" Target="https://twitter.com/fnbsa" TargetMode="External" /><Relationship Id="rId476" Type="http://schemas.openxmlformats.org/officeDocument/2006/relationships/hyperlink" Target="https://twitter.com/leko_maseko" TargetMode="External" /><Relationship Id="rId477" Type="http://schemas.openxmlformats.org/officeDocument/2006/relationships/hyperlink" Target="https://twitter.com/pbt_patty" TargetMode="External" /><Relationship Id="rId478" Type="http://schemas.openxmlformats.org/officeDocument/2006/relationships/hyperlink" Target="https://twitter.com/pacommbankers" TargetMode="External" /><Relationship Id="rId479" Type="http://schemas.openxmlformats.org/officeDocument/2006/relationships/hyperlink" Target="https://twitter.com/acgpittsburgh" TargetMode="External" /><Relationship Id="rId480" Type="http://schemas.openxmlformats.org/officeDocument/2006/relationships/hyperlink" Target="https://twitter.com/jgogele" TargetMode="External" /><Relationship Id="rId481" Type="http://schemas.openxmlformats.org/officeDocument/2006/relationships/hyperlink" Target="https://twitter.com/endeavorsa" TargetMode="External" /><Relationship Id="rId482" Type="http://schemas.openxmlformats.org/officeDocument/2006/relationships/hyperlink" Target="https://twitter.com/michaelvacylyle" TargetMode="External" /><Relationship Id="rId483" Type="http://schemas.openxmlformats.org/officeDocument/2006/relationships/hyperlink" Target="https://twitter.com/sibiya_dr" TargetMode="External" /><Relationship Id="rId484" Type="http://schemas.openxmlformats.org/officeDocument/2006/relationships/hyperlink" Target="https://twitter.com/fibretigerza" TargetMode="External" /><Relationship Id="rId485" Type="http://schemas.openxmlformats.org/officeDocument/2006/relationships/hyperlink" Target="https://twitter.com/senzosomkhanda" TargetMode="External" /><Relationship Id="rId486" Type="http://schemas.openxmlformats.org/officeDocument/2006/relationships/hyperlink" Target="https://twitter.com/showtibzlove" TargetMode="External" /><Relationship Id="rId487" Type="http://schemas.openxmlformats.org/officeDocument/2006/relationships/hyperlink" Target="https://twitter.com/sirsmithmokwena" TargetMode="External" /><Relationship Id="rId488" Type="http://schemas.openxmlformats.org/officeDocument/2006/relationships/hyperlink" Target="https://twitter.com/gigsstem" TargetMode="External" /><Relationship Id="rId489" Type="http://schemas.openxmlformats.org/officeDocument/2006/relationships/hyperlink" Target="https://twitter.com/valentinesami" TargetMode="External" /><Relationship Id="rId490" Type="http://schemas.openxmlformats.org/officeDocument/2006/relationships/hyperlink" Target="https://twitter.com/dzu_nani" TargetMode="External" /><Relationship Id="rId491" Type="http://schemas.openxmlformats.org/officeDocument/2006/relationships/hyperlink" Target="https://twitter.com/giveitup4siphe" TargetMode="External" /><Relationship Id="rId492" Type="http://schemas.openxmlformats.org/officeDocument/2006/relationships/hyperlink" Target="https://twitter.com/mitchellskhosa1" TargetMode="External" /><Relationship Id="rId493" Type="http://schemas.openxmlformats.org/officeDocument/2006/relationships/hyperlink" Target="https://twitter.com/advbarryroux" TargetMode="External" /><Relationship Id="rId494" Type="http://schemas.openxmlformats.org/officeDocument/2006/relationships/hyperlink" Target="https://twitter.com/sabelo_thedj" TargetMode="External" /><Relationship Id="rId495" Type="http://schemas.openxmlformats.org/officeDocument/2006/relationships/hyperlink" Target="https://twitter.com/thatomahlo" TargetMode="External" /><Relationship Id="rId496" Type="http://schemas.openxmlformats.org/officeDocument/2006/relationships/hyperlink" Target="https://twitter.com/andile_khumalo" TargetMode="External" /><Relationship Id="rId497" Type="http://schemas.openxmlformats.org/officeDocument/2006/relationships/hyperlink" Target="https://twitter.com/usilomuzi" TargetMode="External" /><Relationship Id="rId498" Type="http://schemas.openxmlformats.org/officeDocument/2006/relationships/hyperlink" Target="https://twitter.com/morrismgweba" TargetMode="External" /><Relationship Id="rId499" Type="http://schemas.openxmlformats.org/officeDocument/2006/relationships/hyperlink" Target="https://twitter.com/nonhlexaba" TargetMode="External" /><Relationship Id="rId500" Type="http://schemas.openxmlformats.org/officeDocument/2006/relationships/hyperlink" Target="https://twitter.com/capitecbanksa" TargetMode="External" /><Relationship Id="rId501" Type="http://schemas.openxmlformats.org/officeDocument/2006/relationships/hyperlink" Target="https://twitter.com/mr_sokhulu" TargetMode="External" /><Relationship Id="rId502" Type="http://schemas.openxmlformats.org/officeDocument/2006/relationships/hyperlink" Target="https://twitter.com/dolcemotsepe" TargetMode="External" /><Relationship Id="rId503" Type="http://schemas.openxmlformats.org/officeDocument/2006/relationships/hyperlink" Target="https://twitter.com/thee_asande" TargetMode="External" /><Relationship Id="rId504" Type="http://schemas.openxmlformats.org/officeDocument/2006/relationships/hyperlink" Target="https://twitter.com/bumbillb" TargetMode="External" /><Relationship Id="rId505" Type="http://schemas.openxmlformats.org/officeDocument/2006/relationships/hyperlink" Target="https://twitter.com/4hlamnguni" TargetMode="External" /><Relationship Id="rId506" Type="http://schemas.openxmlformats.org/officeDocument/2006/relationships/hyperlink" Target="https://twitter.com/aapstert2" TargetMode="External" /><Relationship Id="rId507" Type="http://schemas.openxmlformats.org/officeDocument/2006/relationships/hyperlink" Target="https://twitter.com/standardbankza" TargetMode="External" /><Relationship Id="rId508" Type="http://schemas.openxmlformats.org/officeDocument/2006/relationships/hyperlink" Target="https://twitter.com/zarsg" TargetMode="External" /><Relationship Id="rId509" Type="http://schemas.openxmlformats.org/officeDocument/2006/relationships/hyperlink" Target="https://twitter.com/monyatsisaila" TargetMode="External" /><Relationship Id="rId510" Type="http://schemas.openxmlformats.org/officeDocument/2006/relationships/hyperlink" Target="https://twitter.com/love_audz" TargetMode="External" /><Relationship Id="rId511" Type="http://schemas.openxmlformats.org/officeDocument/2006/relationships/hyperlink" Target="https://twitter.com/ssegametsi" TargetMode="External" /><Relationship Id="rId512" Type="http://schemas.openxmlformats.org/officeDocument/2006/relationships/hyperlink" Target="https://twitter.com/sibonisomananas" TargetMode="External" /><Relationship Id="rId513" Type="http://schemas.openxmlformats.org/officeDocument/2006/relationships/hyperlink" Target="https://twitter.com/orlandopirates" TargetMode="External" /><Relationship Id="rId514" Type="http://schemas.openxmlformats.org/officeDocument/2006/relationships/hyperlink" Target="https://twitter.com/kaizerchiefs" TargetMode="External" /><Relationship Id="rId515" Type="http://schemas.openxmlformats.org/officeDocument/2006/relationships/hyperlink" Target="https://twitter.com/blacklabelsa" TargetMode="External" /><Relationship Id="rId516" Type="http://schemas.openxmlformats.org/officeDocument/2006/relationships/hyperlink" Target="https://twitter.com/theafricamentor" TargetMode="External" /><Relationship Id="rId517" Type="http://schemas.openxmlformats.org/officeDocument/2006/relationships/hyperlink" Target="https://twitter.com/zydahmanuel" TargetMode="External" /><Relationship Id="rId518" Type="http://schemas.openxmlformats.org/officeDocument/2006/relationships/hyperlink" Target="https://twitter.com/tshepomodikwe1" TargetMode="External" /><Relationship Id="rId519" Type="http://schemas.openxmlformats.org/officeDocument/2006/relationships/hyperlink" Target="https://twitter.com/hvonani" TargetMode="External" /><Relationship Id="rId520" Type="http://schemas.openxmlformats.org/officeDocument/2006/relationships/hyperlink" Target="https://twitter.com/aoteh" TargetMode="External" /><Relationship Id="rId521" Type="http://schemas.openxmlformats.org/officeDocument/2006/relationships/hyperlink" Target="https://twitter.com/thedestinyman" TargetMode="External" /><Relationship Id="rId522" Type="http://schemas.openxmlformats.org/officeDocument/2006/relationships/hyperlink" Target="https://twitter.com/swazi_lit" TargetMode="External" /><Relationship Id="rId523" Type="http://schemas.openxmlformats.org/officeDocument/2006/relationships/hyperlink" Target="https://twitter.com/fakeano" TargetMode="External" /><Relationship Id="rId524" Type="http://schemas.openxmlformats.org/officeDocument/2006/relationships/hyperlink" Target="https://twitter.com/mifbtradefair" TargetMode="External" /><Relationship Id="rId525" Type="http://schemas.openxmlformats.org/officeDocument/2006/relationships/hyperlink" Target="https://twitter.com/twt_usahawan" TargetMode="External" /><Relationship Id="rId526" Type="http://schemas.openxmlformats.org/officeDocument/2006/relationships/hyperlink" Target="https://twitter.com/thaboh_khumalo" TargetMode="External" /><Relationship Id="rId527" Type="http://schemas.openxmlformats.org/officeDocument/2006/relationships/hyperlink" Target="https://twitter.com/snakhonator90" TargetMode="External" /><Relationship Id="rId528" Type="http://schemas.openxmlformats.org/officeDocument/2006/relationships/hyperlink" Target="https://twitter.com/leparalajazz" TargetMode="External" /><Relationship Id="rId529" Type="http://schemas.openxmlformats.org/officeDocument/2006/relationships/hyperlink" Target="https://twitter.com/naholelettie" TargetMode="External" /><Relationship Id="rId530" Type="http://schemas.openxmlformats.org/officeDocument/2006/relationships/hyperlink" Target="https://twitter.com/nsfaf" TargetMode="External" /><Relationship Id="rId531" Type="http://schemas.openxmlformats.org/officeDocument/2006/relationships/hyperlink" Target="https://twitter.com/ndatipo_johanna" TargetMode="External" /><Relationship Id="rId532" Type="http://schemas.openxmlformats.org/officeDocument/2006/relationships/hyperlink" Target="https://twitter.com/happywilbard" TargetMode="External" /><Relationship Id="rId533" Type="http://schemas.openxmlformats.org/officeDocument/2006/relationships/hyperlink" Target="https://twitter.com/riazgilani" TargetMode="External" /><Relationship Id="rId534" Type="http://schemas.openxmlformats.org/officeDocument/2006/relationships/hyperlink" Target="https://twitter.com/celliersj1" TargetMode="External" /><Relationship Id="rId535" Type="http://schemas.openxmlformats.org/officeDocument/2006/relationships/hyperlink" Target="https://twitter.com/rbjacobs" TargetMode="External" /><Relationship Id="rId536" Type="http://schemas.openxmlformats.org/officeDocument/2006/relationships/hyperlink" Target="https://twitter.com/adw365" TargetMode="External" /><Relationship Id="rId537" Type="http://schemas.openxmlformats.org/officeDocument/2006/relationships/hyperlink" Target="https://twitter.com/gina_botha" TargetMode="External" /><Relationship Id="rId538" Type="http://schemas.openxmlformats.org/officeDocument/2006/relationships/hyperlink" Target="https://twitter.com/future_of_hr" TargetMode="External" /><Relationship Id="rId539" Type="http://schemas.openxmlformats.org/officeDocument/2006/relationships/hyperlink" Target="https://twitter.com/shmono1" TargetMode="External" /><Relationship Id="rId540" Type="http://schemas.openxmlformats.org/officeDocument/2006/relationships/hyperlink" Target="https://twitter.com/fnb_botswana" TargetMode="External" /><Relationship Id="rId541" Type="http://schemas.openxmlformats.org/officeDocument/2006/relationships/hyperlink" Target="https://twitter.com/nmajudith" TargetMode="External" /><Relationship Id="rId542" Type="http://schemas.openxmlformats.org/officeDocument/2006/relationships/hyperlink" Target="https://twitter.com/magnificentcoms" TargetMode="External" /><Relationship Id="rId543" Type="http://schemas.openxmlformats.org/officeDocument/2006/relationships/hyperlink" Target="https://twitter.com/joinusfortea" TargetMode="External" /><Relationship Id="rId544" Type="http://schemas.openxmlformats.org/officeDocument/2006/relationships/hyperlink" Target="https://twitter.com/abiotmledwaba" TargetMode="External" /><Relationship Id="rId545" Type="http://schemas.openxmlformats.org/officeDocument/2006/relationships/hyperlink" Target="https://twitter.com/kabeloonlife" TargetMode="External" /><Relationship Id="rId546" Type="http://schemas.openxmlformats.org/officeDocument/2006/relationships/hyperlink" Target="https://twitter.com/bancabc" TargetMode="External" /><Relationship Id="rId547" Type="http://schemas.openxmlformats.org/officeDocument/2006/relationships/hyperlink" Target="https://twitter.com/foreverheir" TargetMode="External" /><Relationship Id="rId548" Type="http://schemas.openxmlformats.org/officeDocument/2006/relationships/hyperlink" Target="https://twitter.com/mphoserumola" TargetMode="External" /><Relationship Id="rId549" Type="http://schemas.openxmlformats.org/officeDocument/2006/relationships/hyperlink" Target="https://twitter.com/babtin_" TargetMode="External" /><Relationship Id="rId550" Type="http://schemas.openxmlformats.org/officeDocument/2006/relationships/hyperlink" Target="https://twitter.com/rogerbez" TargetMode="External" /><Relationship Id="rId551" Type="http://schemas.openxmlformats.org/officeDocument/2006/relationships/hyperlink" Target="https://twitter.com/lazarussekele6" TargetMode="External" /><Relationship Id="rId552" Type="http://schemas.openxmlformats.org/officeDocument/2006/relationships/hyperlink" Target="https://twitter.com/fnbnamibia" TargetMode="External" /><Relationship Id="rId553" Type="http://schemas.openxmlformats.org/officeDocument/2006/relationships/hyperlink" Target="https://twitter.com/segakwengjk" TargetMode="External" /><Relationship Id="rId554" Type="http://schemas.openxmlformats.org/officeDocument/2006/relationships/hyperlink" Target="https://twitter.com/kaizerchiefsfan" TargetMode="External" /><Relationship Id="rId555" Type="http://schemas.openxmlformats.org/officeDocument/2006/relationships/hyperlink" Target="https://twitter.com/lungaqm23" TargetMode="External" /><Relationship Id="rId556" Type="http://schemas.openxmlformats.org/officeDocument/2006/relationships/hyperlink" Target="https://twitter.com/twolzonline" TargetMode="External" /><Relationship Id="rId557" Type="http://schemas.openxmlformats.org/officeDocument/2006/relationships/hyperlink" Target="https://twitter.com/hsmsteve" TargetMode="External" /><Relationship Id="rId558" Type="http://schemas.openxmlformats.org/officeDocument/2006/relationships/hyperlink" Target="https://twitter.com/youthstand1" TargetMode="External" /><Relationship Id="rId559" Type="http://schemas.openxmlformats.org/officeDocument/2006/relationships/hyperlink" Target="https://twitter.com/kunuum" TargetMode="External" /><Relationship Id="rId560" Type="http://schemas.openxmlformats.org/officeDocument/2006/relationships/hyperlink" Target="https://twitter.com/haulinenhu" TargetMode="External" /><Relationship Id="rId561" Type="http://schemas.openxmlformats.org/officeDocument/2006/relationships/hyperlink" Target="https://twitter.com/chuckmoso" TargetMode="External" /><Relationship Id="rId562" Type="http://schemas.openxmlformats.org/officeDocument/2006/relationships/hyperlink" Target="https://twitter.com/rtfworldwide" TargetMode="External" /><Relationship Id="rId563" Type="http://schemas.openxmlformats.org/officeDocument/2006/relationships/hyperlink" Target="https://twitter.com/mmaps_thepro" TargetMode="External" /><Relationship Id="rId564" Type="http://schemas.openxmlformats.org/officeDocument/2006/relationships/hyperlink" Target="https://twitter.com/chocsta_sa" TargetMode="External" /><Relationship Id="rId565" Type="http://schemas.openxmlformats.org/officeDocument/2006/relationships/hyperlink" Target="https://twitter.com/number1knoxman" TargetMode="External" /><Relationship Id="rId566" Type="http://schemas.openxmlformats.org/officeDocument/2006/relationships/hyperlink" Target="https://twitter.com/sjaymabaso" TargetMode="External" /><Relationship Id="rId567" Type="http://schemas.openxmlformats.org/officeDocument/2006/relationships/hyperlink" Target="https://twitter.com/1supremegod" TargetMode="External" /><Relationship Id="rId568" Type="http://schemas.openxmlformats.org/officeDocument/2006/relationships/hyperlink" Target="https://twitter.com/simply_evah" TargetMode="External" /><Relationship Id="rId569" Type="http://schemas.openxmlformats.org/officeDocument/2006/relationships/hyperlink" Target="https://twitter.com/vanessambenoun" TargetMode="External" /><Relationship Id="rId570" Type="http://schemas.openxmlformats.org/officeDocument/2006/relationships/hyperlink" Target="https://twitter.com/sola_akinbo" TargetMode="External" /><Relationship Id="rId571" Type="http://schemas.openxmlformats.org/officeDocument/2006/relationships/hyperlink" Target="https://twitter.com/bruckenassociat" TargetMode="External" /><Relationship Id="rId572" Type="http://schemas.openxmlformats.org/officeDocument/2006/relationships/hyperlink" Target="https://twitter.com/ke_geeman" TargetMode="External" /><Relationship Id="rId573" Type="http://schemas.openxmlformats.org/officeDocument/2006/relationships/hyperlink" Target="https://twitter.com/pass1tj" TargetMode="External" /><Relationship Id="rId574" Type="http://schemas.openxmlformats.org/officeDocument/2006/relationships/hyperlink" Target="https://twitter.com/shebeegee" TargetMode="External" /><Relationship Id="rId575" Type="http://schemas.openxmlformats.org/officeDocument/2006/relationships/hyperlink" Target="https://twitter.com/cazker1" TargetMode="External" /><Relationship Id="rId576" Type="http://schemas.openxmlformats.org/officeDocument/2006/relationships/hyperlink" Target="https://twitter.com/simodisa_sa" TargetMode="External" /><Relationship Id="rId577" Type="http://schemas.openxmlformats.org/officeDocument/2006/relationships/hyperlink" Target="https://twitter.com/siyamchunu" TargetMode="External" /><Relationship Id="rId578" Type="http://schemas.openxmlformats.org/officeDocument/2006/relationships/hyperlink" Target="https://twitter.com/townshipbrands" TargetMode="External" /><Relationship Id="rId579" Type="http://schemas.openxmlformats.org/officeDocument/2006/relationships/hyperlink" Target="https://twitter.com/bumblesbabies" TargetMode="External" /><Relationship Id="rId580" Type="http://schemas.openxmlformats.org/officeDocument/2006/relationships/hyperlink" Target="https://twitter.com/ordinarygirlnix" TargetMode="External" /><Relationship Id="rId581" Type="http://schemas.openxmlformats.org/officeDocument/2006/relationships/hyperlink" Target="https://twitter.com/laeequebakwarel" TargetMode="External" /><Relationship Id="rId582" Type="http://schemas.openxmlformats.org/officeDocument/2006/relationships/hyperlink" Target="https://twitter.com/chillichefs" TargetMode="External" /><Relationship Id="rId583" Type="http://schemas.openxmlformats.org/officeDocument/2006/relationships/hyperlink" Target="https://twitter.com/provocative69" TargetMode="External" /><Relationship Id="rId584" Type="http://schemas.openxmlformats.org/officeDocument/2006/relationships/hyperlink" Target="https://twitter.com/jimisi4" TargetMode="External" /><Relationship Id="rId585" Type="http://schemas.openxmlformats.org/officeDocument/2006/relationships/hyperlink" Target="https://twitter.com/mayaonmoney" TargetMode="External" /><Relationship Id="rId586" Type="http://schemas.openxmlformats.org/officeDocument/2006/relationships/hyperlink" Target="https://twitter.com/nowclarence" TargetMode="External" /><Relationship Id="rId587" Type="http://schemas.openxmlformats.org/officeDocument/2006/relationships/hyperlink" Target="https://twitter.com/cnn_co_jp" TargetMode="External" /><Relationship Id="rId588" Type="http://schemas.openxmlformats.org/officeDocument/2006/relationships/hyperlink" Target="https://twitter.com/sakuraba_fnb" TargetMode="External" /><Relationship Id="rId589" Type="http://schemas.openxmlformats.org/officeDocument/2006/relationships/hyperlink" Target="https://twitter.com/noeleensaid" TargetMode="External" /><Relationship Id="rId590" Type="http://schemas.openxmlformats.org/officeDocument/2006/relationships/hyperlink" Target="https://twitter.com/tweetobakeng" TargetMode="External" /><Relationship Id="rId591" Type="http://schemas.openxmlformats.org/officeDocument/2006/relationships/hyperlink" Target="https://twitter.com/siliconcape" TargetMode="External" /><Relationship Id="rId592" Type="http://schemas.openxmlformats.org/officeDocument/2006/relationships/hyperlink" Target="https://twitter.com/owethumack" TargetMode="External" /><Relationship Id="rId593" Type="http://schemas.openxmlformats.org/officeDocument/2006/relationships/hyperlink" Target="https://twitter.com/mbe50288854" TargetMode="External" /><Relationship Id="rId594" Type="http://schemas.openxmlformats.org/officeDocument/2006/relationships/hyperlink" Target="https://twitter.com/thebestofzambia" TargetMode="External" /><Relationship Id="rId595" Type="http://schemas.openxmlformats.org/officeDocument/2006/relationships/hyperlink" Target="https://twitter.com/bontlelq" TargetMode="External" /><Relationship Id="rId596" Type="http://schemas.openxmlformats.org/officeDocument/2006/relationships/hyperlink" Target="https://twitter.com/msizi24152737" TargetMode="External" /><Relationship Id="rId597" Type="http://schemas.openxmlformats.org/officeDocument/2006/relationships/hyperlink" Target="https://twitter.com/fredzilla13" TargetMode="External" /><Relationship Id="rId598" Type="http://schemas.openxmlformats.org/officeDocument/2006/relationships/hyperlink" Target="https://twitter.com/luethefiddler" TargetMode="External" /><Relationship Id="rId599" Type="http://schemas.openxmlformats.org/officeDocument/2006/relationships/hyperlink" Target="https://twitter.com/phachsitha_c" TargetMode="External" /><Relationship Id="rId600" Type="http://schemas.openxmlformats.org/officeDocument/2006/relationships/hyperlink" Target="https://twitter.com/moosetsmedia" TargetMode="External" /><Relationship Id="rId601" Type="http://schemas.openxmlformats.org/officeDocument/2006/relationships/hyperlink" Target="https://twitter.com/iamntshavhi" TargetMode="External" /><Relationship Id="rId602" Type="http://schemas.openxmlformats.org/officeDocument/2006/relationships/hyperlink" Target="https://twitter.com/blacktizza" TargetMode="External" /><Relationship Id="rId603" Type="http://schemas.openxmlformats.org/officeDocument/2006/relationships/hyperlink" Target="https://twitter.com/angelfaroverde" TargetMode="External" /><Relationship Id="rId604" Type="http://schemas.openxmlformats.org/officeDocument/2006/relationships/hyperlink" Target="https://twitter.com/luismhuete" TargetMode="External" /><Relationship Id="rId605" Type="http://schemas.openxmlformats.org/officeDocument/2006/relationships/hyperlink" Target="https://twitter.com/analuzhuete" TargetMode="External" /><Relationship Id="rId606" Type="http://schemas.openxmlformats.org/officeDocument/2006/relationships/comments" Target="../comments2.xml" /><Relationship Id="rId607" Type="http://schemas.openxmlformats.org/officeDocument/2006/relationships/vmlDrawing" Target="../drawings/vmlDrawing2.vml" /><Relationship Id="rId608" Type="http://schemas.openxmlformats.org/officeDocument/2006/relationships/table" Target="../tables/table2.xml" /><Relationship Id="rId609" Type="http://schemas.openxmlformats.org/officeDocument/2006/relationships/drawing" Target="../drawings/drawing1.xml" /><Relationship Id="rId6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fnbbusinessinnovationawards.co.za/" TargetMode="External" /><Relationship Id="rId2" Type="http://schemas.openxmlformats.org/officeDocument/2006/relationships/hyperlink" Target="https://www.fnb.co.za/business-banking/" TargetMode="External" /><Relationship Id="rId3" Type="http://schemas.openxmlformats.org/officeDocument/2006/relationships/hyperlink" Target="https://www.cnn.co.jp/business/35138440.html?ref=rss" TargetMode="External" /><Relationship Id="rId4" Type="http://schemas.openxmlformats.org/officeDocument/2006/relationships/hyperlink" Target="https://www.fnb.co.za/business-banking/accounts/index.html" TargetMode="External" /><Relationship Id="rId5" Type="http://schemas.openxmlformats.org/officeDocument/2006/relationships/hyperlink" Target="https://www.cnbcafrica.com/videos/2019/06/05/fnb-business-ceo-sme-support-can-help-lift-sa-out-of-recession/" TargetMode="External" /><Relationship Id="rId6" Type="http://schemas.openxmlformats.org/officeDocument/2006/relationships/hyperlink" Target="https://www.youtube.com/watch?v=02JLCw5wqYM&amp;feature=youtu.be" TargetMode="External" /><Relationship Id="rId7" Type="http://schemas.openxmlformats.org/officeDocument/2006/relationships/hyperlink" Target="http://bizj.us/1pwfb8" TargetMode="External" /><Relationship Id="rId8" Type="http://schemas.openxmlformats.org/officeDocument/2006/relationships/hyperlink" Target="https://lnkd.in/eme-FnB" TargetMode="External" /><Relationship Id="rId9" Type="http://schemas.openxmlformats.org/officeDocument/2006/relationships/hyperlink" Target="https://lnkd.in/fnb-sAB" TargetMode="External" /><Relationship Id="rId10" Type="http://schemas.openxmlformats.org/officeDocument/2006/relationships/hyperlink" Target="https://thebestofzambia.com/suppliers/financial-and-legal/banking/business-banking" TargetMode="External" /><Relationship Id="rId11" Type="http://schemas.openxmlformats.org/officeDocument/2006/relationships/hyperlink" Target="https://www.fnbbusinessinnovationawards.co.za/" TargetMode="External" /><Relationship Id="rId12" Type="http://schemas.openxmlformats.org/officeDocument/2006/relationships/hyperlink" Target="https://www.fnb.co.za/business-banking/" TargetMode="External" /><Relationship Id="rId13" Type="http://schemas.openxmlformats.org/officeDocument/2006/relationships/hyperlink" Target="http://www.fnbbia.co.za/" TargetMode="External" /><Relationship Id="rId14" Type="http://schemas.openxmlformats.org/officeDocument/2006/relationships/hyperlink" Target="https://www.fnb.co.za/business-banking/KYC-FICA.html" TargetMode="External" /><Relationship Id="rId15" Type="http://schemas.openxmlformats.org/officeDocument/2006/relationships/hyperlink" Target="https://www.cnbcafrica.com/videos/2019/06/05/fnb-business-ceo-sme-support-can-help-lift-sa-out-of-recession/" TargetMode="External" /><Relationship Id="rId16" Type="http://schemas.openxmlformats.org/officeDocument/2006/relationships/hyperlink" Target="https://twitter.com/cnbcafrica/status/1136328082795704322" TargetMode="External" /><Relationship Id="rId17" Type="http://schemas.openxmlformats.org/officeDocument/2006/relationships/hyperlink" Target="https://www.businessinsider.co.za/south-africa-real-property-values-decline-adjusted-for-consumer-price-index-cpi-inflation-fnb-property-barometer-2019-6?utm_source=dlvr.it&amp;utm_medium=twitter" TargetMode="External" /><Relationship Id="rId18" Type="http://schemas.openxmlformats.org/officeDocument/2006/relationships/hyperlink" Target="https://www.geekyreality.com/" TargetMode="External" /><Relationship Id="rId19" Type="http://schemas.openxmlformats.org/officeDocument/2006/relationships/hyperlink" Target="https://www.geekyreality.com/job/2750/fnb-business-innovation-awards/?utm_source=dlvr.it&amp;utm_medium=twitter" TargetMode="External" /><Relationship Id="rId20" Type="http://schemas.openxmlformats.org/officeDocument/2006/relationships/hyperlink" Target="https://www.fnbbotswana.co.bw/international-banking/personal/fx-online.html" TargetMode="External" /><Relationship Id="rId21" Type="http://schemas.openxmlformats.org/officeDocument/2006/relationships/hyperlink" Target="https://lnkd.in/dfGFUcd" TargetMode="External" /><Relationship Id="rId22" Type="http://schemas.openxmlformats.org/officeDocument/2006/relationships/hyperlink" Target="https://thebestofzambia.com/suppliers/financial-and-legal/banking/business-banking" TargetMode="External" /><Relationship Id="rId23" Type="http://schemas.openxmlformats.org/officeDocument/2006/relationships/hyperlink" Target="https://thebestofzambia.com/orgs/first-national-bank-zambia" TargetMode="External" /><Relationship Id="rId24" Type="http://schemas.openxmlformats.org/officeDocument/2006/relationships/hyperlink" Target="https://lnkd.in/fnb-sAB" TargetMode="External" /><Relationship Id="rId25" Type="http://schemas.openxmlformats.org/officeDocument/2006/relationships/hyperlink" Target="https://www.fnbbia.co.za/?dclid=CJ7azuje6uICFUPqswodaEEDrA" TargetMode="External" /><Relationship Id="rId26" Type="http://schemas.openxmlformats.org/officeDocument/2006/relationships/hyperlink" Target="https://www.fnbbia.co.za/?dclid=COTQrOne6uICFcO2swodnW8O2Q" TargetMode="External" /><Relationship Id="rId27" Type="http://schemas.openxmlformats.org/officeDocument/2006/relationships/hyperlink" Target="https://www.fnb.co.za/business-banking/accounts/index.html"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1970</v>
      </c>
      <c r="BB2" s="13" t="s">
        <v>2013</v>
      </c>
      <c r="BC2" s="13" t="s">
        <v>2014</v>
      </c>
      <c r="BD2" s="118" t="s">
        <v>2827</v>
      </c>
      <c r="BE2" s="118" t="s">
        <v>2828</v>
      </c>
      <c r="BF2" s="118" t="s">
        <v>2829</v>
      </c>
      <c r="BG2" s="118" t="s">
        <v>2830</v>
      </c>
      <c r="BH2" s="118" t="s">
        <v>2831</v>
      </c>
      <c r="BI2" s="118" t="s">
        <v>2832</v>
      </c>
      <c r="BJ2" s="118" t="s">
        <v>2833</v>
      </c>
      <c r="BK2" s="118" t="s">
        <v>2834</v>
      </c>
      <c r="BL2" s="118" t="s">
        <v>2835</v>
      </c>
    </row>
    <row r="3" spans="1:64" ht="15" customHeight="1">
      <c r="A3" s="64" t="s">
        <v>212</v>
      </c>
      <c r="B3" s="64" t="s">
        <v>326</v>
      </c>
      <c r="C3" s="65" t="s">
        <v>2840</v>
      </c>
      <c r="D3" s="66">
        <v>3</v>
      </c>
      <c r="E3" s="67" t="s">
        <v>132</v>
      </c>
      <c r="F3" s="68">
        <v>32</v>
      </c>
      <c r="G3" s="65"/>
      <c r="H3" s="69"/>
      <c r="I3" s="70"/>
      <c r="J3" s="70"/>
      <c r="K3" s="34" t="s">
        <v>65</v>
      </c>
      <c r="L3" s="71">
        <v>3</v>
      </c>
      <c r="M3" s="71"/>
      <c r="N3" s="72"/>
      <c r="O3" s="78" t="s">
        <v>359</v>
      </c>
      <c r="P3" s="80">
        <v>43621.504699074074</v>
      </c>
      <c r="Q3" s="78" t="s">
        <v>361</v>
      </c>
      <c r="R3" s="78"/>
      <c r="S3" s="78"/>
      <c r="T3" s="78"/>
      <c r="U3" s="78"/>
      <c r="V3" s="83" t="s">
        <v>557</v>
      </c>
      <c r="W3" s="80">
        <v>43621.504699074074</v>
      </c>
      <c r="X3" s="83" t="s">
        <v>654</v>
      </c>
      <c r="Y3" s="78"/>
      <c r="Z3" s="78"/>
      <c r="AA3" s="84" t="s">
        <v>786</v>
      </c>
      <c r="AB3" s="78"/>
      <c r="AC3" s="78" t="b">
        <v>0</v>
      </c>
      <c r="AD3" s="78">
        <v>0</v>
      </c>
      <c r="AE3" s="84" t="s">
        <v>933</v>
      </c>
      <c r="AF3" s="78" t="b">
        <v>0</v>
      </c>
      <c r="AG3" s="78" t="s">
        <v>954</v>
      </c>
      <c r="AH3" s="78"/>
      <c r="AI3" s="84" t="s">
        <v>933</v>
      </c>
      <c r="AJ3" s="78" t="b">
        <v>0</v>
      </c>
      <c r="AK3" s="78">
        <v>0</v>
      </c>
      <c r="AL3" s="84" t="s">
        <v>933</v>
      </c>
      <c r="AM3" s="78" t="s">
        <v>960</v>
      </c>
      <c r="AN3" s="78" t="b">
        <v>0</v>
      </c>
      <c r="AO3" s="84" t="s">
        <v>786</v>
      </c>
      <c r="AP3" s="78" t="s">
        <v>176</v>
      </c>
      <c r="AQ3" s="78">
        <v>0</v>
      </c>
      <c r="AR3" s="78">
        <v>0</v>
      </c>
      <c r="AS3" s="78"/>
      <c r="AT3" s="78"/>
      <c r="AU3" s="78"/>
      <c r="AV3" s="78"/>
      <c r="AW3" s="78"/>
      <c r="AX3" s="78"/>
      <c r="AY3" s="78"/>
      <c r="AZ3" s="78"/>
      <c r="BA3">
        <v>1</v>
      </c>
      <c r="BB3" s="78" t="str">
        <f>REPLACE(INDEX(GroupVertices[Group],MATCH(Edges[[#This Row],[Vertex 1]],GroupVertices[Vertex],0)),1,1,"")</f>
        <v>29</v>
      </c>
      <c r="BC3" s="78" t="str">
        <f>REPLACE(INDEX(GroupVertices[Group],MATCH(Edges[[#This Row],[Vertex 2]],GroupVertices[Vertex],0)),1,1,"")</f>
        <v>29</v>
      </c>
      <c r="BD3" s="48">
        <v>1</v>
      </c>
      <c r="BE3" s="49">
        <v>3.3333333333333335</v>
      </c>
      <c r="BF3" s="48">
        <v>0</v>
      </c>
      <c r="BG3" s="49">
        <v>0</v>
      </c>
      <c r="BH3" s="48">
        <v>0</v>
      </c>
      <c r="BI3" s="49">
        <v>0</v>
      </c>
      <c r="BJ3" s="48">
        <v>29</v>
      </c>
      <c r="BK3" s="49">
        <v>96.66666666666667</v>
      </c>
      <c r="BL3" s="48">
        <v>30</v>
      </c>
    </row>
    <row r="4" spans="1:64" ht="15" customHeight="1">
      <c r="A4" s="64" t="s">
        <v>213</v>
      </c>
      <c r="B4" s="64" t="s">
        <v>327</v>
      </c>
      <c r="C4" s="65" t="s">
        <v>2840</v>
      </c>
      <c r="D4" s="66">
        <v>3</v>
      </c>
      <c r="E4" s="67" t="s">
        <v>132</v>
      </c>
      <c r="F4" s="68">
        <v>32</v>
      </c>
      <c r="G4" s="65"/>
      <c r="H4" s="69"/>
      <c r="I4" s="70"/>
      <c r="J4" s="70"/>
      <c r="K4" s="34" t="s">
        <v>65</v>
      </c>
      <c r="L4" s="77">
        <v>4</v>
      </c>
      <c r="M4" s="77"/>
      <c r="N4" s="72"/>
      <c r="O4" s="79" t="s">
        <v>360</v>
      </c>
      <c r="P4" s="81">
        <v>43621.54371527778</v>
      </c>
      <c r="Q4" s="79" t="s">
        <v>362</v>
      </c>
      <c r="R4" s="79"/>
      <c r="S4" s="79"/>
      <c r="T4" s="79"/>
      <c r="U4" s="79"/>
      <c r="V4" s="82" t="s">
        <v>558</v>
      </c>
      <c r="W4" s="81">
        <v>43621.54371527778</v>
      </c>
      <c r="X4" s="82" t="s">
        <v>655</v>
      </c>
      <c r="Y4" s="79"/>
      <c r="Z4" s="79"/>
      <c r="AA4" s="85" t="s">
        <v>787</v>
      </c>
      <c r="AB4" s="79"/>
      <c r="AC4" s="79" t="b">
        <v>0</v>
      </c>
      <c r="AD4" s="79">
        <v>0</v>
      </c>
      <c r="AE4" s="85" t="s">
        <v>934</v>
      </c>
      <c r="AF4" s="79" t="b">
        <v>0</v>
      </c>
      <c r="AG4" s="79" t="s">
        <v>954</v>
      </c>
      <c r="AH4" s="79"/>
      <c r="AI4" s="85" t="s">
        <v>933</v>
      </c>
      <c r="AJ4" s="79" t="b">
        <v>0</v>
      </c>
      <c r="AK4" s="79">
        <v>0</v>
      </c>
      <c r="AL4" s="85" t="s">
        <v>933</v>
      </c>
      <c r="AM4" s="79" t="s">
        <v>960</v>
      </c>
      <c r="AN4" s="79" t="b">
        <v>0</v>
      </c>
      <c r="AO4" s="85" t="s">
        <v>787</v>
      </c>
      <c r="AP4" s="79" t="s">
        <v>176</v>
      </c>
      <c r="AQ4" s="79">
        <v>0</v>
      </c>
      <c r="AR4" s="79">
        <v>0</v>
      </c>
      <c r="AS4" s="79"/>
      <c r="AT4" s="79"/>
      <c r="AU4" s="79"/>
      <c r="AV4" s="79"/>
      <c r="AW4" s="79"/>
      <c r="AX4" s="79"/>
      <c r="AY4" s="79"/>
      <c r="AZ4" s="79"/>
      <c r="BA4">
        <v>1</v>
      </c>
      <c r="BB4" s="78" t="str">
        <f>REPLACE(INDEX(GroupVertices[Group],MATCH(Edges[[#This Row],[Vertex 1]],GroupVertices[Vertex],0)),1,1,"")</f>
        <v>28</v>
      </c>
      <c r="BC4" s="78" t="str">
        <f>REPLACE(INDEX(GroupVertices[Group],MATCH(Edges[[#This Row],[Vertex 2]],GroupVertices[Vertex],0)),1,1,"")</f>
        <v>28</v>
      </c>
      <c r="BD4" s="48">
        <v>0</v>
      </c>
      <c r="BE4" s="49">
        <v>0</v>
      </c>
      <c r="BF4" s="48">
        <v>2</v>
      </c>
      <c r="BG4" s="49">
        <v>8</v>
      </c>
      <c r="BH4" s="48">
        <v>0</v>
      </c>
      <c r="BI4" s="49">
        <v>0</v>
      </c>
      <c r="BJ4" s="48">
        <v>23</v>
      </c>
      <c r="BK4" s="49">
        <v>92</v>
      </c>
      <c r="BL4" s="48">
        <v>25</v>
      </c>
    </row>
    <row r="5" spans="1:64" ht="15">
      <c r="A5" s="64" t="s">
        <v>214</v>
      </c>
      <c r="B5" s="64" t="s">
        <v>214</v>
      </c>
      <c r="C5" s="65" t="s">
        <v>2840</v>
      </c>
      <c r="D5" s="66">
        <v>3</v>
      </c>
      <c r="E5" s="67" t="s">
        <v>132</v>
      </c>
      <c r="F5" s="68">
        <v>32</v>
      </c>
      <c r="G5" s="65"/>
      <c r="H5" s="69"/>
      <c r="I5" s="70"/>
      <c r="J5" s="70"/>
      <c r="K5" s="34" t="s">
        <v>65</v>
      </c>
      <c r="L5" s="77">
        <v>5</v>
      </c>
      <c r="M5" s="77"/>
      <c r="N5" s="72"/>
      <c r="O5" s="79" t="s">
        <v>176</v>
      </c>
      <c r="P5" s="81">
        <v>43621.54478009259</v>
      </c>
      <c r="Q5" s="79" t="s">
        <v>363</v>
      </c>
      <c r="R5" s="79"/>
      <c r="S5" s="79"/>
      <c r="T5" s="79" t="s">
        <v>505</v>
      </c>
      <c r="U5" s="79"/>
      <c r="V5" s="82" t="s">
        <v>559</v>
      </c>
      <c r="W5" s="81">
        <v>43621.54478009259</v>
      </c>
      <c r="X5" s="82" t="s">
        <v>656</v>
      </c>
      <c r="Y5" s="79"/>
      <c r="Z5" s="79"/>
      <c r="AA5" s="85" t="s">
        <v>788</v>
      </c>
      <c r="AB5" s="79"/>
      <c r="AC5" s="79" t="b">
        <v>0</v>
      </c>
      <c r="AD5" s="79">
        <v>1</v>
      </c>
      <c r="AE5" s="85" t="s">
        <v>933</v>
      </c>
      <c r="AF5" s="79" t="b">
        <v>0</v>
      </c>
      <c r="AG5" s="79" t="s">
        <v>954</v>
      </c>
      <c r="AH5" s="79"/>
      <c r="AI5" s="85" t="s">
        <v>933</v>
      </c>
      <c r="AJ5" s="79" t="b">
        <v>0</v>
      </c>
      <c r="AK5" s="79">
        <v>1</v>
      </c>
      <c r="AL5" s="85" t="s">
        <v>933</v>
      </c>
      <c r="AM5" s="79" t="s">
        <v>961</v>
      </c>
      <c r="AN5" s="79" t="b">
        <v>0</v>
      </c>
      <c r="AO5" s="85" t="s">
        <v>788</v>
      </c>
      <c r="AP5" s="79" t="s">
        <v>176</v>
      </c>
      <c r="AQ5" s="79">
        <v>0</v>
      </c>
      <c r="AR5" s="79">
        <v>0</v>
      </c>
      <c r="AS5" s="79" t="s">
        <v>979</v>
      </c>
      <c r="AT5" s="79" t="s">
        <v>985</v>
      </c>
      <c r="AU5" s="79" t="s">
        <v>987</v>
      </c>
      <c r="AV5" s="79" t="s">
        <v>989</v>
      </c>
      <c r="AW5" s="79" t="s">
        <v>994</v>
      </c>
      <c r="AX5" s="79" t="s">
        <v>1000</v>
      </c>
      <c r="AY5" s="79" t="s">
        <v>1005</v>
      </c>
      <c r="AZ5" s="82" t="s">
        <v>1007</v>
      </c>
      <c r="BA5">
        <v>1</v>
      </c>
      <c r="BB5" s="78" t="str">
        <f>REPLACE(INDEX(GroupVertices[Group],MATCH(Edges[[#This Row],[Vertex 1]],GroupVertices[Vertex],0)),1,1,"")</f>
        <v>2</v>
      </c>
      <c r="BC5" s="78" t="str">
        <f>REPLACE(INDEX(GroupVertices[Group],MATCH(Edges[[#This Row],[Vertex 2]],GroupVertices[Vertex],0)),1,1,"")</f>
        <v>2</v>
      </c>
      <c r="BD5" s="48">
        <v>4</v>
      </c>
      <c r="BE5" s="49">
        <v>10.526315789473685</v>
      </c>
      <c r="BF5" s="48">
        <v>0</v>
      </c>
      <c r="BG5" s="49">
        <v>0</v>
      </c>
      <c r="BH5" s="48">
        <v>0</v>
      </c>
      <c r="BI5" s="49">
        <v>0</v>
      </c>
      <c r="BJ5" s="48">
        <v>34</v>
      </c>
      <c r="BK5" s="49">
        <v>89.47368421052632</v>
      </c>
      <c r="BL5" s="48">
        <v>38</v>
      </c>
    </row>
    <row r="6" spans="1:64" ht="15">
      <c r="A6" s="64" t="s">
        <v>215</v>
      </c>
      <c r="B6" s="64" t="s">
        <v>215</v>
      </c>
      <c r="C6" s="65" t="s">
        <v>2840</v>
      </c>
      <c r="D6" s="66">
        <v>3</v>
      </c>
      <c r="E6" s="67" t="s">
        <v>132</v>
      </c>
      <c r="F6" s="68">
        <v>32</v>
      </c>
      <c r="G6" s="65"/>
      <c r="H6" s="69"/>
      <c r="I6" s="70"/>
      <c r="J6" s="70"/>
      <c r="K6" s="34" t="s">
        <v>65</v>
      </c>
      <c r="L6" s="77">
        <v>6</v>
      </c>
      <c r="M6" s="77"/>
      <c r="N6" s="72"/>
      <c r="O6" s="79" t="s">
        <v>176</v>
      </c>
      <c r="P6" s="81">
        <v>43621.59423611111</v>
      </c>
      <c r="Q6" s="79" t="s">
        <v>364</v>
      </c>
      <c r="R6" s="79"/>
      <c r="S6" s="79"/>
      <c r="T6" s="79"/>
      <c r="U6" s="82" t="s">
        <v>529</v>
      </c>
      <c r="V6" s="82" t="s">
        <v>529</v>
      </c>
      <c r="W6" s="81">
        <v>43621.59423611111</v>
      </c>
      <c r="X6" s="82" t="s">
        <v>657</v>
      </c>
      <c r="Y6" s="79"/>
      <c r="Z6" s="79"/>
      <c r="AA6" s="85" t="s">
        <v>789</v>
      </c>
      <c r="AB6" s="79"/>
      <c r="AC6" s="79" t="b">
        <v>0</v>
      </c>
      <c r="AD6" s="79">
        <v>0</v>
      </c>
      <c r="AE6" s="85" t="s">
        <v>933</v>
      </c>
      <c r="AF6" s="79" t="b">
        <v>0</v>
      </c>
      <c r="AG6" s="79" t="s">
        <v>954</v>
      </c>
      <c r="AH6" s="79"/>
      <c r="AI6" s="85" t="s">
        <v>933</v>
      </c>
      <c r="AJ6" s="79" t="b">
        <v>0</v>
      </c>
      <c r="AK6" s="79">
        <v>0</v>
      </c>
      <c r="AL6" s="85" t="s">
        <v>933</v>
      </c>
      <c r="AM6" s="79" t="s">
        <v>960</v>
      </c>
      <c r="AN6" s="79" t="b">
        <v>0</v>
      </c>
      <c r="AO6" s="85" t="s">
        <v>789</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7</v>
      </c>
      <c r="BK6" s="49">
        <v>100</v>
      </c>
      <c r="BL6" s="48">
        <v>7</v>
      </c>
    </row>
    <row r="7" spans="1:64" ht="15">
      <c r="A7" s="64" t="s">
        <v>216</v>
      </c>
      <c r="B7" s="64" t="s">
        <v>328</v>
      </c>
      <c r="C7" s="65" t="s">
        <v>2840</v>
      </c>
      <c r="D7" s="66">
        <v>3</v>
      </c>
      <c r="E7" s="67" t="s">
        <v>132</v>
      </c>
      <c r="F7" s="68">
        <v>32</v>
      </c>
      <c r="G7" s="65"/>
      <c r="H7" s="69"/>
      <c r="I7" s="70"/>
      <c r="J7" s="70"/>
      <c r="K7" s="34" t="s">
        <v>65</v>
      </c>
      <c r="L7" s="77">
        <v>7</v>
      </c>
      <c r="M7" s="77"/>
      <c r="N7" s="72"/>
      <c r="O7" s="79" t="s">
        <v>359</v>
      </c>
      <c r="P7" s="81">
        <v>43621.65491898148</v>
      </c>
      <c r="Q7" s="79" t="s">
        <v>365</v>
      </c>
      <c r="R7" s="82" t="s">
        <v>467</v>
      </c>
      <c r="S7" s="79" t="s">
        <v>492</v>
      </c>
      <c r="T7" s="79" t="s">
        <v>506</v>
      </c>
      <c r="U7" s="79"/>
      <c r="V7" s="82" t="s">
        <v>560</v>
      </c>
      <c r="W7" s="81">
        <v>43621.65491898148</v>
      </c>
      <c r="X7" s="82" t="s">
        <v>658</v>
      </c>
      <c r="Y7" s="79"/>
      <c r="Z7" s="79"/>
      <c r="AA7" s="85" t="s">
        <v>790</v>
      </c>
      <c r="AB7" s="79"/>
      <c r="AC7" s="79" t="b">
        <v>0</v>
      </c>
      <c r="AD7" s="79">
        <v>0</v>
      </c>
      <c r="AE7" s="85" t="s">
        <v>935</v>
      </c>
      <c r="AF7" s="79" t="b">
        <v>1</v>
      </c>
      <c r="AG7" s="79" t="s">
        <v>954</v>
      </c>
      <c r="AH7" s="79"/>
      <c r="AI7" s="85" t="s">
        <v>959</v>
      </c>
      <c r="AJ7" s="79" t="b">
        <v>0</v>
      </c>
      <c r="AK7" s="79">
        <v>0</v>
      </c>
      <c r="AL7" s="85" t="s">
        <v>933</v>
      </c>
      <c r="AM7" s="79" t="s">
        <v>962</v>
      </c>
      <c r="AN7" s="79" t="b">
        <v>0</v>
      </c>
      <c r="AO7" s="85" t="s">
        <v>790</v>
      </c>
      <c r="AP7" s="79" t="s">
        <v>176</v>
      </c>
      <c r="AQ7" s="79">
        <v>0</v>
      </c>
      <c r="AR7" s="79">
        <v>0</v>
      </c>
      <c r="AS7" s="79"/>
      <c r="AT7" s="79"/>
      <c r="AU7" s="79"/>
      <c r="AV7" s="79"/>
      <c r="AW7" s="79"/>
      <c r="AX7" s="79"/>
      <c r="AY7" s="79"/>
      <c r="AZ7" s="79"/>
      <c r="BA7">
        <v>1</v>
      </c>
      <c r="BB7" s="78" t="str">
        <f>REPLACE(INDEX(GroupVertices[Group],MATCH(Edges[[#This Row],[Vertex 1]],GroupVertices[Vertex],0)),1,1,"")</f>
        <v>18</v>
      </c>
      <c r="BC7" s="78" t="str">
        <f>REPLACE(INDEX(GroupVertices[Group],MATCH(Edges[[#This Row],[Vertex 2]],GroupVertices[Vertex],0)),1,1,"")</f>
        <v>18</v>
      </c>
      <c r="BD7" s="48"/>
      <c r="BE7" s="49"/>
      <c r="BF7" s="48"/>
      <c r="BG7" s="49"/>
      <c r="BH7" s="48"/>
      <c r="BI7" s="49"/>
      <c r="BJ7" s="48"/>
      <c r="BK7" s="49"/>
      <c r="BL7" s="48"/>
    </row>
    <row r="8" spans="1:64" ht="15">
      <c r="A8" s="64" t="s">
        <v>216</v>
      </c>
      <c r="B8" s="64" t="s">
        <v>329</v>
      </c>
      <c r="C8" s="65" t="s">
        <v>2840</v>
      </c>
      <c r="D8" s="66">
        <v>3</v>
      </c>
      <c r="E8" s="67" t="s">
        <v>132</v>
      </c>
      <c r="F8" s="68">
        <v>32</v>
      </c>
      <c r="G8" s="65"/>
      <c r="H8" s="69"/>
      <c r="I8" s="70"/>
      <c r="J8" s="70"/>
      <c r="K8" s="34" t="s">
        <v>65</v>
      </c>
      <c r="L8" s="77">
        <v>8</v>
      </c>
      <c r="M8" s="77"/>
      <c r="N8" s="72"/>
      <c r="O8" s="79" t="s">
        <v>360</v>
      </c>
      <c r="P8" s="81">
        <v>43621.65491898148</v>
      </c>
      <c r="Q8" s="79" t="s">
        <v>365</v>
      </c>
      <c r="R8" s="82" t="s">
        <v>467</v>
      </c>
      <c r="S8" s="79" t="s">
        <v>492</v>
      </c>
      <c r="T8" s="79" t="s">
        <v>506</v>
      </c>
      <c r="U8" s="79"/>
      <c r="V8" s="82" t="s">
        <v>560</v>
      </c>
      <c r="W8" s="81">
        <v>43621.65491898148</v>
      </c>
      <c r="X8" s="82" t="s">
        <v>658</v>
      </c>
      <c r="Y8" s="79"/>
      <c r="Z8" s="79"/>
      <c r="AA8" s="85" t="s">
        <v>790</v>
      </c>
      <c r="AB8" s="79"/>
      <c r="AC8" s="79" t="b">
        <v>0</v>
      </c>
      <c r="AD8" s="79">
        <v>0</v>
      </c>
      <c r="AE8" s="85" t="s">
        <v>935</v>
      </c>
      <c r="AF8" s="79" t="b">
        <v>1</v>
      </c>
      <c r="AG8" s="79" t="s">
        <v>954</v>
      </c>
      <c r="AH8" s="79"/>
      <c r="AI8" s="85" t="s">
        <v>959</v>
      </c>
      <c r="AJ8" s="79" t="b">
        <v>0</v>
      </c>
      <c r="AK8" s="79">
        <v>0</v>
      </c>
      <c r="AL8" s="85" t="s">
        <v>933</v>
      </c>
      <c r="AM8" s="79" t="s">
        <v>962</v>
      </c>
      <c r="AN8" s="79" t="b">
        <v>0</v>
      </c>
      <c r="AO8" s="85" t="s">
        <v>790</v>
      </c>
      <c r="AP8" s="79" t="s">
        <v>176</v>
      </c>
      <c r="AQ8" s="79">
        <v>0</v>
      </c>
      <c r="AR8" s="79">
        <v>0</v>
      </c>
      <c r="AS8" s="79"/>
      <c r="AT8" s="79"/>
      <c r="AU8" s="79"/>
      <c r="AV8" s="79"/>
      <c r="AW8" s="79"/>
      <c r="AX8" s="79"/>
      <c r="AY8" s="79"/>
      <c r="AZ8" s="79"/>
      <c r="BA8">
        <v>1</v>
      </c>
      <c r="BB8" s="78" t="str">
        <f>REPLACE(INDEX(GroupVertices[Group],MATCH(Edges[[#This Row],[Vertex 1]],GroupVertices[Vertex],0)),1,1,"")</f>
        <v>18</v>
      </c>
      <c r="BC8" s="78" t="str">
        <f>REPLACE(INDEX(GroupVertices[Group],MATCH(Edges[[#This Row],[Vertex 2]],GroupVertices[Vertex],0)),1,1,"")</f>
        <v>18</v>
      </c>
      <c r="BD8" s="48">
        <v>1</v>
      </c>
      <c r="BE8" s="49">
        <v>6.25</v>
      </c>
      <c r="BF8" s="48">
        <v>0</v>
      </c>
      <c r="BG8" s="49">
        <v>0</v>
      </c>
      <c r="BH8" s="48">
        <v>0</v>
      </c>
      <c r="BI8" s="49">
        <v>0</v>
      </c>
      <c r="BJ8" s="48">
        <v>15</v>
      </c>
      <c r="BK8" s="49">
        <v>93.75</v>
      </c>
      <c r="BL8" s="48">
        <v>16</v>
      </c>
    </row>
    <row r="9" spans="1:64" ht="15">
      <c r="A9" s="64" t="s">
        <v>217</v>
      </c>
      <c r="B9" s="64" t="s">
        <v>217</v>
      </c>
      <c r="C9" s="65" t="s">
        <v>2840</v>
      </c>
      <c r="D9" s="66">
        <v>3</v>
      </c>
      <c r="E9" s="67" t="s">
        <v>132</v>
      </c>
      <c r="F9" s="68">
        <v>32</v>
      </c>
      <c r="G9" s="65"/>
      <c r="H9" s="69"/>
      <c r="I9" s="70"/>
      <c r="J9" s="70"/>
      <c r="K9" s="34" t="s">
        <v>65</v>
      </c>
      <c r="L9" s="77">
        <v>9</v>
      </c>
      <c r="M9" s="77"/>
      <c r="N9" s="72"/>
      <c r="O9" s="79" t="s">
        <v>176</v>
      </c>
      <c r="P9" s="81">
        <v>43621.721967592595</v>
      </c>
      <c r="Q9" s="79" t="s">
        <v>366</v>
      </c>
      <c r="R9" s="79"/>
      <c r="S9" s="79"/>
      <c r="T9" s="79" t="s">
        <v>507</v>
      </c>
      <c r="U9" s="79"/>
      <c r="V9" s="82" t="s">
        <v>561</v>
      </c>
      <c r="W9" s="81">
        <v>43621.721967592595</v>
      </c>
      <c r="X9" s="82" t="s">
        <v>659</v>
      </c>
      <c r="Y9" s="79"/>
      <c r="Z9" s="79"/>
      <c r="AA9" s="85" t="s">
        <v>791</v>
      </c>
      <c r="AB9" s="79"/>
      <c r="AC9" s="79" t="b">
        <v>0</v>
      </c>
      <c r="AD9" s="79">
        <v>0</v>
      </c>
      <c r="AE9" s="85" t="s">
        <v>933</v>
      </c>
      <c r="AF9" s="79" t="b">
        <v>0</v>
      </c>
      <c r="AG9" s="79" t="s">
        <v>954</v>
      </c>
      <c r="AH9" s="79"/>
      <c r="AI9" s="85" t="s">
        <v>933</v>
      </c>
      <c r="AJ9" s="79" t="b">
        <v>0</v>
      </c>
      <c r="AK9" s="79">
        <v>0</v>
      </c>
      <c r="AL9" s="85" t="s">
        <v>933</v>
      </c>
      <c r="AM9" s="79" t="s">
        <v>960</v>
      </c>
      <c r="AN9" s="79" t="b">
        <v>0</v>
      </c>
      <c r="AO9" s="85" t="s">
        <v>791</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40</v>
      </c>
      <c r="BK9" s="49">
        <v>100</v>
      </c>
      <c r="BL9" s="48">
        <v>40</v>
      </c>
    </row>
    <row r="10" spans="1:64" ht="15">
      <c r="A10" s="64" t="s">
        <v>218</v>
      </c>
      <c r="B10" s="64" t="s">
        <v>218</v>
      </c>
      <c r="C10" s="65" t="s">
        <v>2840</v>
      </c>
      <c r="D10" s="66">
        <v>3</v>
      </c>
      <c r="E10" s="67" t="s">
        <v>132</v>
      </c>
      <c r="F10" s="68">
        <v>32</v>
      </c>
      <c r="G10" s="65"/>
      <c r="H10" s="69"/>
      <c r="I10" s="70"/>
      <c r="J10" s="70"/>
      <c r="K10" s="34" t="s">
        <v>65</v>
      </c>
      <c r="L10" s="77">
        <v>10</v>
      </c>
      <c r="M10" s="77"/>
      <c r="N10" s="72"/>
      <c r="O10" s="79" t="s">
        <v>176</v>
      </c>
      <c r="P10" s="81">
        <v>43621.739594907405</v>
      </c>
      <c r="Q10" s="79" t="s">
        <v>367</v>
      </c>
      <c r="R10" s="82" t="s">
        <v>468</v>
      </c>
      <c r="S10" s="79" t="s">
        <v>493</v>
      </c>
      <c r="T10" s="79"/>
      <c r="U10" s="79"/>
      <c r="V10" s="82" t="s">
        <v>562</v>
      </c>
      <c r="W10" s="81">
        <v>43621.739594907405</v>
      </c>
      <c r="X10" s="82" t="s">
        <v>660</v>
      </c>
      <c r="Y10" s="79"/>
      <c r="Z10" s="79"/>
      <c r="AA10" s="85" t="s">
        <v>792</v>
      </c>
      <c r="AB10" s="79"/>
      <c r="AC10" s="79" t="b">
        <v>0</v>
      </c>
      <c r="AD10" s="79">
        <v>3</v>
      </c>
      <c r="AE10" s="85" t="s">
        <v>933</v>
      </c>
      <c r="AF10" s="79" t="b">
        <v>0</v>
      </c>
      <c r="AG10" s="79" t="s">
        <v>954</v>
      </c>
      <c r="AH10" s="79"/>
      <c r="AI10" s="85" t="s">
        <v>933</v>
      </c>
      <c r="AJ10" s="79" t="b">
        <v>0</v>
      </c>
      <c r="AK10" s="79">
        <v>0</v>
      </c>
      <c r="AL10" s="85" t="s">
        <v>933</v>
      </c>
      <c r="AM10" s="79" t="s">
        <v>963</v>
      </c>
      <c r="AN10" s="79" t="b">
        <v>0</v>
      </c>
      <c r="AO10" s="85" t="s">
        <v>792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8.333333333333334</v>
      </c>
      <c r="BF10" s="48">
        <v>1</v>
      </c>
      <c r="BG10" s="49">
        <v>8.333333333333334</v>
      </c>
      <c r="BH10" s="48">
        <v>0</v>
      </c>
      <c r="BI10" s="49">
        <v>0</v>
      </c>
      <c r="BJ10" s="48">
        <v>10</v>
      </c>
      <c r="BK10" s="49">
        <v>83.33333333333333</v>
      </c>
      <c r="BL10" s="48">
        <v>12</v>
      </c>
    </row>
    <row r="11" spans="1:64" ht="15">
      <c r="A11" s="64" t="s">
        <v>219</v>
      </c>
      <c r="B11" s="64" t="s">
        <v>219</v>
      </c>
      <c r="C11" s="65" t="s">
        <v>2840</v>
      </c>
      <c r="D11" s="66">
        <v>3</v>
      </c>
      <c r="E11" s="67" t="s">
        <v>132</v>
      </c>
      <c r="F11" s="68">
        <v>32</v>
      </c>
      <c r="G11" s="65"/>
      <c r="H11" s="69"/>
      <c r="I11" s="70"/>
      <c r="J11" s="70"/>
      <c r="K11" s="34" t="s">
        <v>65</v>
      </c>
      <c r="L11" s="77">
        <v>11</v>
      </c>
      <c r="M11" s="77"/>
      <c r="N11" s="72"/>
      <c r="O11" s="79" t="s">
        <v>176</v>
      </c>
      <c r="P11" s="81">
        <v>43621.76841435185</v>
      </c>
      <c r="Q11" s="79" t="s">
        <v>368</v>
      </c>
      <c r="R11" s="82" t="s">
        <v>469</v>
      </c>
      <c r="S11" s="79" t="s">
        <v>492</v>
      </c>
      <c r="T11" s="79"/>
      <c r="U11" s="79"/>
      <c r="V11" s="82" t="s">
        <v>563</v>
      </c>
      <c r="W11" s="81">
        <v>43621.76841435185</v>
      </c>
      <c r="X11" s="82" t="s">
        <v>661</v>
      </c>
      <c r="Y11" s="79"/>
      <c r="Z11" s="79"/>
      <c r="AA11" s="85" t="s">
        <v>793</v>
      </c>
      <c r="AB11" s="79"/>
      <c r="AC11" s="79" t="b">
        <v>0</v>
      </c>
      <c r="AD11" s="79">
        <v>0</v>
      </c>
      <c r="AE11" s="85" t="s">
        <v>933</v>
      </c>
      <c r="AF11" s="79" t="b">
        <v>1</v>
      </c>
      <c r="AG11" s="79" t="s">
        <v>954</v>
      </c>
      <c r="AH11" s="79"/>
      <c r="AI11" s="85" t="s">
        <v>792</v>
      </c>
      <c r="AJ11" s="79" t="b">
        <v>0</v>
      </c>
      <c r="AK11" s="79">
        <v>0</v>
      </c>
      <c r="AL11" s="85" t="s">
        <v>933</v>
      </c>
      <c r="AM11" s="79" t="s">
        <v>960</v>
      </c>
      <c r="AN11" s="79" t="b">
        <v>0</v>
      </c>
      <c r="AO11" s="85" t="s">
        <v>793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8</v>
      </c>
      <c r="BK11" s="49">
        <v>100</v>
      </c>
      <c r="BL11" s="48">
        <v>8</v>
      </c>
    </row>
    <row r="12" spans="1:64" ht="15">
      <c r="A12" s="64" t="s">
        <v>220</v>
      </c>
      <c r="B12" s="64" t="s">
        <v>301</v>
      </c>
      <c r="C12" s="65" t="s">
        <v>2840</v>
      </c>
      <c r="D12" s="66">
        <v>3</v>
      </c>
      <c r="E12" s="67" t="s">
        <v>132</v>
      </c>
      <c r="F12" s="68">
        <v>32</v>
      </c>
      <c r="G12" s="65"/>
      <c r="H12" s="69"/>
      <c r="I12" s="70"/>
      <c r="J12" s="70"/>
      <c r="K12" s="34" t="s">
        <v>65</v>
      </c>
      <c r="L12" s="77">
        <v>12</v>
      </c>
      <c r="M12" s="77"/>
      <c r="N12" s="72"/>
      <c r="O12" s="79" t="s">
        <v>359</v>
      </c>
      <c r="P12" s="81">
        <v>43621.823796296296</v>
      </c>
      <c r="Q12" s="79" t="s">
        <v>369</v>
      </c>
      <c r="R12" s="79"/>
      <c r="S12" s="79"/>
      <c r="T12" s="79"/>
      <c r="U12" s="79"/>
      <c r="V12" s="82" t="s">
        <v>564</v>
      </c>
      <c r="W12" s="81">
        <v>43621.823796296296</v>
      </c>
      <c r="X12" s="82" t="s">
        <v>662</v>
      </c>
      <c r="Y12" s="79"/>
      <c r="Z12" s="79"/>
      <c r="AA12" s="85" t="s">
        <v>794</v>
      </c>
      <c r="AB12" s="79"/>
      <c r="AC12" s="79" t="b">
        <v>0</v>
      </c>
      <c r="AD12" s="79">
        <v>0</v>
      </c>
      <c r="AE12" s="85" t="s">
        <v>933</v>
      </c>
      <c r="AF12" s="79" t="b">
        <v>0</v>
      </c>
      <c r="AG12" s="79" t="s">
        <v>954</v>
      </c>
      <c r="AH12" s="79"/>
      <c r="AI12" s="85" t="s">
        <v>933</v>
      </c>
      <c r="AJ12" s="79" t="b">
        <v>0</v>
      </c>
      <c r="AK12" s="79">
        <v>2</v>
      </c>
      <c r="AL12" s="85" t="s">
        <v>882</v>
      </c>
      <c r="AM12" s="79" t="s">
        <v>962</v>
      </c>
      <c r="AN12" s="79" t="b">
        <v>0</v>
      </c>
      <c r="AO12" s="85" t="s">
        <v>882</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4</v>
      </c>
      <c r="BE12" s="49">
        <v>19.047619047619047</v>
      </c>
      <c r="BF12" s="48">
        <v>0</v>
      </c>
      <c r="BG12" s="49">
        <v>0</v>
      </c>
      <c r="BH12" s="48">
        <v>0</v>
      </c>
      <c r="BI12" s="49">
        <v>0</v>
      </c>
      <c r="BJ12" s="48">
        <v>17</v>
      </c>
      <c r="BK12" s="49">
        <v>80.95238095238095</v>
      </c>
      <c r="BL12" s="48">
        <v>21</v>
      </c>
    </row>
    <row r="13" spans="1:64" ht="15">
      <c r="A13" s="64" t="s">
        <v>221</v>
      </c>
      <c r="B13" s="64" t="s">
        <v>221</v>
      </c>
      <c r="C13" s="65" t="s">
        <v>2840</v>
      </c>
      <c r="D13" s="66">
        <v>3</v>
      </c>
      <c r="E13" s="67" t="s">
        <v>132</v>
      </c>
      <c r="F13" s="68">
        <v>32</v>
      </c>
      <c r="G13" s="65"/>
      <c r="H13" s="69"/>
      <c r="I13" s="70"/>
      <c r="J13" s="70"/>
      <c r="K13" s="34" t="s">
        <v>65</v>
      </c>
      <c r="L13" s="77">
        <v>13</v>
      </c>
      <c r="M13" s="77"/>
      <c r="N13" s="72"/>
      <c r="O13" s="79" t="s">
        <v>176</v>
      </c>
      <c r="P13" s="81">
        <v>43621.82782407408</v>
      </c>
      <c r="Q13" s="79" t="s">
        <v>370</v>
      </c>
      <c r="R13" s="82" t="s">
        <v>470</v>
      </c>
      <c r="S13" s="79" t="s">
        <v>494</v>
      </c>
      <c r="T13" s="79"/>
      <c r="U13" s="79"/>
      <c r="V13" s="82" t="s">
        <v>565</v>
      </c>
      <c r="W13" s="81">
        <v>43621.82782407408</v>
      </c>
      <c r="X13" s="82" t="s">
        <v>663</v>
      </c>
      <c r="Y13" s="79"/>
      <c r="Z13" s="79"/>
      <c r="AA13" s="85" t="s">
        <v>795</v>
      </c>
      <c r="AB13" s="79"/>
      <c r="AC13" s="79" t="b">
        <v>0</v>
      </c>
      <c r="AD13" s="79">
        <v>0</v>
      </c>
      <c r="AE13" s="85" t="s">
        <v>933</v>
      </c>
      <c r="AF13" s="79" t="b">
        <v>0</v>
      </c>
      <c r="AG13" s="79" t="s">
        <v>954</v>
      </c>
      <c r="AH13" s="79"/>
      <c r="AI13" s="85" t="s">
        <v>933</v>
      </c>
      <c r="AJ13" s="79" t="b">
        <v>0</v>
      </c>
      <c r="AK13" s="79">
        <v>0</v>
      </c>
      <c r="AL13" s="85" t="s">
        <v>933</v>
      </c>
      <c r="AM13" s="79" t="s">
        <v>964</v>
      </c>
      <c r="AN13" s="79" t="b">
        <v>0</v>
      </c>
      <c r="AO13" s="85" t="s">
        <v>795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4</v>
      </c>
      <c r="BF13" s="48">
        <v>1</v>
      </c>
      <c r="BG13" s="49">
        <v>4</v>
      </c>
      <c r="BH13" s="48">
        <v>0</v>
      </c>
      <c r="BI13" s="49">
        <v>0</v>
      </c>
      <c r="BJ13" s="48">
        <v>23</v>
      </c>
      <c r="BK13" s="49">
        <v>92</v>
      </c>
      <c r="BL13" s="48">
        <v>25</v>
      </c>
    </row>
    <row r="14" spans="1:64" ht="15">
      <c r="A14" s="64" t="s">
        <v>222</v>
      </c>
      <c r="B14" s="64" t="s">
        <v>314</v>
      </c>
      <c r="C14" s="65" t="s">
        <v>2840</v>
      </c>
      <c r="D14" s="66">
        <v>3</v>
      </c>
      <c r="E14" s="67" t="s">
        <v>132</v>
      </c>
      <c r="F14" s="68">
        <v>32</v>
      </c>
      <c r="G14" s="65"/>
      <c r="H14" s="69"/>
      <c r="I14" s="70"/>
      <c r="J14" s="70"/>
      <c r="K14" s="34" t="s">
        <v>65</v>
      </c>
      <c r="L14" s="77">
        <v>14</v>
      </c>
      <c r="M14" s="77"/>
      <c r="N14" s="72"/>
      <c r="O14" s="79" t="s">
        <v>359</v>
      </c>
      <c r="P14" s="81">
        <v>43621.92699074074</v>
      </c>
      <c r="Q14" s="79" t="s">
        <v>371</v>
      </c>
      <c r="R14" s="79"/>
      <c r="S14" s="79"/>
      <c r="T14" s="79" t="s">
        <v>508</v>
      </c>
      <c r="U14" s="79"/>
      <c r="V14" s="82" t="s">
        <v>566</v>
      </c>
      <c r="W14" s="81">
        <v>43621.92699074074</v>
      </c>
      <c r="X14" s="82" t="s">
        <v>664</v>
      </c>
      <c r="Y14" s="79"/>
      <c r="Z14" s="79"/>
      <c r="AA14" s="85" t="s">
        <v>796</v>
      </c>
      <c r="AB14" s="79"/>
      <c r="AC14" s="79" t="b">
        <v>0</v>
      </c>
      <c r="AD14" s="79">
        <v>0</v>
      </c>
      <c r="AE14" s="85" t="s">
        <v>933</v>
      </c>
      <c r="AF14" s="79" t="b">
        <v>0</v>
      </c>
      <c r="AG14" s="79" t="s">
        <v>954</v>
      </c>
      <c r="AH14" s="79"/>
      <c r="AI14" s="85" t="s">
        <v>933</v>
      </c>
      <c r="AJ14" s="79" t="b">
        <v>0</v>
      </c>
      <c r="AK14" s="79">
        <v>8</v>
      </c>
      <c r="AL14" s="85" t="s">
        <v>899</v>
      </c>
      <c r="AM14" s="79" t="s">
        <v>965</v>
      </c>
      <c r="AN14" s="79" t="b">
        <v>0</v>
      </c>
      <c r="AO14" s="85" t="s">
        <v>899</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1</v>
      </c>
      <c r="BG14" s="49">
        <v>5.555555555555555</v>
      </c>
      <c r="BH14" s="48">
        <v>0</v>
      </c>
      <c r="BI14" s="49">
        <v>0</v>
      </c>
      <c r="BJ14" s="48">
        <v>17</v>
      </c>
      <c r="BK14" s="49">
        <v>94.44444444444444</v>
      </c>
      <c r="BL14" s="48">
        <v>18</v>
      </c>
    </row>
    <row r="15" spans="1:64" ht="15">
      <c r="A15" s="64" t="s">
        <v>223</v>
      </c>
      <c r="B15" s="64" t="s">
        <v>314</v>
      </c>
      <c r="C15" s="65" t="s">
        <v>2840</v>
      </c>
      <c r="D15" s="66">
        <v>3</v>
      </c>
      <c r="E15" s="67" t="s">
        <v>132</v>
      </c>
      <c r="F15" s="68">
        <v>32</v>
      </c>
      <c r="G15" s="65"/>
      <c r="H15" s="69"/>
      <c r="I15" s="70"/>
      <c r="J15" s="70"/>
      <c r="K15" s="34" t="s">
        <v>65</v>
      </c>
      <c r="L15" s="77">
        <v>15</v>
      </c>
      <c r="M15" s="77"/>
      <c r="N15" s="72"/>
      <c r="O15" s="79" t="s">
        <v>359</v>
      </c>
      <c r="P15" s="81">
        <v>43621.9596875</v>
      </c>
      <c r="Q15" s="79" t="s">
        <v>372</v>
      </c>
      <c r="R15" s="79"/>
      <c r="S15" s="79"/>
      <c r="T15" s="79"/>
      <c r="U15" s="79"/>
      <c r="V15" s="82" t="s">
        <v>567</v>
      </c>
      <c r="W15" s="81">
        <v>43621.9596875</v>
      </c>
      <c r="X15" s="82" t="s">
        <v>665</v>
      </c>
      <c r="Y15" s="79"/>
      <c r="Z15" s="79"/>
      <c r="AA15" s="85" t="s">
        <v>797</v>
      </c>
      <c r="AB15" s="79"/>
      <c r="AC15" s="79" t="b">
        <v>0</v>
      </c>
      <c r="AD15" s="79">
        <v>0</v>
      </c>
      <c r="AE15" s="85" t="s">
        <v>933</v>
      </c>
      <c r="AF15" s="79" t="b">
        <v>0</v>
      </c>
      <c r="AG15" s="79" t="s">
        <v>954</v>
      </c>
      <c r="AH15" s="79"/>
      <c r="AI15" s="85" t="s">
        <v>933</v>
      </c>
      <c r="AJ15" s="79" t="b">
        <v>0</v>
      </c>
      <c r="AK15" s="79">
        <v>77</v>
      </c>
      <c r="AL15" s="85" t="s">
        <v>900</v>
      </c>
      <c r="AM15" s="79" t="s">
        <v>962</v>
      </c>
      <c r="AN15" s="79" t="b">
        <v>0</v>
      </c>
      <c r="AO15" s="85" t="s">
        <v>900</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3</v>
      </c>
      <c r="BE15" s="49">
        <v>11.538461538461538</v>
      </c>
      <c r="BF15" s="48">
        <v>0</v>
      </c>
      <c r="BG15" s="49">
        <v>0</v>
      </c>
      <c r="BH15" s="48">
        <v>0</v>
      </c>
      <c r="BI15" s="49">
        <v>0</v>
      </c>
      <c r="BJ15" s="48">
        <v>23</v>
      </c>
      <c r="BK15" s="49">
        <v>88.46153846153847</v>
      </c>
      <c r="BL15" s="48">
        <v>26</v>
      </c>
    </row>
    <row r="16" spans="1:64" ht="15">
      <c r="A16" s="64" t="s">
        <v>224</v>
      </c>
      <c r="B16" s="64" t="s">
        <v>330</v>
      </c>
      <c r="C16" s="65" t="s">
        <v>2840</v>
      </c>
      <c r="D16" s="66">
        <v>3</v>
      </c>
      <c r="E16" s="67" t="s">
        <v>132</v>
      </c>
      <c r="F16" s="68">
        <v>32</v>
      </c>
      <c r="G16" s="65"/>
      <c r="H16" s="69"/>
      <c r="I16" s="70"/>
      <c r="J16" s="70"/>
      <c r="K16" s="34" t="s">
        <v>65</v>
      </c>
      <c r="L16" s="77">
        <v>16</v>
      </c>
      <c r="M16" s="77"/>
      <c r="N16" s="72"/>
      <c r="O16" s="79" t="s">
        <v>359</v>
      </c>
      <c r="P16" s="81">
        <v>43621.788125</v>
      </c>
      <c r="Q16" s="79" t="s">
        <v>373</v>
      </c>
      <c r="R16" s="82" t="s">
        <v>471</v>
      </c>
      <c r="S16" s="79" t="s">
        <v>495</v>
      </c>
      <c r="T16" s="79"/>
      <c r="U16" s="79"/>
      <c r="V16" s="82" t="s">
        <v>568</v>
      </c>
      <c r="W16" s="81">
        <v>43621.788125</v>
      </c>
      <c r="X16" s="82" t="s">
        <v>666</v>
      </c>
      <c r="Y16" s="79"/>
      <c r="Z16" s="79"/>
      <c r="AA16" s="85" t="s">
        <v>798</v>
      </c>
      <c r="AB16" s="79"/>
      <c r="AC16" s="79" t="b">
        <v>0</v>
      </c>
      <c r="AD16" s="79">
        <v>0</v>
      </c>
      <c r="AE16" s="85" t="s">
        <v>933</v>
      </c>
      <c r="AF16" s="79" t="b">
        <v>0</v>
      </c>
      <c r="AG16" s="79" t="s">
        <v>954</v>
      </c>
      <c r="AH16" s="79"/>
      <c r="AI16" s="85" t="s">
        <v>933</v>
      </c>
      <c r="AJ16" s="79" t="b">
        <v>0</v>
      </c>
      <c r="AK16" s="79">
        <v>0</v>
      </c>
      <c r="AL16" s="85" t="s">
        <v>933</v>
      </c>
      <c r="AM16" s="79" t="s">
        <v>966</v>
      </c>
      <c r="AN16" s="79" t="b">
        <v>0</v>
      </c>
      <c r="AO16" s="85" t="s">
        <v>798</v>
      </c>
      <c r="AP16" s="79" t="s">
        <v>176</v>
      </c>
      <c r="AQ16" s="79">
        <v>0</v>
      </c>
      <c r="AR16" s="79">
        <v>0</v>
      </c>
      <c r="AS16" s="79"/>
      <c r="AT16" s="79"/>
      <c r="AU16" s="79"/>
      <c r="AV16" s="79"/>
      <c r="AW16" s="79"/>
      <c r="AX16" s="79"/>
      <c r="AY16" s="79"/>
      <c r="AZ16" s="79"/>
      <c r="BA16">
        <v>1</v>
      </c>
      <c r="BB16" s="78" t="str">
        <f>REPLACE(INDEX(GroupVertices[Group],MATCH(Edges[[#This Row],[Vertex 1]],GroupVertices[Vertex],0)),1,1,"")</f>
        <v>17</v>
      </c>
      <c r="BC16" s="78" t="str">
        <f>REPLACE(INDEX(GroupVertices[Group],MATCH(Edges[[#This Row],[Vertex 2]],GroupVertices[Vertex],0)),1,1,"")</f>
        <v>17</v>
      </c>
      <c r="BD16" s="48"/>
      <c r="BE16" s="49"/>
      <c r="BF16" s="48"/>
      <c r="BG16" s="49"/>
      <c r="BH16" s="48"/>
      <c r="BI16" s="49"/>
      <c r="BJ16" s="48"/>
      <c r="BK16" s="49"/>
      <c r="BL16" s="48"/>
    </row>
    <row r="17" spans="1:64" ht="15">
      <c r="A17" s="64" t="s">
        <v>224</v>
      </c>
      <c r="B17" s="64" t="s">
        <v>331</v>
      </c>
      <c r="C17" s="65" t="s">
        <v>2840</v>
      </c>
      <c r="D17" s="66">
        <v>3</v>
      </c>
      <c r="E17" s="67" t="s">
        <v>132</v>
      </c>
      <c r="F17" s="68">
        <v>32</v>
      </c>
      <c r="G17" s="65"/>
      <c r="H17" s="69"/>
      <c r="I17" s="70"/>
      <c r="J17" s="70"/>
      <c r="K17" s="34" t="s">
        <v>65</v>
      </c>
      <c r="L17" s="77">
        <v>17</v>
      </c>
      <c r="M17" s="77"/>
      <c r="N17" s="72"/>
      <c r="O17" s="79" t="s">
        <v>359</v>
      </c>
      <c r="P17" s="81">
        <v>43621.788125</v>
      </c>
      <c r="Q17" s="79" t="s">
        <v>373</v>
      </c>
      <c r="R17" s="82" t="s">
        <v>471</v>
      </c>
      <c r="S17" s="79" t="s">
        <v>495</v>
      </c>
      <c r="T17" s="79"/>
      <c r="U17" s="79"/>
      <c r="V17" s="82" t="s">
        <v>568</v>
      </c>
      <c r="W17" s="81">
        <v>43621.788125</v>
      </c>
      <c r="X17" s="82" t="s">
        <v>666</v>
      </c>
      <c r="Y17" s="79"/>
      <c r="Z17" s="79"/>
      <c r="AA17" s="85" t="s">
        <v>798</v>
      </c>
      <c r="AB17" s="79"/>
      <c r="AC17" s="79" t="b">
        <v>0</v>
      </c>
      <c r="AD17" s="79">
        <v>0</v>
      </c>
      <c r="AE17" s="85" t="s">
        <v>933</v>
      </c>
      <c r="AF17" s="79" t="b">
        <v>0</v>
      </c>
      <c r="AG17" s="79" t="s">
        <v>954</v>
      </c>
      <c r="AH17" s="79"/>
      <c r="AI17" s="85" t="s">
        <v>933</v>
      </c>
      <c r="AJ17" s="79" t="b">
        <v>0</v>
      </c>
      <c r="AK17" s="79">
        <v>0</v>
      </c>
      <c r="AL17" s="85" t="s">
        <v>933</v>
      </c>
      <c r="AM17" s="79" t="s">
        <v>966</v>
      </c>
      <c r="AN17" s="79" t="b">
        <v>0</v>
      </c>
      <c r="AO17" s="85" t="s">
        <v>798</v>
      </c>
      <c r="AP17" s="79" t="s">
        <v>176</v>
      </c>
      <c r="AQ17" s="79">
        <v>0</v>
      </c>
      <c r="AR17" s="79">
        <v>0</v>
      </c>
      <c r="AS17" s="79"/>
      <c r="AT17" s="79"/>
      <c r="AU17" s="79"/>
      <c r="AV17" s="79"/>
      <c r="AW17" s="79"/>
      <c r="AX17" s="79"/>
      <c r="AY17" s="79"/>
      <c r="AZ17" s="79"/>
      <c r="BA17">
        <v>1</v>
      </c>
      <c r="BB17" s="78" t="str">
        <f>REPLACE(INDEX(GroupVertices[Group],MATCH(Edges[[#This Row],[Vertex 1]],GroupVertices[Vertex],0)),1,1,"")</f>
        <v>17</v>
      </c>
      <c r="BC17" s="78" t="str">
        <f>REPLACE(INDEX(GroupVertices[Group],MATCH(Edges[[#This Row],[Vertex 2]],GroupVertices[Vertex],0)),1,1,"")</f>
        <v>17</v>
      </c>
      <c r="BD17" s="48">
        <v>1</v>
      </c>
      <c r="BE17" s="49">
        <v>5.555555555555555</v>
      </c>
      <c r="BF17" s="48">
        <v>0</v>
      </c>
      <c r="BG17" s="49">
        <v>0</v>
      </c>
      <c r="BH17" s="48">
        <v>0</v>
      </c>
      <c r="BI17" s="49">
        <v>0</v>
      </c>
      <c r="BJ17" s="48">
        <v>17</v>
      </c>
      <c r="BK17" s="49">
        <v>94.44444444444444</v>
      </c>
      <c r="BL17" s="48">
        <v>18</v>
      </c>
    </row>
    <row r="18" spans="1:64" ht="15">
      <c r="A18" s="64" t="s">
        <v>224</v>
      </c>
      <c r="B18" s="64" t="s">
        <v>224</v>
      </c>
      <c r="C18" s="65" t="s">
        <v>2840</v>
      </c>
      <c r="D18" s="66">
        <v>3</v>
      </c>
      <c r="E18" s="67" t="s">
        <v>132</v>
      </c>
      <c r="F18" s="68">
        <v>32</v>
      </c>
      <c r="G18" s="65"/>
      <c r="H18" s="69"/>
      <c r="I18" s="70"/>
      <c r="J18" s="70"/>
      <c r="K18" s="34" t="s">
        <v>65</v>
      </c>
      <c r="L18" s="77">
        <v>18</v>
      </c>
      <c r="M18" s="77"/>
      <c r="N18" s="72"/>
      <c r="O18" s="79" t="s">
        <v>176</v>
      </c>
      <c r="P18" s="81">
        <v>43622.01180555556</v>
      </c>
      <c r="Q18" s="79" t="s">
        <v>374</v>
      </c>
      <c r="R18" s="82" t="s">
        <v>471</v>
      </c>
      <c r="S18" s="79" t="s">
        <v>495</v>
      </c>
      <c r="T18" s="79"/>
      <c r="U18" s="79"/>
      <c r="V18" s="82" t="s">
        <v>568</v>
      </c>
      <c r="W18" s="81">
        <v>43622.01180555556</v>
      </c>
      <c r="X18" s="82" t="s">
        <v>667</v>
      </c>
      <c r="Y18" s="79"/>
      <c r="Z18" s="79"/>
      <c r="AA18" s="85" t="s">
        <v>799</v>
      </c>
      <c r="AB18" s="79"/>
      <c r="AC18" s="79" t="b">
        <v>0</v>
      </c>
      <c r="AD18" s="79">
        <v>0</v>
      </c>
      <c r="AE18" s="85" t="s">
        <v>933</v>
      </c>
      <c r="AF18" s="79" t="b">
        <v>0</v>
      </c>
      <c r="AG18" s="79" t="s">
        <v>954</v>
      </c>
      <c r="AH18" s="79"/>
      <c r="AI18" s="85" t="s">
        <v>933</v>
      </c>
      <c r="AJ18" s="79" t="b">
        <v>0</v>
      </c>
      <c r="AK18" s="79">
        <v>0</v>
      </c>
      <c r="AL18" s="85" t="s">
        <v>933</v>
      </c>
      <c r="AM18" s="79" t="s">
        <v>966</v>
      </c>
      <c r="AN18" s="79" t="b">
        <v>0</v>
      </c>
      <c r="AO18" s="85" t="s">
        <v>799</v>
      </c>
      <c r="AP18" s="79" t="s">
        <v>176</v>
      </c>
      <c r="AQ18" s="79">
        <v>0</v>
      </c>
      <c r="AR18" s="79">
        <v>0</v>
      </c>
      <c r="AS18" s="79"/>
      <c r="AT18" s="79"/>
      <c r="AU18" s="79"/>
      <c r="AV18" s="79"/>
      <c r="AW18" s="79"/>
      <c r="AX18" s="79"/>
      <c r="AY18" s="79"/>
      <c r="AZ18" s="79"/>
      <c r="BA18">
        <v>1</v>
      </c>
      <c r="BB18" s="78" t="str">
        <f>REPLACE(INDEX(GroupVertices[Group],MATCH(Edges[[#This Row],[Vertex 1]],GroupVertices[Vertex],0)),1,1,"")</f>
        <v>17</v>
      </c>
      <c r="BC18" s="78" t="str">
        <f>REPLACE(INDEX(GroupVertices[Group],MATCH(Edges[[#This Row],[Vertex 2]],GroupVertices[Vertex],0)),1,1,"")</f>
        <v>17</v>
      </c>
      <c r="BD18" s="48">
        <v>0</v>
      </c>
      <c r="BE18" s="49">
        <v>0</v>
      </c>
      <c r="BF18" s="48">
        <v>0</v>
      </c>
      <c r="BG18" s="49">
        <v>0</v>
      </c>
      <c r="BH18" s="48">
        <v>0</v>
      </c>
      <c r="BI18" s="49">
        <v>0</v>
      </c>
      <c r="BJ18" s="48">
        <v>19</v>
      </c>
      <c r="BK18" s="49">
        <v>100</v>
      </c>
      <c r="BL18" s="48">
        <v>19</v>
      </c>
    </row>
    <row r="19" spans="1:64" ht="15">
      <c r="A19" s="64" t="s">
        <v>225</v>
      </c>
      <c r="B19" s="64" t="s">
        <v>299</v>
      </c>
      <c r="C19" s="65" t="s">
        <v>2840</v>
      </c>
      <c r="D19" s="66">
        <v>3</v>
      </c>
      <c r="E19" s="67" t="s">
        <v>132</v>
      </c>
      <c r="F19" s="68">
        <v>32</v>
      </c>
      <c r="G19" s="65"/>
      <c r="H19" s="69"/>
      <c r="I19" s="70"/>
      <c r="J19" s="70"/>
      <c r="K19" s="34" t="s">
        <v>65</v>
      </c>
      <c r="L19" s="77">
        <v>19</v>
      </c>
      <c r="M19" s="77"/>
      <c r="N19" s="72"/>
      <c r="O19" s="79" t="s">
        <v>359</v>
      </c>
      <c r="P19" s="81">
        <v>43622.123715277776</v>
      </c>
      <c r="Q19" s="79" t="s">
        <v>375</v>
      </c>
      <c r="R19" s="79"/>
      <c r="S19" s="79"/>
      <c r="T19" s="79" t="s">
        <v>509</v>
      </c>
      <c r="U19" s="79"/>
      <c r="V19" s="82" t="s">
        <v>569</v>
      </c>
      <c r="W19" s="81">
        <v>43622.123715277776</v>
      </c>
      <c r="X19" s="82" t="s">
        <v>668</v>
      </c>
      <c r="Y19" s="79"/>
      <c r="Z19" s="79"/>
      <c r="AA19" s="85" t="s">
        <v>800</v>
      </c>
      <c r="AB19" s="79"/>
      <c r="AC19" s="79" t="b">
        <v>0</v>
      </c>
      <c r="AD19" s="79">
        <v>0</v>
      </c>
      <c r="AE19" s="85" t="s">
        <v>933</v>
      </c>
      <c r="AF19" s="79" t="b">
        <v>0</v>
      </c>
      <c r="AG19" s="79" t="s">
        <v>954</v>
      </c>
      <c r="AH19" s="79"/>
      <c r="AI19" s="85" t="s">
        <v>933</v>
      </c>
      <c r="AJ19" s="79" t="b">
        <v>0</v>
      </c>
      <c r="AK19" s="79">
        <v>3</v>
      </c>
      <c r="AL19" s="85" t="s">
        <v>879</v>
      </c>
      <c r="AM19" s="79" t="s">
        <v>960</v>
      </c>
      <c r="AN19" s="79" t="b">
        <v>0</v>
      </c>
      <c r="AO19" s="85" t="s">
        <v>879</v>
      </c>
      <c r="AP19" s="79" t="s">
        <v>176</v>
      </c>
      <c r="AQ19" s="79">
        <v>0</v>
      </c>
      <c r="AR19" s="79">
        <v>0</v>
      </c>
      <c r="AS19" s="79"/>
      <c r="AT19" s="79"/>
      <c r="AU19" s="79"/>
      <c r="AV19" s="79"/>
      <c r="AW19" s="79"/>
      <c r="AX19" s="79"/>
      <c r="AY19" s="79"/>
      <c r="AZ19" s="79"/>
      <c r="BA19">
        <v>1</v>
      </c>
      <c r="BB19" s="78" t="str">
        <f>REPLACE(INDEX(GroupVertices[Group],MATCH(Edges[[#This Row],[Vertex 1]],GroupVertices[Vertex],0)),1,1,"")</f>
        <v>27</v>
      </c>
      <c r="BC19" s="78" t="str">
        <f>REPLACE(INDEX(GroupVertices[Group],MATCH(Edges[[#This Row],[Vertex 2]],GroupVertices[Vertex],0)),1,1,"")</f>
        <v>27</v>
      </c>
      <c r="BD19" s="48">
        <v>2</v>
      </c>
      <c r="BE19" s="49">
        <v>10</v>
      </c>
      <c r="BF19" s="48">
        <v>0</v>
      </c>
      <c r="BG19" s="49">
        <v>0</v>
      </c>
      <c r="BH19" s="48">
        <v>0</v>
      </c>
      <c r="BI19" s="49">
        <v>0</v>
      </c>
      <c r="BJ19" s="48">
        <v>18</v>
      </c>
      <c r="BK19" s="49">
        <v>90</v>
      </c>
      <c r="BL19" s="48">
        <v>20</v>
      </c>
    </row>
    <row r="20" spans="1:64" ht="15">
      <c r="A20" s="64" t="s">
        <v>226</v>
      </c>
      <c r="B20" s="64" t="s">
        <v>314</v>
      </c>
      <c r="C20" s="65" t="s">
        <v>2840</v>
      </c>
      <c r="D20" s="66">
        <v>3</v>
      </c>
      <c r="E20" s="67" t="s">
        <v>132</v>
      </c>
      <c r="F20" s="68">
        <v>32</v>
      </c>
      <c r="G20" s="65"/>
      <c r="H20" s="69"/>
      <c r="I20" s="70"/>
      <c r="J20" s="70"/>
      <c r="K20" s="34" t="s">
        <v>65</v>
      </c>
      <c r="L20" s="77">
        <v>20</v>
      </c>
      <c r="M20" s="77"/>
      <c r="N20" s="72"/>
      <c r="O20" s="79" t="s">
        <v>359</v>
      </c>
      <c r="P20" s="81">
        <v>43622.20482638889</v>
      </c>
      <c r="Q20" s="79" t="s">
        <v>376</v>
      </c>
      <c r="R20" s="79"/>
      <c r="S20" s="79"/>
      <c r="T20" s="79"/>
      <c r="U20" s="79"/>
      <c r="V20" s="82" t="s">
        <v>570</v>
      </c>
      <c r="W20" s="81">
        <v>43622.20482638889</v>
      </c>
      <c r="X20" s="82" t="s">
        <v>669</v>
      </c>
      <c r="Y20" s="79"/>
      <c r="Z20" s="79"/>
      <c r="AA20" s="85" t="s">
        <v>801</v>
      </c>
      <c r="AB20" s="79"/>
      <c r="AC20" s="79" t="b">
        <v>0</v>
      </c>
      <c r="AD20" s="79">
        <v>0</v>
      </c>
      <c r="AE20" s="85" t="s">
        <v>933</v>
      </c>
      <c r="AF20" s="79" t="b">
        <v>0</v>
      </c>
      <c r="AG20" s="79" t="s">
        <v>954</v>
      </c>
      <c r="AH20" s="79"/>
      <c r="AI20" s="85" t="s">
        <v>933</v>
      </c>
      <c r="AJ20" s="79" t="b">
        <v>0</v>
      </c>
      <c r="AK20" s="79">
        <v>5</v>
      </c>
      <c r="AL20" s="85" t="s">
        <v>901</v>
      </c>
      <c r="AM20" s="79" t="s">
        <v>960</v>
      </c>
      <c r="AN20" s="79" t="b">
        <v>0</v>
      </c>
      <c r="AO20" s="85" t="s">
        <v>901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2</v>
      </c>
      <c r="BE20" s="49">
        <v>9.090909090909092</v>
      </c>
      <c r="BF20" s="48">
        <v>0</v>
      </c>
      <c r="BG20" s="49">
        <v>0</v>
      </c>
      <c r="BH20" s="48">
        <v>0</v>
      </c>
      <c r="BI20" s="49">
        <v>0</v>
      </c>
      <c r="BJ20" s="48">
        <v>20</v>
      </c>
      <c r="BK20" s="49">
        <v>90.9090909090909</v>
      </c>
      <c r="BL20" s="48">
        <v>22</v>
      </c>
    </row>
    <row r="21" spans="1:64" ht="15">
      <c r="A21" s="64" t="s">
        <v>227</v>
      </c>
      <c r="B21" s="64" t="s">
        <v>227</v>
      </c>
      <c r="C21" s="65" t="s">
        <v>2840</v>
      </c>
      <c r="D21" s="66">
        <v>3</v>
      </c>
      <c r="E21" s="67" t="s">
        <v>132</v>
      </c>
      <c r="F21" s="68">
        <v>32</v>
      </c>
      <c r="G21" s="65"/>
      <c r="H21" s="69"/>
      <c r="I21" s="70"/>
      <c r="J21" s="70"/>
      <c r="K21" s="34" t="s">
        <v>65</v>
      </c>
      <c r="L21" s="77">
        <v>21</v>
      </c>
      <c r="M21" s="77"/>
      <c r="N21" s="72"/>
      <c r="O21" s="79" t="s">
        <v>176</v>
      </c>
      <c r="P21" s="81">
        <v>43622.248703703706</v>
      </c>
      <c r="Q21" s="79" t="s">
        <v>377</v>
      </c>
      <c r="R21" s="79"/>
      <c r="S21" s="79"/>
      <c r="T21" s="79"/>
      <c r="U21" s="79"/>
      <c r="V21" s="82" t="s">
        <v>571</v>
      </c>
      <c r="W21" s="81">
        <v>43622.248703703706</v>
      </c>
      <c r="X21" s="82" t="s">
        <v>670</v>
      </c>
      <c r="Y21" s="79"/>
      <c r="Z21" s="79"/>
      <c r="AA21" s="85" t="s">
        <v>802</v>
      </c>
      <c r="AB21" s="79"/>
      <c r="AC21" s="79" t="b">
        <v>0</v>
      </c>
      <c r="AD21" s="79">
        <v>0</v>
      </c>
      <c r="AE21" s="85" t="s">
        <v>933</v>
      </c>
      <c r="AF21" s="79" t="b">
        <v>0</v>
      </c>
      <c r="AG21" s="79" t="s">
        <v>954</v>
      </c>
      <c r="AH21" s="79"/>
      <c r="AI21" s="85" t="s">
        <v>933</v>
      </c>
      <c r="AJ21" s="79" t="b">
        <v>0</v>
      </c>
      <c r="AK21" s="79">
        <v>0</v>
      </c>
      <c r="AL21" s="85" t="s">
        <v>933</v>
      </c>
      <c r="AM21" s="79" t="s">
        <v>962</v>
      </c>
      <c r="AN21" s="79" t="b">
        <v>0</v>
      </c>
      <c r="AO21" s="85" t="s">
        <v>802</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3</v>
      </c>
      <c r="BE21" s="49">
        <v>6.25</v>
      </c>
      <c r="BF21" s="48">
        <v>0</v>
      </c>
      <c r="BG21" s="49">
        <v>0</v>
      </c>
      <c r="BH21" s="48">
        <v>0</v>
      </c>
      <c r="BI21" s="49">
        <v>0</v>
      </c>
      <c r="BJ21" s="48">
        <v>45</v>
      </c>
      <c r="BK21" s="49">
        <v>93.75</v>
      </c>
      <c r="BL21" s="48">
        <v>48</v>
      </c>
    </row>
    <row r="22" spans="1:64" ht="15">
      <c r="A22" s="64" t="s">
        <v>228</v>
      </c>
      <c r="B22" s="64" t="s">
        <v>314</v>
      </c>
      <c r="C22" s="65" t="s">
        <v>2840</v>
      </c>
      <c r="D22" s="66">
        <v>3</v>
      </c>
      <c r="E22" s="67" t="s">
        <v>132</v>
      </c>
      <c r="F22" s="68">
        <v>32</v>
      </c>
      <c r="G22" s="65"/>
      <c r="H22" s="69"/>
      <c r="I22" s="70"/>
      <c r="J22" s="70"/>
      <c r="K22" s="34" t="s">
        <v>65</v>
      </c>
      <c r="L22" s="77">
        <v>22</v>
      </c>
      <c r="M22" s="77"/>
      <c r="N22" s="72"/>
      <c r="O22" s="79" t="s">
        <v>360</v>
      </c>
      <c r="P22" s="81">
        <v>43622.34070601852</v>
      </c>
      <c r="Q22" s="79" t="s">
        <v>378</v>
      </c>
      <c r="R22" s="82" t="s">
        <v>472</v>
      </c>
      <c r="S22" s="79" t="s">
        <v>494</v>
      </c>
      <c r="T22" s="79"/>
      <c r="U22" s="79"/>
      <c r="V22" s="82" t="s">
        <v>572</v>
      </c>
      <c r="W22" s="81">
        <v>43622.34070601852</v>
      </c>
      <c r="X22" s="82" t="s">
        <v>671</v>
      </c>
      <c r="Y22" s="79"/>
      <c r="Z22" s="79"/>
      <c r="AA22" s="85" t="s">
        <v>803</v>
      </c>
      <c r="AB22" s="79"/>
      <c r="AC22" s="79" t="b">
        <v>0</v>
      </c>
      <c r="AD22" s="79">
        <v>0</v>
      </c>
      <c r="AE22" s="85" t="s">
        <v>936</v>
      </c>
      <c r="AF22" s="79" t="b">
        <v>0</v>
      </c>
      <c r="AG22" s="79" t="s">
        <v>954</v>
      </c>
      <c r="AH22" s="79"/>
      <c r="AI22" s="85" t="s">
        <v>933</v>
      </c>
      <c r="AJ22" s="79" t="b">
        <v>0</v>
      </c>
      <c r="AK22" s="79">
        <v>0</v>
      </c>
      <c r="AL22" s="85" t="s">
        <v>933</v>
      </c>
      <c r="AM22" s="79" t="s">
        <v>961</v>
      </c>
      <c r="AN22" s="79" t="b">
        <v>0</v>
      </c>
      <c r="AO22" s="85" t="s">
        <v>803</v>
      </c>
      <c r="AP22" s="79" t="s">
        <v>176</v>
      </c>
      <c r="AQ22" s="79">
        <v>0</v>
      </c>
      <c r="AR22" s="79">
        <v>0</v>
      </c>
      <c r="AS22" s="79" t="s">
        <v>979</v>
      </c>
      <c r="AT22" s="79" t="s">
        <v>985</v>
      </c>
      <c r="AU22" s="79" t="s">
        <v>987</v>
      </c>
      <c r="AV22" s="79" t="s">
        <v>989</v>
      </c>
      <c r="AW22" s="79" t="s">
        <v>994</v>
      </c>
      <c r="AX22" s="79" t="s">
        <v>1000</v>
      </c>
      <c r="AY22" s="79" t="s">
        <v>1005</v>
      </c>
      <c r="AZ22" s="82" t="s">
        <v>1007</v>
      </c>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7</v>
      </c>
      <c r="BK22" s="49">
        <v>100</v>
      </c>
      <c r="BL22" s="48">
        <v>7</v>
      </c>
    </row>
    <row r="23" spans="1:64" ht="15">
      <c r="A23" s="64" t="s">
        <v>229</v>
      </c>
      <c r="B23" s="64" t="s">
        <v>233</v>
      </c>
      <c r="C23" s="65" t="s">
        <v>2840</v>
      </c>
      <c r="D23" s="66">
        <v>3</v>
      </c>
      <c r="E23" s="67" t="s">
        <v>132</v>
      </c>
      <c r="F23" s="68">
        <v>32</v>
      </c>
      <c r="G23" s="65"/>
      <c r="H23" s="69"/>
      <c r="I23" s="70"/>
      <c r="J23" s="70"/>
      <c r="K23" s="34" t="s">
        <v>65</v>
      </c>
      <c r="L23" s="77">
        <v>23</v>
      </c>
      <c r="M23" s="77"/>
      <c r="N23" s="72"/>
      <c r="O23" s="79" t="s">
        <v>359</v>
      </c>
      <c r="P23" s="81">
        <v>43622.55925925926</v>
      </c>
      <c r="Q23" s="79" t="s">
        <v>379</v>
      </c>
      <c r="R23" s="79"/>
      <c r="S23" s="79"/>
      <c r="T23" s="79"/>
      <c r="U23" s="79"/>
      <c r="V23" s="82" t="s">
        <v>573</v>
      </c>
      <c r="W23" s="81">
        <v>43622.55925925926</v>
      </c>
      <c r="X23" s="82" t="s">
        <v>672</v>
      </c>
      <c r="Y23" s="79"/>
      <c r="Z23" s="79"/>
      <c r="AA23" s="85" t="s">
        <v>804</v>
      </c>
      <c r="AB23" s="79"/>
      <c r="AC23" s="79" t="b">
        <v>0</v>
      </c>
      <c r="AD23" s="79">
        <v>0</v>
      </c>
      <c r="AE23" s="85" t="s">
        <v>933</v>
      </c>
      <c r="AF23" s="79" t="b">
        <v>0</v>
      </c>
      <c r="AG23" s="79" t="s">
        <v>954</v>
      </c>
      <c r="AH23" s="79"/>
      <c r="AI23" s="85" t="s">
        <v>933</v>
      </c>
      <c r="AJ23" s="79" t="b">
        <v>0</v>
      </c>
      <c r="AK23" s="79">
        <v>3</v>
      </c>
      <c r="AL23" s="85" t="s">
        <v>808</v>
      </c>
      <c r="AM23" s="79" t="s">
        <v>961</v>
      </c>
      <c r="AN23" s="79" t="b">
        <v>0</v>
      </c>
      <c r="AO23" s="85" t="s">
        <v>808</v>
      </c>
      <c r="AP23" s="79" t="s">
        <v>176</v>
      </c>
      <c r="AQ23" s="79">
        <v>0</v>
      </c>
      <c r="AR23" s="79">
        <v>0</v>
      </c>
      <c r="AS23" s="79"/>
      <c r="AT23" s="79"/>
      <c r="AU23" s="79"/>
      <c r="AV23" s="79"/>
      <c r="AW23" s="79"/>
      <c r="AX23" s="79"/>
      <c r="AY23" s="79"/>
      <c r="AZ23" s="79"/>
      <c r="BA23">
        <v>1</v>
      </c>
      <c r="BB23" s="78" t="str">
        <f>REPLACE(INDEX(GroupVertices[Group],MATCH(Edges[[#This Row],[Vertex 1]],GroupVertices[Vertex],0)),1,1,"")</f>
        <v>11</v>
      </c>
      <c r="BC23" s="78" t="str">
        <f>REPLACE(INDEX(GroupVertices[Group],MATCH(Edges[[#This Row],[Vertex 2]],GroupVertices[Vertex],0)),1,1,"")</f>
        <v>11</v>
      </c>
      <c r="BD23" s="48">
        <v>0</v>
      </c>
      <c r="BE23" s="49">
        <v>0</v>
      </c>
      <c r="BF23" s="48">
        <v>0</v>
      </c>
      <c r="BG23" s="49">
        <v>0</v>
      </c>
      <c r="BH23" s="48">
        <v>0</v>
      </c>
      <c r="BI23" s="49">
        <v>0</v>
      </c>
      <c r="BJ23" s="48">
        <v>20</v>
      </c>
      <c r="BK23" s="49">
        <v>100</v>
      </c>
      <c r="BL23" s="48">
        <v>20</v>
      </c>
    </row>
    <row r="24" spans="1:64" ht="15">
      <c r="A24" s="64" t="s">
        <v>230</v>
      </c>
      <c r="B24" s="64" t="s">
        <v>233</v>
      </c>
      <c r="C24" s="65" t="s">
        <v>2840</v>
      </c>
      <c r="D24" s="66">
        <v>3</v>
      </c>
      <c r="E24" s="67" t="s">
        <v>132</v>
      </c>
      <c r="F24" s="68">
        <v>32</v>
      </c>
      <c r="G24" s="65"/>
      <c r="H24" s="69"/>
      <c r="I24" s="70"/>
      <c r="J24" s="70"/>
      <c r="K24" s="34" t="s">
        <v>65</v>
      </c>
      <c r="L24" s="77">
        <v>24</v>
      </c>
      <c r="M24" s="77"/>
      <c r="N24" s="72"/>
      <c r="O24" s="79" t="s">
        <v>359</v>
      </c>
      <c r="P24" s="81">
        <v>43622.56134259259</v>
      </c>
      <c r="Q24" s="79" t="s">
        <v>379</v>
      </c>
      <c r="R24" s="79"/>
      <c r="S24" s="79"/>
      <c r="T24" s="79"/>
      <c r="U24" s="79"/>
      <c r="V24" s="82" t="s">
        <v>574</v>
      </c>
      <c r="W24" s="81">
        <v>43622.56134259259</v>
      </c>
      <c r="X24" s="82" t="s">
        <v>673</v>
      </c>
      <c r="Y24" s="79"/>
      <c r="Z24" s="79"/>
      <c r="AA24" s="85" t="s">
        <v>805</v>
      </c>
      <c r="AB24" s="79"/>
      <c r="AC24" s="79" t="b">
        <v>0</v>
      </c>
      <c r="AD24" s="79">
        <v>0</v>
      </c>
      <c r="AE24" s="85" t="s">
        <v>933</v>
      </c>
      <c r="AF24" s="79" t="b">
        <v>0</v>
      </c>
      <c r="AG24" s="79" t="s">
        <v>954</v>
      </c>
      <c r="AH24" s="79"/>
      <c r="AI24" s="85" t="s">
        <v>933</v>
      </c>
      <c r="AJ24" s="79" t="b">
        <v>0</v>
      </c>
      <c r="AK24" s="79">
        <v>3</v>
      </c>
      <c r="AL24" s="85" t="s">
        <v>808</v>
      </c>
      <c r="AM24" s="79" t="s">
        <v>967</v>
      </c>
      <c r="AN24" s="79" t="b">
        <v>0</v>
      </c>
      <c r="AO24" s="85" t="s">
        <v>808</v>
      </c>
      <c r="AP24" s="79" t="s">
        <v>176</v>
      </c>
      <c r="AQ24" s="79">
        <v>0</v>
      </c>
      <c r="AR24" s="79">
        <v>0</v>
      </c>
      <c r="AS24" s="79"/>
      <c r="AT24" s="79"/>
      <c r="AU24" s="79"/>
      <c r="AV24" s="79"/>
      <c r="AW24" s="79"/>
      <c r="AX24" s="79"/>
      <c r="AY24" s="79"/>
      <c r="AZ24" s="79"/>
      <c r="BA24">
        <v>1</v>
      </c>
      <c r="BB24" s="78" t="str">
        <f>REPLACE(INDEX(GroupVertices[Group],MATCH(Edges[[#This Row],[Vertex 1]],GroupVertices[Vertex],0)),1,1,"")</f>
        <v>11</v>
      </c>
      <c r="BC24" s="78" t="str">
        <f>REPLACE(INDEX(GroupVertices[Group],MATCH(Edges[[#This Row],[Vertex 2]],GroupVertices[Vertex],0)),1,1,"")</f>
        <v>11</v>
      </c>
      <c r="BD24" s="48">
        <v>0</v>
      </c>
      <c r="BE24" s="49">
        <v>0</v>
      </c>
      <c r="BF24" s="48">
        <v>0</v>
      </c>
      <c r="BG24" s="49">
        <v>0</v>
      </c>
      <c r="BH24" s="48">
        <v>0</v>
      </c>
      <c r="BI24" s="49">
        <v>0</v>
      </c>
      <c r="BJ24" s="48">
        <v>20</v>
      </c>
      <c r="BK24" s="49">
        <v>100</v>
      </c>
      <c r="BL24" s="48">
        <v>20</v>
      </c>
    </row>
    <row r="25" spans="1:64" ht="15">
      <c r="A25" s="64" t="s">
        <v>231</v>
      </c>
      <c r="B25" s="64" t="s">
        <v>231</v>
      </c>
      <c r="C25" s="65" t="s">
        <v>2840</v>
      </c>
      <c r="D25" s="66">
        <v>3</v>
      </c>
      <c r="E25" s="67" t="s">
        <v>132</v>
      </c>
      <c r="F25" s="68">
        <v>32</v>
      </c>
      <c r="G25" s="65"/>
      <c r="H25" s="69"/>
      <c r="I25" s="70"/>
      <c r="J25" s="70"/>
      <c r="K25" s="34" t="s">
        <v>65</v>
      </c>
      <c r="L25" s="77">
        <v>25</v>
      </c>
      <c r="M25" s="77"/>
      <c r="N25" s="72"/>
      <c r="O25" s="79" t="s">
        <v>176</v>
      </c>
      <c r="P25" s="81">
        <v>43622.57643518518</v>
      </c>
      <c r="Q25" s="79" t="s">
        <v>380</v>
      </c>
      <c r="R25" s="79" t="s">
        <v>473</v>
      </c>
      <c r="S25" s="79" t="s">
        <v>496</v>
      </c>
      <c r="T25" s="79"/>
      <c r="U25" s="79"/>
      <c r="V25" s="82" t="s">
        <v>575</v>
      </c>
      <c r="W25" s="81">
        <v>43622.57643518518</v>
      </c>
      <c r="X25" s="82" t="s">
        <v>674</v>
      </c>
      <c r="Y25" s="79"/>
      <c r="Z25" s="79"/>
      <c r="AA25" s="85" t="s">
        <v>806</v>
      </c>
      <c r="AB25" s="79"/>
      <c r="AC25" s="79" t="b">
        <v>0</v>
      </c>
      <c r="AD25" s="79">
        <v>0</v>
      </c>
      <c r="AE25" s="85" t="s">
        <v>933</v>
      </c>
      <c r="AF25" s="79" t="b">
        <v>0</v>
      </c>
      <c r="AG25" s="79" t="s">
        <v>954</v>
      </c>
      <c r="AH25" s="79"/>
      <c r="AI25" s="85" t="s">
        <v>933</v>
      </c>
      <c r="AJ25" s="79" t="b">
        <v>0</v>
      </c>
      <c r="AK25" s="79">
        <v>0</v>
      </c>
      <c r="AL25" s="85" t="s">
        <v>933</v>
      </c>
      <c r="AM25" s="79" t="s">
        <v>964</v>
      </c>
      <c r="AN25" s="79" t="b">
        <v>0</v>
      </c>
      <c r="AO25" s="85" t="s">
        <v>806</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9</v>
      </c>
      <c r="BE25" s="49">
        <v>26.470588235294116</v>
      </c>
      <c r="BF25" s="48">
        <v>0</v>
      </c>
      <c r="BG25" s="49">
        <v>0</v>
      </c>
      <c r="BH25" s="48">
        <v>0</v>
      </c>
      <c r="BI25" s="49">
        <v>0</v>
      </c>
      <c r="BJ25" s="48">
        <v>25</v>
      </c>
      <c r="BK25" s="49">
        <v>73.52941176470588</v>
      </c>
      <c r="BL25" s="48">
        <v>34</v>
      </c>
    </row>
    <row r="26" spans="1:64" ht="15">
      <c r="A26" s="64" t="s">
        <v>232</v>
      </c>
      <c r="B26" s="64" t="s">
        <v>332</v>
      </c>
      <c r="C26" s="65" t="s">
        <v>2840</v>
      </c>
      <c r="D26" s="66">
        <v>3</v>
      </c>
      <c r="E26" s="67" t="s">
        <v>132</v>
      </c>
      <c r="F26" s="68">
        <v>32</v>
      </c>
      <c r="G26" s="65"/>
      <c r="H26" s="69"/>
      <c r="I26" s="70"/>
      <c r="J26" s="70"/>
      <c r="K26" s="34" t="s">
        <v>65</v>
      </c>
      <c r="L26" s="77">
        <v>26</v>
      </c>
      <c r="M26" s="77"/>
      <c r="N26" s="72"/>
      <c r="O26" s="79" t="s">
        <v>360</v>
      </c>
      <c r="P26" s="81">
        <v>43622.58106481482</v>
      </c>
      <c r="Q26" s="79" t="s">
        <v>381</v>
      </c>
      <c r="R26" s="79"/>
      <c r="S26" s="79"/>
      <c r="T26" s="79"/>
      <c r="U26" s="79"/>
      <c r="V26" s="82" t="s">
        <v>576</v>
      </c>
      <c r="W26" s="81">
        <v>43622.58106481482</v>
      </c>
      <c r="X26" s="82" t="s">
        <v>675</v>
      </c>
      <c r="Y26" s="79"/>
      <c r="Z26" s="79"/>
      <c r="AA26" s="85" t="s">
        <v>807</v>
      </c>
      <c r="AB26" s="79"/>
      <c r="AC26" s="79" t="b">
        <v>0</v>
      </c>
      <c r="AD26" s="79">
        <v>0</v>
      </c>
      <c r="AE26" s="85" t="s">
        <v>937</v>
      </c>
      <c r="AF26" s="79" t="b">
        <v>0</v>
      </c>
      <c r="AG26" s="79" t="s">
        <v>954</v>
      </c>
      <c r="AH26" s="79"/>
      <c r="AI26" s="85" t="s">
        <v>933</v>
      </c>
      <c r="AJ26" s="79" t="b">
        <v>0</v>
      </c>
      <c r="AK26" s="79">
        <v>0</v>
      </c>
      <c r="AL26" s="85" t="s">
        <v>933</v>
      </c>
      <c r="AM26" s="79" t="s">
        <v>962</v>
      </c>
      <c r="AN26" s="79" t="b">
        <v>0</v>
      </c>
      <c r="AO26" s="85" t="s">
        <v>807</v>
      </c>
      <c r="AP26" s="79" t="s">
        <v>176</v>
      </c>
      <c r="AQ26" s="79">
        <v>0</v>
      </c>
      <c r="AR26" s="79">
        <v>0</v>
      </c>
      <c r="AS26" s="79"/>
      <c r="AT26" s="79"/>
      <c r="AU26" s="79"/>
      <c r="AV26" s="79"/>
      <c r="AW26" s="79"/>
      <c r="AX26" s="79"/>
      <c r="AY26" s="79"/>
      <c r="AZ26" s="79"/>
      <c r="BA26">
        <v>1</v>
      </c>
      <c r="BB26" s="78" t="str">
        <f>REPLACE(INDEX(GroupVertices[Group],MATCH(Edges[[#This Row],[Vertex 1]],GroupVertices[Vertex],0)),1,1,"")</f>
        <v>26</v>
      </c>
      <c r="BC26" s="78" t="str">
        <f>REPLACE(INDEX(GroupVertices[Group],MATCH(Edges[[#This Row],[Vertex 2]],GroupVertices[Vertex],0)),1,1,"")</f>
        <v>26</v>
      </c>
      <c r="BD26" s="48">
        <v>1</v>
      </c>
      <c r="BE26" s="49">
        <v>2.5641025641025643</v>
      </c>
      <c r="BF26" s="48">
        <v>0</v>
      </c>
      <c r="BG26" s="49">
        <v>0</v>
      </c>
      <c r="BH26" s="48">
        <v>0</v>
      </c>
      <c r="BI26" s="49">
        <v>0</v>
      </c>
      <c r="BJ26" s="48">
        <v>38</v>
      </c>
      <c r="BK26" s="49">
        <v>97.43589743589743</v>
      </c>
      <c r="BL26" s="48">
        <v>39</v>
      </c>
    </row>
    <row r="27" spans="1:64" ht="15">
      <c r="A27" s="64" t="s">
        <v>233</v>
      </c>
      <c r="B27" s="64" t="s">
        <v>233</v>
      </c>
      <c r="C27" s="65" t="s">
        <v>2840</v>
      </c>
      <c r="D27" s="66">
        <v>3</v>
      </c>
      <c r="E27" s="67" t="s">
        <v>132</v>
      </c>
      <c r="F27" s="68">
        <v>32</v>
      </c>
      <c r="G27" s="65"/>
      <c r="H27" s="69"/>
      <c r="I27" s="70"/>
      <c r="J27" s="70"/>
      <c r="K27" s="34" t="s">
        <v>65</v>
      </c>
      <c r="L27" s="77">
        <v>27</v>
      </c>
      <c r="M27" s="77"/>
      <c r="N27" s="72"/>
      <c r="O27" s="79" t="s">
        <v>176</v>
      </c>
      <c r="P27" s="81">
        <v>43622.55894675926</v>
      </c>
      <c r="Q27" s="79" t="s">
        <v>382</v>
      </c>
      <c r="R27" s="79"/>
      <c r="S27" s="79"/>
      <c r="T27" s="79"/>
      <c r="U27" s="79"/>
      <c r="V27" s="82" t="s">
        <v>577</v>
      </c>
      <c r="W27" s="81">
        <v>43622.55894675926</v>
      </c>
      <c r="X27" s="82" t="s">
        <v>676</v>
      </c>
      <c r="Y27" s="79"/>
      <c r="Z27" s="79"/>
      <c r="AA27" s="85" t="s">
        <v>808</v>
      </c>
      <c r="AB27" s="79"/>
      <c r="AC27" s="79" t="b">
        <v>0</v>
      </c>
      <c r="AD27" s="79">
        <v>7</v>
      </c>
      <c r="AE27" s="85" t="s">
        <v>933</v>
      </c>
      <c r="AF27" s="79" t="b">
        <v>0</v>
      </c>
      <c r="AG27" s="79" t="s">
        <v>954</v>
      </c>
      <c r="AH27" s="79"/>
      <c r="AI27" s="85" t="s">
        <v>933</v>
      </c>
      <c r="AJ27" s="79" t="b">
        <v>0</v>
      </c>
      <c r="AK27" s="79">
        <v>3</v>
      </c>
      <c r="AL27" s="85" t="s">
        <v>933</v>
      </c>
      <c r="AM27" s="79" t="s">
        <v>960</v>
      </c>
      <c r="AN27" s="79" t="b">
        <v>0</v>
      </c>
      <c r="AO27" s="85" t="s">
        <v>808</v>
      </c>
      <c r="AP27" s="79" t="s">
        <v>176</v>
      </c>
      <c r="AQ27" s="79">
        <v>0</v>
      </c>
      <c r="AR27" s="79">
        <v>0</v>
      </c>
      <c r="AS27" s="79"/>
      <c r="AT27" s="79"/>
      <c r="AU27" s="79"/>
      <c r="AV27" s="79"/>
      <c r="AW27" s="79"/>
      <c r="AX27" s="79"/>
      <c r="AY27" s="79"/>
      <c r="AZ27" s="79"/>
      <c r="BA27">
        <v>1</v>
      </c>
      <c r="BB27" s="78" t="str">
        <f>REPLACE(INDEX(GroupVertices[Group],MATCH(Edges[[#This Row],[Vertex 1]],GroupVertices[Vertex],0)),1,1,"")</f>
        <v>11</v>
      </c>
      <c r="BC27" s="78" t="str">
        <f>REPLACE(INDEX(GroupVertices[Group],MATCH(Edges[[#This Row],[Vertex 2]],GroupVertices[Vertex],0)),1,1,"")</f>
        <v>11</v>
      </c>
      <c r="BD27" s="48">
        <v>0</v>
      </c>
      <c r="BE27" s="49">
        <v>0</v>
      </c>
      <c r="BF27" s="48">
        <v>0</v>
      </c>
      <c r="BG27" s="49">
        <v>0</v>
      </c>
      <c r="BH27" s="48">
        <v>0</v>
      </c>
      <c r="BI27" s="49">
        <v>0</v>
      </c>
      <c r="BJ27" s="48">
        <v>18</v>
      </c>
      <c r="BK27" s="49">
        <v>100</v>
      </c>
      <c r="BL27" s="48">
        <v>18</v>
      </c>
    </row>
    <row r="28" spans="1:64" ht="15">
      <c r="A28" s="64" t="s">
        <v>234</v>
      </c>
      <c r="B28" s="64" t="s">
        <v>233</v>
      </c>
      <c r="C28" s="65" t="s">
        <v>2840</v>
      </c>
      <c r="D28" s="66">
        <v>3</v>
      </c>
      <c r="E28" s="67" t="s">
        <v>132</v>
      </c>
      <c r="F28" s="68">
        <v>32</v>
      </c>
      <c r="G28" s="65"/>
      <c r="H28" s="69"/>
      <c r="I28" s="70"/>
      <c r="J28" s="70"/>
      <c r="K28" s="34" t="s">
        <v>65</v>
      </c>
      <c r="L28" s="77">
        <v>28</v>
      </c>
      <c r="M28" s="77"/>
      <c r="N28" s="72"/>
      <c r="O28" s="79" t="s">
        <v>359</v>
      </c>
      <c r="P28" s="81">
        <v>43622.61106481482</v>
      </c>
      <c r="Q28" s="79" t="s">
        <v>379</v>
      </c>
      <c r="R28" s="79"/>
      <c r="S28" s="79"/>
      <c r="T28" s="79"/>
      <c r="U28" s="79"/>
      <c r="V28" s="82" t="s">
        <v>578</v>
      </c>
      <c r="W28" s="81">
        <v>43622.61106481482</v>
      </c>
      <c r="X28" s="82" t="s">
        <v>677</v>
      </c>
      <c r="Y28" s="79"/>
      <c r="Z28" s="79"/>
      <c r="AA28" s="85" t="s">
        <v>809</v>
      </c>
      <c r="AB28" s="79"/>
      <c r="AC28" s="79" t="b">
        <v>0</v>
      </c>
      <c r="AD28" s="79">
        <v>0</v>
      </c>
      <c r="AE28" s="85" t="s">
        <v>933</v>
      </c>
      <c r="AF28" s="79" t="b">
        <v>0</v>
      </c>
      <c r="AG28" s="79" t="s">
        <v>954</v>
      </c>
      <c r="AH28" s="79"/>
      <c r="AI28" s="85" t="s">
        <v>933</v>
      </c>
      <c r="AJ28" s="79" t="b">
        <v>0</v>
      </c>
      <c r="AK28" s="79">
        <v>3</v>
      </c>
      <c r="AL28" s="85" t="s">
        <v>808</v>
      </c>
      <c r="AM28" s="79" t="s">
        <v>962</v>
      </c>
      <c r="AN28" s="79" t="b">
        <v>0</v>
      </c>
      <c r="AO28" s="85" t="s">
        <v>808</v>
      </c>
      <c r="AP28" s="79" t="s">
        <v>176</v>
      </c>
      <c r="AQ28" s="79">
        <v>0</v>
      </c>
      <c r="AR28" s="79">
        <v>0</v>
      </c>
      <c r="AS28" s="79"/>
      <c r="AT28" s="79"/>
      <c r="AU28" s="79"/>
      <c r="AV28" s="79"/>
      <c r="AW28" s="79"/>
      <c r="AX28" s="79"/>
      <c r="AY28" s="79"/>
      <c r="AZ28" s="79"/>
      <c r="BA28">
        <v>1</v>
      </c>
      <c r="BB28" s="78" t="str">
        <f>REPLACE(INDEX(GroupVertices[Group],MATCH(Edges[[#This Row],[Vertex 1]],GroupVertices[Vertex],0)),1,1,"")</f>
        <v>11</v>
      </c>
      <c r="BC28" s="78" t="str">
        <f>REPLACE(INDEX(GroupVertices[Group],MATCH(Edges[[#This Row],[Vertex 2]],GroupVertices[Vertex],0)),1,1,"")</f>
        <v>11</v>
      </c>
      <c r="BD28" s="48">
        <v>0</v>
      </c>
      <c r="BE28" s="49">
        <v>0</v>
      </c>
      <c r="BF28" s="48">
        <v>0</v>
      </c>
      <c r="BG28" s="49">
        <v>0</v>
      </c>
      <c r="BH28" s="48">
        <v>0</v>
      </c>
      <c r="BI28" s="49">
        <v>0</v>
      </c>
      <c r="BJ28" s="48">
        <v>20</v>
      </c>
      <c r="BK28" s="49">
        <v>100</v>
      </c>
      <c r="BL28" s="48">
        <v>20</v>
      </c>
    </row>
    <row r="29" spans="1:64" ht="15">
      <c r="A29" s="64" t="s">
        <v>235</v>
      </c>
      <c r="B29" s="64" t="s">
        <v>333</v>
      </c>
      <c r="C29" s="65" t="s">
        <v>2840</v>
      </c>
      <c r="D29" s="66">
        <v>3</v>
      </c>
      <c r="E29" s="67" t="s">
        <v>132</v>
      </c>
      <c r="F29" s="68">
        <v>32</v>
      </c>
      <c r="G29" s="65"/>
      <c r="H29" s="69"/>
      <c r="I29" s="70"/>
      <c r="J29" s="70"/>
      <c r="K29" s="34" t="s">
        <v>65</v>
      </c>
      <c r="L29" s="77">
        <v>29</v>
      </c>
      <c r="M29" s="77"/>
      <c r="N29" s="72"/>
      <c r="O29" s="79" t="s">
        <v>360</v>
      </c>
      <c r="P29" s="81">
        <v>43622.553819444445</v>
      </c>
      <c r="Q29" s="79" t="s">
        <v>383</v>
      </c>
      <c r="R29" s="79"/>
      <c r="S29" s="79"/>
      <c r="T29" s="79"/>
      <c r="U29" s="82" t="s">
        <v>530</v>
      </c>
      <c r="V29" s="82" t="s">
        <v>530</v>
      </c>
      <c r="W29" s="81">
        <v>43622.553819444445</v>
      </c>
      <c r="X29" s="82" t="s">
        <v>678</v>
      </c>
      <c r="Y29" s="79"/>
      <c r="Z29" s="79"/>
      <c r="AA29" s="85" t="s">
        <v>810</v>
      </c>
      <c r="AB29" s="85" t="s">
        <v>918</v>
      </c>
      <c r="AC29" s="79" t="b">
        <v>0</v>
      </c>
      <c r="AD29" s="79">
        <v>4</v>
      </c>
      <c r="AE29" s="85" t="s">
        <v>938</v>
      </c>
      <c r="AF29" s="79" t="b">
        <v>0</v>
      </c>
      <c r="AG29" s="79" t="s">
        <v>954</v>
      </c>
      <c r="AH29" s="79"/>
      <c r="AI29" s="85" t="s">
        <v>933</v>
      </c>
      <c r="AJ29" s="79" t="b">
        <v>0</v>
      </c>
      <c r="AK29" s="79">
        <v>1</v>
      </c>
      <c r="AL29" s="85" t="s">
        <v>933</v>
      </c>
      <c r="AM29" s="79" t="s">
        <v>960</v>
      </c>
      <c r="AN29" s="79" t="b">
        <v>0</v>
      </c>
      <c r="AO29" s="85" t="s">
        <v>918</v>
      </c>
      <c r="AP29" s="79" t="s">
        <v>176</v>
      </c>
      <c r="AQ29" s="79">
        <v>0</v>
      </c>
      <c r="AR29" s="79">
        <v>0</v>
      </c>
      <c r="AS29" s="79"/>
      <c r="AT29" s="79"/>
      <c r="AU29" s="79"/>
      <c r="AV29" s="79"/>
      <c r="AW29" s="79"/>
      <c r="AX29" s="79"/>
      <c r="AY29" s="79"/>
      <c r="AZ29" s="79"/>
      <c r="BA29">
        <v>1</v>
      </c>
      <c r="BB29" s="78" t="str">
        <f>REPLACE(INDEX(GroupVertices[Group],MATCH(Edges[[#This Row],[Vertex 1]],GroupVertices[Vertex],0)),1,1,"")</f>
        <v>16</v>
      </c>
      <c r="BC29" s="78" t="str">
        <f>REPLACE(INDEX(GroupVertices[Group],MATCH(Edges[[#This Row],[Vertex 2]],GroupVertices[Vertex],0)),1,1,"")</f>
        <v>16</v>
      </c>
      <c r="BD29" s="48">
        <v>1</v>
      </c>
      <c r="BE29" s="49">
        <v>3.4482758620689653</v>
      </c>
      <c r="BF29" s="48">
        <v>0</v>
      </c>
      <c r="BG29" s="49">
        <v>0</v>
      </c>
      <c r="BH29" s="48">
        <v>0</v>
      </c>
      <c r="BI29" s="49">
        <v>0</v>
      </c>
      <c r="BJ29" s="48">
        <v>28</v>
      </c>
      <c r="BK29" s="49">
        <v>96.55172413793103</v>
      </c>
      <c r="BL29" s="48">
        <v>29</v>
      </c>
    </row>
    <row r="30" spans="1:64" ht="15">
      <c r="A30" s="64" t="s">
        <v>236</v>
      </c>
      <c r="B30" s="64" t="s">
        <v>333</v>
      </c>
      <c r="C30" s="65" t="s">
        <v>2840</v>
      </c>
      <c r="D30" s="66">
        <v>3</v>
      </c>
      <c r="E30" s="67" t="s">
        <v>132</v>
      </c>
      <c r="F30" s="68">
        <v>32</v>
      </c>
      <c r="G30" s="65"/>
      <c r="H30" s="69"/>
      <c r="I30" s="70"/>
      <c r="J30" s="70"/>
      <c r="K30" s="34" t="s">
        <v>65</v>
      </c>
      <c r="L30" s="77">
        <v>30</v>
      </c>
      <c r="M30" s="77"/>
      <c r="N30" s="72"/>
      <c r="O30" s="79" t="s">
        <v>359</v>
      </c>
      <c r="P30" s="81">
        <v>43622.64052083333</v>
      </c>
      <c r="Q30" s="79" t="s">
        <v>384</v>
      </c>
      <c r="R30" s="79"/>
      <c r="S30" s="79"/>
      <c r="T30" s="79"/>
      <c r="U30" s="79"/>
      <c r="V30" s="82" t="s">
        <v>579</v>
      </c>
      <c r="W30" s="81">
        <v>43622.64052083333</v>
      </c>
      <c r="X30" s="82" t="s">
        <v>679</v>
      </c>
      <c r="Y30" s="79"/>
      <c r="Z30" s="79"/>
      <c r="AA30" s="85" t="s">
        <v>811</v>
      </c>
      <c r="AB30" s="79"/>
      <c r="AC30" s="79" t="b">
        <v>0</v>
      </c>
      <c r="AD30" s="79">
        <v>0</v>
      </c>
      <c r="AE30" s="85" t="s">
        <v>933</v>
      </c>
      <c r="AF30" s="79" t="b">
        <v>0</v>
      </c>
      <c r="AG30" s="79" t="s">
        <v>954</v>
      </c>
      <c r="AH30" s="79"/>
      <c r="AI30" s="85" t="s">
        <v>933</v>
      </c>
      <c r="AJ30" s="79" t="b">
        <v>0</v>
      </c>
      <c r="AK30" s="79">
        <v>1</v>
      </c>
      <c r="AL30" s="85" t="s">
        <v>810</v>
      </c>
      <c r="AM30" s="79" t="s">
        <v>965</v>
      </c>
      <c r="AN30" s="79" t="b">
        <v>0</v>
      </c>
      <c r="AO30" s="85" t="s">
        <v>810</v>
      </c>
      <c r="AP30" s="79" t="s">
        <v>176</v>
      </c>
      <c r="AQ30" s="79">
        <v>0</v>
      </c>
      <c r="AR30" s="79">
        <v>0</v>
      </c>
      <c r="AS30" s="79"/>
      <c r="AT30" s="79"/>
      <c r="AU30" s="79"/>
      <c r="AV30" s="79"/>
      <c r="AW30" s="79"/>
      <c r="AX30" s="79"/>
      <c r="AY30" s="79"/>
      <c r="AZ30" s="79"/>
      <c r="BA30">
        <v>1</v>
      </c>
      <c r="BB30" s="78" t="str">
        <f>REPLACE(INDEX(GroupVertices[Group],MATCH(Edges[[#This Row],[Vertex 1]],GroupVertices[Vertex],0)),1,1,"")</f>
        <v>16</v>
      </c>
      <c r="BC30" s="78" t="str">
        <f>REPLACE(INDEX(GroupVertices[Group],MATCH(Edges[[#This Row],[Vertex 2]],GroupVertices[Vertex],0)),1,1,"")</f>
        <v>16</v>
      </c>
      <c r="BD30" s="48"/>
      <c r="BE30" s="49"/>
      <c r="BF30" s="48"/>
      <c r="BG30" s="49"/>
      <c r="BH30" s="48"/>
      <c r="BI30" s="49"/>
      <c r="BJ30" s="48"/>
      <c r="BK30" s="49"/>
      <c r="BL30" s="48"/>
    </row>
    <row r="31" spans="1:64" ht="15">
      <c r="A31" s="64" t="s">
        <v>236</v>
      </c>
      <c r="B31" s="64" t="s">
        <v>235</v>
      </c>
      <c r="C31" s="65" t="s">
        <v>2840</v>
      </c>
      <c r="D31" s="66">
        <v>3</v>
      </c>
      <c r="E31" s="67" t="s">
        <v>132</v>
      </c>
      <c r="F31" s="68">
        <v>32</v>
      </c>
      <c r="G31" s="65"/>
      <c r="H31" s="69"/>
      <c r="I31" s="70"/>
      <c r="J31" s="70"/>
      <c r="K31" s="34" t="s">
        <v>65</v>
      </c>
      <c r="L31" s="77">
        <v>31</v>
      </c>
      <c r="M31" s="77"/>
      <c r="N31" s="72"/>
      <c r="O31" s="79" t="s">
        <v>359</v>
      </c>
      <c r="P31" s="81">
        <v>43622.64052083333</v>
      </c>
      <c r="Q31" s="79" t="s">
        <v>384</v>
      </c>
      <c r="R31" s="79"/>
      <c r="S31" s="79"/>
      <c r="T31" s="79"/>
      <c r="U31" s="79"/>
      <c r="V31" s="82" t="s">
        <v>579</v>
      </c>
      <c r="W31" s="81">
        <v>43622.64052083333</v>
      </c>
      <c r="X31" s="82" t="s">
        <v>679</v>
      </c>
      <c r="Y31" s="79"/>
      <c r="Z31" s="79"/>
      <c r="AA31" s="85" t="s">
        <v>811</v>
      </c>
      <c r="AB31" s="79"/>
      <c r="AC31" s="79" t="b">
        <v>0</v>
      </c>
      <c r="AD31" s="79">
        <v>0</v>
      </c>
      <c r="AE31" s="85" t="s">
        <v>933</v>
      </c>
      <c r="AF31" s="79" t="b">
        <v>0</v>
      </c>
      <c r="AG31" s="79" t="s">
        <v>954</v>
      </c>
      <c r="AH31" s="79"/>
      <c r="AI31" s="85" t="s">
        <v>933</v>
      </c>
      <c r="AJ31" s="79" t="b">
        <v>0</v>
      </c>
      <c r="AK31" s="79">
        <v>1</v>
      </c>
      <c r="AL31" s="85" t="s">
        <v>810</v>
      </c>
      <c r="AM31" s="79" t="s">
        <v>965</v>
      </c>
      <c r="AN31" s="79" t="b">
        <v>0</v>
      </c>
      <c r="AO31" s="85" t="s">
        <v>810</v>
      </c>
      <c r="AP31" s="79" t="s">
        <v>176</v>
      </c>
      <c r="AQ31" s="79">
        <v>0</v>
      </c>
      <c r="AR31" s="79">
        <v>0</v>
      </c>
      <c r="AS31" s="79"/>
      <c r="AT31" s="79"/>
      <c r="AU31" s="79"/>
      <c r="AV31" s="79"/>
      <c r="AW31" s="79"/>
      <c r="AX31" s="79"/>
      <c r="AY31" s="79"/>
      <c r="AZ31" s="79"/>
      <c r="BA31">
        <v>1</v>
      </c>
      <c r="BB31" s="78" t="str">
        <f>REPLACE(INDEX(GroupVertices[Group],MATCH(Edges[[#This Row],[Vertex 1]],GroupVertices[Vertex],0)),1,1,"")</f>
        <v>16</v>
      </c>
      <c r="BC31" s="78" t="str">
        <f>REPLACE(INDEX(GroupVertices[Group],MATCH(Edges[[#This Row],[Vertex 2]],GroupVertices[Vertex],0)),1,1,"")</f>
        <v>16</v>
      </c>
      <c r="BD31" s="48">
        <v>1</v>
      </c>
      <c r="BE31" s="49">
        <v>4.3478260869565215</v>
      </c>
      <c r="BF31" s="48">
        <v>0</v>
      </c>
      <c r="BG31" s="49">
        <v>0</v>
      </c>
      <c r="BH31" s="48">
        <v>0</v>
      </c>
      <c r="BI31" s="49">
        <v>0</v>
      </c>
      <c r="BJ31" s="48">
        <v>22</v>
      </c>
      <c r="BK31" s="49">
        <v>95.65217391304348</v>
      </c>
      <c r="BL31" s="48">
        <v>23</v>
      </c>
    </row>
    <row r="32" spans="1:64" ht="15">
      <c r="A32" s="64" t="s">
        <v>237</v>
      </c>
      <c r="B32" s="64" t="s">
        <v>237</v>
      </c>
      <c r="C32" s="65" t="s">
        <v>2840</v>
      </c>
      <c r="D32" s="66">
        <v>3</v>
      </c>
      <c r="E32" s="67" t="s">
        <v>132</v>
      </c>
      <c r="F32" s="68">
        <v>32</v>
      </c>
      <c r="G32" s="65"/>
      <c r="H32" s="69"/>
      <c r="I32" s="70"/>
      <c r="J32" s="70"/>
      <c r="K32" s="34" t="s">
        <v>65</v>
      </c>
      <c r="L32" s="77">
        <v>32</v>
      </c>
      <c r="M32" s="77"/>
      <c r="N32" s="72"/>
      <c r="O32" s="79" t="s">
        <v>176</v>
      </c>
      <c r="P32" s="81">
        <v>43622.669328703705</v>
      </c>
      <c r="Q32" s="79" t="s">
        <v>385</v>
      </c>
      <c r="R32" s="79"/>
      <c r="S32" s="79"/>
      <c r="T32" s="79"/>
      <c r="U32" s="79"/>
      <c r="V32" s="82" t="s">
        <v>580</v>
      </c>
      <c r="W32" s="81">
        <v>43622.669328703705</v>
      </c>
      <c r="X32" s="82" t="s">
        <v>680</v>
      </c>
      <c r="Y32" s="79"/>
      <c r="Z32" s="79"/>
      <c r="AA32" s="85" t="s">
        <v>812</v>
      </c>
      <c r="AB32" s="79"/>
      <c r="AC32" s="79" t="b">
        <v>0</v>
      </c>
      <c r="AD32" s="79">
        <v>0</v>
      </c>
      <c r="AE32" s="85" t="s">
        <v>933</v>
      </c>
      <c r="AF32" s="79" t="b">
        <v>0</v>
      </c>
      <c r="AG32" s="79" t="s">
        <v>954</v>
      </c>
      <c r="AH32" s="79"/>
      <c r="AI32" s="85" t="s">
        <v>933</v>
      </c>
      <c r="AJ32" s="79" t="b">
        <v>0</v>
      </c>
      <c r="AK32" s="79">
        <v>0</v>
      </c>
      <c r="AL32" s="85" t="s">
        <v>933</v>
      </c>
      <c r="AM32" s="79" t="s">
        <v>960</v>
      </c>
      <c r="AN32" s="79" t="b">
        <v>0</v>
      </c>
      <c r="AO32" s="85" t="s">
        <v>812</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12</v>
      </c>
      <c r="BK32" s="49">
        <v>100</v>
      </c>
      <c r="BL32" s="48">
        <v>12</v>
      </c>
    </row>
    <row r="33" spans="1:64" ht="15">
      <c r="A33" s="64" t="s">
        <v>238</v>
      </c>
      <c r="B33" s="64" t="s">
        <v>314</v>
      </c>
      <c r="C33" s="65" t="s">
        <v>2840</v>
      </c>
      <c r="D33" s="66">
        <v>3</v>
      </c>
      <c r="E33" s="67" t="s">
        <v>132</v>
      </c>
      <c r="F33" s="68">
        <v>32</v>
      </c>
      <c r="G33" s="65"/>
      <c r="H33" s="69"/>
      <c r="I33" s="70"/>
      <c r="J33" s="70"/>
      <c r="K33" s="34" t="s">
        <v>65</v>
      </c>
      <c r="L33" s="77">
        <v>33</v>
      </c>
      <c r="M33" s="77"/>
      <c r="N33" s="72"/>
      <c r="O33" s="79" t="s">
        <v>359</v>
      </c>
      <c r="P33" s="81">
        <v>43622.90315972222</v>
      </c>
      <c r="Q33" s="79" t="s">
        <v>376</v>
      </c>
      <c r="R33" s="79"/>
      <c r="S33" s="79"/>
      <c r="T33" s="79"/>
      <c r="U33" s="79"/>
      <c r="V33" s="82" t="s">
        <v>581</v>
      </c>
      <c r="W33" s="81">
        <v>43622.90315972222</v>
      </c>
      <c r="X33" s="82" t="s">
        <v>681</v>
      </c>
      <c r="Y33" s="79"/>
      <c r="Z33" s="79"/>
      <c r="AA33" s="85" t="s">
        <v>813</v>
      </c>
      <c r="AB33" s="79"/>
      <c r="AC33" s="79" t="b">
        <v>0</v>
      </c>
      <c r="AD33" s="79">
        <v>0</v>
      </c>
      <c r="AE33" s="85" t="s">
        <v>933</v>
      </c>
      <c r="AF33" s="79" t="b">
        <v>0</v>
      </c>
      <c r="AG33" s="79" t="s">
        <v>954</v>
      </c>
      <c r="AH33" s="79"/>
      <c r="AI33" s="85" t="s">
        <v>933</v>
      </c>
      <c r="AJ33" s="79" t="b">
        <v>0</v>
      </c>
      <c r="AK33" s="79">
        <v>5</v>
      </c>
      <c r="AL33" s="85" t="s">
        <v>901</v>
      </c>
      <c r="AM33" s="79" t="s">
        <v>960</v>
      </c>
      <c r="AN33" s="79" t="b">
        <v>0</v>
      </c>
      <c r="AO33" s="85" t="s">
        <v>901</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2</v>
      </c>
      <c r="BE33" s="49">
        <v>9.090909090909092</v>
      </c>
      <c r="BF33" s="48">
        <v>0</v>
      </c>
      <c r="BG33" s="49">
        <v>0</v>
      </c>
      <c r="BH33" s="48">
        <v>0</v>
      </c>
      <c r="BI33" s="49">
        <v>0</v>
      </c>
      <c r="BJ33" s="48">
        <v>20</v>
      </c>
      <c r="BK33" s="49">
        <v>90.9090909090909</v>
      </c>
      <c r="BL33" s="48">
        <v>22</v>
      </c>
    </row>
    <row r="34" spans="1:64" ht="15">
      <c r="A34" s="64" t="s">
        <v>239</v>
      </c>
      <c r="B34" s="64" t="s">
        <v>314</v>
      </c>
      <c r="C34" s="65" t="s">
        <v>2840</v>
      </c>
      <c r="D34" s="66">
        <v>3</v>
      </c>
      <c r="E34" s="67" t="s">
        <v>132</v>
      </c>
      <c r="F34" s="68">
        <v>32</v>
      </c>
      <c r="G34" s="65"/>
      <c r="H34" s="69"/>
      <c r="I34" s="70"/>
      <c r="J34" s="70"/>
      <c r="K34" s="34" t="s">
        <v>65</v>
      </c>
      <c r="L34" s="77">
        <v>34</v>
      </c>
      <c r="M34" s="77"/>
      <c r="N34" s="72"/>
      <c r="O34" s="79" t="s">
        <v>359</v>
      </c>
      <c r="P34" s="81">
        <v>43623.152025462965</v>
      </c>
      <c r="Q34" s="79" t="s">
        <v>386</v>
      </c>
      <c r="R34" s="79"/>
      <c r="S34" s="79"/>
      <c r="T34" s="79"/>
      <c r="U34" s="79"/>
      <c r="V34" s="82" t="s">
        <v>582</v>
      </c>
      <c r="W34" s="81">
        <v>43623.152025462965</v>
      </c>
      <c r="X34" s="82" t="s">
        <v>682</v>
      </c>
      <c r="Y34" s="79"/>
      <c r="Z34" s="79"/>
      <c r="AA34" s="85" t="s">
        <v>814</v>
      </c>
      <c r="AB34" s="79"/>
      <c r="AC34" s="79" t="b">
        <v>0</v>
      </c>
      <c r="AD34" s="79">
        <v>0</v>
      </c>
      <c r="AE34" s="85" t="s">
        <v>933</v>
      </c>
      <c r="AF34" s="79" t="b">
        <v>0</v>
      </c>
      <c r="AG34" s="79" t="s">
        <v>954</v>
      </c>
      <c r="AH34" s="79"/>
      <c r="AI34" s="85" t="s">
        <v>933</v>
      </c>
      <c r="AJ34" s="79" t="b">
        <v>0</v>
      </c>
      <c r="AK34" s="79">
        <v>10</v>
      </c>
      <c r="AL34" s="85" t="s">
        <v>904</v>
      </c>
      <c r="AM34" s="79" t="s">
        <v>962</v>
      </c>
      <c r="AN34" s="79" t="b">
        <v>0</v>
      </c>
      <c r="AO34" s="85" t="s">
        <v>904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3</v>
      </c>
      <c r="BE34" s="49">
        <v>15</v>
      </c>
      <c r="BF34" s="48">
        <v>0</v>
      </c>
      <c r="BG34" s="49">
        <v>0</v>
      </c>
      <c r="BH34" s="48">
        <v>0</v>
      </c>
      <c r="BI34" s="49">
        <v>0</v>
      </c>
      <c r="BJ34" s="48">
        <v>17</v>
      </c>
      <c r="BK34" s="49">
        <v>85</v>
      </c>
      <c r="BL34" s="48">
        <v>20</v>
      </c>
    </row>
    <row r="35" spans="1:64" ht="15">
      <c r="A35" s="64" t="s">
        <v>240</v>
      </c>
      <c r="B35" s="64" t="s">
        <v>314</v>
      </c>
      <c r="C35" s="65" t="s">
        <v>2840</v>
      </c>
      <c r="D35" s="66">
        <v>3</v>
      </c>
      <c r="E35" s="67" t="s">
        <v>132</v>
      </c>
      <c r="F35" s="68">
        <v>32</v>
      </c>
      <c r="G35" s="65"/>
      <c r="H35" s="69"/>
      <c r="I35" s="70"/>
      <c r="J35" s="70"/>
      <c r="K35" s="34" t="s">
        <v>65</v>
      </c>
      <c r="L35" s="77">
        <v>35</v>
      </c>
      <c r="M35" s="77"/>
      <c r="N35" s="72"/>
      <c r="O35" s="79" t="s">
        <v>359</v>
      </c>
      <c r="P35" s="81">
        <v>43623.161875</v>
      </c>
      <c r="Q35" s="79" t="s">
        <v>387</v>
      </c>
      <c r="R35" s="82" t="s">
        <v>474</v>
      </c>
      <c r="S35" s="79" t="s">
        <v>494</v>
      </c>
      <c r="T35" s="79" t="s">
        <v>510</v>
      </c>
      <c r="U35" s="79"/>
      <c r="V35" s="82" t="s">
        <v>583</v>
      </c>
      <c r="W35" s="81">
        <v>43623.161875</v>
      </c>
      <c r="X35" s="82" t="s">
        <v>683</v>
      </c>
      <c r="Y35" s="79"/>
      <c r="Z35" s="79"/>
      <c r="AA35" s="85" t="s">
        <v>815</v>
      </c>
      <c r="AB35" s="79"/>
      <c r="AC35" s="79" t="b">
        <v>0</v>
      </c>
      <c r="AD35" s="79">
        <v>0</v>
      </c>
      <c r="AE35" s="85" t="s">
        <v>933</v>
      </c>
      <c r="AF35" s="79" t="b">
        <v>0</v>
      </c>
      <c r="AG35" s="79" t="s">
        <v>954</v>
      </c>
      <c r="AH35" s="79"/>
      <c r="AI35" s="85" t="s">
        <v>933</v>
      </c>
      <c r="AJ35" s="79" t="b">
        <v>0</v>
      </c>
      <c r="AK35" s="79">
        <v>4</v>
      </c>
      <c r="AL35" s="85" t="s">
        <v>903</v>
      </c>
      <c r="AM35" s="79" t="s">
        <v>960</v>
      </c>
      <c r="AN35" s="79" t="b">
        <v>0</v>
      </c>
      <c r="AO35" s="85" t="s">
        <v>903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2</v>
      </c>
      <c r="BE35" s="49">
        <v>11.11111111111111</v>
      </c>
      <c r="BF35" s="48">
        <v>0</v>
      </c>
      <c r="BG35" s="49">
        <v>0</v>
      </c>
      <c r="BH35" s="48">
        <v>0</v>
      </c>
      <c r="BI35" s="49">
        <v>0</v>
      </c>
      <c r="BJ35" s="48">
        <v>16</v>
      </c>
      <c r="BK35" s="49">
        <v>88.88888888888889</v>
      </c>
      <c r="BL35" s="48">
        <v>18</v>
      </c>
    </row>
    <row r="36" spans="1:64" ht="15">
      <c r="A36" s="64" t="s">
        <v>241</v>
      </c>
      <c r="B36" s="64" t="s">
        <v>334</v>
      </c>
      <c r="C36" s="65" t="s">
        <v>2840</v>
      </c>
      <c r="D36" s="66">
        <v>3</v>
      </c>
      <c r="E36" s="67" t="s">
        <v>132</v>
      </c>
      <c r="F36" s="68">
        <v>32</v>
      </c>
      <c r="G36" s="65"/>
      <c r="H36" s="69"/>
      <c r="I36" s="70"/>
      <c r="J36" s="70"/>
      <c r="K36" s="34" t="s">
        <v>65</v>
      </c>
      <c r="L36" s="77">
        <v>36</v>
      </c>
      <c r="M36" s="77"/>
      <c r="N36" s="72"/>
      <c r="O36" s="79" t="s">
        <v>360</v>
      </c>
      <c r="P36" s="81">
        <v>43623.29466435185</v>
      </c>
      <c r="Q36" s="79" t="s">
        <v>388</v>
      </c>
      <c r="R36" s="79"/>
      <c r="S36" s="79"/>
      <c r="T36" s="79"/>
      <c r="U36" s="79"/>
      <c r="V36" s="82" t="s">
        <v>584</v>
      </c>
      <c r="W36" s="81">
        <v>43623.29466435185</v>
      </c>
      <c r="X36" s="82" t="s">
        <v>684</v>
      </c>
      <c r="Y36" s="79"/>
      <c r="Z36" s="79"/>
      <c r="AA36" s="85" t="s">
        <v>816</v>
      </c>
      <c r="AB36" s="79"/>
      <c r="AC36" s="79" t="b">
        <v>0</v>
      </c>
      <c r="AD36" s="79">
        <v>0</v>
      </c>
      <c r="AE36" s="85" t="s">
        <v>939</v>
      </c>
      <c r="AF36" s="79" t="b">
        <v>0</v>
      </c>
      <c r="AG36" s="79" t="s">
        <v>954</v>
      </c>
      <c r="AH36" s="79"/>
      <c r="AI36" s="85" t="s">
        <v>933</v>
      </c>
      <c r="AJ36" s="79" t="b">
        <v>0</v>
      </c>
      <c r="AK36" s="79">
        <v>0</v>
      </c>
      <c r="AL36" s="85" t="s">
        <v>933</v>
      </c>
      <c r="AM36" s="79" t="s">
        <v>960</v>
      </c>
      <c r="AN36" s="79" t="b">
        <v>0</v>
      </c>
      <c r="AO36" s="85" t="s">
        <v>816</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v>0</v>
      </c>
      <c r="BE36" s="49">
        <v>0</v>
      </c>
      <c r="BF36" s="48">
        <v>1</v>
      </c>
      <c r="BG36" s="49">
        <v>9.090909090909092</v>
      </c>
      <c r="BH36" s="48">
        <v>0</v>
      </c>
      <c r="BI36" s="49">
        <v>0</v>
      </c>
      <c r="BJ36" s="48">
        <v>10</v>
      </c>
      <c r="BK36" s="49">
        <v>90.9090909090909</v>
      </c>
      <c r="BL36" s="48">
        <v>11</v>
      </c>
    </row>
    <row r="37" spans="1:64" ht="15">
      <c r="A37" s="64" t="s">
        <v>242</v>
      </c>
      <c r="B37" s="64" t="s">
        <v>314</v>
      </c>
      <c r="C37" s="65" t="s">
        <v>2840</v>
      </c>
      <c r="D37" s="66">
        <v>3</v>
      </c>
      <c r="E37" s="67" t="s">
        <v>132</v>
      </c>
      <c r="F37" s="68">
        <v>32</v>
      </c>
      <c r="G37" s="65"/>
      <c r="H37" s="69"/>
      <c r="I37" s="70"/>
      <c r="J37" s="70"/>
      <c r="K37" s="34" t="s">
        <v>65</v>
      </c>
      <c r="L37" s="77">
        <v>37</v>
      </c>
      <c r="M37" s="77"/>
      <c r="N37" s="72"/>
      <c r="O37" s="79" t="s">
        <v>359</v>
      </c>
      <c r="P37" s="81">
        <v>43623.414039351854</v>
      </c>
      <c r="Q37" s="79" t="s">
        <v>389</v>
      </c>
      <c r="R37" s="79"/>
      <c r="S37" s="79"/>
      <c r="T37" s="79"/>
      <c r="U37" s="79"/>
      <c r="V37" s="82" t="s">
        <v>585</v>
      </c>
      <c r="W37" s="81">
        <v>43623.414039351854</v>
      </c>
      <c r="X37" s="82" t="s">
        <v>685</v>
      </c>
      <c r="Y37" s="79"/>
      <c r="Z37" s="79"/>
      <c r="AA37" s="85" t="s">
        <v>817</v>
      </c>
      <c r="AB37" s="79"/>
      <c r="AC37" s="79" t="b">
        <v>0</v>
      </c>
      <c r="AD37" s="79">
        <v>0</v>
      </c>
      <c r="AE37" s="85" t="s">
        <v>933</v>
      </c>
      <c r="AF37" s="79" t="b">
        <v>0</v>
      </c>
      <c r="AG37" s="79" t="s">
        <v>954</v>
      </c>
      <c r="AH37" s="79"/>
      <c r="AI37" s="85" t="s">
        <v>933</v>
      </c>
      <c r="AJ37" s="79" t="b">
        <v>0</v>
      </c>
      <c r="AK37" s="79">
        <v>5</v>
      </c>
      <c r="AL37" s="85" t="s">
        <v>818</v>
      </c>
      <c r="AM37" s="79" t="s">
        <v>962</v>
      </c>
      <c r="AN37" s="79" t="b">
        <v>0</v>
      </c>
      <c r="AO37" s="85" t="s">
        <v>818</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242</v>
      </c>
      <c r="B38" s="64" t="s">
        <v>243</v>
      </c>
      <c r="C38" s="65" t="s">
        <v>2840</v>
      </c>
      <c r="D38" s="66">
        <v>3</v>
      </c>
      <c r="E38" s="67" t="s">
        <v>132</v>
      </c>
      <c r="F38" s="68">
        <v>32</v>
      </c>
      <c r="G38" s="65"/>
      <c r="H38" s="69"/>
      <c r="I38" s="70"/>
      <c r="J38" s="70"/>
      <c r="K38" s="34" t="s">
        <v>65</v>
      </c>
      <c r="L38" s="77">
        <v>38</v>
      </c>
      <c r="M38" s="77"/>
      <c r="N38" s="72"/>
      <c r="O38" s="79" t="s">
        <v>359</v>
      </c>
      <c r="P38" s="81">
        <v>43623.414039351854</v>
      </c>
      <c r="Q38" s="79" t="s">
        <v>389</v>
      </c>
      <c r="R38" s="79"/>
      <c r="S38" s="79"/>
      <c r="T38" s="79"/>
      <c r="U38" s="79"/>
      <c r="V38" s="82" t="s">
        <v>585</v>
      </c>
      <c r="W38" s="81">
        <v>43623.414039351854</v>
      </c>
      <c r="X38" s="82" t="s">
        <v>685</v>
      </c>
      <c r="Y38" s="79"/>
      <c r="Z38" s="79"/>
      <c r="AA38" s="85" t="s">
        <v>817</v>
      </c>
      <c r="AB38" s="79"/>
      <c r="AC38" s="79" t="b">
        <v>0</v>
      </c>
      <c r="AD38" s="79">
        <v>0</v>
      </c>
      <c r="AE38" s="85" t="s">
        <v>933</v>
      </c>
      <c r="AF38" s="79" t="b">
        <v>0</v>
      </c>
      <c r="AG38" s="79" t="s">
        <v>954</v>
      </c>
      <c r="AH38" s="79"/>
      <c r="AI38" s="85" t="s">
        <v>933</v>
      </c>
      <c r="AJ38" s="79" t="b">
        <v>0</v>
      </c>
      <c r="AK38" s="79">
        <v>5</v>
      </c>
      <c r="AL38" s="85" t="s">
        <v>818</v>
      </c>
      <c r="AM38" s="79" t="s">
        <v>962</v>
      </c>
      <c r="AN38" s="79" t="b">
        <v>0</v>
      </c>
      <c r="AO38" s="85" t="s">
        <v>818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8.333333333333334</v>
      </c>
      <c r="BF38" s="48">
        <v>0</v>
      </c>
      <c r="BG38" s="49">
        <v>0</v>
      </c>
      <c r="BH38" s="48">
        <v>0</v>
      </c>
      <c r="BI38" s="49">
        <v>0</v>
      </c>
      <c r="BJ38" s="48">
        <v>22</v>
      </c>
      <c r="BK38" s="49">
        <v>91.66666666666667</v>
      </c>
      <c r="BL38" s="48">
        <v>24</v>
      </c>
    </row>
    <row r="39" spans="1:64" ht="15">
      <c r="A39" s="64" t="s">
        <v>243</v>
      </c>
      <c r="B39" s="64" t="s">
        <v>314</v>
      </c>
      <c r="C39" s="65" t="s">
        <v>2840</v>
      </c>
      <c r="D39" s="66">
        <v>3</v>
      </c>
      <c r="E39" s="67" t="s">
        <v>132</v>
      </c>
      <c r="F39" s="68">
        <v>32</v>
      </c>
      <c r="G39" s="65"/>
      <c r="H39" s="69"/>
      <c r="I39" s="70"/>
      <c r="J39" s="70"/>
      <c r="K39" s="34" t="s">
        <v>65</v>
      </c>
      <c r="L39" s="77">
        <v>39</v>
      </c>
      <c r="M39" s="77"/>
      <c r="N39" s="72"/>
      <c r="O39" s="79" t="s">
        <v>360</v>
      </c>
      <c r="P39" s="81">
        <v>43623.34707175926</v>
      </c>
      <c r="Q39" s="79" t="s">
        <v>390</v>
      </c>
      <c r="R39" s="79"/>
      <c r="S39" s="79"/>
      <c r="T39" s="79" t="s">
        <v>327</v>
      </c>
      <c r="U39" s="82" t="s">
        <v>531</v>
      </c>
      <c r="V39" s="82" t="s">
        <v>531</v>
      </c>
      <c r="W39" s="81">
        <v>43623.34707175926</v>
      </c>
      <c r="X39" s="82" t="s">
        <v>686</v>
      </c>
      <c r="Y39" s="79"/>
      <c r="Z39" s="79"/>
      <c r="AA39" s="85" t="s">
        <v>818</v>
      </c>
      <c r="AB39" s="79"/>
      <c r="AC39" s="79" t="b">
        <v>0</v>
      </c>
      <c r="AD39" s="79">
        <v>3</v>
      </c>
      <c r="AE39" s="85" t="s">
        <v>936</v>
      </c>
      <c r="AF39" s="79" t="b">
        <v>0</v>
      </c>
      <c r="AG39" s="79" t="s">
        <v>954</v>
      </c>
      <c r="AH39" s="79"/>
      <c r="AI39" s="85" t="s">
        <v>933</v>
      </c>
      <c r="AJ39" s="79" t="b">
        <v>0</v>
      </c>
      <c r="AK39" s="79">
        <v>5</v>
      </c>
      <c r="AL39" s="85" t="s">
        <v>933</v>
      </c>
      <c r="AM39" s="79" t="s">
        <v>962</v>
      </c>
      <c r="AN39" s="79" t="b">
        <v>0</v>
      </c>
      <c r="AO39" s="85" t="s">
        <v>818</v>
      </c>
      <c r="AP39" s="79" t="s">
        <v>176</v>
      </c>
      <c r="AQ39" s="79">
        <v>0</v>
      </c>
      <c r="AR39" s="79">
        <v>0</v>
      </c>
      <c r="AS39" s="79" t="s">
        <v>980</v>
      </c>
      <c r="AT39" s="79" t="s">
        <v>985</v>
      </c>
      <c r="AU39" s="79" t="s">
        <v>987</v>
      </c>
      <c r="AV39" s="79" t="s">
        <v>990</v>
      </c>
      <c r="AW39" s="79" t="s">
        <v>995</v>
      </c>
      <c r="AX39" s="79" t="s">
        <v>1001</v>
      </c>
      <c r="AY39" s="79" t="s">
        <v>1005</v>
      </c>
      <c r="AZ39" s="82" t="s">
        <v>1008</v>
      </c>
      <c r="BA39">
        <v>1</v>
      </c>
      <c r="BB39" s="78" t="str">
        <f>REPLACE(INDEX(GroupVertices[Group],MATCH(Edges[[#This Row],[Vertex 1]],GroupVertices[Vertex],0)),1,1,"")</f>
        <v>1</v>
      </c>
      <c r="BC39" s="78" t="str">
        <f>REPLACE(INDEX(GroupVertices[Group],MATCH(Edges[[#This Row],[Vertex 2]],GroupVertices[Vertex],0)),1,1,"")</f>
        <v>1</v>
      </c>
      <c r="BD39" s="48">
        <v>2</v>
      </c>
      <c r="BE39" s="49">
        <v>6.25</v>
      </c>
      <c r="BF39" s="48">
        <v>0</v>
      </c>
      <c r="BG39" s="49">
        <v>0</v>
      </c>
      <c r="BH39" s="48">
        <v>0</v>
      </c>
      <c r="BI39" s="49">
        <v>0</v>
      </c>
      <c r="BJ39" s="48">
        <v>30</v>
      </c>
      <c r="BK39" s="49">
        <v>93.75</v>
      </c>
      <c r="BL39" s="48">
        <v>32</v>
      </c>
    </row>
    <row r="40" spans="1:64" ht="15">
      <c r="A40" s="64" t="s">
        <v>244</v>
      </c>
      <c r="B40" s="64" t="s">
        <v>243</v>
      </c>
      <c r="C40" s="65" t="s">
        <v>2840</v>
      </c>
      <c r="D40" s="66">
        <v>3</v>
      </c>
      <c r="E40" s="67" t="s">
        <v>132</v>
      </c>
      <c r="F40" s="68">
        <v>32</v>
      </c>
      <c r="G40" s="65"/>
      <c r="H40" s="69"/>
      <c r="I40" s="70"/>
      <c r="J40" s="70"/>
      <c r="K40" s="34" t="s">
        <v>65</v>
      </c>
      <c r="L40" s="77">
        <v>40</v>
      </c>
      <c r="M40" s="77"/>
      <c r="N40" s="72"/>
      <c r="O40" s="79" t="s">
        <v>359</v>
      </c>
      <c r="P40" s="81">
        <v>43623.441400462965</v>
      </c>
      <c r="Q40" s="79" t="s">
        <v>389</v>
      </c>
      <c r="R40" s="79"/>
      <c r="S40" s="79"/>
      <c r="T40" s="79"/>
      <c r="U40" s="79"/>
      <c r="V40" s="82" t="s">
        <v>586</v>
      </c>
      <c r="W40" s="81">
        <v>43623.441400462965</v>
      </c>
      <c r="X40" s="82" t="s">
        <v>687</v>
      </c>
      <c r="Y40" s="79"/>
      <c r="Z40" s="79"/>
      <c r="AA40" s="85" t="s">
        <v>819</v>
      </c>
      <c r="AB40" s="79"/>
      <c r="AC40" s="79" t="b">
        <v>0</v>
      </c>
      <c r="AD40" s="79">
        <v>0</v>
      </c>
      <c r="AE40" s="85" t="s">
        <v>933</v>
      </c>
      <c r="AF40" s="79" t="b">
        <v>0</v>
      </c>
      <c r="AG40" s="79" t="s">
        <v>954</v>
      </c>
      <c r="AH40" s="79"/>
      <c r="AI40" s="85" t="s">
        <v>933</v>
      </c>
      <c r="AJ40" s="79" t="b">
        <v>0</v>
      </c>
      <c r="AK40" s="79">
        <v>5</v>
      </c>
      <c r="AL40" s="85" t="s">
        <v>818</v>
      </c>
      <c r="AM40" s="79" t="s">
        <v>962</v>
      </c>
      <c r="AN40" s="79" t="b">
        <v>0</v>
      </c>
      <c r="AO40" s="85" t="s">
        <v>818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244</v>
      </c>
      <c r="B41" s="64" t="s">
        <v>314</v>
      </c>
      <c r="C41" s="65" t="s">
        <v>2840</v>
      </c>
      <c r="D41" s="66">
        <v>3</v>
      </c>
      <c r="E41" s="67" t="s">
        <v>132</v>
      </c>
      <c r="F41" s="68">
        <v>32</v>
      </c>
      <c r="G41" s="65"/>
      <c r="H41" s="69"/>
      <c r="I41" s="70"/>
      <c r="J41" s="70"/>
      <c r="K41" s="34" t="s">
        <v>65</v>
      </c>
      <c r="L41" s="77">
        <v>41</v>
      </c>
      <c r="M41" s="77"/>
      <c r="N41" s="72"/>
      <c r="O41" s="79" t="s">
        <v>359</v>
      </c>
      <c r="P41" s="81">
        <v>43623.441400462965</v>
      </c>
      <c r="Q41" s="79" t="s">
        <v>389</v>
      </c>
      <c r="R41" s="79"/>
      <c r="S41" s="79"/>
      <c r="T41" s="79"/>
      <c r="U41" s="79"/>
      <c r="V41" s="82" t="s">
        <v>586</v>
      </c>
      <c r="W41" s="81">
        <v>43623.441400462965</v>
      </c>
      <c r="X41" s="82" t="s">
        <v>687</v>
      </c>
      <c r="Y41" s="79"/>
      <c r="Z41" s="79"/>
      <c r="AA41" s="85" t="s">
        <v>819</v>
      </c>
      <c r="AB41" s="79"/>
      <c r="AC41" s="79" t="b">
        <v>0</v>
      </c>
      <c r="AD41" s="79">
        <v>0</v>
      </c>
      <c r="AE41" s="85" t="s">
        <v>933</v>
      </c>
      <c r="AF41" s="79" t="b">
        <v>0</v>
      </c>
      <c r="AG41" s="79" t="s">
        <v>954</v>
      </c>
      <c r="AH41" s="79"/>
      <c r="AI41" s="85" t="s">
        <v>933</v>
      </c>
      <c r="AJ41" s="79" t="b">
        <v>0</v>
      </c>
      <c r="AK41" s="79">
        <v>5</v>
      </c>
      <c r="AL41" s="85" t="s">
        <v>818</v>
      </c>
      <c r="AM41" s="79" t="s">
        <v>962</v>
      </c>
      <c r="AN41" s="79" t="b">
        <v>0</v>
      </c>
      <c r="AO41" s="85" t="s">
        <v>818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2</v>
      </c>
      <c r="BE41" s="49">
        <v>8.333333333333334</v>
      </c>
      <c r="BF41" s="48">
        <v>0</v>
      </c>
      <c r="BG41" s="49">
        <v>0</v>
      </c>
      <c r="BH41" s="48">
        <v>0</v>
      </c>
      <c r="BI41" s="49">
        <v>0</v>
      </c>
      <c r="BJ41" s="48">
        <v>22</v>
      </c>
      <c r="BK41" s="49">
        <v>91.66666666666667</v>
      </c>
      <c r="BL41" s="48">
        <v>24</v>
      </c>
    </row>
    <row r="42" spans="1:64" ht="15">
      <c r="A42" s="64" t="s">
        <v>245</v>
      </c>
      <c r="B42" s="64" t="s">
        <v>314</v>
      </c>
      <c r="C42" s="65" t="s">
        <v>2840</v>
      </c>
      <c r="D42" s="66">
        <v>3</v>
      </c>
      <c r="E42" s="67" t="s">
        <v>132</v>
      </c>
      <c r="F42" s="68">
        <v>32</v>
      </c>
      <c r="G42" s="65"/>
      <c r="H42" s="69"/>
      <c r="I42" s="70"/>
      <c r="J42" s="70"/>
      <c r="K42" s="34" t="s">
        <v>65</v>
      </c>
      <c r="L42" s="77">
        <v>42</v>
      </c>
      <c r="M42" s="77"/>
      <c r="N42" s="72"/>
      <c r="O42" s="79" t="s">
        <v>360</v>
      </c>
      <c r="P42" s="81">
        <v>43623.55600694445</v>
      </c>
      <c r="Q42" s="79" t="s">
        <v>391</v>
      </c>
      <c r="R42" s="79"/>
      <c r="S42" s="79"/>
      <c r="T42" s="79"/>
      <c r="U42" s="79"/>
      <c r="V42" s="82" t="s">
        <v>587</v>
      </c>
      <c r="W42" s="81">
        <v>43623.55600694445</v>
      </c>
      <c r="X42" s="82" t="s">
        <v>688</v>
      </c>
      <c r="Y42" s="79"/>
      <c r="Z42" s="79"/>
      <c r="AA42" s="85" t="s">
        <v>820</v>
      </c>
      <c r="AB42" s="79"/>
      <c r="AC42" s="79" t="b">
        <v>0</v>
      </c>
      <c r="AD42" s="79">
        <v>1</v>
      </c>
      <c r="AE42" s="85" t="s">
        <v>936</v>
      </c>
      <c r="AF42" s="79" t="b">
        <v>0</v>
      </c>
      <c r="AG42" s="79" t="s">
        <v>954</v>
      </c>
      <c r="AH42" s="79"/>
      <c r="AI42" s="85" t="s">
        <v>933</v>
      </c>
      <c r="AJ42" s="79" t="b">
        <v>0</v>
      </c>
      <c r="AK42" s="79">
        <v>1</v>
      </c>
      <c r="AL42" s="85" t="s">
        <v>933</v>
      </c>
      <c r="AM42" s="79" t="s">
        <v>960</v>
      </c>
      <c r="AN42" s="79" t="b">
        <v>0</v>
      </c>
      <c r="AO42" s="85" t="s">
        <v>820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1</v>
      </c>
      <c r="BG42" s="49">
        <v>2.857142857142857</v>
      </c>
      <c r="BH42" s="48">
        <v>0</v>
      </c>
      <c r="BI42" s="49">
        <v>0</v>
      </c>
      <c r="BJ42" s="48">
        <v>34</v>
      </c>
      <c r="BK42" s="49">
        <v>97.14285714285714</v>
      </c>
      <c r="BL42" s="48">
        <v>35</v>
      </c>
    </row>
    <row r="43" spans="1:64" ht="15">
      <c r="A43" s="64" t="s">
        <v>246</v>
      </c>
      <c r="B43" s="64" t="s">
        <v>314</v>
      </c>
      <c r="C43" s="65" t="s">
        <v>2840</v>
      </c>
      <c r="D43" s="66">
        <v>3</v>
      </c>
      <c r="E43" s="67" t="s">
        <v>132</v>
      </c>
      <c r="F43" s="68">
        <v>32</v>
      </c>
      <c r="G43" s="65"/>
      <c r="H43" s="69"/>
      <c r="I43" s="70"/>
      <c r="J43" s="70"/>
      <c r="K43" s="34" t="s">
        <v>65</v>
      </c>
      <c r="L43" s="77">
        <v>43</v>
      </c>
      <c r="M43" s="77"/>
      <c r="N43" s="72"/>
      <c r="O43" s="79" t="s">
        <v>359</v>
      </c>
      <c r="P43" s="81">
        <v>43623.6553587963</v>
      </c>
      <c r="Q43" s="79" t="s">
        <v>392</v>
      </c>
      <c r="R43" s="79"/>
      <c r="S43" s="79"/>
      <c r="T43" s="79"/>
      <c r="U43" s="79"/>
      <c r="V43" s="82" t="s">
        <v>588</v>
      </c>
      <c r="W43" s="81">
        <v>43623.6553587963</v>
      </c>
      <c r="X43" s="82" t="s">
        <v>689</v>
      </c>
      <c r="Y43" s="79"/>
      <c r="Z43" s="79"/>
      <c r="AA43" s="85" t="s">
        <v>821</v>
      </c>
      <c r="AB43" s="79"/>
      <c r="AC43" s="79" t="b">
        <v>0</v>
      </c>
      <c r="AD43" s="79">
        <v>0</v>
      </c>
      <c r="AE43" s="85" t="s">
        <v>933</v>
      </c>
      <c r="AF43" s="79" t="b">
        <v>0</v>
      </c>
      <c r="AG43" s="79" t="s">
        <v>954</v>
      </c>
      <c r="AH43" s="79"/>
      <c r="AI43" s="85" t="s">
        <v>933</v>
      </c>
      <c r="AJ43" s="79" t="b">
        <v>0</v>
      </c>
      <c r="AK43" s="79">
        <v>4</v>
      </c>
      <c r="AL43" s="85" t="s">
        <v>902</v>
      </c>
      <c r="AM43" s="79" t="s">
        <v>962</v>
      </c>
      <c r="AN43" s="79" t="b">
        <v>0</v>
      </c>
      <c r="AO43" s="85" t="s">
        <v>902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2</v>
      </c>
      <c r="BE43" s="49">
        <v>9.090909090909092</v>
      </c>
      <c r="BF43" s="48">
        <v>0</v>
      </c>
      <c r="BG43" s="49">
        <v>0</v>
      </c>
      <c r="BH43" s="48">
        <v>0</v>
      </c>
      <c r="BI43" s="49">
        <v>0</v>
      </c>
      <c r="BJ43" s="48">
        <v>20</v>
      </c>
      <c r="BK43" s="49">
        <v>90.9090909090909</v>
      </c>
      <c r="BL43" s="48">
        <v>22</v>
      </c>
    </row>
    <row r="44" spans="1:64" ht="15">
      <c r="A44" s="64" t="s">
        <v>247</v>
      </c>
      <c r="B44" s="64" t="s">
        <v>334</v>
      </c>
      <c r="C44" s="65" t="s">
        <v>2840</v>
      </c>
      <c r="D44" s="66">
        <v>3</v>
      </c>
      <c r="E44" s="67" t="s">
        <v>132</v>
      </c>
      <c r="F44" s="68">
        <v>32</v>
      </c>
      <c r="G44" s="65"/>
      <c r="H44" s="69"/>
      <c r="I44" s="70"/>
      <c r="J44" s="70"/>
      <c r="K44" s="34" t="s">
        <v>65</v>
      </c>
      <c r="L44" s="77">
        <v>44</v>
      </c>
      <c r="M44" s="77"/>
      <c r="N44" s="72"/>
      <c r="O44" s="79" t="s">
        <v>359</v>
      </c>
      <c r="P44" s="81">
        <v>43623.705462962964</v>
      </c>
      <c r="Q44" s="79" t="s">
        <v>393</v>
      </c>
      <c r="R44" s="79"/>
      <c r="S44" s="79"/>
      <c r="T44" s="79"/>
      <c r="U44" s="79"/>
      <c r="V44" s="82" t="s">
        <v>589</v>
      </c>
      <c r="W44" s="81">
        <v>43623.705462962964</v>
      </c>
      <c r="X44" s="82" t="s">
        <v>690</v>
      </c>
      <c r="Y44" s="79"/>
      <c r="Z44" s="79"/>
      <c r="AA44" s="85" t="s">
        <v>822</v>
      </c>
      <c r="AB44" s="79"/>
      <c r="AC44" s="79" t="b">
        <v>0</v>
      </c>
      <c r="AD44" s="79">
        <v>0</v>
      </c>
      <c r="AE44" s="85" t="s">
        <v>933</v>
      </c>
      <c r="AF44" s="79" t="b">
        <v>0</v>
      </c>
      <c r="AG44" s="79" t="s">
        <v>955</v>
      </c>
      <c r="AH44" s="79"/>
      <c r="AI44" s="85" t="s">
        <v>933</v>
      </c>
      <c r="AJ44" s="79" t="b">
        <v>0</v>
      </c>
      <c r="AK44" s="79">
        <v>0</v>
      </c>
      <c r="AL44" s="85" t="s">
        <v>933</v>
      </c>
      <c r="AM44" s="79" t="s">
        <v>962</v>
      </c>
      <c r="AN44" s="79" t="b">
        <v>0</v>
      </c>
      <c r="AO44" s="85" t="s">
        <v>822</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247</v>
      </c>
      <c r="B45" s="64" t="s">
        <v>335</v>
      </c>
      <c r="C45" s="65" t="s">
        <v>2840</v>
      </c>
      <c r="D45" s="66">
        <v>3</v>
      </c>
      <c r="E45" s="67" t="s">
        <v>132</v>
      </c>
      <c r="F45" s="68">
        <v>32</v>
      </c>
      <c r="G45" s="65"/>
      <c r="H45" s="69"/>
      <c r="I45" s="70"/>
      <c r="J45" s="70"/>
      <c r="K45" s="34" t="s">
        <v>65</v>
      </c>
      <c r="L45" s="77">
        <v>45</v>
      </c>
      <c r="M45" s="77"/>
      <c r="N45" s="72"/>
      <c r="O45" s="79" t="s">
        <v>359</v>
      </c>
      <c r="P45" s="81">
        <v>43623.705462962964</v>
      </c>
      <c r="Q45" s="79" t="s">
        <v>393</v>
      </c>
      <c r="R45" s="79"/>
      <c r="S45" s="79"/>
      <c r="T45" s="79"/>
      <c r="U45" s="79"/>
      <c r="V45" s="82" t="s">
        <v>589</v>
      </c>
      <c r="W45" s="81">
        <v>43623.705462962964</v>
      </c>
      <c r="X45" s="82" t="s">
        <v>690</v>
      </c>
      <c r="Y45" s="79"/>
      <c r="Z45" s="79"/>
      <c r="AA45" s="85" t="s">
        <v>822</v>
      </c>
      <c r="AB45" s="79"/>
      <c r="AC45" s="79" t="b">
        <v>0</v>
      </c>
      <c r="AD45" s="79">
        <v>0</v>
      </c>
      <c r="AE45" s="85" t="s">
        <v>933</v>
      </c>
      <c r="AF45" s="79" t="b">
        <v>0</v>
      </c>
      <c r="AG45" s="79" t="s">
        <v>955</v>
      </c>
      <c r="AH45" s="79"/>
      <c r="AI45" s="85" t="s">
        <v>933</v>
      </c>
      <c r="AJ45" s="79" t="b">
        <v>0</v>
      </c>
      <c r="AK45" s="79">
        <v>0</v>
      </c>
      <c r="AL45" s="85" t="s">
        <v>933</v>
      </c>
      <c r="AM45" s="79" t="s">
        <v>962</v>
      </c>
      <c r="AN45" s="79" t="b">
        <v>0</v>
      </c>
      <c r="AO45" s="85" t="s">
        <v>822</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247</v>
      </c>
      <c r="B46" s="64" t="s">
        <v>336</v>
      </c>
      <c r="C46" s="65" t="s">
        <v>2840</v>
      </c>
      <c r="D46" s="66">
        <v>3</v>
      </c>
      <c r="E46" s="67" t="s">
        <v>132</v>
      </c>
      <c r="F46" s="68">
        <v>32</v>
      </c>
      <c r="G46" s="65"/>
      <c r="H46" s="69"/>
      <c r="I46" s="70"/>
      <c r="J46" s="70"/>
      <c r="K46" s="34" t="s">
        <v>65</v>
      </c>
      <c r="L46" s="77">
        <v>46</v>
      </c>
      <c r="M46" s="77"/>
      <c r="N46" s="72"/>
      <c r="O46" s="79" t="s">
        <v>359</v>
      </c>
      <c r="P46" s="81">
        <v>43623.705462962964</v>
      </c>
      <c r="Q46" s="79" t="s">
        <v>393</v>
      </c>
      <c r="R46" s="79"/>
      <c r="S46" s="79"/>
      <c r="T46" s="79"/>
      <c r="U46" s="79"/>
      <c r="V46" s="82" t="s">
        <v>589</v>
      </c>
      <c r="W46" s="81">
        <v>43623.705462962964</v>
      </c>
      <c r="X46" s="82" t="s">
        <v>690</v>
      </c>
      <c r="Y46" s="79"/>
      <c r="Z46" s="79"/>
      <c r="AA46" s="85" t="s">
        <v>822</v>
      </c>
      <c r="AB46" s="79"/>
      <c r="AC46" s="79" t="b">
        <v>0</v>
      </c>
      <c r="AD46" s="79">
        <v>0</v>
      </c>
      <c r="AE46" s="85" t="s">
        <v>933</v>
      </c>
      <c r="AF46" s="79" t="b">
        <v>0</v>
      </c>
      <c r="AG46" s="79" t="s">
        <v>955</v>
      </c>
      <c r="AH46" s="79"/>
      <c r="AI46" s="85" t="s">
        <v>933</v>
      </c>
      <c r="AJ46" s="79" t="b">
        <v>0</v>
      </c>
      <c r="AK46" s="79">
        <v>0</v>
      </c>
      <c r="AL46" s="85" t="s">
        <v>933</v>
      </c>
      <c r="AM46" s="79" t="s">
        <v>962</v>
      </c>
      <c r="AN46" s="79" t="b">
        <v>0</v>
      </c>
      <c r="AO46" s="85" t="s">
        <v>822</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4</v>
      </c>
      <c r="BG46" s="49">
        <v>8.88888888888889</v>
      </c>
      <c r="BH46" s="48">
        <v>0</v>
      </c>
      <c r="BI46" s="49">
        <v>0</v>
      </c>
      <c r="BJ46" s="48">
        <v>41</v>
      </c>
      <c r="BK46" s="49">
        <v>91.11111111111111</v>
      </c>
      <c r="BL46" s="48">
        <v>45</v>
      </c>
    </row>
    <row r="47" spans="1:64" ht="15">
      <c r="A47" s="64" t="s">
        <v>248</v>
      </c>
      <c r="B47" s="64" t="s">
        <v>248</v>
      </c>
      <c r="C47" s="65" t="s">
        <v>2840</v>
      </c>
      <c r="D47" s="66">
        <v>3</v>
      </c>
      <c r="E47" s="67" t="s">
        <v>132</v>
      </c>
      <c r="F47" s="68">
        <v>32</v>
      </c>
      <c r="G47" s="65"/>
      <c r="H47" s="69"/>
      <c r="I47" s="70"/>
      <c r="J47" s="70"/>
      <c r="K47" s="34" t="s">
        <v>65</v>
      </c>
      <c r="L47" s="77">
        <v>47</v>
      </c>
      <c r="M47" s="77"/>
      <c r="N47" s="72"/>
      <c r="O47" s="79" t="s">
        <v>176</v>
      </c>
      <c r="P47" s="81">
        <v>43623.96210648148</v>
      </c>
      <c r="Q47" s="79" t="s">
        <v>394</v>
      </c>
      <c r="R47" s="79"/>
      <c r="S47" s="79"/>
      <c r="T47" s="79"/>
      <c r="U47" s="79"/>
      <c r="V47" s="82" t="s">
        <v>590</v>
      </c>
      <c r="W47" s="81">
        <v>43623.96210648148</v>
      </c>
      <c r="X47" s="82" t="s">
        <v>691</v>
      </c>
      <c r="Y47" s="79"/>
      <c r="Z47" s="79"/>
      <c r="AA47" s="85" t="s">
        <v>823</v>
      </c>
      <c r="AB47" s="85" t="s">
        <v>919</v>
      </c>
      <c r="AC47" s="79" t="b">
        <v>0</v>
      </c>
      <c r="AD47" s="79">
        <v>0</v>
      </c>
      <c r="AE47" s="85" t="s">
        <v>940</v>
      </c>
      <c r="AF47" s="79" t="b">
        <v>0</v>
      </c>
      <c r="AG47" s="79" t="s">
        <v>954</v>
      </c>
      <c r="AH47" s="79"/>
      <c r="AI47" s="85" t="s">
        <v>933</v>
      </c>
      <c r="AJ47" s="79" t="b">
        <v>0</v>
      </c>
      <c r="AK47" s="79">
        <v>0</v>
      </c>
      <c r="AL47" s="85" t="s">
        <v>933</v>
      </c>
      <c r="AM47" s="79" t="s">
        <v>961</v>
      </c>
      <c r="AN47" s="79" t="b">
        <v>0</v>
      </c>
      <c r="AO47" s="85" t="s">
        <v>919</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2</v>
      </c>
      <c r="BE47" s="49">
        <v>4.878048780487805</v>
      </c>
      <c r="BF47" s="48">
        <v>0</v>
      </c>
      <c r="BG47" s="49">
        <v>0</v>
      </c>
      <c r="BH47" s="48">
        <v>0</v>
      </c>
      <c r="BI47" s="49">
        <v>0</v>
      </c>
      <c r="BJ47" s="48">
        <v>39</v>
      </c>
      <c r="BK47" s="49">
        <v>95.1219512195122</v>
      </c>
      <c r="BL47" s="48">
        <v>41</v>
      </c>
    </row>
    <row r="48" spans="1:64" ht="15">
      <c r="A48" s="64" t="s">
        <v>249</v>
      </c>
      <c r="B48" s="64" t="s">
        <v>314</v>
      </c>
      <c r="C48" s="65" t="s">
        <v>2840</v>
      </c>
      <c r="D48" s="66">
        <v>3</v>
      </c>
      <c r="E48" s="67" t="s">
        <v>132</v>
      </c>
      <c r="F48" s="68">
        <v>32</v>
      </c>
      <c r="G48" s="65"/>
      <c r="H48" s="69"/>
      <c r="I48" s="70"/>
      <c r="J48" s="70"/>
      <c r="K48" s="34" t="s">
        <v>65</v>
      </c>
      <c r="L48" s="77">
        <v>48</v>
      </c>
      <c r="M48" s="77"/>
      <c r="N48" s="72"/>
      <c r="O48" s="79" t="s">
        <v>359</v>
      </c>
      <c r="P48" s="81">
        <v>43624.24765046296</v>
      </c>
      <c r="Q48" s="79" t="s">
        <v>386</v>
      </c>
      <c r="R48" s="79"/>
      <c r="S48" s="79"/>
      <c r="T48" s="79"/>
      <c r="U48" s="79"/>
      <c r="V48" s="82" t="s">
        <v>591</v>
      </c>
      <c r="W48" s="81">
        <v>43624.24765046296</v>
      </c>
      <c r="X48" s="82" t="s">
        <v>692</v>
      </c>
      <c r="Y48" s="79"/>
      <c r="Z48" s="79"/>
      <c r="AA48" s="85" t="s">
        <v>824</v>
      </c>
      <c r="AB48" s="79"/>
      <c r="AC48" s="79" t="b">
        <v>0</v>
      </c>
      <c r="AD48" s="79">
        <v>0</v>
      </c>
      <c r="AE48" s="85" t="s">
        <v>933</v>
      </c>
      <c r="AF48" s="79" t="b">
        <v>0</v>
      </c>
      <c r="AG48" s="79" t="s">
        <v>954</v>
      </c>
      <c r="AH48" s="79"/>
      <c r="AI48" s="85" t="s">
        <v>933</v>
      </c>
      <c r="AJ48" s="79" t="b">
        <v>0</v>
      </c>
      <c r="AK48" s="79">
        <v>10</v>
      </c>
      <c r="AL48" s="85" t="s">
        <v>904</v>
      </c>
      <c r="AM48" s="79" t="s">
        <v>962</v>
      </c>
      <c r="AN48" s="79" t="b">
        <v>0</v>
      </c>
      <c r="AO48" s="85" t="s">
        <v>904</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3</v>
      </c>
      <c r="BE48" s="49">
        <v>15</v>
      </c>
      <c r="BF48" s="48">
        <v>0</v>
      </c>
      <c r="BG48" s="49">
        <v>0</v>
      </c>
      <c r="BH48" s="48">
        <v>0</v>
      </c>
      <c r="BI48" s="49">
        <v>0</v>
      </c>
      <c r="BJ48" s="48">
        <v>17</v>
      </c>
      <c r="BK48" s="49">
        <v>85</v>
      </c>
      <c r="BL48" s="48">
        <v>20</v>
      </c>
    </row>
    <row r="49" spans="1:64" ht="15">
      <c r="A49" s="64" t="s">
        <v>250</v>
      </c>
      <c r="B49" s="64" t="s">
        <v>314</v>
      </c>
      <c r="C49" s="65" t="s">
        <v>2840</v>
      </c>
      <c r="D49" s="66">
        <v>3</v>
      </c>
      <c r="E49" s="67" t="s">
        <v>132</v>
      </c>
      <c r="F49" s="68">
        <v>32</v>
      </c>
      <c r="G49" s="65"/>
      <c r="H49" s="69"/>
      <c r="I49" s="70"/>
      <c r="J49" s="70"/>
      <c r="K49" s="34" t="s">
        <v>65</v>
      </c>
      <c r="L49" s="77">
        <v>49</v>
      </c>
      <c r="M49" s="77"/>
      <c r="N49" s="72"/>
      <c r="O49" s="79" t="s">
        <v>359</v>
      </c>
      <c r="P49" s="81">
        <v>43624.27144675926</v>
      </c>
      <c r="Q49" s="79" t="s">
        <v>386</v>
      </c>
      <c r="R49" s="79"/>
      <c r="S49" s="79"/>
      <c r="T49" s="79"/>
      <c r="U49" s="79"/>
      <c r="V49" s="82" t="s">
        <v>592</v>
      </c>
      <c r="W49" s="81">
        <v>43624.27144675926</v>
      </c>
      <c r="X49" s="82" t="s">
        <v>693</v>
      </c>
      <c r="Y49" s="79"/>
      <c r="Z49" s="79"/>
      <c r="AA49" s="85" t="s">
        <v>825</v>
      </c>
      <c r="AB49" s="79"/>
      <c r="AC49" s="79" t="b">
        <v>0</v>
      </c>
      <c r="AD49" s="79">
        <v>0</v>
      </c>
      <c r="AE49" s="85" t="s">
        <v>933</v>
      </c>
      <c r="AF49" s="79" t="b">
        <v>0</v>
      </c>
      <c r="AG49" s="79" t="s">
        <v>954</v>
      </c>
      <c r="AH49" s="79"/>
      <c r="AI49" s="85" t="s">
        <v>933</v>
      </c>
      <c r="AJ49" s="79" t="b">
        <v>0</v>
      </c>
      <c r="AK49" s="79">
        <v>10</v>
      </c>
      <c r="AL49" s="85" t="s">
        <v>904</v>
      </c>
      <c r="AM49" s="79" t="s">
        <v>962</v>
      </c>
      <c r="AN49" s="79" t="b">
        <v>0</v>
      </c>
      <c r="AO49" s="85" t="s">
        <v>904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3</v>
      </c>
      <c r="BE49" s="49">
        <v>15</v>
      </c>
      <c r="BF49" s="48">
        <v>0</v>
      </c>
      <c r="BG49" s="49">
        <v>0</v>
      </c>
      <c r="BH49" s="48">
        <v>0</v>
      </c>
      <c r="BI49" s="49">
        <v>0</v>
      </c>
      <c r="BJ49" s="48">
        <v>17</v>
      </c>
      <c r="BK49" s="49">
        <v>85</v>
      </c>
      <c r="BL49" s="48">
        <v>20</v>
      </c>
    </row>
    <row r="50" spans="1:64" ht="15">
      <c r="A50" s="64" t="s">
        <v>251</v>
      </c>
      <c r="B50" s="64" t="s">
        <v>337</v>
      </c>
      <c r="C50" s="65" t="s">
        <v>2840</v>
      </c>
      <c r="D50" s="66">
        <v>3</v>
      </c>
      <c r="E50" s="67" t="s">
        <v>132</v>
      </c>
      <c r="F50" s="68">
        <v>32</v>
      </c>
      <c r="G50" s="65"/>
      <c r="H50" s="69"/>
      <c r="I50" s="70"/>
      <c r="J50" s="70"/>
      <c r="K50" s="34" t="s">
        <v>65</v>
      </c>
      <c r="L50" s="77">
        <v>50</v>
      </c>
      <c r="M50" s="77"/>
      <c r="N50" s="72"/>
      <c r="O50" s="79" t="s">
        <v>359</v>
      </c>
      <c r="P50" s="81">
        <v>43624.70122685185</v>
      </c>
      <c r="Q50" s="79" t="s">
        <v>395</v>
      </c>
      <c r="R50" s="79"/>
      <c r="S50" s="79"/>
      <c r="T50" s="79"/>
      <c r="U50" s="79"/>
      <c r="V50" s="82" t="s">
        <v>593</v>
      </c>
      <c r="W50" s="81">
        <v>43624.70122685185</v>
      </c>
      <c r="X50" s="82" t="s">
        <v>694</v>
      </c>
      <c r="Y50" s="79"/>
      <c r="Z50" s="79"/>
      <c r="AA50" s="85" t="s">
        <v>826</v>
      </c>
      <c r="AB50" s="85" t="s">
        <v>920</v>
      </c>
      <c r="AC50" s="79" t="b">
        <v>0</v>
      </c>
      <c r="AD50" s="79">
        <v>0</v>
      </c>
      <c r="AE50" s="85" t="s">
        <v>941</v>
      </c>
      <c r="AF50" s="79" t="b">
        <v>0</v>
      </c>
      <c r="AG50" s="79" t="s">
        <v>954</v>
      </c>
      <c r="AH50" s="79"/>
      <c r="AI50" s="85" t="s">
        <v>933</v>
      </c>
      <c r="AJ50" s="79" t="b">
        <v>0</v>
      </c>
      <c r="AK50" s="79">
        <v>0</v>
      </c>
      <c r="AL50" s="85" t="s">
        <v>933</v>
      </c>
      <c r="AM50" s="79" t="s">
        <v>965</v>
      </c>
      <c r="AN50" s="79" t="b">
        <v>0</v>
      </c>
      <c r="AO50" s="85" t="s">
        <v>920</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251</v>
      </c>
      <c r="B51" s="64" t="s">
        <v>338</v>
      </c>
      <c r="C51" s="65" t="s">
        <v>2840</v>
      </c>
      <c r="D51" s="66">
        <v>3</v>
      </c>
      <c r="E51" s="67" t="s">
        <v>132</v>
      </c>
      <c r="F51" s="68">
        <v>32</v>
      </c>
      <c r="G51" s="65"/>
      <c r="H51" s="69"/>
      <c r="I51" s="70"/>
      <c r="J51" s="70"/>
      <c r="K51" s="34" t="s">
        <v>65</v>
      </c>
      <c r="L51" s="77">
        <v>51</v>
      </c>
      <c r="M51" s="77"/>
      <c r="N51" s="72"/>
      <c r="O51" s="79" t="s">
        <v>359</v>
      </c>
      <c r="P51" s="81">
        <v>43624.70122685185</v>
      </c>
      <c r="Q51" s="79" t="s">
        <v>395</v>
      </c>
      <c r="R51" s="79"/>
      <c r="S51" s="79"/>
      <c r="T51" s="79"/>
      <c r="U51" s="79"/>
      <c r="V51" s="82" t="s">
        <v>593</v>
      </c>
      <c r="W51" s="81">
        <v>43624.70122685185</v>
      </c>
      <c r="X51" s="82" t="s">
        <v>694</v>
      </c>
      <c r="Y51" s="79"/>
      <c r="Z51" s="79"/>
      <c r="AA51" s="85" t="s">
        <v>826</v>
      </c>
      <c r="AB51" s="85" t="s">
        <v>920</v>
      </c>
      <c r="AC51" s="79" t="b">
        <v>0</v>
      </c>
      <c r="AD51" s="79">
        <v>0</v>
      </c>
      <c r="AE51" s="85" t="s">
        <v>941</v>
      </c>
      <c r="AF51" s="79" t="b">
        <v>0</v>
      </c>
      <c r="AG51" s="79" t="s">
        <v>954</v>
      </c>
      <c r="AH51" s="79"/>
      <c r="AI51" s="85" t="s">
        <v>933</v>
      </c>
      <c r="AJ51" s="79" t="b">
        <v>0</v>
      </c>
      <c r="AK51" s="79">
        <v>0</v>
      </c>
      <c r="AL51" s="85" t="s">
        <v>933</v>
      </c>
      <c r="AM51" s="79" t="s">
        <v>965</v>
      </c>
      <c r="AN51" s="79" t="b">
        <v>0</v>
      </c>
      <c r="AO51" s="85" t="s">
        <v>920</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251</v>
      </c>
      <c r="B52" s="64" t="s">
        <v>339</v>
      </c>
      <c r="C52" s="65" t="s">
        <v>2840</v>
      </c>
      <c r="D52" s="66">
        <v>3</v>
      </c>
      <c r="E52" s="67" t="s">
        <v>132</v>
      </c>
      <c r="F52" s="68">
        <v>32</v>
      </c>
      <c r="G52" s="65"/>
      <c r="H52" s="69"/>
      <c r="I52" s="70"/>
      <c r="J52" s="70"/>
      <c r="K52" s="34" t="s">
        <v>65</v>
      </c>
      <c r="L52" s="77">
        <v>52</v>
      </c>
      <c r="M52" s="77"/>
      <c r="N52" s="72"/>
      <c r="O52" s="79" t="s">
        <v>360</v>
      </c>
      <c r="P52" s="81">
        <v>43624.70122685185</v>
      </c>
      <c r="Q52" s="79" t="s">
        <v>395</v>
      </c>
      <c r="R52" s="79"/>
      <c r="S52" s="79"/>
      <c r="T52" s="79"/>
      <c r="U52" s="79"/>
      <c r="V52" s="82" t="s">
        <v>593</v>
      </c>
      <c r="W52" s="81">
        <v>43624.70122685185</v>
      </c>
      <c r="X52" s="82" t="s">
        <v>694</v>
      </c>
      <c r="Y52" s="79"/>
      <c r="Z52" s="79"/>
      <c r="AA52" s="85" t="s">
        <v>826</v>
      </c>
      <c r="AB52" s="85" t="s">
        <v>920</v>
      </c>
      <c r="AC52" s="79" t="b">
        <v>0</v>
      </c>
      <c r="AD52" s="79">
        <v>0</v>
      </c>
      <c r="AE52" s="85" t="s">
        <v>941</v>
      </c>
      <c r="AF52" s="79" t="b">
        <v>0</v>
      </c>
      <c r="AG52" s="79" t="s">
        <v>954</v>
      </c>
      <c r="AH52" s="79"/>
      <c r="AI52" s="85" t="s">
        <v>933</v>
      </c>
      <c r="AJ52" s="79" t="b">
        <v>0</v>
      </c>
      <c r="AK52" s="79">
        <v>0</v>
      </c>
      <c r="AL52" s="85" t="s">
        <v>933</v>
      </c>
      <c r="AM52" s="79" t="s">
        <v>965</v>
      </c>
      <c r="AN52" s="79" t="b">
        <v>0</v>
      </c>
      <c r="AO52" s="85" t="s">
        <v>920</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15</v>
      </c>
      <c r="BK52" s="49">
        <v>100</v>
      </c>
      <c r="BL52" s="48">
        <v>15</v>
      </c>
    </row>
    <row r="53" spans="1:64" ht="15">
      <c r="A53" s="64" t="s">
        <v>252</v>
      </c>
      <c r="B53" s="64" t="s">
        <v>252</v>
      </c>
      <c r="C53" s="65" t="s">
        <v>2841</v>
      </c>
      <c r="D53" s="66">
        <v>10</v>
      </c>
      <c r="E53" s="67" t="s">
        <v>136</v>
      </c>
      <c r="F53" s="68">
        <v>27.666666666666668</v>
      </c>
      <c r="G53" s="65"/>
      <c r="H53" s="69"/>
      <c r="I53" s="70"/>
      <c r="J53" s="70"/>
      <c r="K53" s="34" t="s">
        <v>65</v>
      </c>
      <c r="L53" s="77">
        <v>53</v>
      </c>
      <c r="M53" s="77"/>
      <c r="N53" s="72"/>
      <c r="O53" s="79" t="s">
        <v>176</v>
      </c>
      <c r="P53" s="81">
        <v>43621.600497685184</v>
      </c>
      <c r="Q53" s="79" t="s">
        <v>396</v>
      </c>
      <c r="R53" s="82" t="s">
        <v>475</v>
      </c>
      <c r="S53" s="79" t="s">
        <v>494</v>
      </c>
      <c r="T53" s="79" t="s">
        <v>511</v>
      </c>
      <c r="U53" s="82" t="s">
        <v>532</v>
      </c>
      <c r="V53" s="82" t="s">
        <v>532</v>
      </c>
      <c r="W53" s="81">
        <v>43621.600497685184</v>
      </c>
      <c r="X53" s="82" t="s">
        <v>695</v>
      </c>
      <c r="Y53" s="79"/>
      <c r="Z53" s="79"/>
      <c r="AA53" s="85" t="s">
        <v>827</v>
      </c>
      <c r="AB53" s="79"/>
      <c r="AC53" s="79" t="b">
        <v>0</v>
      </c>
      <c r="AD53" s="79">
        <v>1</v>
      </c>
      <c r="AE53" s="85" t="s">
        <v>933</v>
      </c>
      <c r="AF53" s="79" t="b">
        <v>0</v>
      </c>
      <c r="AG53" s="79" t="s">
        <v>954</v>
      </c>
      <c r="AH53" s="79"/>
      <c r="AI53" s="85" t="s">
        <v>933</v>
      </c>
      <c r="AJ53" s="79" t="b">
        <v>0</v>
      </c>
      <c r="AK53" s="79">
        <v>1</v>
      </c>
      <c r="AL53" s="85" t="s">
        <v>933</v>
      </c>
      <c r="AM53" s="79" t="s">
        <v>968</v>
      </c>
      <c r="AN53" s="79" t="b">
        <v>0</v>
      </c>
      <c r="AO53" s="85" t="s">
        <v>827</v>
      </c>
      <c r="AP53" s="79" t="s">
        <v>176</v>
      </c>
      <c r="AQ53" s="79">
        <v>0</v>
      </c>
      <c r="AR53" s="79">
        <v>0</v>
      </c>
      <c r="AS53" s="79"/>
      <c r="AT53" s="79"/>
      <c r="AU53" s="79"/>
      <c r="AV53" s="79"/>
      <c r="AW53" s="79"/>
      <c r="AX53" s="79"/>
      <c r="AY53" s="79"/>
      <c r="AZ53" s="79"/>
      <c r="BA53">
        <v>2</v>
      </c>
      <c r="BB53" s="78" t="str">
        <f>REPLACE(INDEX(GroupVertices[Group],MATCH(Edges[[#This Row],[Vertex 1]],GroupVertices[Vertex],0)),1,1,"")</f>
        <v>25</v>
      </c>
      <c r="BC53" s="78" t="str">
        <f>REPLACE(INDEX(GroupVertices[Group],MATCH(Edges[[#This Row],[Vertex 2]],GroupVertices[Vertex],0)),1,1,"")</f>
        <v>25</v>
      </c>
      <c r="BD53" s="48">
        <v>1</v>
      </c>
      <c r="BE53" s="49">
        <v>2.4390243902439024</v>
      </c>
      <c r="BF53" s="48">
        <v>1</v>
      </c>
      <c r="BG53" s="49">
        <v>2.4390243902439024</v>
      </c>
      <c r="BH53" s="48">
        <v>0</v>
      </c>
      <c r="BI53" s="49">
        <v>0</v>
      </c>
      <c r="BJ53" s="48">
        <v>39</v>
      </c>
      <c r="BK53" s="49">
        <v>95.1219512195122</v>
      </c>
      <c r="BL53" s="48">
        <v>41</v>
      </c>
    </row>
    <row r="54" spans="1:64" ht="15">
      <c r="A54" s="64" t="s">
        <v>252</v>
      </c>
      <c r="B54" s="64" t="s">
        <v>252</v>
      </c>
      <c r="C54" s="65" t="s">
        <v>2841</v>
      </c>
      <c r="D54" s="66">
        <v>10</v>
      </c>
      <c r="E54" s="67" t="s">
        <v>136</v>
      </c>
      <c r="F54" s="68">
        <v>27.666666666666668</v>
      </c>
      <c r="G54" s="65"/>
      <c r="H54" s="69"/>
      <c r="I54" s="70"/>
      <c r="J54" s="70"/>
      <c r="K54" s="34" t="s">
        <v>65</v>
      </c>
      <c r="L54" s="77">
        <v>54</v>
      </c>
      <c r="M54" s="77"/>
      <c r="N54" s="72"/>
      <c r="O54" s="79" t="s">
        <v>176</v>
      </c>
      <c r="P54" s="81">
        <v>43621.94415509259</v>
      </c>
      <c r="Q54" s="79" t="s">
        <v>397</v>
      </c>
      <c r="R54" s="79" t="s">
        <v>476</v>
      </c>
      <c r="S54" s="79" t="s">
        <v>497</v>
      </c>
      <c r="T54" s="79" t="s">
        <v>512</v>
      </c>
      <c r="U54" s="82" t="s">
        <v>533</v>
      </c>
      <c r="V54" s="82" t="s">
        <v>533</v>
      </c>
      <c r="W54" s="81">
        <v>43621.94415509259</v>
      </c>
      <c r="X54" s="82" t="s">
        <v>696</v>
      </c>
      <c r="Y54" s="79"/>
      <c r="Z54" s="79"/>
      <c r="AA54" s="85" t="s">
        <v>828</v>
      </c>
      <c r="AB54" s="79"/>
      <c r="AC54" s="79" t="b">
        <v>0</v>
      </c>
      <c r="AD54" s="79">
        <v>0</v>
      </c>
      <c r="AE54" s="85" t="s">
        <v>933</v>
      </c>
      <c r="AF54" s="79" t="b">
        <v>0</v>
      </c>
      <c r="AG54" s="79" t="s">
        <v>954</v>
      </c>
      <c r="AH54" s="79"/>
      <c r="AI54" s="85" t="s">
        <v>933</v>
      </c>
      <c r="AJ54" s="79" t="b">
        <v>0</v>
      </c>
      <c r="AK54" s="79">
        <v>0</v>
      </c>
      <c r="AL54" s="85" t="s">
        <v>933</v>
      </c>
      <c r="AM54" s="79" t="s">
        <v>968</v>
      </c>
      <c r="AN54" s="79" t="b">
        <v>0</v>
      </c>
      <c r="AO54" s="85" t="s">
        <v>828</v>
      </c>
      <c r="AP54" s="79" t="s">
        <v>176</v>
      </c>
      <c r="AQ54" s="79">
        <v>0</v>
      </c>
      <c r="AR54" s="79">
        <v>0</v>
      </c>
      <c r="AS54" s="79"/>
      <c r="AT54" s="79"/>
      <c r="AU54" s="79"/>
      <c r="AV54" s="79"/>
      <c r="AW54" s="79"/>
      <c r="AX54" s="79"/>
      <c r="AY54" s="79"/>
      <c r="AZ54" s="79"/>
      <c r="BA54">
        <v>2</v>
      </c>
      <c r="BB54" s="78" t="str">
        <f>REPLACE(INDEX(GroupVertices[Group],MATCH(Edges[[#This Row],[Vertex 1]],GroupVertices[Vertex],0)),1,1,"")</f>
        <v>25</v>
      </c>
      <c r="BC54" s="78" t="str">
        <f>REPLACE(INDEX(GroupVertices[Group],MATCH(Edges[[#This Row],[Vertex 2]],GroupVertices[Vertex],0)),1,1,"")</f>
        <v>25</v>
      </c>
      <c r="BD54" s="48">
        <v>1</v>
      </c>
      <c r="BE54" s="49">
        <v>2.7777777777777777</v>
      </c>
      <c r="BF54" s="48">
        <v>2</v>
      </c>
      <c r="BG54" s="49">
        <v>5.555555555555555</v>
      </c>
      <c r="BH54" s="48">
        <v>0</v>
      </c>
      <c r="BI54" s="49">
        <v>0</v>
      </c>
      <c r="BJ54" s="48">
        <v>33</v>
      </c>
      <c r="BK54" s="49">
        <v>91.66666666666667</v>
      </c>
      <c r="BL54" s="48">
        <v>36</v>
      </c>
    </row>
    <row r="55" spans="1:64" ht="15">
      <c r="A55" s="64" t="s">
        <v>253</v>
      </c>
      <c r="B55" s="64" t="s">
        <v>252</v>
      </c>
      <c r="C55" s="65" t="s">
        <v>2840</v>
      </c>
      <c r="D55" s="66">
        <v>3</v>
      </c>
      <c r="E55" s="67" t="s">
        <v>132</v>
      </c>
      <c r="F55" s="68">
        <v>32</v>
      </c>
      <c r="G55" s="65"/>
      <c r="H55" s="69"/>
      <c r="I55" s="70"/>
      <c r="J55" s="70"/>
      <c r="K55" s="34" t="s">
        <v>65</v>
      </c>
      <c r="L55" s="77">
        <v>55</v>
      </c>
      <c r="M55" s="77"/>
      <c r="N55" s="72"/>
      <c r="O55" s="79" t="s">
        <v>359</v>
      </c>
      <c r="P55" s="81">
        <v>43625.29175925926</v>
      </c>
      <c r="Q55" s="79" t="s">
        <v>398</v>
      </c>
      <c r="R55" s="79"/>
      <c r="S55" s="79"/>
      <c r="T55" s="79" t="s">
        <v>513</v>
      </c>
      <c r="U55" s="79"/>
      <c r="V55" s="82" t="s">
        <v>594</v>
      </c>
      <c r="W55" s="81">
        <v>43625.29175925926</v>
      </c>
      <c r="X55" s="82" t="s">
        <v>697</v>
      </c>
      <c r="Y55" s="79"/>
      <c r="Z55" s="79"/>
      <c r="AA55" s="85" t="s">
        <v>829</v>
      </c>
      <c r="AB55" s="79"/>
      <c r="AC55" s="79" t="b">
        <v>0</v>
      </c>
      <c r="AD55" s="79">
        <v>0</v>
      </c>
      <c r="AE55" s="85" t="s">
        <v>933</v>
      </c>
      <c r="AF55" s="79" t="b">
        <v>0</v>
      </c>
      <c r="AG55" s="79" t="s">
        <v>954</v>
      </c>
      <c r="AH55" s="79"/>
      <c r="AI55" s="85" t="s">
        <v>933</v>
      </c>
      <c r="AJ55" s="79" t="b">
        <v>0</v>
      </c>
      <c r="AK55" s="79">
        <v>1</v>
      </c>
      <c r="AL55" s="85" t="s">
        <v>827</v>
      </c>
      <c r="AM55" s="79" t="s">
        <v>960</v>
      </c>
      <c r="AN55" s="79" t="b">
        <v>0</v>
      </c>
      <c r="AO55" s="85" t="s">
        <v>827</v>
      </c>
      <c r="AP55" s="79" t="s">
        <v>176</v>
      </c>
      <c r="AQ55" s="79">
        <v>0</v>
      </c>
      <c r="AR55" s="79">
        <v>0</v>
      </c>
      <c r="AS55" s="79"/>
      <c r="AT55" s="79"/>
      <c r="AU55" s="79"/>
      <c r="AV55" s="79"/>
      <c r="AW55" s="79"/>
      <c r="AX55" s="79"/>
      <c r="AY55" s="79"/>
      <c r="AZ55" s="79"/>
      <c r="BA55">
        <v>1</v>
      </c>
      <c r="BB55" s="78" t="str">
        <f>REPLACE(INDEX(GroupVertices[Group],MATCH(Edges[[#This Row],[Vertex 1]],GroupVertices[Vertex],0)),1,1,"")</f>
        <v>25</v>
      </c>
      <c r="BC55" s="78" t="str">
        <f>REPLACE(INDEX(GroupVertices[Group],MATCH(Edges[[#This Row],[Vertex 2]],GroupVertices[Vertex],0)),1,1,"")</f>
        <v>25</v>
      </c>
      <c r="BD55" s="48">
        <v>1</v>
      </c>
      <c r="BE55" s="49">
        <v>4.3478260869565215</v>
      </c>
      <c r="BF55" s="48">
        <v>1</v>
      </c>
      <c r="BG55" s="49">
        <v>4.3478260869565215</v>
      </c>
      <c r="BH55" s="48">
        <v>0</v>
      </c>
      <c r="BI55" s="49">
        <v>0</v>
      </c>
      <c r="BJ55" s="48">
        <v>21</v>
      </c>
      <c r="BK55" s="49">
        <v>91.30434782608695</v>
      </c>
      <c r="BL55" s="48">
        <v>23</v>
      </c>
    </row>
    <row r="56" spans="1:64" ht="15">
      <c r="A56" s="64" t="s">
        <v>254</v>
      </c>
      <c r="B56" s="64" t="s">
        <v>314</v>
      </c>
      <c r="C56" s="65" t="s">
        <v>2840</v>
      </c>
      <c r="D56" s="66">
        <v>3</v>
      </c>
      <c r="E56" s="67" t="s">
        <v>132</v>
      </c>
      <c r="F56" s="68">
        <v>32</v>
      </c>
      <c r="G56" s="65"/>
      <c r="H56" s="69"/>
      <c r="I56" s="70"/>
      <c r="J56" s="70"/>
      <c r="K56" s="34" t="s">
        <v>65</v>
      </c>
      <c r="L56" s="77">
        <v>56</v>
      </c>
      <c r="M56" s="77"/>
      <c r="N56" s="72"/>
      <c r="O56" s="79" t="s">
        <v>359</v>
      </c>
      <c r="P56" s="81">
        <v>43625.57644675926</v>
      </c>
      <c r="Q56" s="79" t="s">
        <v>386</v>
      </c>
      <c r="R56" s="79"/>
      <c r="S56" s="79"/>
      <c r="T56" s="79"/>
      <c r="U56" s="79"/>
      <c r="V56" s="82" t="s">
        <v>595</v>
      </c>
      <c r="W56" s="81">
        <v>43625.57644675926</v>
      </c>
      <c r="X56" s="82" t="s">
        <v>698</v>
      </c>
      <c r="Y56" s="79"/>
      <c r="Z56" s="79"/>
      <c r="AA56" s="85" t="s">
        <v>830</v>
      </c>
      <c r="AB56" s="79"/>
      <c r="AC56" s="79" t="b">
        <v>0</v>
      </c>
      <c r="AD56" s="79">
        <v>0</v>
      </c>
      <c r="AE56" s="85" t="s">
        <v>933</v>
      </c>
      <c r="AF56" s="79" t="b">
        <v>0</v>
      </c>
      <c r="AG56" s="79" t="s">
        <v>954</v>
      </c>
      <c r="AH56" s="79"/>
      <c r="AI56" s="85" t="s">
        <v>933</v>
      </c>
      <c r="AJ56" s="79" t="b">
        <v>0</v>
      </c>
      <c r="AK56" s="79">
        <v>10</v>
      </c>
      <c r="AL56" s="85" t="s">
        <v>904</v>
      </c>
      <c r="AM56" s="79" t="s">
        <v>962</v>
      </c>
      <c r="AN56" s="79" t="b">
        <v>0</v>
      </c>
      <c r="AO56" s="85" t="s">
        <v>904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3</v>
      </c>
      <c r="BE56" s="49">
        <v>15</v>
      </c>
      <c r="BF56" s="48">
        <v>0</v>
      </c>
      <c r="BG56" s="49">
        <v>0</v>
      </c>
      <c r="BH56" s="48">
        <v>0</v>
      </c>
      <c r="BI56" s="49">
        <v>0</v>
      </c>
      <c r="BJ56" s="48">
        <v>17</v>
      </c>
      <c r="BK56" s="49">
        <v>85</v>
      </c>
      <c r="BL56" s="48">
        <v>20</v>
      </c>
    </row>
    <row r="57" spans="1:64" ht="15">
      <c r="A57" s="64" t="s">
        <v>255</v>
      </c>
      <c r="B57" s="64" t="s">
        <v>255</v>
      </c>
      <c r="C57" s="65" t="s">
        <v>2840</v>
      </c>
      <c r="D57" s="66">
        <v>3</v>
      </c>
      <c r="E57" s="67" t="s">
        <v>132</v>
      </c>
      <c r="F57" s="68">
        <v>32</v>
      </c>
      <c r="G57" s="65"/>
      <c r="H57" s="69"/>
      <c r="I57" s="70"/>
      <c r="J57" s="70"/>
      <c r="K57" s="34" t="s">
        <v>65</v>
      </c>
      <c r="L57" s="77">
        <v>57</v>
      </c>
      <c r="M57" s="77"/>
      <c r="N57" s="72"/>
      <c r="O57" s="79" t="s">
        <v>176</v>
      </c>
      <c r="P57" s="81">
        <v>43625.59247685185</v>
      </c>
      <c r="Q57" s="79" t="s">
        <v>399</v>
      </c>
      <c r="R57" s="79"/>
      <c r="S57" s="79"/>
      <c r="T57" s="79"/>
      <c r="U57" s="79"/>
      <c r="V57" s="82" t="s">
        <v>596</v>
      </c>
      <c r="W57" s="81">
        <v>43625.59247685185</v>
      </c>
      <c r="X57" s="82" t="s">
        <v>699</v>
      </c>
      <c r="Y57" s="79"/>
      <c r="Z57" s="79"/>
      <c r="AA57" s="85" t="s">
        <v>831</v>
      </c>
      <c r="AB57" s="79"/>
      <c r="AC57" s="79" t="b">
        <v>0</v>
      </c>
      <c r="AD57" s="79">
        <v>0</v>
      </c>
      <c r="AE57" s="85" t="s">
        <v>933</v>
      </c>
      <c r="AF57" s="79" t="b">
        <v>0</v>
      </c>
      <c r="AG57" s="79" t="s">
        <v>954</v>
      </c>
      <c r="AH57" s="79"/>
      <c r="AI57" s="85" t="s">
        <v>933</v>
      </c>
      <c r="AJ57" s="79" t="b">
        <v>0</v>
      </c>
      <c r="AK57" s="79">
        <v>0</v>
      </c>
      <c r="AL57" s="85" t="s">
        <v>933</v>
      </c>
      <c r="AM57" s="79" t="s">
        <v>962</v>
      </c>
      <c r="AN57" s="79" t="b">
        <v>0</v>
      </c>
      <c r="AO57" s="85" t="s">
        <v>831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17</v>
      </c>
      <c r="BK57" s="49">
        <v>100</v>
      </c>
      <c r="BL57" s="48">
        <v>17</v>
      </c>
    </row>
    <row r="58" spans="1:64" ht="15">
      <c r="A58" s="64" t="s">
        <v>256</v>
      </c>
      <c r="B58" s="64" t="s">
        <v>314</v>
      </c>
      <c r="C58" s="65" t="s">
        <v>2840</v>
      </c>
      <c r="D58" s="66">
        <v>3</v>
      </c>
      <c r="E58" s="67" t="s">
        <v>132</v>
      </c>
      <c r="F58" s="68">
        <v>32</v>
      </c>
      <c r="G58" s="65"/>
      <c r="H58" s="69"/>
      <c r="I58" s="70"/>
      <c r="J58" s="70"/>
      <c r="K58" s="34" t="s">
        <v>65</v>
      </c>
      <c r="L58" s="77">
        <v>58</v>
      </c>
      <c r="M58" s="77"/>
      <c r="N58" s="72"/>
      <c r="O58" s="79" t="s">
        <v>359</v>
      </c>
      <c r="P58" s="81">
        <v>43625.76428240741</v>
      </c>
      <c r="Q58" s="79" t="s">
        <v>376</v>
      </c>
      <c r="R58" s="79"/>
      <c r="S58" s="79"/>
      <c r="T58" s="79"/>
      <c r="U58" s="79"/>
      <c r="V58" s="82" t="s">
        <v>597</v>
      </c>
      <c r="W58" s="81">
        <v>43625.76428240741</v>
      </c>
      <c r="X58" s="82" t="s">
        <v>700</v>
      </c>
      <c r="Y58" s="79"/>
      <c r="Z58" s="79"/>
      <c r="AA58" s="85" t="s">
        <v>832</v>
      </c>
      <c r="AB58" s="79"/>
      <c r="AC58" s="79" t="b">
        <v>0</v>
      </c>
      <c r="AD58" s="79">
        <v>0</v>
      </c>
      <c r="AE58" s="85" t="s">
        <v>933</v>
      </c>
      <c r="AF58" s="79" t="b">
        <v>0</v>
      </c>
      <c r="AG58" s="79" t="s">
        <v>954</v>
      </c>
      <c r="AH58" s="79"/>
      <c r="AI58" s="85" t="s">
        <v>933</v>
      </c>
      <c r="AJ58" s="79" t="b">
        <v>0</v>
      </c>
      <c r="AK58" s="79">
        <v>5</v>
      </c>
      <c r="AL58" s="85" t="s">
        <v>901</v>
      </c>
      <c r="AM58" s="79" t="s">
        <v>969</v>
      </c>
      <c r="AN58" s="79" t="b">
        <v>0</v>
      </c>
      <c r="AO58" s="85" t="s">
        <v>901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2</v>
      </c>
      <c r="BE58" s="49">
        <v>9.090909090909092</v>
      </c>
      <c r="BF58" s="48">
        <v>0</v>
      </c>
      <c r="BG58" s="49">
        <v>0</v>
      </c>
      <c r="BH58" s="48">
        <v>0</v>
      </c>
      <c r="BI58" s="49">
        <v>0</v>
      </c>
      <c r="BJ58" s="48">
        <v>20</v>
      </c>
      <c r="BK58" s="49">
        <v>90.9090909090909</v>
      </c>
      <c r="BL58" s="48">
        <v>22</v>
      </c>
    </row>
    <row r="59" spans="1:64" ht="15">
      <c r="A59" s="64" t="s">
        <v>257</v>
      </c>
      <c r="B59" s="64" t="s">
        <v>257</v>
      </c>
      <c r="C59" s="65" t="s">
        <v>2840</v>
      </c>
      <c r="D59" s="66">
        <v>3</v>
      </c>
      <c r="E59" s="67" t="s">
        <v>132</v>
      </c>
      <c r="F59" s="68">
        <v>32</v>
      </c>
      <c r="G59" s="65"/>
      <c r="H59" s="69"/>
      <c r="I59" s="70"/>
      <c r="J59" s="70"/>
      <c r="K59" s="34" t="s">
        <v>65</v>
      </c>
      <c r="L59" s="77">
        <v>59</v>
      </c>
      <c r="M59" s="77"/>
      <c r="N59" s="72"/>
      <c r="O59" s="79" t="s">
        <v>176</v>
      </c>
      <c r="P59" s="81">
        <v>43626.0493287037</v>
      </c>
      <c r="Q59" s="79" t="s">
        <v>400</v>
      </c>
      <c r="R59" s="79"/>
      <c r="S59" s="79"/>
      <c r="T59" s="79"/>
      <c r="U59" s="79"/>
      <c r="V59" s="82" t="s">
        <v>598</v>
      </c>
      <c r="W59" s="81">
        <v>43626.0493287037</v>
      </c>
      <c r="X59" s="82" t="s">
        <v>701</v>
      </c>
      <c r="Y59" s="79"/>
      <c r="Z59" s="79"/>
      <c r="AA59" s="85" t="s">
        <v>833</v>
      </c>
      <c r="AB59" s="79"/>
      <c r="AC59" s="79" t="b">
        <v>0</v>
      </c>
      <c r="AD59" s="79">
        <v>0</v>
      </c>
      <c r="AE59" s="85" t="s">
        <v>933</v>
      </c>
      <c r="AF59" s="79" t="b">
        <v>0</v>
      </c>
      <c r="AG59" s="79" t="s">
        <v>954</v>
      </c>
      <c r="AH59" s="79"/>
      <c r="AI59" s="85" t="s">
        <v>933</v>
      </c>
      <c r="AJ59" s="79" t="b">
        <v>0</v>
      </c>
      <c r="AK59" s="79">
        <v>0</v>
      </c>
      <c r="AL59" s="85" t="s">
        <v>933</v>
      </c>
      <c r="AM59" s="79" t="s">
        <v>961</v>
      </c>
      <c r="AN59" s="79" t="b">
        <v>0</v>
      </c>
      <c r="AO59" s="85" t="s">
        <v>833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2.0408163265306123</v>
      </c>
      <c r="BF59" s="48">
        <v>1</v>
      </c>
      <c r="BG59" s="49">
        <v>2.0408163265306123</v>
      </c>
      <c r="BH59" s="48">
        <v>0</v>
      </c>
      <c r="BI59" s="49">
        <v>0</v>
      </c>
      <c r="BJ59" s="48">
        <v>47</v>
      </c>
      <c r="BK59" s="49">
        <v>95.91836734693878</v>
      </c>
      <c r="BL59" s="48">
        <v>49</v>
      </c>
    </row>
    <row r="60" spans="1:64" ht="15">
      <c r="A60" s="64" t="s">
        <v>258</v>
      </c>
      <c r="B60" s="64" t="s">
        <v>258</v>
      </c>
      <c r="C60" s="65" t="s">
        <v>2840</v>
      </c>
      <c r="D60" s="66">
        <v>3</v>
      </c>
      <c r="E60" s="67" t="s">
        <v>132</v>
      </c>
      <c r="F60" s="68">
        <v>32</v>
      </c>
      <c r="G60" s="65"/>
      <c r="H60" s="69"/>
      <c r="I60" s="70"/>
      <c r="J60" s="70"/>
      <c r="K60" s="34" t="s">
        <v>65</v>
      </c>
      <c r="L60" s="77">
        <v>60</v>
      </c>
      <c r="M60" s="77"/>
      <c r="N60" s="72"/>
      <c r="O60" s="79" t="s">
        <v>176</v>
      </c>
      <c r="P60" s="81">
        <v>43626.46273148148</v>
      </c>
      <c r="Q60" s="79" t="s">
        <v>401</v>
      </c>
      <c r="R60" s="79"/>
      <c r="S60" s="79"/>
      <c r="T60" s="79"/>
      <c r="U60" s="79"/>
      <c r="V60" s="82" t="s">
        <v>599</v>
      </c>
      <c r="W60" s="81">
        <v>43626.46273148148</v>
      </c>
      <c r="X60" s="82" t="s">
        <v>702</v>
      </c>
      <c r="Y60" s="79"/>
      <c r="Z60" s="79"/>
      <c r="AA60" s="85" t="s">
        <v>834</v>
      </c>
      <c r="AB60" s="79"/>
      <c r="AC60" s="79" t="b">
        <v>0</v>
      </c>
      <c r="AD60" s="79">
        <v>0</v>
      </c>
      <c r="AE60" s="85" t="s">
        <v>933</v>
      </c>
      <c r="AF60" s="79" t="b">
        <v>0</v>
      </c>
      <c r="AG60" s="79" t="s">
        <v>954</v>
      </c>
      <c r="AH60" s="79"/>
      <c r="AI60" s="85" t="s">
        <v>933</v>
      </c>
      <c r="AJ60" s="79" t="b">
        <v>0</v>
      </c>
      <c r="AK60" s="79">
        <v>0</v>
      </c>
      <c r="AL60" s="85" t="s">
        <v>933</v>
      </c>
      <c r="AM60" s="79" t="s">
        <v>962</v>
      </c>
      <c r="AN60" s="79" t="b">
        <v>0</v>
      </c>
      <c r="AO60" s="85" t="s">
        <v>834</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23</v>
      </c>
      <c r="BK60" s="49">
        <v>100</v>
      </c>
      <c r="BL60" s="48">
        <v>23</v>
      </c>
    </row>
    <row r="61" spans="1:64" ht="15">
      <c r="A61" s="64" t="s">
        <v>259</v>
      </c>
      <c r="B61" s="64" t="s">
        <v>259</v>
      </c>
      <c r="C61" s="65" t="s">
        <v>2840</v>
      </c>
      <c r="D61" s="66">
        <v>3</v>
      </c>
      <c r="E61" s="67" t="s">
        <v>132</v>
      </c>
      <c r="F61" s="68">
        <v>32</v>
      </c>
      <c r="G61" s="65"/>
      <c r="H61" s="69"/>
      <c r="I61" s="70"/>
      <c r="J61" s="70"/>
      <c r="K61" s="34" t="s">
        <v>65</v>
      </c>
      <c r="L61" s="77">
        <v>61</v>
      </c>
      <c r="M61" s="77"/>
      <c r="N61" s="72"/>
      <c r="O61" s="79" t="s">
        <v>176</v>
      </c>
      <c r="P61" s="81">
        <v>43626.50059027778</v>
      </c>
      <c r="Q61" s="79" t="s">
        <v>402</v>
      </c>
      <c r="R61" s="79"/>
      <c r="S61" s="79"/>
      <c r="T61" s="79"/>
      <c r="U61" s="79"/>
      <c r="V61" s="82" t="s">
        <v>600</v>
      </c>
      <c r="W61" s="81">
        <v>43626.50059027778</v>
      </c>
      <c r="X61" s="82" t="s">
        <v>703</v>
      </c>
      <c r="Y61" s="79"/>
      <c r="Z61" s="79"/>
      <c r="AA61" s="85" t="s">
        <v>835</v>
      </c>
      <c r="AB61" s="79"/>
      <c r="AC61" s="79" t="b">
        <v>0</v>
      </c>
      <c r="AD61" s="79">
        <v>0</v>
      </c>
      <c r="AE61" s="85" t="s">
        <v>933</v>
      </c>
      <c r="AF61" s="79" t="b">
        <v>0</v>
      </c>
      <c r="AG61" s="79" t="s">
        <v>954</v>
      </c>
      <c r="AH61" s="79"/>
      <c r="AI61" s="85" t="s">
        <v>933</v>
      </c>
      <c r="AJ61" s="79" t="b">
        <v>0</v>
      </c>
      <c r="AK61" s="79">
        <v>0</v>
      </c>
      <c r="AL61" s="85" t="s">
        <v>933</v>
      </c>
      <c r="AM61" s="79" t="s">
        <v>960</v>
      </c>
      <c r="AN61" s="79" t="b">
        <v>0</v>
      </c>
      <c r="AO61" s="85" t="s">
        <v>835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8</v>
      </c>
      <c r="BK61" s="49">
        <v>100</v>
      </c>
      <c r="BL61" s="48">
        <v>8</v>
      </c>
    </row>
    <row r="62" spans="1:64" ht="15">
      <c r="A62" s="64" t="s">
        <v>260</v>
      </c>
      <c r="B62" s="64" t="s">
        <v>260</v>
      </c>
      <c r="C62" s="65" t="s">
        <v>2840</v>
      </c>
      <c r="D62" s="66">
        <v>3</v>
      </c>
      <c r="E62" s="67" t="s">
        <v>132</v>
      </c>
      <c r="F62" s="68">
        <v>32</v>
      </c>
      <c r="G62" s="65"/>
      <c r="H62" s="69"/>
      <c r="I62" s="70"/>
      <c r="J62" s="70"/>
      <c r="K62" s="34" t="s">
        <v>65</v>
      </c>
      <c r="L62" s="77">
        <v>62</v>
      </c>
      <c r="M62" s="77"/>
      <c r="N62" s="72"/>
      <c r="O62" s="79" t="s">
        <v>176</v>
      </c>
      <c r="P62" s="81">
        <v>43573.42706018518</v>
      </c>
      <c r="Q62" s="79" t="s">
        <v>403</v>
      </c>
      <c r="R62" s="82" t="s">
        <v>477</v>
      </c>
      <c r="S62" s="79" t="s">
        <v>498</v>
      </c>
      <c r="T62" s="79" t="s">
        <v>514</v>
      </c>
      <c r="U62" s="82" t="s">
        <v>534</v>
      </c>
      <c r="V62" s="82" t="s">
        <v>534</v>
      </c>
      <c r="W62" s="81">
        <v>43573.42706018518</v>
      </c>
      <c r="X62" s="82" t="s">
        <v>704</v>
      </c>
      <c r="Y62" s="79"/>
      <c r="Z62" s="79"/>
      <c r="AA62" s="85" t="s">
        <v>836</v>
      </c>
      <c r="AB62" s="79"/>
      <c r="AC62" s="79" t="b">
        <v>0</v>
      </c>
      <c r="AD62" s="79">
        <v>1</v>
      </c>
      <c r="AE62" s="85" t="s">
        <v>933</v>
      </c>
      <c r="AF62" s="79" t="b">
        <v>0</v>
      </c>
      <c r="AG62" s="79" t="s">
        <v>954</v>
      </c>
      <c r="AH62" s="79"/>
      <c r="AI62" s="85" t="s">
        <v>933</v>
      </c>
      <c r="AJ62" s="79" t="b">
        <v>0</v>
      </c>
      <c r="AK62" s="79">
        <v>2</v>
      </c>
      <c r="AL62" s="85" t="s">
        <v>933</v>
      </c>
      <c r="AM62" s="79" t="s">
        <v>961</v>
      </c>
      <c r="AN62" s="79" t="b">
        <v>0</v>
      </c>
      <c r="AO62" s="85" t="s">
        <v>836</v>
      </c>
      <c r="AP62" s="79" t="s">
        <v>978</v>
      </c>
      <c r="AQ62" s="79">
        <v>0</v>
      </c>
      <c r="AR62" s="79">
        <v>0</v>
      </c>
      <c r="AS62" s="79"/>
      <c r="AT62" s="79"/>
      <c r="AU62" s="79"/>
      <c r="AV62" s="79"/>
      <c r="AW62" s="79"/>
      <c r="AX62" s="79"/>
      <c r="AY62" s="79"/>
      <c r="AZ62" s="79"/>
      <c r="BA62">
        <v>1</v>
      </c>
      <c r="BB62" s="78" t="str">
        <f>REPLACE(INDEX(GroupVertices[Group],MATCH(Edges[[#This Row],[Vertex 1]],GroupVertices[Vertex],0)),1,1,"")</f>
        <v>24</v>
      </c>
      <c r="BC62" s="78" t="str">
        <f>REPLACE(INDEX(GroupVertices[Group],MATCH(Edges[[#This Row],[Vertex 2]],GroupVertices[Vertex],0)),1,1,"")</f>
        <v>24</v>
      </c>
      <c r="BD62" s="48">
        <v>1</v>
      </c>
      <c r="BE62" s="49">
        <v>2.4390243902439024</v>
      </c>
      <c r="BF62" s="48">
        <v>0</v>
      </c>
      <c r="BG62" s="49">
        <v>0</v>
      </c>
      <c r="BH62" s="48">
        <v>0</v>
      </c>
      <c r="BI62" s="49">
        <v>0</v>
      </c>
      <c r="BJ62" s="48">
        <v>40</v>
      </c>
      <c r="BK62" s="49">
        <v>97.5609756097561</v>
      </c>
      <c r="BL62" s="48">
        <v>41</v>
      </c>
    </row>
    <row r="63" spans="1:64" ht="15">
      <c r="A63" s="64" t="s">
        <v>261</v>
      </c>
      <c r="B63" s="64" t="s">
        <v>260</v>
      </c>
      <c r="C63" s="65" t="s">
        <v>2840</v>
      </c>
      <c r="D63" s="66">
        <v>3</v>
      </c>
      <c r="E63" s="67" t="s">
        <v>132</v>
      </c>
      <c r="F63" s="68">
        <v>32</v>
      </c>
      <c r="G63" s="65"/>
      <c r="H63" s="69"/>
      <c r="I63" s="70"/>
      <c r="J63" s="70"/>
      <c r="K63" s="34" t="s">
        <v>65</v>
      </c>
      <c r="L63" s="77">
        <v>63</v>
      </c>
      <c r="M63" s="77"/>
      <c r="N63" s="72"/>
      <c r="O63" s="79" t="s">
        <v>359</v>
      </c>
      <c r="P63" s="81">
        <v>43626.72461805555</v>
      </c>
      <c r="Q63" s="79" t="s">
        <v>404</v>
      </c>
      <c r="R63" s="79"/>
      <c r="S63" s="79"/>
      <c r="T63" s="79" t="s">
        <v>515</v>
      </c>
      <c r="U63" s="79"/>
      <c r="V63" s="82" t="s">
        <v>601</v>
      </c>
      <c r="W63" s="81">
        <v>43626.72461805555</v>
      </c>
      <c r="X63" s="82" t="s">
        <v>705</v>
      </c>
      <c r="Y63" s="79"/>
      <c r="Z63" s="79"/>
      <c r="AA63" s="85" t="s">
        <v>837</v>
      </c>
      <c r="AB63" s="79"/>
      <c r="AC63" s="79" t="b">
        <v>0</v>
      </c>
      <c r="AD63" s="79">
        <v>0</v>
      </c>
      <c r="AE63" s="85" t="s">
        <v>933</v>
      </c>
      <c r="AF63" s="79" t="b">
        <v>0</v>
      </c>
      <c r="AG63" s="79" t="s">
        <v>954</v>
      </c>
      <c r="AH63" s="79"/>
      <c r="AI63" s="85" t="s">
        <v>933</v>
      </c>
      <c r="AJ63" s="79" t="b">
        <v>0</v>
      </c>
      <c r="AK63" s="79">
        <v>2</v>
      </c>
      <c r="AL63" s="85" t="s">
        <v>836</v>
      </c>
      <c r="AM63" s="79" t="s">
        <v>960</v>
      </c>
      <c r="AN63" s="79" t="b">
        <v>0</v>
      </c>
      <c r="AO63" s="85" t="s">
        <v>836</v>
      </c>
      <c r="AP63" s="79" t="s">
        <v>176</v>
      </c>
      <c r="AQ63" s="79">
        <v>0</v>
      </c>
      <c r="AR63" s="79">
        <v>0</v>
      </c>
      <c r="AS63" s="79"/>
      <c r="AT63" s="79"/>
      <c r="AU63" s="79"/>
      <c r="AV63" s="79"/>
      <c r="AW63" s="79"/>
      <c r="AX63" s="79"/>
      <c r="AY63" s="79"/>
      <c r="AZ63" s="79"/>
      <c r="BA63">
        <v>1</v>
      </c>
      <c r="BB63" s="78" t="str">
        <f>REPLACE(INDEX(GroupVertices[Group],MATCH(Edges[[#This Row],[Vertex 1]],GroupVertices[Vertex],0)),1,1,"")</f>
        <v>24</v>
      </c>
      <c r="BC63" s="78" t="str">
        <f>REPLACE(INDEX(GroupVertices[Group],MATCH(Edges[[#This Row],[Vertex 2]],GroupVertices[Vertex],0)),1,1,"")</f>
        <v>24</v>
      </c>
      <c r="BD63" s="48">
        <v>1</v>
      </c>
      <c r="BE63" s="49">
        <v>4.166666666666667</v>
      </c>
      <c r="BF63" s="48">
        <v>0</v>
      </c>
      <c r="BG63" s="49">
        <v>0</v>
      </c>
      <c r="BH63" s="48">
        <v>0</v>
      </c>
      <c r="BI63" s="49">
        <v>0</v>
      </c>
      <c r="BJ63" s="48">
        <v>23</v>
      </c>
      <c r="BK63" s="49">
        <v>95.83333333333333</v>
      </c>
      <c r="BL63" s="48">
        <v>24</v>
      </c>
    </row>
    <row r="64" spans="1:64" ht="15">
      <c r="A64" s="64" t="s">
        <v>262</v>
      </c>
      <c r="B64" s="64" t="s">
        <v>314</v>
      </c>
      <c r="C64" s="65" t="s">
        <v>2840</v>
      </c>
      <c r="D64" s="66">
        <v>3</v>
      </c>
      <c r="E64" s="67" t="s">
        <v>132</v>
      </c>
      <c r="F64" s="68">
        <v>32</v>
      </c>
      <c r="G64" s="65"/>
      <c r="H64" s="69"/>
      <c r="I64" s="70"/>
      <c r="J64" s="70"/>
      <c r="K64" s="34" t="s">
        <v>65</v>
      </c>
      <c r="L64" s="77">
        <v>64</v>
      </c>
      <c r="M64" s="77"/>
      <c r="N64" s="72"/>
      <c r="O64" s="79" t="s">
        <v>359</v>
      </c>
      <c r="P64" s="81">
        <v>43626.74521990741</v>
      </c>
      <c r="Q64" s="79" t="s">
        <v>376</v>
      </c>
      <c r="R64" s="79"/>
      <c r="S64" s="79"/>
      <c r="T64" s="79"/>
      <c r="U64" s="79"/>
      <c r="V64" s="82" t="s">
        <v>602</v>
      </c>
      <c r="W64" s="81">
        <v>43626.74521990741</v>
      </c>
      <c r="X64" s="82" t="s">
        <v>706</v>
      </c>
      <c r="Y64" s="79"/>
      <c r="Z64" s="79"/>
      <c r="AA64" s="85" t="s">
        <v>838</v>
      </c>
      <c r="AB64" s="79"/>
      <c r="AC64" s="79" t="b">
        <v>0</v>
      </c>
      <c r="AD64" s="79">
        <v>0</v>
      </c>
      <c r="AE64" s="85" t="s">
        <v>933</v>
      </c>
      <c r="AF64" s="79" t="b">
        <v>0</v>
      </c>
      <c r="AG64" s="79" t="s">
        <v>954</v>
      </c>
      <c r="AH64" s="79"/>
      <c r="AI64" s="85" t="s">
        <v>933</v>
      </c>
      <c r="AJ64" s="79" t="b">
        <v>0</v>
      </c>
      <c r="AK64" s="79">
        <v>5</v>
      </c>
      <c r="AL64" s="85" t="s">
        <v>901</v>
      </c>
      <c r="AM64" s="79" t="s">
        <v>962</v>
      </c>
      <c r="AN64" s="79" t="b">
        <v>0</v>
      </c>
      <c r="AO64" s="85" t="s">
        <v>901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2</v>
      </c>
      <c r="BE64" s="49">
        <v>9.090909090909092</v>
      </c>
      <c r="BF64" s="48">
        <v>0</v>
      </c>
      <c r="BG64" s="49">
        <v>0</v>
      </c>
      <c r="BH64" s="48">
        <v>0</v>
      </c>
      <c r="BI64" s="49">
        <v>0</v>
      </c>
      <c r="BJ64" s="48">
        <v>20</v>
      </c>
      <c r="BK64" s="49">
        <v>90.9090909090909</v>
      </c>
      <c r="BL64" s="48">
        <v>22</v>
      </c>
    </row>
    <row r="65" spans="1:64" ht="15">
      <c r="A65" s="64" t="s">
        <v>263</v>
      </c>
      <c r="B65" s="64" t="s">
        <v>314</v>
      </c>
      <c r="C65" s="65" t="s">
        <v>2840</v>
      </c>
      <c r="D65" s="66">
        <v>3</v>
      </c>
      <c r="E65" s="67" t="s">
        <v>132</v>
      </c>
      <c r="F65" s="68">
        <v>32</v>
      </c>
      <c r="G65" s="65"/>
      <c r="H65" s="69"/>
      <c r="I65" s="70"/>
      <c r="J65" s="70"/>
      <c r="K65" s="34" t="s">
        <v>65</v>
      </c>
      <c r="L65" s="77">
        <v>65</v>
      </c>
      <c r="M65" s="77"/>
      <c r="N65" s="72"/>
      <c r="O65" s="79" t="s">
        <v>359</v>
      </c>
      <c r="P65" s="81">
        <v>43627.31034722222</v>
      </c>
      <c r="Q65" s="79" t="s">
        <v>405</v>
      </c>
      <c r="R65" s="79"/>
      <c r="S65" s="79"/>
      <c r="T65" s="79"/>
      <c r="U65" s="79"/>
      <c r="V65" s="82" t="s">
        <v>603</v>
      </c>
      <c r="W65" s="81">
        <v>43627.31034722222</v>
      </c>
      <c r="X65" s="82" t="s">
        <v>707</v>
      </c>
      <c r="Y65" s="79"/>
      <c r="Z65" s="79"/>
      <c r="AA65" s="85" t="s">
        <v>839</v>
      </c>
      <c r="AB65" s="79"/>
      <c r="AC65" s="79" t="b">
        <v>0</v>
      </c>
      <c r="AD65" s="79">
        <v>0</v>
      </c>
      <c r="AE65" s="85" t="s">
        <v>933</v>
      </c>
      <c r="AF65" s="79" t="b">
        <v>0</v>
      </c>
      <c r="AG65" s="79" t="s">
        <v>954</v>
      </c>
      <c r="AH65" s="79"/>
      <c r="AI65" s="85" t="s">
        <v>933</v>
      </c>
      <c r="AJ65" s="79" t="b">
        <v>0</v>
      </c>
      <c r="AK65" s="79">
        <v>0</v>
      </c>
      <c r="AL65" s="85" t="s">
        <v>933</v>
      </c>
      <c r="AM65" s="79" t="s">
        <v>960</v>
      </c>
      <c r="AN65" s="79" t="b">
        <v>0</v>
      </c>
      <c r="AO65" s="85" t="s">
        <v>839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2.0833333333333335</v>
      </c>
      <c r="BF65" s="48">
        <v>1</v>
      </c>
      <c r="BG65" s="49">
        <v>2.0833333333333335</v>
      </c>
      <c r="BH65" s="48">
        <v>0</v>
      </c>
      <c r="BI65" s="49">
        <v>0</v>
      </c>
      <c r="BJ65" s="48">
        <v>46</v>
      </c>
      <c r="BK65" s="49">
        <v>95.83333333333333</v>
      </c>
      <c r="BL65" s="48">
        <v>48</v>
      </c>
    </row>
    <row r="66" spans="1:64" ht="15">
      <c r="A66" s="64" t="s">
        <v>264</v>
      </c>
      <c r="B66" s="64" t="s">
        <v>314</v>
      </c>
      <c r="C66" s="65" t="s">
        <v>2840</v>
      </c>
      <c r="D66" s="66">
        <v>3</v>
      </c>
      <c r="E66" s="67" t="s">
        <v>132</v>
      </c>
      <c r="F66" s="68">
        <v>32</v>
      </c>
      <c r="G66" s="65"/>
      <c r="H66" s="69"/>
      <c r="I66" s="70"/>
      <c r="J66" s="70"/>
      <c r="K66" s="34" t="s">
        <v>65</v>
      </c>
      <c r="L66" s="77">
        <v>66</v>
      </c>
      <c r="M66" s="77"/>
      <c r="N66" s="72"/>
      <c r="O66" s="79" t="s">
        <v>359</v>
      </c>
      <c r="P66" s="81">
        <v>43627.36949074074</v>
      </c>
      <c r="Q66" s="79" t="s">
        <v>392</v>
      </c>
      <c r="R66" s="79"/>
      <c r="S66" s="79"/>
      <c r="T66" s="79"/>
      <c r="U66" s="79"/>
      <c r="V66" s="82" t="s">
        <v>604</v>
      </c>
      <c r="W66" s="81">
        <v>43627.36949074074</v>
      </c>
      <c r="X66" s="82" t="s">
        <v>708</v>
      </c>
      <c r="Y66" s="79"/>
      <c r="Z66" s="79"/>
      <c r="AA66" s="85" t="s">
        <v>840</v>
      </c>
      <c r="AB66" s="79"/>
      <c r="AC66" s="79" t="b">
        <v>0</v>
      </c>
      <c r="AD66" s="79">
        <v>0</v>
      </c>
      <c r="AE66" s="85" t="s">
        <v>933</v>
      </c>
      <c r="AF66" s="79" t="b">
        <v>0</v>
      </c>
      <c r="AG66" s="79" t="s">
        <v>954</v>
      </c>
      <c r="AH66" s="79"/>
      <c r="AI66" s="85" t="s">
        <v>933</v>
      </c>
      <c r="AJ66" s="79" t="b">
        <v>0</v>
      </c>
      <c r="AK66" s="79">
        <v>4</v>
      </c>
      <c r="AL66" s="85" t="s">
        <v>902</v>
      </c>
      <c r="AM66" s="79" t="s">
        <v>962</v>
      </c>
      <c r="AN66" s="79" t="b">
        <v>0</v>
      </c>
      <c r="AO66" s="85" t="s">
        <v>902</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2</v>
      </c>
      <c r="BE66" s="49">
        <v>9.090909090909092</v>
      </c>
      <c r="BF66" s="48">
        <v>0</v>
      </c>
      <c r="BG66" s="49">
        <v>0</v>
      </c>
      <c r="BH66" s="48">
        <v>0</v>
      </c>
      <c r="BI66" s="49">
        <v>0</v>
      </c>
      <c r="BJ66" s="48">
        <v>20</v>
      </c>
      <c r="BK66" s="49">
        <v>90.9090909090909</v>
      </c>
      <c r="BL66" s="48">
        <v>22</v>
      </c>
    </row>
    <row r="67" spans="1:64" ht="15">
      <c r="A67" s="64" t="s">
        <v>265</v>
      </c>
      <c r="B67" s="64" t="s">
        <v>340</v>
      </c>
      <c r="C67" s="65" t="s">
        <v>2840</v>
      </c>
      <c r="D67" s="66">
        <v>3</v>
      </c>
      <c r="E67" s="67" t="s">
        <v>132</v>
      </c>
      <c r="F67" s="68">
        <v>32</v>
      </c>
      <c r="G67" s="65"/>
      <c r="H67" s="69"/>
      <c r="I67" s="70"/>
      <c r="J67" s="70"/>
      <c r="K67" s="34" t="s">
        <v>65</v>
      </c>
      <c r="L67" s="77">
        <v>67</v>
      </c>
      <c r="M67" s="77"/>
      <c r="N67" s="72"/>
      <c r="O67" s="79" t="s">
        <v>359</v>
      </c>
      <c r="P67" s="81">
        <v>43626.75278935185</v>
      </c>
      <c r="Q67" s="79" t="s">
        <v>406</v>
      </c>
      <c r="R67" s="79"/>
      <c r="S67" s="79"/>
      <c r="T67" s="79"/>
      <c r="U67" s="79"/>
      <c r="V67" s="82" t="s">
        <v>605</v>
      </c>
      <c r="W67" s="81">
        <v>43626.75278935185</v>
      </c>
      <c r="X67" s="82" t="s">
        <v>709</v>
      </c>
      <c r="Y67" s="79"/>
      <c r="Z67" s="79"/>
      <c r="AA67" s="85" t="s">
        <v>841</v>
      </c>
      <c r="AB67" s="85" t="s">
        <v>921</v>
      </c>
      <c r="AC67" s="79" t="b">
        <v>0</v>
      </c>
      <c r="AD67" s="79">
        <v>3</v>
      </c>
      <c r="AE67" s="85" t="s">
        <v>942</v>
      </c>
      <c r="AF67" s="79" t="b">
        <v>0</v>
      </c>
      <c r="AG67" s="79" t="s">
        <v>954</v>
      </c>
      <c r="AH67" s="79"/>
      <c r="AI67" s="85" t="s">
        <v>933</v>
      </c>
      <c r="AJ67" s="79" t="b">
        <v>0</v>
      </c>
      <c r="AK67" s="79">
        <v>1</v>
      </c>
      <c r="AL67" s="85" t="s">
        <v>933</v>
      </c>
      <c r="AM67" s="79" t="s">
        <v>962</v>
      </c>
      <c r="AN67" s="79" t="b">
        <v>0</v>
      </c>
      <c r="AO67" s="85" t="s">
        <v>921</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10</v>
      </c>
      <c r="BD67" s="48"/>
      <c r="BE67" s="49"/>
      <c r="BF67" s="48"/>
      <c r="BG67" s="49"/>
      <c r="BH67" s="48"/>
      <c r="BI67" s="49"/>
      <c r="BJ67" s="48"/>
      <c r="BK67" s="49"/>
      <c r="BL67" s="48"/>
    </row>
    <row r="68" spans="1:64" ht="15">
      <c r="A68" s="64" t="s">
        <v>266</v>
      </c>
      <c r="B68" s="64" t="s">
        <v>340</v>
      </c>
      <c r="C68" s="65" t="s">
        <v>2840</v>
      </c>
      <c r="D68" s="66">
        <v>3</v>
      </c>
      <c r="E68" s="67" t="s">
        <v>132</v>
      </c>
      <c r="F68" s="68">
        <v>32</v>
      </c>
      <c r="G68" s="65"/>
      <c r="H68" s="69"/>
      <c r="I68" s="70"/>
      <c r="J68" s="70"/>
      <c r="K68" s="34" t="s">
        <v>65</v>
      </c>
      <c r="L68" s="77">
        <v>68</v>
      </c>
      <c r="M68" s="77"/>
      <c r="N68" s="72"/>
      <c r="O68" s="79" t="s">
        <v>359</v>
      </c>
      <c r="P68" s="81">
        <v>43627.45315972222</v>
      </c>
      <c r="Q68" s="79" t="s">
        <v>407</v>
      </c>
      <c r="R68" s="79"/>
      <c r="S68" s="79"/>
      <c r="T68" s="79"/>
      <c r="U68" s="79"/>
      <c r="V68" s="82" t="s">
        <v>606</v>
      </c>
      <c r="W68" s="81">
        <v>43627.45315972222</v>
      </c>
      <c r="X68" s="82" t="s">
        <v>710</v>
      </c>
      <c r="Y68" s="79"/>
      <c r="Z68" s="79"/>
      <c r="AA68" s="85" t="s">
        <v>842</v>
      </c>
      <c r="AB68" s="79"/>
      <c r="AC68" s="79" t="b">
        <v>0</v>
      </c>
      <c r="AD68" s="79">
        <v>0</v>
      </c>
      <c r="AE68" s="85" t="s">
        <v>933</v>
      </c>
      <c r="AF68" s="79" t="b">
        <v>0</v>
      </c>
      <c r="AG68" s="79" t="s">
        <v>954</v>
      </c>
      <c r="AH68" s="79"/>
      <c r="AI68" s="85" t="s">
        <v>933</v>
      </c>
      <c r="AJ68" s="79" t="b">
        <v>0</v>
      </c>
      <c r="AK68" s="79">
        <v>1</v>
      </c>
      <c r="AL68" s="85" t="s">
        <v>841</v>
      </c>
      <c r="AM68" s="79" t="s">
        <v>962</v>
      </c>
      <c r="AN68" s="79" t="b">
        <v>0</v>
      </c>
      <c r="AO68" s="85" t="s">
        <v>841</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c r="BE68" s="49"/>
      <c r="BF68" s="48"/>
      <c r="BG68" s="49"/>
      <c r="BH68" s="48"/>
      <c r="BI68" s="49"/>
      <c r="BJ68" s="48"/>
      <c r="BK68" s="49"/>
      <c r="BL68" s="48"/>
    </row>
    <row r="69" spans="1:64" ht="15">
      <c r="A69" s="64" t="s">
        <v>265</v>
      </c>
      <c r="B69" s="64" t="s">
        <v>341</v>
      </c>
      <c r="C69" s="65" t="s">
        <v>2840</v>
      </c>
      <c r="D69" s="66">
        <v>3</v>
      </c>
      <c r="E69" s="67" t="s">
        <v>132</v>
      </c>
      <c r="F69" s="68">
        <v>32</v>
      </c>
      <c r="G69" s="65"/>
      <c r="H69" s="69"/>
      <c r="I69" s="70"/>
      <c r="J69" s="70"/>
      <c r="K69" s="34" t="s">
        <v>65</v>
      </c>
      <c r="L69" s="77">
        <v>69</v>
      </c>
      <c r="M69" s="77"/>
      <c r="N69" s="72"/>
      <c r="O69" s="79" t="s">
        <v>360</v>
      </c>
      <c r="P69" s="81">
        <v>43626.75278935185</v>
      </c>
      <c r="Q69" s="79" t="s">
        <v>406</v>
      </c>
      <c r="R69" s="79"/>
      <c r="S69" s="79"/>
      <c r="T69" s="79"/>
      <c r="U69" s="79"/>
      <c r="V69" s="82" t="s">
        <v>605</v>
      </c>
      <c r="W69" s="81">
        <v>43626.75278935185</v>
      </c>
      <c r="X69" s="82" t="s">
        <v>709</v>
      </c>
      <c r="Y69" s="79"/>
      <c r="Z69" s="79"/>
      <c r="AA69" s="85" t="s">
        <v>841</v>
      </c>
      <c r="AB69" s="85" t="s">
        <v>921</v>
      </c>
      <c r="AC69" s="79" t="b">
        <v>0</v>
      </c>
      <c r="AD69" s="79">
        <v>3</v>
      </c>
      <c r="AE69" s="85" t="s">
        <v>942</v>
      </c>
      <c r="AF69" s="79" t="b">
        <v>0</v>
      </c>
      <c r="AG69" s="79" t="s">
        <v>954</v>
      </c>
      <c r="AH69" s="79"/>
      <c r="AI69" s="85" t="s">
        <v>933</v>
      </c>
      <c r="AJ69" s="79" t="b">
        <v>0</v>
      </c>
      <c r="AK69" s="79">
        <v>1</v>
      </c>
      <c r="AL69" s="85" t="s">
        <v>933</v>
      </c>
      <c r="AM69" s="79" t="s">
        <v>962</v>
      </c>
      <c r="AN69" s="79" t="b">
        <v>0</v>
      </c>
      <c r="AO69" s="85" t="s">
        <v>921</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v>3</v>
      </c>
      <c r="BE69" s="49">
        <v>5.882352941176471</v>
      </c>
      <c r="BF69" s="48">
        <v>0</v>
      </c>
      <c r="BG69" s="49">
        <v>0</v>
      </c>
      <c r="BH69" s="48">
        <v>0</v>
      </c>
      <c r="BI69" s="49">
        <v>0</v>
      </c>
      <c r="BJ69" s="48">
        <v>48</v>
      </c>
      <c r="BK69" s="49">
        <v>94.11764705882354</v>
      </c>
      <c r="BL69" s="48">
        <v>51</v>
      </c>
    </row>
    <row r="70" spans="1:64" ht="15">
      <c r="A70" s="64" t="s">
        <v>266</v>
      </c>
      <c r="B70" s="64" t="s">
        <v>341</v>
      </c>
      <c r="C70" s="65" t="s">
        <v>2840</v>
      </c>
      <c r="D70" s="66">
        <v>3</v>
      </c>
      <c r="E70" s="67" t="s">
        <v>132</v>
      </c>
      <c r="F70" s="68">
        <v>32</v>
      </c>
      <c r="G70" s="65"/>
      <c r="H70" s="69"/>
      <c r="I70" s="70"/>
      <c r="J70" s="70"/>
      <c r="K70" s="34" t="s">
        <v>65</v>
      </c>
      <c r="L70" s="77">
        <v>70</v>
      </c>
      <c r="M70" s="77"/>
      <c r="N70" s="72"/>
      <c r="O70" s="79" t="s">
        <v>359</v>
      </c>
      <c r="P70" s="81">
        <v>43627.45315972222</v>
      </c>
      <c r="Q70" s="79" t="s">
        <v>407</v>
      </c>
      <c r="R70" s="79"/>
      <c r="S70" s="79"/>
      <c r="T70" s="79"/>
      <c r="U70" s="79"/>
      <c r="V70" s="82" t="s">
        <v>606</v>
      </c>
      <c r="W70" s="81">
        <v>43627.45315972222</v>
      </c>
      <c r="X70" s="82" t="s">
        <v>710</v>
      </c>
      <c r="Y70" s="79"/>
      <c r="Z70" s="79"/>
      <c r="AA70" s="85" t="s">
        <v>842</v>
      </c>
      <c r="AB70" s="79"/>
      <c r="AC70" s="79" t="b">
        <v>0</v>
      </c>
      <c r="AD70" s="79">
        <v>0</v>
      </c>
      <c r="AE70" s="85" t="s">
        <v>933</v>
      </c>
      <c r="AF70" s="79" t="b">
        <v>0</v>
      </c>
      <c r="AG70" s="79" t="s">
        <v>954</v>
      </c>
      <c r="AH70" s="79"/>
      <c r="AI70" s="85" t="s">
        <v>933</v>
      </c>
      <c r="AJ70" s="79" t="b">
        <v>0</v>
      </c>
      <c r="AK70" s="79">
        <v>1</v>
      </c>
      <c r="AL70" s="85" t="s">
        <v>841</v>
      </c>
      <c r="AM70" s="79" t="s">
        <v>962</v>
      </c>
      <c r="AN70" s="79" t="b">
        <v>0</v>
      </c>
      <c r="AO70" s="85" t="s">
        <v>841</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v>1</v>
      </c>
      <c r="BE70" s="49">
        <v>4.166666666666667</v>
      </c>
      <c r="BF70" s="48">
        <v>0</v>
      </c>
      <c r="BG70" s="49">
        <v>0</v>
      </c>
      <c r="BH70" s="48">
        <v>0</v>
      </c>
      <c r="BI70" s="49">
        <v>0</v>
      </c>
      <c r="BJ70" s="48">
        <v>23</v>
      </c>
      <c r="BK70" s="49">
        <v>95.83333333333333</v>
      </c>
      <c r="BL70" s="48">
        <v>24</v>
      </c>
    </row>
    <row r="71" spans="1:64" ht="15">
      <c r="A71" s="64" t="s">
        <v>266</v>
      </c>
      <c r="B71" s="64" t="s">
        <v>265</v>
      </c>
      <c r="C71" s="65" t="s">
        <v>2840</v>
      </c>
      <c r="D71" s="66">
        <v>3</v>
      </c>
      <c r="E71" s="67" t="s">
        <v>132</v>
      </c>
      <c r="F71" s="68">
        <v>32</v>
      </c>
      <c r="G71" s="65"/>
      <c r="H71" s="69"/>
      <c r="I71" s="70"/>
      <c r="J71" s="70"/>
      <c r="K71" s="34" t="s">
        <v>65</v>
      </c>
      <c r="L71" s="77">
        <v>71</v>
      </c>
      <c r="M71" s="77"/>
      <c r="N71" s="72"/>
      <c r="O71" s="79" t="s">
        <v>359</v>
      </c>
      <c r="P71" s="81">
        <v>43627.45315972222</v>
      </c>
      <c r="Q71" s="79" t="s">
        <v>407</v>
      </c>
      <c r="R71" s="79"/>
      <c r="S71" s="79"/>
      <c r="T71" s="79"/>
      <c r="U71" s="79"/>
      <c r="V71" s="82" t="s">
        <v>606</v>
      </c>
      <c r="W71" s="81">
        <v>43627.45315972222</v>
      </c>
      <c r="X71" s="82" t="s">
        <v>710</v>
      </c>
      <c r="Y71" s="79"/>
      <c r="Z71" s="79"/>
      <c r="AA71" s="85" t="s">
        <v>842</v>
      </c>
      <c r="AB71" s="79"/>
      <c r="AC71" s="79" t="b">
        <v>0</v>
      </c>
      <c r="AD71" s="79">
        <v>0</v>
      </c>
      <c r="AE71" s="85" t="s">
        <v>933</v>
      </c>
      <c r="AF71" s="79" t="b">
        <v>0</v>
      </c>
      <c r="AG71" s="79" t="s">
        <v>954</v>
      </c>
      <c r="AH71" s="79"/>
      <c r="AI71" s="85" t="s">
        <v>933</v>
      </c>
      <c r="AJ71" s="79" t="b">
        <v>0</v>
      </c>
      <c r="AK71" s="79">
        <v>1</v>
      </c>
      <c r="AL71" s="85" t="s">
        <v>841</v>
      </c>
      <c r="AM71" s="79" t="s">
        <v>962</v>
      </c>
      <c r="AN71" s="79" t="b">
        <v>0</v>
      </c>
      <c r="AO71" s="85" t="s">
        <v>841</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c r="BE71" s="49"/>
      <c r="BF71" s="48"/>
      <c r="BG71" s="49"/>
      <c r="BH71" s="48"/>
      <c r="BI71" s="49"/>
      <c r="BJ71" s="48"/>
      <c r="BK71" s="49"/>
      <c r="BL71" s="48"/>
    </row>
    <row r="72" spans="1:64" ht="15">
      <c r="A72" s="64" t="s">
        <v>267</v>
      </c>
      <c r="B72" s="64" t="s">
        <v>342</v>
      </c>
      <c r="C72" s="65" t="s">
        <v>2840</v>
      </c>
      <c r="D72" s="66">
        <v>3</v>
      </c>
      <c r="E72" s="67" t="s">
        <v>132</v>
      </c>
      <c r="F72" s="68">
        <v>32</v>
      </c>
      <c r="G72" s="65"/>
      <c r="H72" s="69"/>
      <c r="I72" s="70"/>
      <c r="J72" s="70"/>
      <c r="K72" s="34" t="s">
        <v>65</v>
      </c>
      <c r="L72" s="77">
        <v>72</v>
      </c>
      <c r="M72" s="77"/>
      <c r="N72" s="72"/>
      <c r="O72" s="79" t="s">
        <v>359</v>
      </c>
      <c r="P72" s="81">
        <v>43627.52484953704</v>
      </c>
      <c r="Q72" s="79" t="s">
        <v>408</v>
      </c>
      <c r="R72" s="79"/>
      <c r="S72" s="79"/>
      <c r="T72" s="79"/>
      <c r="U72" s="79"/>
      <c r="V72" s="82" t="s">
        <v>607</v>
      </c>
      <c r="W72" s="81">
        <v>43627.52484953704</v>
      </c>
      <c r="X72" s="82" t="s">
        <v>711</v>
      </c>
      <c r="Y72" s="79"/>
      <c r="Z72" s="79"/>
      <c r="AA72" s="85" t="s">
        <v>843</v>
      </c>
      <c r="AB72" s="79"/>
      <c r="AC72" s="79" t="b">
        <v>0</v>
      </c>
      <c r="AD72" s="79">
        <v>0</v>
      </c>
      <c r="AE72" s="85" t="s">
        <v>933</v>
      </c>
      <c r="AF72" s="79" t="b">
        <v>0</v>
      </c>
      <c r="AG72" s="79" t="s">
        <v>954</v>
      </c>
      <c r="AH72" s="79"/>
      <c r="AI72" s="85" t="s">
        <v>933</v>
      </c>
      <c r="AJ72" s="79" t="b">
        <v>0</v>
      </c>
      <c r="AK72" s="79">
        <v>3</v>
      </c>
      <c r="AL72" s="85" t="s">
        <v>845</v>
      </c>
      <c r="AM72" s="79" t="s">
        <v>962</v>
      </c>
      <c r="AN72" s="79" t="b">
        <v>0</v>
      </c>
      <c r="AO72" s="85" t="s">
        <v>845</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267</v>
      </c>
      <c r="B73" s="64" t="s">
        <v>286</v>
      </c>
      <c r="C73" s="65" t="s">
        <v>2840</v>
      </c>
      <c r="D73" s="66">
        <v>3</v>
      </c>
      <c r="E73" s="67" t="s">
        <v>132</v>
      </c>
      <c r="F73" s="68">
        <v>32</v>
      </c>
      <c r="G73" s="65"/>
      <c r="H73" s="69"/>
      <c r="I73" s="70"/>
      <c r="J73" s="70"/>
      <c r="K73" s="34" t="s">
        <v>65</v>
      </c>
      <c r="L73" s="77">
        <v>73</v>
      </c>
      <c r="M73" s="77"/>
      <c r="N73" s="72"/>
      <c r="O73" s="79" t="s">
        <v>359</v>
      </c>
      <c r="P73" s="81">
        <v>43627.52484953704</v>
      </c>
      <c r="Q73" s="79" t="s">
        <v>408</v>
      </c>
      <c r="R73" s="79"/>
      <c r="S73" s="79"/>
      <c r="T73" s="79"/>
      <c r="U73" s="79"/>
      <c r="V73" s="82" t="s">
        <v>607</v>
      </c>
      <c r="W73" s="81">
        <v>43627.52484953704</v>
      </c>
      <c r="X73" s="82" t="s">
        <v>711</v>
      </c>
      <c r="Y73" s="79"/>
      <c r="Z73" s="79"/>
      <c r="AA73" s="85" t="s">
        <v>843</v>
      </c>
      <c r="AB73" s="79"/>
      <c r="AC73" s="79" t="b">
        <v>0</v>
      </c>
      <c r="AD73" s="79">
        <v>0</v>
      </c>
      <c r="AE73" s="85" t="s">
        <v>933</v>
      </c>
      <c r="AF73" s="79" t="b">
        <v>0</v>
      </c>
      <c r="AG73" s="79" t="s">
        <v>954</v>
      </c>
      <c r="AH73" s="79"/>
      <c r="AI73" s="85" t="s">
        <v>933</v>
      </c>
      <c r="AJ73" s="79" t="b">
        <v>0</v>
      </c>
      <c r="AK73" s="79">
        <v>3</v>
      </c>
      <c r="AL73" s="85" t="s">
        <v>845</v>
      </c>
      <c r="AM73" s="79" t="s">
        <v>962</v>
      </c>
      <c r="AN73" s="79" t="b">
        <v>0</v>
      </c>
      <c r="AO73" s="85" t="s">
        <v>845</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267</v>
      </c>
      <c r="B74" s="64" t="s">
        <v>314</v>
      </c>
      <c r="C74" s="65" t="s">
        <v>2840</v>
      </c>
      <c r="D74" s="66">
        <v>3</v>
      </c>
      <c r="E74" s="67" t="s">
        <v>132</v>
      </c>
      <c r="F74" s="68">
        <v>32</v>
      </c>
      <c r="G74" s="65"/>
      <c r="H74" s="69"/>
      <c r="I74" s="70"/>
      <c r="J74" s="70"/>
      <c r="K74" s="34" t="s">
        <v>65</v>
      </c>
      <c r="L74" s="77">
        <v>74</v>
      </c>
      <c r="M74" s="77"/>
      <c r="N74" s="72"/>
      <c r="O74" s="79" t="s">
        <v>359</v>
      </c>
      <c r="P74" s="81">
        <v>43627.52484953704</v>
      </c>
      <c r="Q74" s="79" t="s">
        <v>408</v>
      </c>
      <c r="R74" s="79"/>
      <c r="S74" s="79"/>
      <c r="T74" s="79"/>
      <c r="U74" s="79"/>
      <c r="V74" s="82" t="s">
        <v>607</v>
      </c>
      <c r="W74" s="81">
        <v>43627.52484953704</v>
      </c>
      <c r="X74" s="82" t="s">
        <v>711</v>
      </c>
      <c r="Y74" s="79"/>
      <c r="Z74" s="79"/>
      <c r="AA74" s="85" t="s">
        <v>843</v>
      </c>
      <c r="AB74" s="79"/>
      <c r="AC74" s="79" t="b">
        <v>0</v>
      </c>
      <c r="AD74" s="79">
        <v>0</v>
      </c>
      <c r="AE74" s="85" t="s">
        <v>933</v>
      </c>
      <c r="AF74" s="79" t="b">
        <v>0</v>
      </c>
      <c r="AG74" s="79" t="s">
        <v>954</v>
      </c>
      <c r="AH74" s="79"/>
      <c r="AI74" s="85" t="s">
        <v>933</v>
      </c>
      <c r="AJ74" s="79" t="b">
        <v>0</v>
      </c>
      <c r="AK74" s="79">
        <v>3</v>
      </c>
      <c r="AL74" s="85" t="s">
        <v>845</v>
      </c>
      <c r="AM74" s="79" t="s">
        <v>962</v>
      </c>
      <c r="AN74" s="79" t="b">
        <v>0</v>
      </c>
      <c r="AO74" s="85" t="s">
        <v>845</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1</v>
      </c>
      <c r="BD74" s="48"/>
      <c r="BE74" s="49"/>
      <c r="BF74" s="48"/>
      <c r="BG74" s="49"/>
      <c r="BH74" s="48"/>
      <c r="BI74" s="49"/>
      <c r="BJ74" s="48"/>
      <c r="BK74" s="49"/>
      <c r="BL74" s="48"/>
    </row>
    <row r="75" spans="1:64" ht="15">
      <c r="A75" s="64" t="s">
        <v>267</v>
      </c>
      <c r="B75" s="64" t="s">
        <v>269</v>
      </c>
      <c r="C75" s="65" t="s">
        <v>2840</v>
      </c>
      <c r="D75" s="66">
        <v>3</v>
      </c>
      <c r="E75" s="67" t="s">
        <v>132</v>
      </c>
      <c r="F75" s="68">
        <v>32</v>
      </c>
      <c r="G75" s="65"/>
      <c r="H75" s="69"/>
      <c r="I75" s="70"/>
      <c r="J75" s="70"/>
      <c r="K75" s="34" t="s">
        <v>65</v>
      </c>
      <c r="L75" s="77">
        <v>75</v>
      </c>
      <c r="M75" s="77"/>
      <c r="N75" s="72"/>
      <c r="O75" s="79" t="s">
        <v>359</v>
      </c>
      <c r="P75" s="81">
        <v>43627.52484953704</v>
      </c>
      <c r="Q75" s="79" t="s">
        <v>408</v>
      </c>
      <c r="R75" s="79"/>
      <c r="S75" s="79"/>
      <c r="T75" s="79"/>
      <c r="U75" s="79"/>
      <c r="V75" s="82" t="s">
        <v>607</v>
      </c>
      <c r="W75" s="81">
        <v>43627.52484953704</v>
      </c>
      <c r="X75" s="82" t="s">
        <v>711</v>
      </c>
      <c r="Y75" s="79"/>
      <c r="Z75" s="79"/>
      <c r="AA75" s="85" t="s">
        <v>843</v>
      </c>
      <c r="AB75" s="79"/>
      <c r="AC75" s="79" t="b">
        <v>0</v>
      </c>
      <c r="AD75" s="79">
        <v>0</v>
      </c>
      <c r="AE75" s="85" t="s">
        <v>933</v>
      </c>
      <c r="AF75" s="79" t="b">
        <v>0</v>
      </c>
      <c r="AG75" s="79" t="s">
        <v>954</v>
      </c>
      <c r="AH75" s="79"/>
      <c r="AI75" s="85" t="s">
        <v>933</v>
      </c>
      <c r="AJ75" s="79" t="b">
        <v>0</v>
      </c>
      <c r="AK75" s="79">
        <v>3</v>
      </c>
      <c r="AL75" s="85" t="s">
        <v>845</v>
      </c>
      <c r="AM75" s="79" t="s">
        <v>962</v>
      </c>
      <c r="AN75" s="79" t="b">
        <v>0</v>
      </c>
      <c r="AO75" s="85" t="s">
        <v>845</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1</v>
      </c>
      <c r="BE75" s="49">
        <v>4.166666666666667</v>
      </c>
      <c r="BF75" s="48">
        <v>1</v>
      </c>
      <c r="BG75" s="49">
        <v>4.166666666666667</v>
      </c>
      <c r="BH75" s="48">
        <v>0</v>
      </c>
      <c r="BI75" s="49">
        <v>0</v>
      </c>
      <c r="BJ75" s="48">
        <v>22</v>
      </c>
      <c r="BK75" s="49">
        <v>91.66666666666667</v>
      </c>
      <c r="BL75" s="48">
        <v>24</v>
      </c>
    </row>
    <row r="76" spans="1:64" ht="15">
      <c r="A76" s="64" t="s">
        <v>268</v>
      </c>
      <c r="B76" s="64" t="s">
        <v>272</v>
      </c>
      <c r="C76" s="65" t="s">
        <v>2840</v>
      </c>
      <c r="D76" s="66">
        <v>3</v>
      </c>
      <c r="E76" s="67" t="s">
        <v>132</v>
      </c>
      <c r="F76" s="68">
        <v>32</v>
      </c>
      <c r="G76" s="65"/>
      <c r="H76" s="69"/>
      <c r="I76" s="70"/>
      <c r="J76" s="70"/>
      <c r="K76" s="34" t="s">
        <v>65</v>
      </c>
      <c r="L76" s="77">
        <v>76</v>
      </c>
      <c r="M76" s="77"/>
      <c r="N76" s="72"/>
      <c r="O76" s="79" t="s">
        <v>359</v>
      </c>
      <c r="P76" s="81">
        <v>43627.7127662037</v>
      </c>
      <c r="Q76" s="79" t="s">
        <v>409</v>
      </c>
      <c r="R76" s="79"/>
      <c r="S76" s="79"/>
      <c r="T76" s="79"/>
      <c r="U76" s="79"/>
      <c r="V76" s="82" t="s">
        <v>608</v>
      </c>
      <c r="W76" s="81">
        <v>43627.7127662037</v>
      </c>
      <c r="X76" s="82" t="s">
        <v>712</v>
      </c>
      <c r="Y76" s="79"/>
      <c r="Z76" s="79"/>
      <c r="AA76" s="85" t="s">
        <v>844</v>
      </c>
      <c r="AB76" s="79"/>
      <c r="AC76" s="79" t="b">
        <v>0</v>
      </c>
      <c r="AD76" s="79">
        <v>0</v>
      </c>
      <c r="AE76" s="85" t="s">
        <v>933</v>
      </c>
      <c r="AF76" s="79" t="b">
        <v>0</v>
      </c>
      <c r="AG76" s="79" t="s">
        <v>954</v>
      </c>
      <c r="AH76" s="79"/>
      <c r="AI76" s="85" t="s">
        <v>933</v>
      </c>
      <c r="AJ76" s="79" t="b">
        <v>0</v>
      </c>
      <c r="AK76" s="79">
        <v>4</v>
      </c>
      <c r="AL76" s="85" t="s">
        <v>850</v>
      </c>
      <c r="AM76" s="79" t="s">
        <v>960</v>
      </c>
      <c r="AN76" s="79" t="b">
        <v>0</v>
      </c>
      <c r="AO76" s="85" t="s">
        <v>850</v>
      </c>
      <c r="AP76" s="79" t="s">
        <v>176</v>
      </c>
      <c r="AQ76" s="79">
        <v>0</v>
      </c>
      <c r="AR76" s="79">
        <v>0</v>
      </c>
      <c r="AS76" s="79"/>
      <c r="AT76" s="79"/>
      <c r="AU76" s="79"/>
      <c r="AV76" s="79"/>
      <c r="AW76" s="79"/>
      <c r="AX76" s="79"/>
      <c r="AY76" s="79"/>
      <c r="AZ76" s="79"/>
      <c r="BA76">
        <v>1</v>
      </c>
      <c r="BB76" s="78" t="str">
        <f>REPLACE(INDEX(GroupVertices[Group],MATCH(Edges[[#This Row],[Vertex 1]],GroupVertices[Vertex],0)),1,1,"")</f>
        <v>15</v>
      </c>
      <c r="BC76" s="78" t="str">
        <f>REPLACE(INDEX(GroupVertices[Group],MATCH(Edges[[#This Row],[Vertex 2]],GroupVertices[Vertex],0)),1,1,"")</f>
        <v>15</v>
      </c>
      <c r="BD76" s="48">
        <v>2</v>
      </c>
      <c r="BE76" s="49">
        <v>8.695652173913043</v>
      </c>
      <c r="BF76" s="48">
        <v>0</v>
      </c>
      <c r="BG76" s="49">
        <v>0</v>
      </c>
      <c r="BH76" s="48">
        <v>0</v>
      </c>
      <c r="BI76" s="49">
        <v>0</v>
      </c>
      <c r="BJ76" s="48">
        <v>21</v>
      </c>
      <c r="BK76" s="49">
        <v>91.30434782608695</v>
      </c>
      <c r="BL76" s="48">
        <v>23</v>
      </c>
    </row>
    <row r="77" spans="1:64" ht="15">
      <c r="A77" s="64" t="s">
        <v>269</v>
      </c>
      <c r="B77" s="64" t="s">
        <v>342</v>
      </c>
      <c r="C77" s="65" t="s">
        <v>2840</v>
      </c>
      <c r="D77" s="66">
        <v>3</v>
      </c>
      <c r="E77" s="67" t="s">
        <v>132</v>
      </c>
      <c r="F77" s="68">
        <v>32</v>
      </c>
      <c r="G77" s="65"/>
      <c r="H77" s="69"/>
      <c r="I77" s="70"/>
      <c r="J77" s="70"/>
      <c r="K77" s="34" t="s">
        <v>65</v>
      </c>
      <c r="L77" s="77">
        <v>77</v>
      </c>
      <c r="M77" s="77"/>
      <c r="N77" s="72"/>
      <c r="O77" s="79" t="s">
        <v>359</v>
      </c>
      <c r="P77" s="81">
        <v>43627.490949074076</v>
      </c>
      <c r="Q77" s="79" t="s">
        <v>410</v>
      </c>
      <c r="R77" s="79"/>
      <c r="S77" s="79"/>
      <c r="T77" s="79" t="s">
        <v>516</v>
      </c>
      <c r="U77" s="82" t="s">
        <v>535</v>
      </c>
      <c r="V77" s="82" t="s">
        <v>535</v>
      </c>
      <c r="W77" s="81">
        <v>43627.490949074076</v>
      </c>
      <c r="X77" s="82" t="s">
        <v>713</v>
      </c>
      <c r="Y77" s="79"/>
      <c r="Z77" s="79"/>
      <c r="AA77" s="85" t="s">
        <v>845</v>
      </c>
      <c r="AB77" s="79"/>
      <c r="AC77" s="79" t="b">
        <v>0</v>
      </c>
      <c r="AD77" s="79">
        <v>2</v>
      </c>
      <c r="AE77" s="85" t="s">
        <v>933</v>
      </c>
      <c r="AF77" s="79" t="b">
        <v>0</v>
      </c>
      <c r="AG77" s="79" t="s">
        <v>954</v>
      </c>
      <c r="AH77" s="79"/>
      <c r="AI77" s="85" t="s">
        <v>933</v>
      </c>
      <c r="AJ77" s="79" t="b">
        <v>0</v>
      </c>
      <c r="AK77" s="79">
        <v>3</v>
      </c>
      <c r="AL77" s="85" t="s">
        <v>933</v>
      </c>
      <c r="AM77" s="79" t="s">
        <v>962</v>
      </c>
      <c r="AN77" s="79" t="b">
        <v>0</v>
      </c>
      <c r="AO77" s="85" t="s">
        <v>845</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270</v>
      </c>
      <c r="B78" s="64" t="s">
        <v>342</v>
      </c>
      <c r="C78" s="65" t="s">
        <v>2840</v>
      </c>
      <c r="D78" s="66">
        <v>3</v>
      </c>
      <c r="E78" s="67" t="s">
        <v>132</v>
      </c>
      <c r="F78" s="68">
        <v>32</v>
      </c>
      <c r="G78" s="65"/>
      <c r="H78" s="69"/>
      <c r="I78" s="70"/>
      <c r="J78" s="70"/>
      <c r="K78" s="34" t="s">
        <v>65</v>
      </c>
      <c r="L78" s="77">
        <v>78</v>
      </c>
      <c r="M78" s="77"/>
      <c r="N78" s="72"/>
      <c r="O78" s="79" t="s">
        <v>359</v>
      </c>
      <c r="P78" s="81">
        <v>43627.84123842593</v>
      </c>
      <c r="Q78" s="79" t="s">
        <v>408</v>
      </c>
      <c r="R78" s="79"/>
      <c r="S78" s="79"/>
      <c r="T78" s="79"/>
      <c r="U78" s="79"/>
      <c r="V78" s="82" t="s">
        <v>609</v>
      </c>
      <c r="W78" s="81">
        <v>43627.84123842593</v>
      </c>
      <c r="X78" s="82" t="s">
        <v>714</v>
      </c>
      <c r="Y78" s="79"/>
      <c r="Z78" s="79"/>
      <c r="AA78" s="85" t="s">
        <v>846</v>
      </c>
      <c r="AB78" s="79"/>
      <c r="AC78" s="79" t="b">
        <v>0</v>
      </c>
      <c r="AD78" s="79">
        <v>0</v>
      </c>
      <c r="AE78" s="85" t="s">
        <v>933</v>
      </c>
      <c r="AF78" s="79" t="b">
        <v>0</v>
      </c>
      <c r="AG78" s="79" t="s">
        <v>954</v>
      </c>
      <c r="AH78" s="79"/>
      <c r="AI78" s="85" t="s">
        <v>933</v>
      </c>
      <c r="AJ78" s="79" t="b">
        <v>0</v>
      </c>
      <c r="AK78" s="79">
        <v>3</v>
      </c>
      <c r="AL78" s="85" t="s">
        <v>845</v>
      </c>
      <c r="AM78" s="79" t="s">
        <v>969</v>
      </c>
      <c r="AN78" s="79" t="b">
        <v>0</v>
      </c>
      <c r="AO78" s="85" t="s">
        <v>845</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269</v>
      </c>
      <c r="B79" s="64" t="s">
        <v>286</v>
      </c>
      <c r="C79" s="65" t="s">
        <v>2840</v>
      </c>
      <c r="D79" s="66">
        <v>3</v>
      </c>
      <c r="E79" s="67" t="s">
        <v>132</v>
      </c>
      <c r="F79" s="68">
        <v>32</v>
      </c>
      <c r="G79" s="65"/>
      <c r="H79" s="69"/>
      <c r="I79" s="70"/>
      <c r="J79" s="70"/>
      <c r="K79" s="34" t="s">
        <v>65</v>
      </c>
      <c r="L79" s="77">
        <v>79</v>
      </c>
      <c r="M79" s="77"/>
      <c r="N79" s="72"/>
      <c r="O79" s="79" t="s">
        <v>359</v>
      </c>
      <c r="P79" s="81">
        <v>43627.490949074076</v>
      </c>
      <c r="Q79" s="79" t="s">
        <v>410</v>
      </c>
      <c r="R79" s="79"/>
      <c r="S79" s="79"/>
      <c r="T79" s="79" t="s">
        <v>516</v>
      </c>
      <c r="U79" s="82" t="s">
        <v>535</v>
      </c>
      <c r="V79" s="82" t="s">
        <v>535</v>
      </c>
      <c r="W79" s="81">
        <v>43627.490949074076</v>
      </c>
      <c r="X79" s="82" t="s">
        <v>713</v>
      </c>
      <c r="Y79" s="79"/>
      <c r="Z79" s="79"/>
      <c r="AA79" s="85" t="s">
        <v>845</v>
      </c>
      <c r="AB79" s="79"/>
      <c r="AC79" s="79" t="b">
        <v>0</v>
      </c>
      <c r="AD79" s="79">
        <v>2</v>
      </c>
      <c r="AE79" s="85" t="s">
        <v>933</v>
      </c>
      <c r="AF79" s="79" t="b">
        <v>0</v>
      </c>
      <c r="AG79" s="79" t="s">
        <v>954</v>
      </c>
      <c r="AH79" s="79"/>
      <c r="AI79" s="85" t="s">
        <v>933</v>
      </c>
      <c r="AJ79" s="79" t="b">
        <v>0</v>
      </c>
      <c r="AK79" s="79">
        <v>3</v>
      </c>
      <c r="AL79" s="85" t="s">
        <v>933</v>
      </c>
      <c r="AM79" s="79" t="s">
        <v>962</v>
      </c>
      <c r="AN79" s="79" t="b">
        <v>0</v>
      </c>
      <c r="AO79" s="85" t="s">
        <v>845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269</v>
      </c>
      <c r="B80" s="64" t="s">
        <v>314</v>
      </c>
      <c r="C80" s="65" t="s">
        <v>2840</v>
      </c>
      <c r="D80" s="66">
        <v>3</v>
      </c>
      <c r="E80" s="67" t="s">
        <v>132</v>
      </c>
      <c r="F80" s="68">
        <v>32</v>
      </c>
      <c r="G80" s="65"/>
      <c r="H80" s="69"/>
      <c r="I80" s="70"/>
      <c r="J80" s="70"/>
      <c r="K80" s="34" t="s">
        <v>65</v>
      </c>
      <c r="L80" s="77">
        <v>80</v>
      </c>
      <c r="M80" s="77"/>
      <c r="N80" s="72"/>
      <c r="O80" s="79" t="s">
        <v>359</v>
      </c>
      <c r="P80" s="81">
        <v>43627.490949074076</v>
      </c>
      <c r="Q80" s="79" t="s">
        <v>410</v>
      </c>
      <c r="R80" s="79"/>
      <c r="S80" s="79"/>
      <c r="T80" s="79" t="s">
        <v>516</v>
      </c>
      <c r="U80" s="82" t="s">
        <v>535</v>
      </c>
      <c r="V80" s="82" t="s">
        <v>535</v>
      </c>
      <c r="W80" s="81">
        <v>43627.490949074076</v>
      </c>
      <c r="X80" s="82" t="s">
        <v>713</v>
      </c>
      <c r="Y80" s="79"/>
      <c r="Z80" s="79"/>
      <c r="AA80" s="85" t="s">
        <v>845</v>
      </c>
      <c r="AB80" s="79"/>
      <c r="AC80" s="79" t="b">
        <v>0</v>
      </c>
      <c r="AD80" s="79">
        <v>2</v>
      </c>
      <c r="AE80" s="85" t="s">
        <v>933</v>
      </c>
      <c r="AF80" s="79" t="b">
        <v>0</v>
      </c>
      <c r="AG80" s="79" t="s">
        <v>954</v>
      </c>
      <c r="AH80" s="79"/>
      <c r="AI80" s="85" t="s">
        <v>933</v>
      </c>
      <c r="AJ80" s="79" t="b">
        <v>0</v>
      </c>
      <c r="AK80" s="79">
        <v>3</v>
      </c>
      <c r="AL80" s="85" t="s">
        <v>933</v>
      </c>
      <c r="AM80" s="79" t="s">
        <v>962</v>
      </c>
      <c r="AN80" s="79" t="b">
        <v>0</v>
      </c>
      <c r="AO80" s="85" t="s">
        <v>845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1</v>
      </c>
      <c r="BD80" s="48">
        <v>2</v>
      </c>
      <c r="BE80" s="49">
        <v>4.3478260869565215</v>
      </c>
      <c r="BF80" s="48">
        <v>1</v>
      </c>
      <c r="BG80" s="49">
        <v>2.1739130434782608</v>
      </c>
      <c r="BH80" s="48">
        <v>0</v>
      </c>
      <c r="BI80" s="49">
        <v>0</v>
      </c>
      <c r="BJ80" s="48">
        <v>43</v>
      </c>
      <c r="BK80" s="49">
        <v>93.47826086956522</v>
      </c>
      <c r="BL80" s="48">
        <v>46</v>
      </c>
    </row>
    <row r="81" spans="1:64" ht="15">
      <c r="A81" s="64" t="s">
        <v>270</v>
      </c>
      <c r="B81" s="64" t="s">
        <v>269</v>
      </c>
      <c r="C81" s="65" t="s">
        <v>2840</v>
      </c>
      <c r="D81" s="66">
        <v>3</v>
      </c>
      <c r="E81" s="67" t="s">
        <v>132</v>
      </c>
      <c r="F81" s="68">
        <v>32</v>
      </c>
      <c r="G81" s="65"/>
      <c r="H81" s="69"/>
      <c r="I81" s="70"/>
      <c r="J81" s="70"/>
      <c r="K81" s="34" t="s">
        <v>65</v>
      </c>
      <c r="L81" s="77">
        <v>81</v>
      </c>
      <c r="M81" s="77"/>
      <c r="N81" s="72"/>
      <c r="O81" s="79" t="s">
        <v>359</v>
      </c>
      <c r="P81" s="81">
        <v>43627.84123842593</v>
      </c>
      <c r="Q81" s="79" t="s">
        <v>408</v>
      </c>
      <c r="R81" s="79"/>
      <c r="S81" s="79"/>
      <c r="T81" s="79"/>
      <c r="U81" s="79"/>
      <c r="V81" s="82" t="s">
        <v>609</v>
      </c>
      <c r="W81" s="81">
        <v>43627.84123842593</v>
      </c>
      <c r="X81" s="82" t="s">
        <v>714</v>
      </c>
      <c r="Y81" s="79"/>
      <c r="Z81" s="79"/>
      <c r="AA81" s="85" t="s">
        <v>846</v>
      </c>
      <c r="AB81" s="79"/>
      <c r="AC81" s="79" t="b">
        <v>0</v>
      </c>
      <c r="AD81" s="79">
        <v>0</v>
      </c>
      <c r="AE81" s="85" t="s">
        <v>933</v>
      </c>
      <c r="AF81" s="79" t="b">
        <v>0</v>
      </c>
      <c r="AG81" s="79" t="s">
        <v>954</v>
      </c>
      <c r="AH81" s="79"/>
      <c r="AI81" s="85" t="s">
        <v>933</v>
      </c>
      <c r="AJ81" s="79" t="b">
        <v>0</v>
      </c>
      <c r="AK81" s="79">
        <v>3</v>
      </c>
      <c r="AL81" s="85" t="s">
        <v>845</v>
      </c>
      <c r="AM81" s="79" t="s">
        <v>969</v>
      </c>
      <c r="AN81" s="79" t="b">
        <v>0</v>
      </c>
      <c r="AO81" s="85" t="s">
        <v>845</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270</v>
      </c>
      <c r="B82" s="64" t="s">
        <v>286</v>
      </c>
      <c r="C82" s="65" t="s">
        <v>2840</v>
      </c>
      <c r="D82" s="66">
        <v>3</v>
      </c>
      <c r="E82" s="67" t="s">
        <v>132</v>
      </c>
      <c r="F82" s="68">
        <v>32</v>
      </c>
      <c r="G82" s="65"/>
      <c r="H82" s="69"/>
      <c r="I82" s="70"/>
      <c r="J82" s="70"/>
      <c r="K82" s="34" t="s">
        <v>65</v>
      </c>
      <c r="L82" s="77">
        <v>82</v>
      </c>
      <c r="M82" s="77"/>
      <c r="N82" s="72"/>
      <c r="O82" s="79" t="s">
        <v>359</v>
      </c>
      <c r="P82" s="81">
        <v>43627.84123842593</v>
      </c>
      <c r="Q82" s="79" t="s">
        <v>408</v>
      </c>
      <c r="R82" s="79"/>
      <c r="S82" s="79"/>
      <c r="T82" s="79"/>
      <c r="U82" s="79"/>
      <c r="V82" s="82" t="s">
        <v>609</v>
      </c>
      <c r="W82" s="81">
        <v>43627.84123842593</v>
      </c>
      <c r="X82" s="82" t="s">
        <v>714</v>
      </c>
      <c r="Y82" s="79"/>
      <c r="Z82" s="79"/>
      <c r="AA82" s="85" t="s">
        <v>846</v>
      </c>
      <c r="AB82" s="79"/>
      <c r="AC82" s="79" t="b">
        <v>0</v>
      </c>
      <c r="AD82" s="79">
        <v>0</v>
      </c>
      <c r="AE82" s="85" t="s">
        <v>933</v>
      </c>
      <c r="AF82" s="79" t="b">
        <v>0</v>
      </c>
      <c r="AG82" s="79" t="s">
        <v>954</v>
      </c>
      <c r="AH82" s="79"/>
      <c r="AI82" s="85" t="s">
        <v>933</v>
      </c>
      <c r="AJ82" s="79" t="b">
        <v>0</v>
      </c>
      <c r="AK82" s="79">
        <v>3</v>
      </c>
      <c r="AL82" s="85" t="s">
        <v>845</v>
      </c>
      <c r="AM82" s="79" t="s">
        <v>969</v>
      </c>
      <c r="AN82" s="79" t="b">
        <v>0</v>
      </c>
      <c r="AO82" s="85" t="s">
        <v>845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270</v>
      </c>
      <c r="B83" s="64" t="s">
        <v>314</v>
      </c>
      <c r="C83" s="65" t="s">
        <v>2840</v>
      </c>
      <c r="D83" s="66">
        <v>3</v>
      </c>
      <c r="E83" s="67" t="s">
        <v>132</v>
      </c>
      <c r="F83" s="68">
        <v>32</v>
      </c>
      <c r="G83" s="65"/>
      <c r="H83" s="69"/>
      <c r="I83" s="70"/>
      <c r="J83" s="70"/>
      <c r="K83" s="34" t="s">
        <v>65</v>
      </c>
      <c r="L83" s="77">
        <v>83</v>
      </c>
      <c r="M83" s="77"/>
      <c r="N83" s="72"/>
      <c r="O83" s="79" t="s">
        <v>359</v>
      </c>
      <c r="P83" s="81">
        <v>43627.84123842593</v>
      </c>
      <c r="Q83" s="79" t="s">
        <v>408</v>
      </c>
      <c r="R83" s="79"/>
      <c r="S83" s="79"/>
      <c r="T83" s="79"/>
      <c r="U83" s="79"/>
      <c r="V83" s="82" t="s">
        <v>609</v>
      </c>
      <c r="W83" s="81">
        <v>43627.84123842593</v>
      </c>
      <c r="X83" s="82" t="s">
        <v>714</v>
      </c>
      <c r="Y83" s="79"/>
      <c r="Z83" s="79"/>
      <c r="AA83" s="85" t="s">
        <v>846</v>
      </c>
      <c r="AB83" s="79"/>
      <c r="AC83" s="79" t="b">
        <v>0</v>
      </c>
      <c r="AD83" s="79">
        <v>0</v>
      </c>
      <c r="AE83" s="85" t="s">
        <v>933</v>
      </c>
      <c r="AF83" s="79" t="b">
        <v>0</v>
      </c>
      <c r="AG83" s="79" t="s">
        <v>954</v>
      </c>
      <c r="AH83" s="79"/>
      <c r="AI83" s="85" t="s">
        <v>933</v>
      </c>
      <c r="AJ83" s="79" t="b">
        <v>0</v>
      </c>
      <c r="AK83" s="79">
        <v>3</v>
      </c>
      <c r="AL83" s="85" t="s">
        <v>845</v>
      </c>
      <c r="AM83" s="79" t="s">
        <v>969</v>
      </c>
      <c r="AN83" s="79" t="b">
        <v>0</v>
      </c>
      <c r="AO83" s="85" t="s">
        <v>845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1</v>
      </c>
      <c r="BD83" s="48">
        <v>1</v>
      </c>
      <c r="BE83" s="49">
        <v>4.166666666666667</v>
      </c>
      <c r="BF83" s="48">
        <v>1</v>
      </c>
      <c r="BG83" s="49">
        <v>4.166666666666667</v>
      </c>
      <c r="BH83" s="48">
        <v>0</v>
      </c>
      <c r="BI83" s="49">
        <v>0</v>
      </c>
      <c r="BJ83" s="48">
        <v>22</v>
      </c>
      <c r="BK83" s="49">
        <v>91.66666666666667</v>
      </c>
      <c r="BL83" s="48">
        <v>24</v>
      </c>
    </row>
    <row r="84" spans="1:64" ht="15">
      <c r="A84" s="64" t="s">
        <v>271</v>
      </c>
      <c r="B84" s="64" t="s">
        <v>271</v>
      </c>
      <c r="C84" s="65" t="s">
        <v>2842</v>
      </c>
      <c r="D84" s="66">
        <v>10</v>
      </c>
      <c r="E84" s="67" t="s">
        <v>136</v>
      </c>
      <c r="F84" s="68">
        <v>23.333333333333336</v>
      </c>
      <c r="G84" s="65"/>
      <c r="H84" s="69"/>
      <c r="I84" s="70"/>
      <c r="J84" s="70"/>
      <c r="K84" s="34" t="s">
        <v>65</v>
      </c>
      <c r="L84" s="77">
        <v>84</v>
      </c>
      <c r="M84" s="77"/>
      <c r="N84" s="72"/>
      <c r="O84" s="79" t="s">
        <v>176</v>
      </c>
      <c r="P84" s="81">
        <v>43621.500127314815</v>
      </c>
      <c r="Q84" s="79" t="s">
        <v>411</v>
      </c>
      <c r="R84" s="79"/>
      <c r="S84" s="79"/>
      <c r="T84" s="79" t="s">
        <v>517</v>
      </c>
      <c r="U84" s="82" t="s">
        <v>536</v>
      </c>
      <c r="V84" s="82" t="s">
        <v>536</v>
      </c>
      <c r="W84" s="81">
        <v>43621.500127314815</v>
      </c>
      <c r="X84" s="82" t="s">
        <v>715</v>
      </c>
      <c r="Y84" s="79"/>
      <c r="Z84" s="79"/>
      <c r="AA84" s="85" t="s">
        <v>847</v>
      </c>
      <c r="AB84" s="79"/>
      <c r="AC84" s="79" t="b">
        <v>0</v>
      </c>
      <c r="AD84" s="79">
        <v>3</v>
      </c>
      <c r="AE84" s="85" t="s">
        <v>933</v>
      </c>
      <c r="AF84" s="79" t="b">
        <v>0</v>
      </c>
      <c r="AG84" s="79" t="s">
        <v>954</v>
      </c>
      <c r="AH84" s="79"/>
      <c r="AI84" s="85" t="s">
        <v>933</v>
      </c>
      <c r="AJ84" s="79" t="b">
        <v>0</v>
      </c>
      <c r="AK84" s="79">
        <v>1</v>
      </c>
      <c r="AL84" s="85" t="s">
        <v>933</v>
      </c>
      <c r="AM84" s="79" t="s">
        <v>962</v>
      </c>
      <c r="AN84" s="79" t="b">
        <v>0</v>
      </c>
      <c r="AO84" s="85" t="s">
        <v>847</v>
      </c>
      <c r="AP84" s="79" t="s">
        <v>176</v>
      </c>
      <c r="AQ84" s="79">
        <v>0</v>
      </c>
      <c r="AR84" s="79">
        <v>0</v>
      </c>
      <c r="AS84" s="79"/>
      <c r="AT84" s="79"/>
      <c r="AU84" s="79"/>
      <c r="AV84" s="79"/>
      <c r="AW84" s="79"/>
      <c r="AX84" s="79"/>
      <c r="AY84" s="79"/>
      <c r="AZ84" s="79"/>
      <c r="BA84">
        <v>3</v>
      </c>
      <c r="BB84" s="78" t="str">
        <f>REPLACE(INDEX(GroupVertices[Group],MATCH(Edges[[#This Row],[Vertex 1]],GroupVertices[Vertex],0)),1,1,"")</f>
        <v>2</v>
      </c>
      <c r="BC84" s="78" t="str">
        <f>REPLACE(INDEX(GroupVertices[Group],MATCH(Edges[[#This Row],[Vertex 2]],GroupVertices[Vertex],0)),1,1,"")</f>
        <v>2</v>
      </c>
      <c r="BD84" s="48">
        <v>1</v>
      </c>
      <c r="BE84" s="49">
        <v>2.272727272727273</v>
      </c>
      <c r="BF84" s="48">
        <v>0</v>
      </c>
      <c r="BG84" s="49">
        <v>0</v>
      </c>
      <c r="BH84" s="48">
        <v>0</v>
      </c>
      <c r="BI84" s="49">
        <v>0</v>
      </c>
      <c r="BJ84" s="48">
        <v>43</v>
      </c>
      <c r="BK84" s="49">
        <v>97.72727272727273</v>
      </c>
      <c r="BL84" s="48">
        <v>44</v>
      </c>
    </row>
    <row r="85" spans="1:64" ht="15">
      <c r="A85" s="64" t="s">
        <v>271</v>
      </c>
      <c r="B85" s="64" t="s">
        <v>271</v>
      </c>
      <c r="C85" s="65" t="s">
        <v>2842</v>
      </c>
      <c r="D85" s="66">
        <v>10</v>
      </c>
      <c r="E85" s="67" t="s">
        <v>136</v>
      </c>
      <c r="F85" s="68">
        <v>23.333333333333336</v>
      </c>
      <c r="G85" s="65"/>
      <c r="H85" s="69"/>
      <c r="I85" s="70"/>
      <c r="J85" s="70"/>
      <c r="K85" s="34" t="s">
        <v>65</v>
      </c>
      <c r="L85" s="77">
        <v>85</v>
      </c>
      <c r="M85" s="77"/>
      <c r="N85" s="72"/>
      <c r="O85" s="79" t="s">
        <v>176</v>
      </c>
      <c r="P85" s="81">
        <v>43621.60259259259</v>
      </c>
      <c r="Q85" s="79" t="s">
        <v>412</v>
      </c>
      <c r="R85" s="79"/>
      <c r="S85" s="79"/>
      <c r="T85" s="79" t="s">
        <v>517</v>
      </c>
      <c r="U85" s="82" t="s">
        <v>537</v>
      </c>
      <c r="V85" s="82" t="s">
        <v>537</v>
      </c>
      <c r="W85" s="81">
        <v>43621.60259259259</v>
      </c>
      <c r="X85" s="82" t="s">
        <v>716</v>
      </c>
      <c r="Y85" s="79"/>
      <c r="Z85" s="79"/>
      <c r="AA85" s="85" t="s">
        <v>848</v>
      </c>
      <c r="AB85" s="79"/>
      <c r="AC85" s="79" t="b">
        <v>0</v>
      </c>
      <c r="AD85" s="79">
        <v>2</v>
      </c>
      <c r="AE85" s="85" t="s">
        <v>933</v>
      </c>
      <c r="AF85" s="79" t="b">
        <v>0</v>
      </c>
      <c r="AG85" s="79" t="s">
        <v>954</v>
      </c>
      <c r="AH85" s="79"/>
      <c r="AI85" s="85" t="s">
        <v>933</v>
      </c>
      <c r="AJ85" s="79" t="b">
        <v>0</v>
      </c>
      <c r="AK85" s="79">
        <v>0</v>
      </c>
      <c r="AL85" s="85" t="s">
        <v>933</v>
      </c>
      <c r="AM85" s="79" t="s">
        <v>962</v>
      </c>
      <c r="AN85" s="79" t="b">
        <v>0</v>
      </c>
      <c r="AO85" s="85" t="s">
        <v>848</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40</v>
      </c>
      <c r="BK85" s="49">
        <v>100</v>
      </c>
      <c r="BL85" s="48">
        <v>40</v>
      </c>
    </row>
    <row r="86" spans="1:64" ht="15">
      <c r="A86" s="64" t="s">
        <v>271</v>
      </c>
      <c r="B86" s="64" t="s">
        <v>271</v>
      </c>
      <c r="C86" s="65" t="s">
        <v>2842</v>
      </c>
      <c r="D86" s="66">
        <v>10</v>
      </c>
      <c r="E86" s="67" t="s">
        <v>136</v>
      </c>
      <c r="F86" s="68">
        <v>23.333333333333336</v>
      </c>
      <c r="G86" s="65"/>
      <c r="H86" s="69"/>
      <c r="I86" s="70"/>
      <c r="J86" s="70"/>
      <c r="K86" s="34" t="s">
        <v>65</v>
      </c>
      <c r="L86" s="77">
        <v>86</v>
      </c>
      <c r="M86" s="77"/>
      <c r="N86" s="72"/>
      <c r="O86" s="79" t="s">
        <v>176</v>
      </c>
      <c r="P86" s="81">
        <v>43628.40206018519</v>
      </c>
      <c r="Q86" s="79" t="s">
        <v>413</v>
      </c>
      <c r="R86" s="82" t="s">
        <v>478</v>
      </c>
      <c r="S86" s="79" t="s">
        <v>499</v>
      </c>
      <c r="T86" s="79" t="s">
        <v>518</v>
      </c>
      <c r="U86" s="82" t="s">
        <v>538</v>
      </c>
      <c r="V86" s="82" t="s">
        <v>538</v>
      </c>
      <c r="W86" s="81">
        <v>43628.40206018519</v>
      </c>
      <c r="X86" s="82" t="s">
        <v>717</v>
      </c>
      <c r="Y86" s="79"/>
      <c r="Z86" s="79"/>
      <c r="AA86" s="85" t="s">
        <v>849</v>
      </c>
      <c r="AB86" s="79"/>
      <c r="AC86" s="79" t="b">
        <v>0</v>
      </c>
      <c r="AD86" s="79">
        <v>1</v>
      </c>
      <c r="AE86" s="85" t="s">
        <v>933</v>
      </c>
      <c r="AF86" s="79" t="b">
        <v>0</v>
      </c>
      <c r="AG86" s="79" t="s">
        <v>954</v>
      </c>
      <c r="AH86" s="79"/>
      <c r="AI86" s="85" t="s">
        <v>933</v>
      </c>
      <c r="AJ86" s="79" t="b">
        <v>0</v>
      </c>
      <c r="AK86" s="79">
        <v>1</v>
      </c>
      <c r="AL86" s="85" t="s">
        <v>933</v>
      </c>
      <c r="AM86" s="79" t="s">
        <v>962</v>
      </c>
      <c r="AN86" s="79" t="b">
        <v>0</v>
      </c>
      <c r="AO86" s="85" t="s">
        <v>849</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v>2</v>
      </c>
      <c r="BE86" s="49">
        <v>4.761904761904762</v>
      </c>
      <c r="BF86" s="48">
        <v>0</v>
      </c>
      <c r="BG86" s="49">
        <v>0</v>
      </c>
      <c r="BH86" s="48">
        <v>0</v>
      </c>
      <c r="BI86" s="49">
        <v>0</v>
      </c>
      <c r="BJ86" s="48">
        <v>40</v>
      </c>
      <c r="BK86" s="49">
        <v>95.23809523809524</v>
      </c>
      <c r="BL86" s="48">
        <v>42</v>
      </c>
    </row>
    <row r="87" spans="1:64" ht="15">
      <c r="A87" s="64" t="s">
        <v>272</v>
      </c>
      <c r="B87" s="64" t="s">
        <v>272</v>
      </c>
      <c r="C87" s="65" t="s">
        <v>2840</v>
      </c>
      <c r="D87" s="66">
        <v>3</v>
      </c>
      <c r="E87" s="67" t="s">
        <v>132</v>
      </c>
      <c r="F87" s="68">
        <v>32</v>
      </c>
      <c r="G87" s="65"/>
      <c r="H87" s="69"/>
      <c r="I87" s="70"/>
      <c r="J87" s="70"/>
      <c r="K87" s="34" t="s">
        <v>65</v>
      </c>
      <c r="L87" s="77">
        <v>87</v>
      </c>
      <c r="M87" s="77"/>
      <c r="N87" s="72"/>
      <c r="O87" s="79" t="s">
        <v>176</v>
      </c>
      <c r="P87" s="81">
        <v>43587.5541087963</v>
      </c>
      <c r="Q87" s="79" t="s">
        <v>414</v>
      </c>
      <c r="R87" s="79"/>
      <c r="S87" s="79"/>
      <c r="T87" s="79" t="s">
        <v>519</v>
      </c>
      <c r="U87" s="82" t="s">
        <v>539</v>
      </c>
      <c r="V87" s="82" t="s">
        <v>539</v>
      </c>
      <c r="W87" s="81">
        <v>43587.5541087963</v>
      </c>
      <c r="X87" s="82" t="s">
        <v>718</v>
      </c>
      <c r="Y87" s="79"/>
      <c r="Z87" s="79"/>
      <c r="AA87" s="85" t="s">
        <v>850</v>
      </c>
      <c r="AB87" s="79"/>
      <c r="AC87" s="79" t="b">
        <v>0</v>
      </c>
      <c r="AD87" s="79">
        <v>8</v>
      </c>
      <c r="AE87" s="85" t="s">
        <v>933</v>
      </c>
      <c r="AF87" s="79" t="b">
        <v>0</v>
      </c>
      <c r="AG87" s="79" t="s">
        <v>954</v>
      </c>
      <c r="AH87" s="79"/>
      <c r="AI87" s="85" t="s">
        <v>933</v>
      </c>
      <c r="AJ87" s="79" t="b">
        <v>0</v>
      </c>
      <c r="AK87" s="79">
        <v>4</v>
      </c>
      <c r="AL87" s="85" t="s">
        <v>933</v>
      </c>
      <c r="AM87" s="79" t="s">
        <v>961</v>
      </c>
      <c r="AN87" s="79" t="b">
        <v>0</v>
      </c>
      <c r="AO87" s="85" t="s">
        <v>850</v>
      </c>
      <c r="AP87" s="79" t="s">
        <v>978</v>
      </c>
      <c r="AQ87" s="79">
        <v>0</v>
      </c>
      <c r="AR87" s="79">
        <v>0</v>
      </c>
      <c r="AS87" s="79"/>
      <c r="AT87" s="79"/>
      <c r="AU87" s="79"/>
      <c r="AV87" s="79"/>
      <c r="AW87" s="79"/>
      <c r="AX87" s="79"/>
      <c r="AY87" s="79"/>
      <c r="AZ87" s="79"/>
      <c r="BA87">
        <v>1</v>
      </c>
      <c r="BB87" s="78" t="str">
        <f>REPLACE(INDEX(GroupVertices[Group],MATCH(Edges[[#This Row],[Vertex 1]],GroupVertices[Vertex],0)),1,1,"")</f>
        <v>15</v>
      </c>
      <c r="BC87" s="78" t="str">
        <f>REPLACE(INDEX(GroupVertices[Group],MATCH(Edges[[#This Row],[Vertex 2]],GroupVertices[Vertex],0)),1,1,"")</f>
        <v>15</v>
      </c>
      <c r="BD87" s="48">
        <v>3</v>
      </c>
      <c r="BE87" s="49">
        <v>6.976744186046512</v>
      </c>
      <c r="BF87" s="48">
        <v>0</v>
      </c>
      <c r="BG87" s="49">
        <v>0</v>
      </c>
      <c r="BH87" s="48">
        <v>0</v>
      </c>
      <c r="BI87" s="49">
        <v>0</v>
      </c>
      <c r="BJ87" s="48">
        <v>40</v>
      </c>
      <c r="BK87" s="49">
        <v>93.02325581395348</v>
      </c>
      <c r="BL87" s="48">
        <v>43</v>
      </c>
    </row>
    <row r="88" spans="1:64" ht="15">
      <c r="A88" s="64" t="s">
        <v>273</v>
      </c>
      <c r="B88" s="64" t="s">
        <v>272</v>
      </c>
      <c r="C88" s="65" t="s">
        <v>2840</v>
      </c>
      <c r="D88" s="66">
        <v>3</v>
      </c>
      <c r="E88" s="67" t="s">
        <v>132</v>
      </c>
      <c r="F88" s="68">
        <v>32</v>
      </c>
      <c r="G88" s="65"/>
      <c r="H88" s="69"/>
      <c r="I88" s="70"/>
      <c r="J88" s="70"/>
      <c r="K88" s="34" t="s">
        <v>65</v>
      </c>
      <c r="L88" s="77">
        <v>88</v>
      </c>
      <c r="M88" s="77"/>
      <c r="N88" s="72"/>
      <c r="O88" s="79" t="s">
        <v>359</v>
      </c>
      <c r="P88" s="81">
        <v>43628.465046296296</v>
      </c>
      <c r="Q88" s="79" t="s">
        <v>409</v>
      </c>
      <c r="R88" s="79"/>
      <c r="S88" s="79"/>
      <c r="T88" s="79"/>
      <c r="U88" s="79"/>
      <c r="V88" s="82" t="s">
        <v>610</v>
      </c>
      <c r="W88" s="81">
        <v>43628.465046296296</v>
      </c>
      <c r="X88" s="82" t="s">
        <v>719</v>
      </c>
      <c r="Y88" s="79"/>
      <c r="Z88" s="79"/>
      <c r="AA88" s="85" t="s">
        <v>851</v>
      </c>
      <c r="AB88" s="79"/>
      <c r="AC88" s="79" t="b">
        <v>0</v>
      </c>
      <c r="AD88" s="79">
        <v>0</v>
      </c>
      <c r="AE88" s="85" t="s">
        <v>933</v>
      </c>
      <c r="AF88" s="79" t="b">
        <v>0</v>
      </c>
      <c r="AG88" s="79" t="s">
        <v>954</v>
      </c>
      <c r="AH88" s="79"/>
      <c r="AI88" s="85" t="s">
        <v>933</v>
      </c>
      <c r="AJ88" s="79" t="b">
        <v>0</v>
      </c>
      <c r="AK88" s="79">
        <v>4</v>
      </c>
      <c r="AL88" s="85" t="s">
        <v>850</v>
      </c>
      <c r="AM88" s="79" t="s">
        <v>962</v>
      </c>
      <c r="AN88" s="79" t="b">
        <v>0</v>
      </c>
      <c r="AO88" s="85" t="s">
        <v>850</v>
      </c>
      <c r="AP88" s="79" t="s">
        <v>176</v>
      </c>
      <c r="AQ88" s="79">
        <v>0</v>
      </c>
      <c r="AR88" s="79">
        <v>0</v>
      </c>
      <c r="AS88" s="79"/>
      <c r="AT88" s="79"/>
      <c r="AU88" s="79"/>
      <c r="AV88" s="79"/>
      <c r="AW88" s="79"/>
      <c r="AX88" s="79"/>
      <c r="AY88" s="79"/>
      <c r="AZ88" s="79"/>
      <c r="BA88">
        <v>1</v>
      </c>
      <c r="BB88" s="78" t="str">
        <f>REPLACE(INDEX(GroupVertices[Group],MATCH(Edges[[#This Row],[Vertex 1]],GroupVertices[Vertex],0)),1,1,"")</f>
        <v>15</v>
      </c>
      <c r="BC88" s="78" t="str">
        <f>REPLACE(INDEX(GroupVertices[Group],MATCH(Edges[[#This Row],[Vertex 2]],GroupVertices[Vertex],0)),1,1,"")</f>
        <v>15</v>
      </c>
      <c r="BD88" s="48">
        <v>2</v>
      </c>
      <c r="BE88" s="49">
        <v>8.695652173913043</v>
      </c>
      <c r="BF88" s="48">
        <v>0</v>
      </c>
      <c r="BG88" s="49">
        <v>0</v>
      </c>
      <c r="BH88" s="48">
        <v>0</v>
      </c>
      <c r="BI88" s="49">
        <v>0</v>
      </c>
      <c r="BJ88" s="48">
        <v>21</v>
      </c>
      <c r="BK88" s="49">
        <v>91.30434782608695</v>
      </c>
      <c r="BL88" s="48">
        <v>23</v>
      </c>
    </row>
    <row r="89" spans="1:64" ht="15">
      <c r="A89" s="64" t="s">
        <v>274</v>
      </c>
      <c r="B89" s="64" t="s">
        <v>303</v>
      </c>
      <c r="C89" s="65" t="s">
        <v>2840</v>
      </c>
      <c r="D89" s="66">
        <v>3</v>
      </c>
      <c r="E89" s="67" t="s">
        <v>132</v>
      </c>
      <c r="F89" s="68">
        <v>32</v>
      </c>
      <c r="G89" s="65"/>
      <c r="H89" s="69"/>
      <c r="I89" s="70"/>
      <c r="J89" s="70"/>
      <c r="K89" s="34" t="s">
        <v>65</v>
      </c>
      <c r="L89" s="77">
        <v>89</v>
      </c>
      <c r="M89" s="77"/>
      <c r="N89" s="72"/>
      <c r="O89" s="79" t="s">
        <v>359</v>
      </c>
      <c r="P89" s="81">
        <v>43628.50376157407</v>
      </c>
      <c r="Q89" s="79" t="s">
        <v>415</v>
      </c>
      <c r="R89" s="79"/>
      <c r="S89" s="79"/>
      <c r="T89" s="79"/>
      <c r="U89" s="79"/>
      <c r="V89" s="82" t="s">
        <v>611</v>
      </c>
      <c r="W89" s="81">
        <v>43628.50376157407</v>
      </c>
      <c r="X89" s="82" t="s">
        <v>720</v>
      </c>
      <c r="Y89" s="79"/>
      <c r="Z89" s="79"/>
      <c r="AA89" s="85" t="s">
        <v>852</v>
      </c>
      <c r="AB89" s="79"/>
      <c r="AC89" s="79" t="b">
        <v>0</v>
      </c>
      <c r="AD89" s="79">
        <v>0</v>
      </c>
      <c r="AE89" s="85" t="s">
        <v>933</v>
      </c>
      <c r="AF89" s="79" t="b">
        <v>0</v>
      </c>
      <c r="AG89" s="79" t="s">
        <v>954</v>
      </c>
      <c r="AH89" s="79"/>
      <c r="AI89" s="85" t="s">
        <v>933</v>
      </c>
      <c r="AJ89" s="79" t="b">
        <v>0</v>
      </c>
      <c r="AK89" s="79">
        <v>5</v>
      </c>
      <c r="AL89" s="85" t="s">
        <v>884</v>
      </c>
      <c r="AM89" s="79" t="s">
        <v>960</v>
      </c>
      <c r="AN89" s="79" t="b">
        <v>0</v>
      </c>
      <c r="AO89" s="85" t="s">
        <v>884</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19</v>
      </c>
      <c r="BK89" s="49">
        <v>100</v>
      </c>
      <c r="BL89" s="48">
        <v>19</v>
      </c>
    </row>
    <row r="90" spans="1:64" ht="15">
      <c r="A90" s="64" t="s">
        <v>275</v>
      </c>
      <c r="B90" s="64" t="s">
        <v>303</v>
      </c>
      <c r="C90" s="65" t="s">
        <v>2840</v>
      </c>
      <c r="D90" s="66">
        <v>3</v>
      </c>
      <c r="E90" s="67" t="s">
        <v>132</v>
      </c>
      <c r="F90" s="68">
        <v>32</v>
      </c>
      <c r="G90" s="65"/>
      <c r="H90" s="69"/>
      <c r="I90" s="70"/>
      <c r="J90" s="70"/>
      <c r="K90" s="34" t="s">
        <v>65</v>
      </c>
      <c r="L90" s="77">
        <v>90</v>
      </c>
      <c r="M90" s="77"/>
      <c r="N90" s="72"/>
      <c r="O90" s="79" t="s">
        <v>359</v>
      </c>
      <c r="P90" s="81">
        <v>43628.50454861111</v>
      </c>
      <c r="Q90" s="79" t="s">
        <v>415</v>
      </c>
      <c r="R90" s="79"/>
      <c r="S90" s="79"/>
      <c r="T90" s="79"/>
      <c r="U90" s="79"/>
      <c r="V90" s="82" t="s">
        <v>612</v>
      </c>
      <c r="W90" s="81">
        <v>43628.50454861111</v>
      </c>
      <c r="X90" s="82" t="s">
        <v>721</v>
      </c>
      <c r="Y90" s="79"/>
      <c r="Z90" s="79"/>
      <c r="AA90" s="85" t="s">
        <v>853</v>
      </c>
      <c r="AB90" s="79"/>
      <c r="AC90" s="79" t="b">
        <v>0</v>
      </c>
      <c r="AD90" s="79">
        <v>0</v>
      </c>
      <c r="AE90" s="85" t="s">
        <v>933</v>
      </c>
      <c r="AF90" s="79" t="b">
        <v>0</v>
      </c>
      <c r="AG90" s="79" t="s">
        <v>954</v>
      </c>
      <c r="AH90" s="79"/>
      <c r="AI90" s="85" t="s">
        <v>933</v>
      </c>
      <c r="AJ90" s="79" t="b">
        <v>0</v>
      </c>
      <c r="AK90" s="79">
        <v>5</v>
      </c>
      <c r="AL90" s="85" t="s">
        <v>884</v>
      </c>
      <c r="AM90" s="79" t="s">
        <v>960</v>
      </c>
      <c r="AN90" s="79" t="b">
        <v>0</v>
      </c>
      <c r="AO90" s="85" t="s">
        <v>884</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19</v>
      </c>
      <c r="BK90" s="49">
        <v>100</v>
      </c>
      <c r="BL90" s="48">
        <v>19</v>
      </c>
    </row>
    <row r="91" spans="1:64" ht="15">
      <c r="A91" s="64" t="s">
        <v>276</v>
      </c>
      <c r="B91" s="64" t="s">
        <v>343</v>
      </c>
      <c r="C91" s="65" t="s">
        <v>2840</v>
      </c>
      <c r="D91" s="66">
        <v>3</v>
      </c>
      <c r="E91" s="67" t="s">
        <v>132</v>
      </c>
      <c r="F91" s="68">
        <v>32</v>
      </c>
      <c r="G91" s="65"/>
      <c r="H91" s="69"/>
      <c r="I91" s="70"/>
      <c r="J91" s="70"/>
      <c r="K91" s="34" t="s">
        <v>65</v>
      </c>
      <c r="L91" s="77">
        <v>91</v>
      </c>
      <c r="M91" s="77"/>
      <c r="N91" s="72"/>
      <c r="O91" s="79" t="s">
        <v>359</v>
      </c>
      <c r="P91" s="81">
        <v>43628.51987268519</v>
      </c>
      <c r="Q91" s="79" t="s">
        <v>416</v>
      </c>
      <c r="R91" s="79"/>
      <c r="S91" s="79"/>
      <c r="T91" s="79"/>
      <c r="U91" s="79"/>
      <c r="V91" s="82" t="s">
        <v>613</v>
      </c>
      <c r="W91" s="81">
        <v>43628.51987268519</v>
      </c>
      <c r="X91" s="82" t="s">
        <v>722</v>
      </c>
      <c r="Y91" s="79"/>
      <c r="Z91" s="79"/>
      <c r="AA91" s="85" t="s">
        <v>854</v>
      </c>
      <c r="AB91" s="85" t="s">
        <v>922</v>
      </c>
      <c r="AC91" s="79" t="b">
        <v>0</v>
      </c>
      <c r="AD91" s="79">
        <v>0</v>
      </c>
      <c r="AE91" s="85" t="s">
        <v>943</v>
      </c>
      <c r="AF91" s="79" t="b">
        <v>0</v>
      </c>
      <c r="AG91" s="79" t="s">
        <v>954</v>
      </c>
      <c r="AH91" s="79"/>
      <c r="AI91" s="85" t="s">
        <v>933</v>
      </c>
      <c r="AJ91" s="79" t="b">
        <v>0</v>
      </c>
      <c r="AK91" s="79">
        <v>0</v>
      </c>
      <c r="AL91" s="85" t="s">
        <v>933</v>
      </c>
      <c r="AM91" s="79" t="s">
        <v>965</v>
      </c>
      <c r="AN91" s="79" t="b">
        <v>0</v>
      </c>
      <c r="AO91" s="85" t="s">
        <v>922</v>
      </c>
      <c r="AP91" s="79" t="s">
        <v>176</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c r="BE91" s="49"/>
      <c r="BF91" s="48"/>
      <c r="BG91" s="49"/>
      <c r="BH91" s="48"/>
      <c r="BI91" s="49"/>
      <c r="BJ91" s="48"/>
      <c r="BK91" s="49"/>
      <c r="BL91" s="48"/>
    </row>
    <row r="92" spans="1:64" ht="15">
      <c r="A92" s="64" t="s">
        <v>276</v>
      </c>
      <c r="B92" s="64" t="s">
        <v>344</v>
      </c>
      <c r="C92" s="65" t="s">
        <v>2840</v>
      </c>
      <c r="D92" s="66">
        <v>3</v>
      </c>
      <c r="E92" s="67" t="s">
        <v>132</v>
      </c>
      <c r="F92" s="68">
        <v>32</v>
      </c>
      <c r="G92" s="65"/>
      <c r="H92" s="69"/>
      <c r="I92" s="70"/>
      <c r="J92" s="70"/>
      <c r="K92" s="34" t="s">
        <v>65</v>
      </c>
      <c r="L92" s="77">
        <v>92</v>
      </c>
      <c r="M92" s="77"/>
      <c r="N92" s="72"/>
      <c r="O92" s="79" t="s">
        <v>359</v>
      </c>
      <c r="P92" s="81">
        <v>43628.51987268519</v>
      </c>
      <c r="Q92" s="79" t="s">
        <v>416</v>
      </c>
      <c r="R92" s="79"/>
      <c r="S92" s="79"/>
      <c r="T92" s="79"/>
      <c r="U92" s="79"/>
      <c r="V92" s="82" t="s">
        <v>613</v>
      </c>
      <c r="W92" s="81">
        <v>43628.51987268519</v>
      </c>
      <c r="X92" s="82" t="s">
        <v>722</v>
      </c>
      <c r="Y92" s="79"/>
      <c r="Z92" s="79"/>
      <c r="AA92" s="85" t="s">
        <v>854</v>
      </c>
      <c r="AB92" s="85" t="s">
        <v>922</v>
      </c>
      <c r="AC92" s="79" t="b">
        <v>0</v>
      </c>
      <c r="AD92" s="79">
        <v>0</v>
      </c>
      <c r="AE92" s="85" t="s">
        <v>943</v>
      </c>
      <c r="AF92" s="79" t="b">
        <v>0</v>
      </c>
      <c r="AG92" s="79" t="s">
        <v>954</v>
      </c>
      <c r="AH92" s="79"/>
      <c r="AI92" s="85" t="s">
        <v>933</v>
      </c>
      <c r="AJ92" s="79" t="b">
        <v>0</v>
      </c>
      <c r="AK92" s="79">
        <v>0</v>
      </c>
      <c r="AL92" s="85" t="s">
        <v>933</v>
      </c>
      <c r="AM92" s="79" t="s">
        <v>965</v>
      </c>
      <c r="AN92" s="79" t="b">
        <v>0</v>
      </c>
      <c r="AO92" s="85" t="s">
        <v>922</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c r="BE92" s="49"/>
      <c r="BF92" s="48"/>
      <c r="BG92" s="49"/>
      <c r="BH92" s="48"/>
      <c r="BI92" s="49"/>
      <c r="BJ92" s="48"/>
      <c r="BK92" s="49"/>
      <c r="BL92" s="48"/>
    </row>
    <row r="93" spans="1:64" ht="15">
      <c r="A93" s="64" t="s">
        <v>276</v>
      </c>
      <c r="B93" s="64" t="s">
        <v>345</v>
      </c>
      <c r="C93" s="65" t="s">
        <v>2840</v>
      </c>
      <c r="D93" s="66">
        <v>3</v>
      </c>
      <c r="E93" s="67" t="s">
        <v>132</v>
      </c>
      <c r="F93" s="68">
        <v>32</v>
      </c>
      <c r="G93" s="65"/>
      <c r="H93" s="69"/>
      <c r="I93" s="70"/>
      <c r="J93" s="70"/>
      <c r="K93" s="34" t="s">
        <v>65</v>
      </c>
      <c r="L93" s="77">
        <v>93</v>
      </c>
      <c r="M93" s="77"/>
      <c r="N93" s="72"/>
      <c r="O93" s="79" t="s">
        <v>360</v>
      </c>
      <c r="P93" s="81">
        <v>43628.51987268519</v>
      </c>
      <c r="Q93" s="79" t="s">
        <v>416</v>
      </c>
      <c r="R93" s="79"/>
      <c r="S93" s="79"/>
      <c r="T93" s="79"/>
      <c r="U93" s="79"/>
      <c r="V93" s="82" t="s">
        <v>613</v>
      </c>
      <c r="W93" s="81">
        <v>43628.51987268519</v>
      </c>
      <c r="X93" s="82" t="s">
        <v>722</v>
      </c>
      <c r="Y93" s="79"/>
      <c r="Z93" s="79"/>
      <c r="AA93" s="85" t="s">
        <v>854</v>
      </c>
      <c r="AB93" s="85" t="s">
        <v>922</v>
      </c>
      <c r="AC93" s="79" t="b">
        <v>0</v>
      </c>
      <c r="AD93" s="79">
        <v>0</v>
      </c>
      <c r="AE93" s="85" t="s">
        <v>943</v>
      </c>
      <c r="AF93" s="79" t="b">
        <v>0</v>
      </c>
      <c r="AG93" s="79" t="s">
        <v>954</v>
      </c>
      <c r="AH93" s="79"/>
      <c r="AI93" s="85" t="s">
        <v>933</v>
      </c>
      <c r="AJ93" s="79" t="b">
        <v>0</v>
      </c>
      <c r="AK93" s="79">
        <v>0</v>
      </c>
      <c r="AL93" s="85" t="s">
        <v>933</v>
      </c>
      <c r="AM93" s="79" t="s">
        <v>965</v>
      </c>
      <c r="AN93" s="79" t="b">
        <v>0</v>
      </c>
      <c r="AO93" s="85" t="s">
        <v>922</v>
      </c>
      <c r="AP93" s="79" t="s">
        <v>176</v>
      </c>
      <c r="AQ93" s="79">
        <v>0</v>
      </c>
      <c r="AR93" s="79">
        <v>0</v>
      </c>
      <c r="AS93" s="79"/>
      <c r="AT93" s="79"/>
      <c r="AU93" s="79"/>
      <c r="AV93" s="79"/>
      <c r="AW93" s="79"/>
      <c r="AX93" s="79"/>
      <c r="AY93" s="79"/>
      <c r="AZ93" s="79"/>
      <c r="BA93">
        <v>1</v>
      </c>
      <c r="BB93" s="78" t="str">
        <f>REPLACE(INDEX(GroupVertices[Group],MATCH(Edges[[#This Row],[Vertex 1]],GroupVertices[Vertex],0)),1,1,"")</f>
        <v>9</v>
      </c>
      <c r="BC93" s="78" t="str">
        <f>REPLACE(INDEX(GroupVertices[Group],MATCH(Edges[[#This Row],[Vertex 2]],GroupVertices[Vertex],0)),1,1,"")</f>
        <v>9</v>
      </c>
      <c r="BD93" s="48">
        <v>0</v>
      </c>
      <c r="BE93" s="49">
        <v>0</v>
      </c>
      <c r="BF93" s="48">
        <v>0</v>
      </c>
      <c r="BG93" s="49">
        <v>0</v>
      </c>
      <c r="BH93" s="48">
        <v>0</v>
      </c>
      <c r="BI93" s="49">
        <v>0</v>
      </c>
      <c r="BJ93" s="48">
        <v>29</v>
      </c>
      <c r="BK93" s="49">
        <v>100</v>
      </c>
      <c r="BL93" s="48">
        <v>29</v>
      </c>
    </row>
    <row r="94" spans="1:64" ht="15">
      <c r="A94" s="64" t="s">
        <v>277</v>
      </c>
      <c r="B94" s="64" t="s">
        <v>277</v>
      </c>
      <c r="C94" s="65" t="s">
        <v>2840</v>
      </c>
      <c r="D94" s="66">
        <v>3</v>
      </c>
      <c r="E94" s="67" t="s">
        <v>132</v>
      </c>
      <c r="F94" s="68">
        <v>32</v>
      </c>
      <c r="G94" s="65"/>
      <c r="H94" s="69"/>
      <c r="I94" s="70"/>
      <c r="J94" s="70"/>
      <c r="K94" s="34" t="s">
        <v>65</v>
      </c>
      <c r="L94" s="77">
        <v>94</v>
      </c>
      <c r="M94" s="77"/>
      <c r="N94" s="72"/>
      <c r="O94" s="79" t="s">
        <v>176</v>
      </c>
      <c r="P94" s="81">
        <v>43628.528344907405</v>
      </c>
      <c r="Q94" s="79" t="s">
        <v>417</v>
      </c>
      <c r="R94" s="79"/>
      <c r="S94" s="79"/>
      <c r="T94" s="79"/>
      <c r="U94" s="82" t="s">
        <v>540</v>
      </c>
      <c r="V94" s="82" t="s">
        <v>540</v>
      </c>
      <c r="W94" s="81">
        <v>43628.528344907405</v>
      </c>
      <c r="X94" s="82" t="s">
        <v>723</v>
      </c>
      <c r="Y94" s="79"/>
      <c r="Z94" s="79"/>
      <c r="AA94" s="85" t="s">
        <v>855</v>
      </c>
      <c r="AB94" s="79"/>
      <c r="AC94" s="79" t="b">
        <v>0</v>
      </c>
      <c r="AD94" s="79">
        <v>0</v>
      </c>
      <c r="AE94" s="85" t="s">
        <v>933</v>
      </c>
      <c r="AF94" s="79" t="b">
        <v>0</v>
      </c>
      <c r="AG94" s="79" t="s">
        <v>954</v>
      </c>
      <c r="AH94" s="79"/>
      <c r="AI94" s="85" t="s">
        <v>933</v>
      </c>
      <c r="AJ94" s="79" t="b">
        <v>0</v>
      </c>
      <c r="AK94" s="79">
        <v>0</v>
      </c>
      <c r="AL94" s="85" t="s">
        <v>933</v>
      </c>
      <c r="AM94" s="79" t="s">
        <v>962</v>
      </c>
      <c r="AN94" s="79" t="b">
        <v>0</v>
      </c>
      <c r="AO94" s="85" t="s">
        <v>855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10</v>
      </c>
      <c r="BK94" s="49">
        <v>100</v>
      </c>
      <c r="BL94" s="48">
        <v>10</v>
      </c>
    </row>
    <row r="95" spans="1:64" ht="15">
      <c r="A95" s="64" t="s">
        <v>278</v>
      </c>
      <c r="B95" s="64" t="s">
        <v>278</v>
      </c>
      <c r="C95" s="65" t="s">
        <v>2840</v>
      </c>
      <c r="D95" s="66">
        <v>3</v>
      </c>
      <c r="E95" s="67" t="s">
        <v>132</v>
      </c>
      <c r="F95" s="68">
        <v>32</v>
      </c>
      <c r="G95" s="65"/>
      <c r="H95" s="69"/>
      <c r="I95" s="70"/>
      <c r="J95" s="70"/>
      <c r="K95" s="34" t="s">
        <v>65</v>
      </c>
      <c r="L95" s="77">
        <v>95</v>
      </c>
      <c r="M95" s="77"/>
      <c r="N95" s="72"/>
      <c r="O95" s="79" t="s">
        <v>176</v>
      </c>
      <c r="P95" s="81">
        <v>43628.52841435185</v>
      </c>
      <c r="Q95" s="79" t="s">
        <v>418</v>
      </c>
      <c r="R95" s="79"/>
      <c r="S95" s="79"/>
      <c r="T95" s="79"/>
      <c r="U95" s="79"/>
      <c r="V95" s="82" t="s">
        <v>614</v>
      </c>
      <c r="W95" s="81">
        <v>43628.52841435185</v>
      </c>
      <c r="X95" s="82" t="s">
        <v>724</v>
      </c>
      <c r="Y95" s="79"/>
      <c r="Z95" s="79"/>
      <c r="AA95" s="85" t="s">
        <v>856</v>
      </c>
      <c r="AB95" s="79"/>
      <c r="AC95" s="79" t="b">
        <v>0</v>
      </c>
      <c r="AD95" s="79">
        <v>0</v>
      </c>
      <c r="AE95" s="85" t="s">
        <v>933</v>
      </c>
      <c r="AF95" s="79" t="b">
        <v>0</v>
      </c>
      <c r="AG95" s="79" t="s">
        <v>954</v>
      </c>
      <c r="AH95" s="79"/>
      <c r="AI95" s="85" t="s">
        <v>933</v>
      </c>
      <c r="AJ95" s="79" t="b">
        <v>0</v>
      </c>
      <c r="AK95" s="79">
        <v>0</v>
      </c>
      <c r="AL95" s="85" t="s">
        <v>933</v>
      </c>
      <c r="AM95" s="79" t="s">
        <v>970</v>
      </c>
      <c r="AN95" s="79" t="b">
        <v>0</v>
      </c>
      <c r="AO95" s="85" t="s">
        <v>856</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2</v>
      </c>
      <c r="BE95" s="49">
        <v>4</v>
      </c>
      <c r="BF95" s="48">
        <v>5</v>
      </c>
      <c r="BG95" s="49">
        <v>10</v>
      </c>
      <c r="BH95" s="48">
        <v>0</v>
      </c>
      <c r="BI95" s="49">
        <v>0</v>
      </c>
      <c r="BJ95" s="48">
        <v>43</v>
      </c>
      <c r="BK95" s="49">
        <v>86</v>
      </c>
      <c r="BL95" s="48">
        <v>50</v>
      </c>
    </row>
    <row r="96" spans="1:64" ht="15">
      <c r="A96" s="64" t="s">
        <v>279</v>
      </c>
      <c r="B96" s="64" t="s">
        <v>346</v>
      </c>
      <c r="C96" s="65" t="s">
        <v>2840</v>
      </c>
      <c r="D96" s="66">
        <v>3</v>
      </c>
      <c r="E96" s="67" t="s">
        <v>132</v>
      </c>
      <c r="F96" s="68">
        <v>32</v>
      </c>
      <c r="G96" s="65"/>
      <c r="H96" s="69"/>
      <c r="I96" s="70"/>
      <c r="J96" s="70"/>
      <c r="K96" s="34" t="s">
        <v>65</v>
      </c>
      <c r="L96" s="77">
        <v>96</v>
      </c>
      <c r="M96" s="77"/>
      <c r="N96" s="72"/>
      <c r="O96" s="79" t="s">
        <v>360</v>
      </c>
      <c r="P96" s="81">
        <v>43628.54189814815</v>
      </c>
      <c r="Q96" s="79" t="s">
        <v>419</v>
      </c>
      <c r="R96" s="79"/>
      <c r="S96" s="79"/>
      <c r="T96" s="79"/>
      <c r="U96" s="79"/>
      <c r="V96" s="82" t="s">
        <v>615</v>
      </c>
      <c r="W96" s="81">
        <v>43628.54189814815</v>
      </c>
      <c r="X96" s="82" t="s">
        <v>725</v>
      </c>
      <c r="Y96" s="79"/>
      <c r="Z96" s="79"/>
      <c r="AA96" s="85" t="s">
        <v>857</v>
      </c>
      <c r="AB96" s="85" t="s">
        <v>923</v>
      </c>
      <c r="AC96" s="79" t="b">
        <v>0</v>
      </c>
      <c r="AD96" s="79">
        <v>0</v>
      </c>
      <c r="AE96" s="85" t="s">
        <v>944</v>
      </c>
      <c r="AF96" s="79" t="b">
        <v>0</v>
      </c>
      <c r="AG96" s="79" t="s">
        <v>954</v>
      </c>
      <c r="AH96" s="79"/>
      <c r="AI96" s="85" t="s">
        <v>933</v>
      </c>
      <c r="AJ96" s="79" t="b">
        <v>0</v>
      </c>
      <c r="AK96" s="79">
        <v>0</v>
      </c>
      <c r="AL96" s="85" t="s">
        <v>933</v>
      </c>
      <c r="AM96" s="79" t="s">
        <v>965</v>
      </c>
      <c r="AN96" s="79" t="b">
        <v>0</v>
      </c>
      <c r="AO96" s="85" t="s">
        <v>923</v>
      </c>
      <c r="AP96" s="79" t="s">
        <v>176</v>
      </c>
      <c r="AQ96" s="79">
        <v>0</v>
      </c>
      <c r="AR96" s="79">
        <v>0</v>
      </c>
      <c r="AS96" s="79"/>
      <c r="AT96" s="79"/>
      <c r="AU96" s="79"/>
      <c r="AV96" s="79"/>
      <c r="AW96" s="79"/>
      <c r="AX96" s="79"/>
      <c r="AY96" s="79"/>
      <c r="AZ96" s="79"/>
      <c r="BA96">
        <v>1</v>
      </c>
      <c r="BB96" s="78" t="str">
        <f>REPLACE(INDEX(GroupVertices[Group],MATCH(Edges[[#This Row],[Vertex 1]],GroupVertices[Vertex],0)),1,1,"")</f>
        <v>8</v>
      </c>
      <c r="BC96" s="78" t="str">
        <f>REPLACE(INDEX(GroupVertices[Group],MATCH(Edges[[#This Row],[Vertex 2]],GroupVertices[Vertex],0)),1,1,"")</f>
        <v>8</v>
      </c>
      <c r="BD96" s="48">
        <v>0</v>
      </c>
      <c r="BE96" s="49">
        <v>0</v>
      </c>
      <c r="BF96" s="48">
        <v>0</v>
      </c>
      <c r="BG96" s="49">
        <v>0</v>
      </c>
      <c r="BH96" s="48">
        <v>0</v>
      </c>
      <c r="BI96" s="49">
        <v>0</v>
      </c>
      <c r="BJ96" s="48">
        <v>9</v>
      </c>
      <c r="BK96" s="49">
        <v>100</v>
      </c>
      <c r="BL96" s="48">
        <v>9</v>
      </c>
    </row>
    <row r="97" spans="1:64" ht="15">
      <c r="A97" s="64" t="s">
        <v>280</v>
      </c>
      <c r="B97" s="64" t="s">
        <v>347</v>
      </c>
      <c r="C97" s="65" t="s">
        <v>2840</v>
      </c>
      <c r="D97" s="66">
        <v>3</v>
      </c>
      <c r="E97" s="67" t="s">
        <v>132</v>
      </c>
      <c r="F97" s="68">
        <v>32</v>
      </c>
      <c r="G97" s="65"/>
      <c r="H97" s="69"/>
      <c r="I97" s="70"/>
      <c r="J97" s="70"/>
      <c r="K97" s="34" t="s">
        <v>65</v>
      </c>
      <c r="L97" s="77">
        <v>97</v>
      </c>
      <c r="M97" s="77"/>
      <c r="N97" s="72"/>
      <c r="O97" s="79" t="s">
        <v>359</v>
      </c>
      <c r="P97" s="81">
        <v>43628.542546296296</v>
      </c>
      <c r="Q97" s="79" t="s">
        <v>420</v>
      </c>
      <c r="R97" s="79"/>
      <c r="S97" s="79"/>
      <c r="T97" s="79"/>
      <c r="U97" s="79"/>
      <c r="V97" s="82" t="s">
        <v>616</v>
      </c>
      <c r="W97" s="81">
        <v>43628.542546296296</v>
      </c>
      <c r="X97" s="82" t="s">
        <v>726</v>
      </c>
      <c r="Y97" s="79"/>
      <c r="Z97" s="79"/>
      <c r="AA97" s="85" t="s">
        <v>858</v>
      </c>
      <c r="AB97" s="85" t="s">
        <v>924</v>
      </c>
      <c r="AC97" s="79" t="b">
        <v>0</v>
      </c>
      <c r="AD97" s="79">
        <v>3</v>
      </c>
      <c r="AE97" s="85" t="s">
        <v>945</v>
      </c>
      <c r="AF97" s="79" t="b">
        <v>0</v>
      </c>
      <c r="AG97" s="79" t="s">
        <v>954</v>
      </c>
      <c r="AH97" s="79"/>
      <c r="AI97" s="85" t="s">
        <v>933</v>
      </c>
      <c r="AJ97" s="79" t="b">
        <v>0</v>
      </c>
      <c r="AK97" s="79">
        <v>0</v>
      </c>
      <c r="AL97" s="85" t="s">
        <v>933</v>
      </c>
      <c r="AM97" s="79" t="s">
        <v>962</v>
      </c>
      <c r="AN97" s="79" t="b">
        <v>0</v>
      </c>
      <c r="AO97" s="85" t="s">
        <v>924</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280</v>
      </c>
      <c r="B98" s="64" t="s">
        <v>337</v>
      </c>
      <c r="C98" s="65" t="s">
        <v>2840</v>
      </c>
      <c r="D98" s="66">
        <v>3</v>
      </c>
      <c r="E98" s="67" t="s">
        <v>132</v>
      </c>
      <c r="F98" s="68">
        <v>32</v>
      </c>
      <c r="G98" s="65"/>
      <c r="H98" s="69"/>
      <c r="I98" s="70"/>
      <c r="J98" s="70"/>
      <c r="K98" s="34" t="s">
        <v>65</v>
      </c>
      <c r="L98" s="77">
        <v>98</v>
      </c>
      <c r="M98" s="77"/>
      <c r="N98" s="72"/>
      <c r="O98" s="79" t="s">
        <v>359</v>
      </c>
      <c r="P98" s="81">
        <v>43628.542546296296</v>
      </c>
      <c r="Q98" s="79" t="s">
        <v>420</v>
      </c>
      <c r="R98" s="79"/>
      <c r="S98" s="79"/>
      <c r="T98" s="79"/>
      <c r="U98" s="79"/>
      <c r="V98" s="82" t="s">
        <v>616</v>
      </c>
      <c r="W98" s="81">
        <v>43628.542546296296</v>
      </c>
      <c r="X98" s="82" t="s">
        <v>726</v>
      </c>
      <c r="Y98" s="79"/>
      <c r="Z98" s="79"/>
      <c r="AA98" s="85" t="s">
        <v>858</v>
      </c>
      <c r="AB98" s="85" t="s">
        <v>924</v>
      </c>
      <c r="AC98" s="79" t="b">
        <v>0</v>
      </c>
      <c r="AD98" s="79">
        <v>3</v>
      </c>
      <c r="AE98" s="85" t="s">
        <v>945</v>
      </c>
      <c r="AF98" s="79" t="b">
        <v>0</v>
      </c>
      <c r="AG98" s="79" t="s">
        <v>954</v>
      </c>
      <c r="AH98" s="79"/>
      <c r="AI98" s="85" t="s">
        <v>933</v>
      </c>
      <c r="AJ98" s="79" t="b">
        <v>0</v>
      </c>
      <c r="AK98" s="79">
        <v>0</v>
      </c>
      <c r="AL98" s="85" t="s">
        <v>933</v>
      </c>
      <c r="AM98" s="79" t="s">
        <v>962</v>
      </c>
      <c r="AN98" s="79" t="b">
        <v>0</v>
      </c>
      <c r="AO98" s="85" t="s">
        <v>924</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280</v>
      </c>
      <c r="B99" s="64" t="s">
        <v>338</v>
      </c>
      <c r="C99" s="65" t="s">
        <v>2840</v>
      </c>
      <c r="D99" s="66">
        <v>3</v>
      </c>
      <c r="E99" s="67" t="s">
        <v>132</v>
      </c>
      <c r="F99" s="68">
        <v>32</v>
      </c>
      <c r="G99" s="65"/>
      <c r="H99" s="69"/>
      <c r="I99" s="70"/>
      <c r="J99" s="70"/>
      <c r="K99" s="34" t="s">
        <v>65</v>
      </c>
      <c r="L99" s="77">
        <v>99</v>
      </c>
      <c r="M99" s="77"/>
      <c r="N99" s="72"/>
      <c r="O99" s="79" t="s">
        <v>359</v>
      </c>
      <c r="P99" s="81">
        <v>43628.542546296296</v>
      </c>
      <c r="Q99" s="79" t="s">
        <v>420</v>
      </c>
      <c r="R99" s="79"/>
      <c r="S99" s="79"/>
      <c r="T99" s="79"/>
      <c r="U99" s="79"/>
      <c r="V99" s="82" t="s">
        <v>616</v>
      </c>
      <c r="W99" s="81">
        <v>43628.542546296296</v>
      </c>
      <c r="X99" s="82" t="s">
        <v>726</v>
      </c>
      <c r="Y99" s="79"/>
      <c r="Z99" s="79"/>
      <c r="AA99" s="85" t="s">
        <v>858</v>
      </c>
      <c r="AB99" s="85" t="s">
        <v>924</v>
      </c>
      <c r="AC99" s="79" t="b">
        <v>0</v>
      </c>
      <c r="AD99" s="79">
        <v>3</v>
      </c>
      <c r="AE99" s="85" t="s">
        <v>945</v>
      </c>
      <c r="AF99" s="79" t="b">
        <v>0</v>
      </c>
      <c r="AG99" s="79" t="s">
        <v>954</v>
      </c>
      <c r="AH99" s="79"/>
      <c r="AI99" s="85" t="s">
        <v>933</v>
      </c>
      <c r="AJ99" s="79" t="b">
        <v>0</v>
      </c>
      <c r="AK99" s="79">
        <v>0</v>
      </c>
      <c r="AL99" s="85" t="s">
        <v>933</v>
      </c>
      <c r="AM99" s="79" t="s">
        <v>962</v>
      </c>
      <c r="AN99" s="79" t="b">
        <v>0</v>
      </c>
      <c r="AO99" s="85" t="s">
        <v>924</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280</v>
      </c>
      <c r="B100" s="64" t="s">
        <v>339</v>
      </c>
      <c r="C100" s="65" t="s">
        <v>2840</v>
      </c>
      <c r="D100" s="66">
        <v>3</v>
      </c>
      <c r="E100" s="67" t="s">
        <v>132</v>
      </c>
      <c r="F100" s="68">
        <v>32</v>
      </c>
      <c r="G100" s="65"/>
      <c r="H100" s="69"/>
      <c r="I100" s="70"/>
      <c r="J100" s="70"/>
      <c r="K100" s="34" t="s">
        <v>65</v>
      </c>
      <c r="L100" s="77">
        <v>100</v>
      </c>
      <c r="M100" s="77"/>
      <c r="N100" s="72"/>
      <c r="O100" s="79" t="s">
        <v>359</v>
      </c>
      <c r="P100" s="81">
        <v>43628.542546296296</v>
      </c>
      <c r="Q100" s="79" t="s">
        <v>420</v>
      </c>
      <c r="R100" s="79"/>
      <c r="S100" s="79"/>
      <c r="T100" s="79"/>
      <c r="U100" s="79"/>
      <c r="V100" s="82" t="s">
        <v>616</v>
      </c>
      <c r="W100" s="81">
        <v>43628.542546296296</v>
      </c>
      <c r="X100" s="82" t="s">
        <v>726</v>
      </c>
      <c r="Y100" s="79"/>
      <c r="Z100" s="79"/>
      <c r="AA100" s="85" t="s">
        <v>858</v>
      </c>
      <c r="AB100" s="85" t="s">
        <v>924</v>
      </c>
      <c r="AC100" s="79" t="b">
        <v>0</v>
      </c>
      <c r="AD100" s="79">
        <v>3</v>
      </c>
      <c r="AE100" s="85" t="s">
        <v>945</v>
      </c>
      <c r="AF100" s="79" t="b">
        <v>0</v>
      </c>
      <c r="AG100" s="79" t="s">
        <v>954</v>
      </c>
      <c r="AH100" s="79"/>
      <c r="AI100" s="85" t="s">
        <v>933</v>
      </c>
      <c r="AJ100" s="79" t="b">
        <v>0</v>
      </c>
      <c r="AK100" s="79">
        <v>0</v>
      </c>
      <c r="AL100" s="85" t="s">
        <v>933</v>
      </c>
      <c r="AM100" s="79" t="s">
        <v>962</v>
      </c>
      <c r="AN100" s="79" t="b">
        <v>0</v>
      </c>
      <c r="AO100" s="85" t="s">
        <v>924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280</v>
      </c>
      <c r="B101" s="64" t="s">
        <v>348</v>
      </c>
      <c r="C101" s="65" t="s">
        <v>2840</v>
      </c>
      <c r="D101" s="66">
        <v>3</v>
      </c>
      <c r="E101" s="67" t="s">
        <v>132</v>
      </c>
      <c r="F101" s="68">
        <v>32</v>
      </c>
      <c r="G101" s="65"/>
      <c r="H101" s="69"/>
      <c r="I101" s="70"/>
      <c r="J101" s="70"/>
      <c r="K101" s="34" t="s">
        <v>65</v>
      </c>
      <c r="L101" s="77">
        <v>101</v>
      </c>
      <c r="M101" s="77"/>
      <c r="N101" s="72"/>
      <c r="O101" s="79" t="s">
        <v>360</v>
      </c>
      <c r="P101" s="81">
        <v>43628.542546296296</v>
      </c>
      <c r="Q101" s="79" t="s">
        <v>420</v>
      </c>
      <c r="R101" s="79"/>
      <c r="S101" s="79"/>
      <c r="T101" s="79"/>
      <c r="U101" s="79"/>
      <c r="V101" s="82" t="s">
        <v>616</v>
      </c>
      <c r="W101" s="81">
        <v>43628.542546296296</v>
      </c>
      <c r="X101" s="82" t="s">
        <v>726</v>
      </c>
      <c r="Y101" s="79"/>
      <c r="Z101" s="79"/>
      <c r="AA101" s="85" t="s">
        <v>858</v>
      </c>
      <c r="AB101" s="85" t="s">
        <v>924</v>
      </c>
      <c r="AC101" s="79" t="b">
        <v>0</v>
      </c>
      <c r="AD101" s="79">
        <v>3</v>
      </c>
      <c r="AE101" s="85" t="s">
        <v>945</v>
      </c>
      <c r="AF101" s="79" t="b">
        <v>0</v>
      </c>
      <c r="AG101" s="79" t="s">
        <v>954</v>
      </c>
      <c r="AH101" s="79"/>
      <c r="AI101" s="85" t="s">
        <v>933</v>
      </c>
      <c r="AJ101" s="79" t="b">
        <v>0</v>
      </c>
      <c r="AK101" s="79">
        <v>0</v>
      </c>
      <c r="AL101" s="85" t="s">
        <v>933</v>
      </c>
      <c r="AM101" s="79" t="s">
        <v>962</v>
      </c>
      <c r="AN101" s="79" t="b">
        <v>0</v>
      </c>
      <c r="AO101" s="85" t="s">
        <v>924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2</v>
      </c>
      <c r="BE101" s="49">
        <v>4.545454545454546</v>
      </c>
      <c r="BF101" s="48">
        <v>1</v>
      </c>
      <c r="BG101" s="49">
        <v>2.272727272727273</v>
      </c>
      <c r="BH101" s="48">
        <v>0</v>
      </c>
      <c r="BI101" s="49">
        <v>0</v>
      </c>
      <c r="BJ101" s="48">
        <v>41</v>
      </c>
      <c r="BK101" s="49">
        <v>93.18181818181819</v>
      </c>
      <c r="BL101" s="48">
        <v>44</v>
      </c>
    </row>
    <row r="102" spans="1:64" ht="15">
      <c r="A102" s="64" t="s">
        <v>281</v>
      </c>
      <c r="B102" s="64" t="s">
        <v>303</v>
      </c>
      <c r="C102" s="65" t="s">
        <v>2840</v>
      </c>
      <c r="D102" s="66">
        <v>3</v>
      </c>
      <c r="E102" s="67" t="s">
        <v>132</v>
      </c>
      <c r="F102" s="68">
        <v>32</v>
      </c>
      <c r="G102" s="65"/>
      <c r="H102" s="69"/>
      <c r="I102" s="70"/>
      <c r="J102" s="70"/>
      <c r="K102" s="34" t="s">
        <v>65</v>
      </c>
      <c r="L102" s="77">
        <v>102</v>
      </c>
      <c r="M102" s="77"/>
      <c r="N102" s="72"/>
      <c r="O102" s="79" t="s">
        <v>359</v>
      </c>
      <c r="P102" s="81">
        <v>43628.55626157407</v>
      </c>
      <c r="Q102" s="79" t="s">
        <v>415</v>
      </c>
      <c r="R102" s="79"/>
      <c r="S102" s="79"/>
      <c r="T102" s="79"/>
      <c r="U102" s="79"/>
      <c r="V102" s="82" t="s">
        <v>617</v>
      </c>
      <c r="W102" s="81">
        <v>43628.55626157407</v>
      </c>
      <c r="X102" s="82" t="s">
        <v>727</v>
      </c>
      <c r="Y102" s="79"/>
      <c r="Z102" s="79"/>
      <c r="AA102" s="85" t="s">
        <v>859</v>
      </c>
      <c r="AB102" s="79"/>
      <c r="AC102" s="79" t="b">
        <v>0</v>
      </c>
      <c r="AD102" s="79">
        <v>0</v>
      </c>
      <c r="AE102" s="85" t="s">
        <v>933</v>
      </c>
      <c r="AF102" s="79" t="b">
        <v>0</v>
      </c>
      <c r="AG102" s="79" t="s">
        <v>954</v>
      </c>
      <c r="AH102" s="79"/>
      <c r="AI102" s="85" t="s">
        <v>933</v>
      </c>
      <c r="AJ102" s="79" t="b">
        <v>0</v>
      </c>
      <c r="AK102" s="79">
        <v>5</v>
      </c>
      <c r="AL102" s="85" t="s">
        <v>884</v>
      </c>
      <c r="AM102" s="79" t="s">
        <v>962</v>
      </c>
      <c r="AN102" s="79" t="b">
        <v>0</v>
      </c>
      <c r="AO102" s="85" t="s">
        <v>884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19</v>
      </c>
      <c r="BK102" s="49">
        <v>100</v>
      </c>
      <c r="BL102" s="48">
        <v>19</v>
      </c>
    </row>
    <row r="103" spans="1:64" ht="15">
      <c r="A103" s="64" t="s">
        <v>282</v>
      </c>
      <c r="B103" s="64" t="s">
        <v>282</v>
      </c>
      <c r="C103" s="65" t="s">
        <v>2840</v>
      </c>
      <c r="D103" s="66">
        <v>3</v>
      </c>
      <c r="E103" s="67" t="s">
        <v>132</v>
      </c>
      <c r="F103" s="68">
        <v>32</v>
      </c>
      <c r="G103" s="65"/>
      <c r="H103" s="69"/>
      <c r="I103" s="70"/>
      <c r="J103" s="70"/>
      <c r="K103" s="34" t="s">
        <v>65</v>
      </c>
      <c r="L103" s="77">
        <v>103</v>
      </c>
      <c r="M103" s="77"/>
      <c r="N103" s="72"/>
      <c r="O103" s="79" t="s">
        <v>176</v>
      </c>
      <c r="P103" s="81">
        <v>43628.59039351852</v>
      </c>
      <c r="Q103" s="79" t="s">
        <v>421</v>
      </c>
      <c r="R103" s="79"/>
      <c r="S103" s="79"/>
      <c r="T103" s="79"/>
      <c r="U103" s="82" t="s">
        <v>541</v>
      </c>
      <c r="V103" s="82" t="s">
        <v>541</v>
      </c>
      <c r="W103" s="81">
        <v>43628.59039351852</v>
      </c>
      <c r="X103" s="82" t="s">
        <v>728</v>
      </c>
      <c r="Y103" s="79"/>
      <c r="Z103" s="79"/>
      <c r="AA103" s="85" t="s">
        <v>860</v>
      </c>
      <c r="AB103" s="79"/>
      <c r="AC103" s="79" t="b">
        <v>0</v>
      </c>
      <c r="AD103" s="79">
        <v>0</v>
      </c>
      <c r="AE103" s="85" t="s">
        <v>933</v>
      </c>
      <c r="AF103" s="79" t="b">
        <v>0</v>
      </c>
      <c r="AG103" s="79" t="s">
        <v>954</v>
      </c>
      <c r="AH103" s="79"/>
      <c r="AI103" s="85" t="s">
        <v>933</v>
      </c>
      <c r="AJ103" s="79" t="b">
        <v>0</v>
      </c>
      <c r="AK103" s="79">
        <v>0</v>
      </c>
      <c r="AL103" s="85" t="s">
        <v>933</v>
      </c>
      <c r="AM103" s="79" t="s">
        <v>962</v>
      </c>
      <c r="AN103" s="79" t="b">
        <v>0</v>
      </c>
      <c r="AO103" s="85" t="s">
        <v>860</v>
      </c>
      <c r="AP103" s="79" t="s">
        <v>176</v>
      </c>
      <c r="AQ103" s="79">
        <v>0</v>
      </c>
      <c r="AR103" s="79">
        <v>0</v>
      </c>
      <c r="AS103" s="79" t="s">
        <v>981</v>
      </c>
      <c r="AT103" s="79" t="s">
        <v>985</v>
      </c>
      <c r="AU103" s="79" t="s">
        <v>987</v>
      </c>
      <c r="AV103" s="79" t="s">
        <v>991</v>
      </c>
      <c r="AW103" s="79" t="s">
        <v>996</v>
      </c>
      <c r="AX103" s="79" t="s">
        <v>1002</v>
      </c>
      <c r="AY103" s="79" t="s">
        <v>1005</v>
      </c>
      <c r="AZ103" s="82" t="s">
        <v>1009</v>
      </c>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13</v>
      </c>
      <c r="BK103" s="49">
        <v>100</v>
      </c>
      <c r="BL103" s="48">
        <v>13</v>
      </c>
    </row>
    <row r="104" spans="1:64" ht="15">
      <c r="A104" s="64" t="s">
        <v>283</v>
      </c>
      <c r="B104" s="64" t="s">
        <v>303</v>
      </c>
      <c r="C104" s="65" t="s">
        <v>2840</v>
      </c>
      <c r="D104" s="66">
        <v>3</v>
      </c>
      <c r="E104" s="67" t="s">
        <v>132</v>
      </c>
      <c r="F104" s="68">
        <v>32</v>
      </c>
      <c r="G104" s="65"/>
      <c r="H104" s="69"/>
      <c r="I104" s="70"/>
      <c r="J104" s="70"/>
      <c r="K104" s="34" t="s">
        <v>65</v>
      </c>
      <c r="L104" s="77">
        <v>104</v>
      </c>
      <c r="M104" s="77"/>
      <c r="N104" s="72"/>
      <c r="O104" s="79" t="s">
        <v>359</v>
      </c>
      <c r="P104" s="81">
        <v>43628.741064814814</v>
      </c>
      <c r="Q104" s="79" t="s">
        <v>415</v>
      </c>
      <c r="R104" s="79"/>
      <c r="S104" s="79"/>
      <c r="T104" s="79"/>
      <c r="U104" s="79"/>
      <c r="V104" s="82" t="s">
        <v>618</v>
      </c>
      <c r="W104" s="81">
        <v>43628.741064814814</v>
      </c>
      <c r="X104" s="82" t="s">
        <v>729</v>
      </c>
      <c r="Y104" s="79"/>
      <c r="Z104" s="79"/>
      <c r="AA104" s="85" t="s">
        <v>861</v>
      </c>
      <c r="AB104" s="79"/>
      <c r="AC104" s="79" t="b">
        <v>0</v>
      </c>
      <c r="AD104" s="79">
        <v>0</v>
      </c>
      <c r="AE104" s="85" t="s">
        <v>933</v>
      </c>
      <c r="AF104" s="79" t="b">
        <v>0</v>
      </c>
      <c r="AG104" s="79" t="s">
        <v>954</v>
      </c>
      <c r="AH104" s="79"/>
      <c r="AI104" s="85" t="s">
        <v>933</v>
      </c>
      <c r="AJ104" s="79" t="b">
        <v>0</v>
      </c>
      <c r="AK104" s="79">
        <v>5</v>
      </c>
      <c r="AL104" s="85" t="s">
        <v>884</v>
      </c>
      <c r="AM104" s="79" t="s">
        <v>962</v>
      </c>
      <c r="AN104" s="79" t="b">
        <v>0</v>
      </c>
      <c r="AO104" s="85" t="s">
        <v>884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19</v>
      </c>
      <c r="BK104" s="49">
        <v>100</v>
      </c>
      <c r="BL104" s="48">
        <v>19</v>
      </c>
    </row>
    <row r="105" spans="1:64" ht="15">
      <c r="A105" s="64" t="s">
        <v>284</v>
      </c>
      <c r="B105" s="64" t="s">
        <v>346</v>
      </c>
      <c r="C105" s="65" t="s">
        <v>2840</v>
      </c>
      <c r="D105" s="66">
        <v>3</v>
      </c>
      <c r="E105" s="67" t="s">
        <v>132</v>
      </c>
      <c r="F105" s="68">
        <v>32</v>
      </c>
      <c r="G105" s="65"/>
      <c r="H105" s="69"/>
      <c r="I105" s="70"/>
      <c r="J105" s="70"/>
      <c r="K105" s="34" t="s">
        <v>65</v>
      </c>
      <c r="L105" s="77">
        <v>105</v>
      </c>
      <c r="M105" s="77"/>
      <c r="N105" s="72"/>
      <c r="O105" s="79" t="s">
        <v>360</v>
      </c>
      <c r="P105" s="81">
        <v>43628.599583333336</v>
      </c>
      <c r="Q105" s="79" t="s">
        <v>422</v>
      </c>
      <c r="R105" s="79"/>
      <c r="S105" s="79"/>
      <c r="T105" s="79"/>
      <c r="U105" s="79"/>
      <c r="V105" s="82" t="s">
        <v>619</v>
      </c>
      <c r="W105" s="81">
        <v>43628.599583333336</v>
      </c>
      <c r="X105" s="82" t="s">
        <v>730</v>
      </c>
      <c r="Y105" s="79"/>
      <c r="Z105" s="79"/>
      <c r="AA105" s="85" t="s">
        <v>862</v>
      </c>
      <c r="AB105" s="85" t="s">
        <v>923</v>
      </c>
      <c r="AC105" s="79" t="b">
        <v>0</v>
      </c>
      <c r="AD105" s="79">
        <v>2</v>
      </c>
      <c r="AE105" s="85" t="s">
        <v>944</v>
      </c>
      <c r="AF105" s="79" t="b">
        <v>0</v>
      </c>
      <c r="AG105" s="79" t="s">
        <v>954</v>
      </c>
      <c r="AH105" s="79"/>
      <c r="AI105" s="85" t="s">
        <v>933</v>
      </c>
      <c r="AJ105" s="79" t="b">
        <v>0</v>
      </c>
      <c r="AK105" s="79">
        <v>1</v>
      </c>
      <c r="AL105" s="85" t="s">
        <v>933</v>
      </c>
      <c r="AM105" s="79" t="s">
        <v>962</v>
      </c>
      <c r="AN105" s="79" t="b">
        <v>0</v>
      </c>
      <c r="AO105" s="85" t="s">
        <v>923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3</v>
      </c>
      <c r="BE105" s="49">
        <v>7.317073170731708</v>
      </c>
      <c r="BF105" s="48">
        <v>4</v>
      </c>
      <c r="BG105" s="49">
        <v>9.75609756097561</v>
      </c>
      <c r="BH105" s="48">
        <v>0</v>
      </c>
      <c r="BI105" s="49">
        <v>0</v>
      </c>
      <c r="BJ105" s="48">
        <v>34</v>
      </c>
      <c r="BK105" s="49">
        <v>82.92682926829268</v>
      </c>
      <c r="BL105" s="48">
        <v>41</v>
      </c>
    </row>
    <row r="106" spans="1:64" ht="15">
      <c r="A106" s="64" t="s">
        <v>285</v>
      </c>
      <c r="B106" s="64" t="s">
        <v>346</v>
      </c>
      <c r="C106" s="65" t="s">
        <v>2840</v>
      </c>
      <c r="D106" s="66">
        <v>3</v>
      </c>
      <c r="E106" s="67" t="s">
        <v>132</v>
      </c>
      <c r="F106" s="68">
        <v>32</v>
      </c>
      <c r="G106" s="65"/>
      <c r="H106" s="69"/>
      <c r="I106" s="70"/>
      <c r="J106" s="70"/>
      <c r="K106" s="34" t="s">
        <v>65</v>
      </c>
      <c r="L106" s="77">
        <v>106</v>
      </c>
      <c r="M106" s="77"/>
      <c r="N106" s="72"/>
      <c r="O106" s="79" t="s">
        <v>359</v>
      </c>
      <c r="P106" s="81">
        <v>43628.7662037037</v>
      </c>
      <c r="Q106" s="79" t="s">
        <v>423</v>
      </c>
      <c r="R106" s="79"/>
      <c r="S106" s="79"/>
      <c r="T106" s="79"/>
      <c r="U106" s="79"/>
      <c r="V106" s="82" t="s">
        <v>620</v>
      </c>
      <c r="W106" s="81">
        <v>43628.7662037037</v>
      </c>
      <c r="X106" s="82" t="s">
        <v>731</v>
      </c>
      <c r="Y106" s="79"/>
      <c r="Z106" s="79"/>
      <c r="AA106" s="85" t="s">
        <v>863</v>
      </c>
      <c r="AB106" s="79"/>
      <c r="AC106" s="79" t="b">
        <v>0</v>
      </c>
      <c r="AD106" s="79">
        <v>0</v>
      </c>
      <c r="AE106" s="85" t="s">
        <v>933</v>
      </c>
      <c r="AF106" s="79" t="b">
        <v>0</v>
      </c>
      <c r="AG106" s="79" t="s">
        <v>954</v>
      </c>
      <c r="AH106" s="79"/>
      <c r="AI106" s="85" t="s">
        <v>933</v>
      </c>
      <c r="AJ106" s="79" t="b">
        <v>0</v>
      </c>
      <c r="AK106" s="79">
        <v>1</v>
      </c>
      <c r="AL106" s="85" t="s">
        <v>862</v>
      </c>
      <c r="AM106" s="79" t="s">
        <v>962</v>
      </c>
      <c r="AN106" s="79" t="b">
        <v>0</v>
      </c>
      <c r="AO106" s="85" t="s">
        <v>862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c r="BE106" s="49"/>
      <c r="BF106" s="48"/>
      <c r="BG106" s="49"/>
      <c r="BH106" s="48"/>
      <c r="BI106" s="49"/>
      <c r="BJ106" s="48"/>
      <c r="BK106" s="49"/>
      <c r="BL106" s="48"/>
    </row>
    <row r="107" spans="1:64" ht="15">
      <c r="A107" s="64" t="s">
        <v>285</v>
      </c>
      <c r="B107" s="64" t="s">
        <v>284</v>
      </c>
      <c r="C107" s="65" t="s">
        <v>2840</v>
      </c>
      <c r="D107" s="66">
        <v>3</v>
      </c>
      <c r="E107" s="67" t="s">
        <v>132</v>
      </c>
      <c r="F107" s="68">
        <v>32</v>
      </c>
      <c r="G107" s="65"/>
      <c r="H107" s="69"/>
      <c r="I107" s="70"/>
      <c r="J107" s="70"/>
      <c r="K107" s="34" t="s">
        <v>65</v>
      </c>
      <c r="L107" s="77">
        <v>107</v>
      </c>
      <c r="M107" s="77"/>
      <c r="N107" s="72"/>
      <c r="O107" s="79" t="s">
        <v>359</v>
      </c>
      <c r="P107" s="81">
        <v>43628.7662037037</v>
      </c>
      <c r="Q107" s="79" t="s">
        <v>423</v>
      </c>
      <c r="R107" s="79"/>
      <c r="S107" s="79"/>
      <c r="T107" s="79"/>
      <c r="U107" s="79"/>
      <c r="V107" s="82" t="s">
        <v>620</v>
      </c>
      <c r="W107" s="81">
        <v>43628.7662037037</v>
      </c>
      <c r="X107" s="82" t="s">
        <v>731</v>
      </c>
      <c r="Y107" s="79"/>
      <c r="Z107" s="79"/>
      <c r="AA107" s="85" t="s">
        <v>863</v>
      </c>
      <c r="AB107" s="79"/>
      <c r="AC107" s="79" t="b">
        <v>0</v>
      </c>
      <c r="AD107" s="79">
        <v>0</v>
      </c>
      <c r="AE107" s="85" t="s">
        <v>933</v>
      </c>
      <c r="AF107" s="79" t="b">
        <v>0</v>
      </c>
      <c r="AG107" s="79" t="s">
        <v>954</v>
      </c>
      <c r="AH107" s="79"/>
      <c r="AI107" s="85" t="s">
        <v>933</v>
      </c>
      <c r="AJ107" s="79" t="b">
        <v>0</v>
      </c>
      <c r="AK107" s="79">
        <v>1</v>
      </c>
      <c r="AL107" s="85" t="s">
        <v>862</v>
      </c>
      <c r="AM107" s="79" t="s">
        <v>962</v>
      </c>
      <c r="AN107" s="79" t="b">
        <v>0</v>
      </c>
      <c r="AO107" s="85" t="s">
        <v>862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v>3</v>
      </c>
      <c r="BE107" s="49">
        <v>12.5</v>
      </c>
      <c r="BF107" s="48">
        <v>3</v>
      </c>
      <c r="BG107" s="49">
        <v>12.5</v>
      </c>
      <c r="BH107" s="48">
        <v>0</v>
      </c>
      <c r="BI107" s="49">
        <v>0</v>
      </c>
      <c r="BJ107" s="48">
        <v>18</v>
      </c>
      <c r="BK107" s="49">
        <v>75</v>
      </c>
      <c r="BL107" s="48">
        <v>24</v>
      </c>
    </row>
    <row r="108" spans="1:64" ht="15">
      <c r="A108" s="64" t="s">
        <v>286</v>
      </c>
      <c r="B108" s="64" t="s">
        <v>349</v>
      </c>
      <c r="C108" s="65" t="s">
        <v>2840</v>
      </c>
      <c r="D108" s="66">
        <v>3</v>
      </c>
      <c r="E108" s="67" t="s">
        <v>132</v>
      </c>
      <c r="F108" s="68">
        <v>32</v>
      </c>
      <c r="G108" s="65"/>
      <c r="H108" s="69"/>
      <c r="I108" s="70"/>
      <c r="J108" s="70"/>
      <c r="K108" s="34" t="s">
        <v>65</v>
      </c>
      <c r="L108" s="77">
        <v>108</v>
      </c>
      <c r="M108" s="77"/>
      <c r="N108" s="72"/>
      <c r="O108" s="79" t="s">
        <v>360</v>
      </c>
      <c r="P108" s="81">
        <v>43622.33799768519</v>
      </c>
      <c r="Q108" s="79" t="s">
        <v>424</v>
      </c>
      <c r="R108" s="82" t="s">
        <v>479</v>
      </c>
      <c r="S108" s="79" t="s">
        <v>494</v>
      </c>
      <c r="T108" s="79"/>
      <c r="U108" s="79"/>
      <c r="V108" s="82" t="s">
        <v>621</v>
      </c>
      <c r="W108" s="81">
        <v>43622.33799768519</v>
      </c>
      <c r="X108" s="82" t="s">
        <v>732</v>
      </c>
      <c r="Y108" s="79"/>
      <c r="Z108" s="79"/>
      <c r="AA108" s="85" t="s">
        <v>864</v>
      </c>
      <c r="AB108" s="85" t="s">
        <v>925</v>
      </c>
      <c r="AC108" s="79" t="b">
        <v>0</v>
      </c>
      <c r="AD108" s="79">
        <v>0</v>
      </c>
      <c r="AE108" s="85" t="s">
        <v>946</v>
      </c>
      <c r="AF108" s="79" t="b">
        <v>0</v>
      </c>
      <c r="AG108" s="79" t="s">
        <v>954</v>
      </c>
      <c r="AH108" s="79"/>
      <c r="AI108" s="85" t="s">
        <v>933</v>
      </c>
      <c r="AJ108" s="79" t="b">
        <v>0</v>
      </c>
      <c r="AK108" s="79">
        <v>0</v>
      </c>
      <c r="AL108" s="85" t="s">
        <v>933</v>
      </c>
      <c r="AM108" s="79" t="s">
        <v>961</v>
      </c>
      <c r="AN108" s="79" t="b">
        <v>0</v>
      </c>
      <c r="AO108" s="85" t="s">
        <v>925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2</v>
      </c>
      <c r="BE108" s="49">
        <v>7.142857142857143</v>
      </c>
      <c r="BF108" s="48">
        <v>0</v>
      </c>
      <c r="BG108" s="49">
        <v>0</v>
      </c>
      <c r="BH108" s="48">
        <v>0</v>
      </c>
      <c r="BI108" s="49">
        <v>0</v>
      </c>
      <c r="BJ108" s="48">
        <v>26</v>
      </c>
      <c r="BK108" s="49">
        <v>92.85714285714286</v>
      </c>
      <c r="BL108" s="48">
        <v>28</v>
      </c>
    </row>
    <row r="109" spans="1:64" ht="15">
      <c r="A109" s="64" t="s">
        <v>287</v>
      </c>
      <c r="B109" s="64" t="s">
        <v>287</v>
      </c>
      <c r="C109" s="65" t="s">
        <v>2840</v>
      </c>
      <c r="D109" s="66">
        <v>3</v>
      </c>
      <c r="E109" s="67" t="s">
        <v>132</v>
      </c>
      <c r="F109" s="68">
        <v>32</v>
      </c>
      <c r="G109" s="65"/>
      <c r="H109" s="69"/>
      <c r="I109" s="70"/>
      <c r="J109" s="70"/>
      <c r="K109" s="34" t="s">
        <v>65</v>
      </c>
      <c r="L109" s="77">
        <v>109</v>
      </c>
      <c r="M109" s="77"/>
      <c r="N109" s="72"/>
      <c r="O109" s="79" t="s">
        <v>176</v>
      </c>
      <c r="P109" s="81">
        <v>43628.66679398148</v>
      </c>
      <c r="Q109" s="79" t="s">
        <v>425</v>
      </c>
      <c r="R109" s="79"/>
      <c r="S109" s="79"/>
      <c r="T109" s="79"/>
      <c r="U109" s="79"/>
      <c r="V109" s="82" t="s">
        <v>622</v>
      </c>
      <c r="W109" s="81">
        <v>43628.66679398148</v>
      </c>
      <c r="X109" s="82" t="s">
        <v>733</v>
      </c>
      <c r="Y109" s="79"/>
      <c r="Z109" s="79"/>
      <c r="AA109" s="85" t="s">
        <v>865</v>
      </c>
      <c r="AB109" s="79"/>
      <c r="AC109" s="79" t="b">
        <v>0</v>
      </c>
      <c r="AD109" s="79">
        <v>0</v>
      </c>
      <c r="AE109" s="85" t="s">
        <v>933</v>
      </c>
      <c r="AF109" s="79" t="b">
        <v>0</v>
      </c>
      <c r="AG109" s="79" t="s">
        <v>954</v>
      </c>
      <c r="AH109" s="79"/>
      <c r="AI109" s="85" t="s">
        <v>933</v>
      </c>
      <c r="AJ109" s="79" t="b">
        <v>0</v>
      </c>
      <c r="AK109" s="79">
        <v>0</v>
      </c>
      <c r="AL109" s="85" t="s">
        <v>933</v>
      </c>
      <c r="AM109" s="79" t="s">
        <v>970</v>
      </c>
      <c r="AN109" s="79" t="b">
        <v>0</v>
      </c>
      <c r="AO109" s="85" t="s">
        <v>865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1</v>
      </c>
      <c r="BG109" s="49">
        <v>4.761904761904762</v>
      </c>
      <c r="BH109" s="48">
        <v>0</v>
      </c>
      <c r="BI109" s="49">
        <v>0</v>
      </c>
      <c r="BJ109" s="48">
        <v>20</v>
      </c>
      <c r="BK109" s="49">
        <v>95.23809523809524</v>
      </c>
      <c r="BL109" s="48">
        <v>21</v>
      </c>
    </row>
    <row r="110" spans="1:64" ht="15">
      <c r="A110" s="64" t="s">
        <v>286</v>
      </c>
      <c r="B110" s="64" t="s">
        <v>287</v>
      </c>
      <c r="C110" s="65" t="s">
        <v>2840</v>
      </c>
      <c r="D110" s="66">
        <v>3</v>
      </c>
      <c r="E110" s="67" t="s">
        <v>132</v>
      </c>
      <c r="F110" s="68">
        <v>32</v>
      </c>
      <c r="G110" s="65"/>
      <c r="H110" s="69"/>
      <c r="I110" s="70"/>
      <c r="J110" s="70"/>
      <c r="K110" s="34" t="s">
        <v>65</v>
      </c>
      <c r="L110" s="77">
        <v>110</v>
      </c>
      <c r="M110" s="77"/>
      <c r="N110" s="72"/>
      <c r="O110" s="79" t="s">
        <v>360</v>
      </c>
      <c r="P110" s="81">
        <v>43628.780439814815</v>
      </c>
      <c r="Q110" s="79" t="s">
        <v>426</v>
      </c>
      <c r="R110" s="82" t="s">
        <v>479</v>
      </c>
      <c r="S110" s="79" t="s">
        <v>494</v>
      </c>
      <c r="T110" s="79"/>
      <c r="U110" s="79"/>
      <c r="V110" s="82" t="s">
        <v>621</v>
      </c>
      <c r="W110" s="81">
        <v>43628.780439814815</v>
      </c>
      <c r="X110" s="82" t="s">
        <v>734</v>
      </c>
      <c r="Y110" s="79"/>
      <c r="Z110" s="79"/>
      <c r="AA110" s="85" t="s">
        <v>866</v>
      </c>
      <c r="AB110" s="85" t="s">
        <v>865</v>
      </c>
      <c r="AC110" s="79" t="b">
        <v>0</v>
      </c>
      <c r="AD110" s="79">
        <v>0</v>
      </c>
      <c r="AE110" s="85" t="s">
        <v>947</v>
      </c>
      <c r="AF110" s="79" t="b">
        <v>0</v>
      </c>
      <c r="AG110" s="79" t="s">
        <v>954</v>
      </c>
      <c r="AH110" s="79"/>
      <c r="AI110" s="85" t="s">
        <v>933</v>
      </c>
      <c r="AJ110" s="79" t="b">
        <v>0</v>
      </c>
      <c r="AK110" s="79">
        <v>0</v>
      </c>
      <c r="AL110" s="85" t="s">
        <v>933</v>
      </c>
      <c r="AM110" s="79" t="s">
        <v>971</v>
      </c>
      <c r="AN110" s="79" t="b">
        <v>0</v>
      </c>
      <c r="AO110" s="85" t="s">
        <v>865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1</v>
      </c>
      <c r="BG110" s="49">
        <v>10</v>
      </c>
      <c r="BH110" s="48">
        <v>0</v>
      </c>
      <c r="BI110" s="49">
        <v>0</v>
      </c>
      <c r="BJ110" s="48">
        <v>9</v>
      </c>
      <c r="BK110" s="49">
        <v>90</v>
      </c>
      <c r="BL110" s="48">
        <v>10</v>
      </c>
    </row>
    <row r="111" spans="1:64" ht="15">
      <c r="A111" s="64" t="s">
        <v>288</v>
      </c>
      <c r="B111" s="64" t="s">
        <v>350</v>
      </c>
      <c r="C111" s="65" t="s">
        <v>2840</v>
      </c>
      <c r="D111" s="66">
        <v>3</v>
      </c>
      <c r="E111" s="67" t="s">
        <v>132</v>
      </c>
      <c r="F111" s="68">
        <v>32</v>
      </c>
      <c r="G111" s="65"/>
      <c r="H111" s="69"/>
      <c r="I111" s="70"/>
      <c r="J111" s="70"/>
      <c r="K111" s="34" t="s">
        <v>65</v>
      </c>
      <c r="L111" s="77">
        <v>111</v>
      </c>
      <c r="M111" s="77"/>
      <c r="N111" s="72"/>
      <c r="O111" s="79" t="s">
        <v>360</v>
      </c>
      <c r="P111" s="81">
        <v>43628.83903935185</v>
      </c>
      <c r="Q111" s="79" t="s">
        <v>427</v>
      </c>
      <c r="R111" s="79"/>
      <c r="S111" s="79"/>
      <c r="T111" s="79"/>
      <c r="U111" s="79"/>
      <c r="V111" s="82" t="s">
        <v>623</v>
      </c>
      <c r="W111" s="81">
        <v>43628.83903935185</v>
      </c>
      <c r="X111" s="82" t="s">
        <v>735</v>
      </c>
      <c r="Y111" s="79"/>
      <c r="Z111" s="79"/>
      <c r="AA111" s="85" t="s">
        <v>867</v>
      </c>
      <c r="AB111" s="85" t="s">
        <v>926</v>
      </c>
      <c r="AC111" s="79" t="b">
        <v>0</v>
      </c>
      <c r="AD111" s="79">
        <v>2</v>
      </c>
      <c r="AE111" s="85" t="s">
        <v>948</v>
      </c>
      <c r="AF111" s="79" t="b">
        <v>0</v>
      </c>
      <c r="AG111" s="79" t="s">
        <v>954</v>
      </c>
      <c r="AH111" s="79"/>
      <c r="AI111" s="85" t="s">
        <v>933</v>
      </c>
      <c r="AJ111" s="79" t="b">
        <v>0</v>
      </c>
      <c r="AK111" s="79">
        <v>0</v>
      </c>
      <c r="AL111" s="85" t="s">
        <v>933</v>
      </c>
      <c r="AM111" s="79" t="s">
        <v>960</v>
      </c>
      <c r="AN111" s="79" t="b">
        <v>0</v>
      </c>
      <c r="AO111" s="85" t="s">
        <v>926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23</v>
      </c>
      <c r="BC111" s="78" t="str">
        <f>REPLACE(INDEX(GroupVertices[Group],MATCH(Edges[[#This Row],[Vertex 2]],GroupVertices[Vertex],0)),1,1,"")</f>
        <v>23</v>
      </c>
      <c r="BD111" s="48">
        <v>1</v>
      </c>
      <c r="BE111" s="49">
        <v>3.225806451612903</v>
      </c>
      <c r="BF111" s="48">
        <v>0</v>
      </c>
      <c r="BG111" s="49">
        <v>0</v>
      </c>
      <c r="BH111" s="48">
        <v>0</v>
      </c>
      <c r="BI111" s="49">
        <v>0</v>
      </c>
      <c r="BJ111" s="48">
        <v>30</v>
      </c>
      <c r="BK111" s="49">
        <v>96.7741935483871</v>
      </c>
      <c r="BL111" s="48">
        <v>31</v>
      </c>
    </row>
    <row r="112" spans="1:64" ht="15">
      <c r="A112" s="64" t="s">
        <v>289</v>
      </c>
      <c r="B112" s="64" t="s">
        <v>303</v>
      </c>
      <c r="C112" s="65" t="s">
        <v>2840</v>
      </c>
      <c r="D112" s="66">
        <v>3</v>
      </c>
      <c r="E112" s="67" t="s">
        <v>132</v>
      </c>
      <c r="F112" s="68">
        <v>32</v>
      </c>
      <c r="G112" s="65"/>
      <c r="H112" s="69"/>
      <c r="I112" s="70"/>
      <c r="J112" s="70"/>
      <c r="K112" s="34" t="s">
        <v>65</v>
      </c>
      <c r="L112" s="77">
        <v>112</v>
      </c>
      <c r="M112" s="77"/>
      <c r="N112" s="72"/>
      <c r="O112" s="79" t="s">
        <v>359</v>
      </c>
      <c r="P112" s="81">
        <v>43629.17314814815</v>
      </c>
      <c r="Q112" s="79" t="s">
        <v>415</v>
      </c>
      <c r="R112" s="79"/>
      <c r="S112" s="79"/>
      <c r="T112" s="79"/>
      <c r="U112" s="79"/>
      <c r="V112" s="82" t="s">
        <v>624</v>
      </c>
      <c r="W112" s="81">
        <v>43629.17314814815</v>
      </c>
      <c r="X112" s="82" t="s">
        <v>736</v>
      </c>
      <c r="Y112" s="79"/>
      <c r="Z112" s="79"/>
      <c r="AA112" s="85" t="s">
        <v>868</v>
      </c>
      <c r="AB112" s="79"/>
      <c r="AC112" s="79" t="b">
        <v>0</v>
      </c>
      <c r="AD112" s="79">
        <v>0</v>
      </c>
      <c r="AE112" s="85" t="s">
        <v>933</v>
      </c>
      <c r="AF112" s="79" t="b">
        <v>0</v>
      </c>
      <c r="AG112" s="79" t="s">
        <v>954</v>
      </c>
      <c r="AH112" s="79"/>
      <c r="AI112" s="85" t="s">
        <v>933</v>
      </c>
      <c r="AJ112" s="79" t="b">
        <v>0</v>
      </c>
      <c r="AK112" s="79">
        <v>5</v>
      </c>
      <c r="AL112" s="85" t="s">
        <v>884</v>
      </c>
      <c r="AM112" s="79" t="s">
        <v>962</v>
      </c>
      <c r="AN112" s="79" t="b">
        <v>0</v>
      </c>
      <c r="AO112" s="85" t="s">
        <v>884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19</v>
      </c>
      <c r="BK112" s="49">
        <v>100</v>
      </c>
      <c r="BL112" s="48">
        <v>19</v>
      </c>
    </row>
    <row r="113" spans="1:64" ht="15">
      <c r="A113" s="64" t="s">
        <v>290</v>
      </c>
      <c r="B113" s="64" t="s">
        <v>351</v>
      </c>
      <c r="C113" s="65" t="s">
        <v>2840</v>
      </c>
      <c r="D113" s="66">
        <v>3</v>
      </c>
      <c r="E113" s="67" t="s">
        <v>132</v>
      </c>
      <c r="F113" s="68">
        <v>32</v>
      </c>
      <c r="G113" s="65"/>
      <c r="H113" s="69"/>
      <c r="I113" s="70"/>
      <c r="J113" s="70"/>
      <c r="K113" s="34" t="s">
        <v>65</v>
      </c>
      <c r="L113" s="77">
        <v>113</v>
      </c>
      <c r="M113" s="77"/>
      <c r="N113" s="72"/>
      <c r="O113" s="79" t="s">
        <v>359</v>
      </c>
      <c r="P113" s="81">
        <v>43629.24873842593</v>
      </c>
      <c r="Q113" s="79" t="s">
        <v>428</v>
      </c>
      <c r="R113" s="79"/>
      <c r="S113" s="79"/>
      <c r="T113" s="79"/>
      <c r="U113" s="79"/>
      <c r="V113" s="82" t="s">
        <v>625</v>
      </c>
      <c r="W113" s="81">
        <v>43629.24873842593</v>
      </c>
      <c r="X113" s="82" t="s">
        <v>737</v>
      </c>
      <c r="Y113" s="79"/>
      <c r="Z113" s="79"/>
      <c r="AA113" s="85" t="s">
        <v>869</v>
      </c>
      <c r="AB113" s="85" t="s">
        <v>927</v>
      </c>
      <c r="AC113" s="79" t="b">
        <v>0</v>
      </c>
      <c r="AD113" s="79">
        <v>5</v>
      </c>
      <c r="AE113" s="85" t="s">
        <v>949</v>
      </c>
      <c r="AF113" s="79" t="b">
        <v>0</v>
      </c>
      <c r="AG113" s="79" t="s">
        <v>954</v>
      </c>
      <c r="AH113" s="79"/>
      <c r="AI113" s="85" t="s">
        <v>933</v>
      </c>
      <c r="AJ113" s="79" t="b">
        <v>0</v>
      </c>
      <c r="AK113" s="79">
        <v>0</v>
      </c>
      <c r="AL113" s="85" t="s">
        <v>933</v>
      </c>
      <c r="AM113" s="79" t="s">
        <v>962</v>
      </c>
      <c r="AN113" s="79" t="b">
        <v>0</v>
      </c>
      <c r="AO113" s="85" t="s">
        <v>927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14</v>
      </c>
      <c r="BC113" s="78" t="str">
        <f>REPLACE(INDEX(GroupVertices[Group],MATCH(Edges[[#This Row],[Vertex 2]],GroupVertices[Vertex],0)),1,1,"")</f>
        <v>14</v>
      </c>
      <c r="BD113" s="48"/>
      <c r="BE113" s="49"/>
      <c r="BF113" s="48"/>
      <c r="BG113" s="49"/>
      <c r="BH113" s="48"/>
      <c r="BI113" s="49"/>
      <c r="BJ113" s="48"/>
      <c r="BK113" s="49"/>
      <c r="BL113" s="48"/>
    </row>
    <row r="114" spans="1:64" ht="15">
      <c r="A114" s="64" t="s">
        <v>290</v>
      </c>
      <c r="B114" s="64" t="s">
        <v>352</v>
      </c>
      <c r="C114" s="65" t="s">
        <v>2840</v>
      </c>
      <c r="D114" s="66">
        <v>3</v>
      </c>
      <c r="E114" s="67" t="s">
        <v>132</v>
      </c>
      <c r="F114" s="68">
        <v>32</v>
      </c>
      <c r="G114" s="65"/>
      <c r="H114" s="69"/>
      <c r="I114" s="70"/>
      <c r="J114" s="70"/>
      <c r="K114" s="34" t="s">
        <v>65</v>
      </c>
      <c r="L114" s="77">
        <v>114</v>
      </c>
      <c r="M114" s="77"/>
      <c r="N114" s="72"/>
      <c r="O114" s="79" t="s">
        <v>360</v>
      </c>
      <c r="P114" s="81">
        <v>43629.24873842593</v>
      </c>
      <c r="Q114" s="79" t="s">
        <v>428</v>
      </c>
      <c r="R114" s="79"/>
      <c r="S114" s="79"/>
      <c r="T114" s="79"/>
      <c r="U114" s="79"/>
      <c r="V114" s="82" t="s">
        <v>625</v>
      </c>
      <c r="W114" s="81">
        <v>43629.24873842593</v>
      </c>
      <c r="X114" s="82" t="s">
        <v>737</v>
      </c>
      <c r="Y114" s="79"/>
      <c r="Z114" s="79"/>
      <c r="AA114" s="85" t="s">
        <v>869</v>
      </c>
      <c r="AB114" s="85" t="s">
        <v>927</v>
      </c>
      <c r="AC114" s="79" t="b">
        <v>0</v>
      </c>
      <c r="AD114" s="79">
        <v>5</v>
      </c>
      <c r="AE114" s="85" t="s">
        <v>949</v>
      </c>
      <c r="AF114" s="79" t="b">
        <v>0</v>
      </c>
      <c r="AG114" s="79" t="s">
        <v>954</v>
      </c>
      <c r="AH114" s="79"/>
      <c r="AI114" s="85" t="s">
        <v>933</v>
      </c>
      <c r="AJ114" s="79" t="b">
        <v>0</v>
      </c>
      <c r="AK114" s="79">
        <v>0</v>
      </c>
      <c r="AL114" s="85" t="s">
        <v>933</v>
      </c>
      <c r="AM114" s="79" t="s">
        <v>962</v>
      </c>
      <c r="AN114" s="79" t="b">
        <v>0</v>
      </c>
      <c r="AO114" s="85" t="s">
        <v>927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14</v>
      </c>
      <c r="BC114" s="78" t="str">
        <f>REPLACE(INDEX(GroupVertices[Group],MATCH(Edges[[#This Row],[Vertex 2]],GroupVertices[Vertex],0)),1,1,"")</f>
        <v>14</v>
      </c>
      <c r="BD114" s="48">
        <v>0</v>
      </c>
      <c r="BE114" s="49">
        <v>0</v>
      </c>
      <c r="BF114" s="48">
        <v>1</v>
      </c>
      <c r="BG114" s="49">
        <v>5.555555555555555</v>
      </c>
      <c r="BH114" s="48">
        <v>0</v>
      </c>
      <c r="BI114" s="49">
        <v>0</v>
      </c>
      <c r="BJ114" s="48">
        <v>17</v>
      </c>
      <c r="BK114" s="49">
        <v>94.44444444444444</v>
      </c>
      <c r="BL114" s="48">
        <v>18</v>
      </c>
    </row>
    <row r="115" spans="1:64" ht="15">
      <c r="A115" s="64" t="s">
        <v>291</v>
      </c>
      <c r="B115" s="64" t="s">
        <v>314</v>
      </c>
      <c r="C115" s="65" t="s">
        <v>2840</v>
      </c>
      <c r="D115" s="66">
        <v>3</v>
      </c>
      <c r="E115" s="67" t="s">
        <v>132</v>
      </c>
      <c r="F115" s="68">
        <v>32</v>
      </c>
      <c r="G115" s="65"/>
      <c r="H115" s="69"/>
      <c r="I115" s="70"/>
      <c r="J115" s="70"/>
      <c r="K115" s="34" t="s">
        <v>65</v>
      </c>
      <c r="L115" s="77">
        <v>115</v>
      </c>
      <c r="M115" s="77"/>
      <c r="N115" s="72"/>
      <c r="O115" s="79" t="s">
        <v>359</v>
      </c>
      <c r="P115" s="81">
        <v>43629.343090277776</v>
      </c>
      <c r="Q115" s="79" t="s">
        <v>386</v>
      </c>
      <c r="R115" s="79"/>
      <c r="S115" s="79"/>
      <c r="T115" s="79"/>
      <c r="U115" s="79"/>
      <c r="V115" s="82" t="s">
        <v>626</v>
      </c>
      <c r="W115" s="81">
        <v>43629.343090277776</v>
      </c>
      <c r="X115" s="82" t="s">
        <v>738</v>
      </c>
      <c r="Y115" s="79"/>
      <c r="Z115" s="79"/>
      <c r="AA115" s="85" t="s">
        <v>870</v>
      </c>
      <c r="AB115" s="79"/>
      <c r="AC115" s="79" t="b">
        <v>0</v>
      </c>
      <c r="AD115" s="79">
        <v>0</v>
      </c>
      <c r="AE115" s="85" t="s">
        <v>933</v>
      </c>
      <c r="AF115" s="79" t="b">
        <v>0</v>
      </c>
      <c r="AG115" s="79" t="s">
        <v>954</v>
      </c>
      <c r="AH115" s="79"/>
      <c r="AI115" s="85" t="s">
        <v>933</v>
      </c>
      <c r="AJ115" s="79" t="b">
        <v>0</v>
      </c>
      <c r="AK115" s="79">
        <v>10</v>
      </c>
      <c r="AL115" s="85" t="s">
        <v>904</v>
      </c>
      <c r="AM115" s="79" t="s">
        <v>962</v>
      </c>
      <c r="AN115" s="79" t="b">
        <v>0</v>
      </c>
      <c r="AO115" s="85" t="s">
        <v>904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3</v>
      </c>
      <c r="BE115" s="49">
        <v>15</v>
      </c>
      <c r="BF115" s="48">
        <v>0</v>
      </c>
      <c r="BG115" s="49">
        <v>0</v>
      </c>
      <c r="BH115" s="48">
        <v>0</v>
      </c>
      <c r="BI115" s="49">
        <v>0</v>
      </c>
      <c r="BJ115" s="48">
        <v>17</v>
      </c>
      <c r="BK115" s="49">
        <v>85</v>
      </c>
      <c r="BL115" s="48">
        <v>20</v>
      </c>
    </row>
    <row r="116" spans="1:64" ht="15">
      <c r="A116" s="64" t="s">
        <v>292</v>
      </c>
      <c r="B116" s="64" t="s">
        <v>292</v>
      </c>
      <c r="C116" s="65" t="s">
        <v>2840</v>
      </c>
      <c r="D116" s="66">
        <v>3</v>
      </c>
      <c r="E116" s="67" t="s">
        <v>132</v>
      </c>
      <c r="F116" s="68">
        <v>32</v>
      </c>
      <c r="G116" s="65"/>
      <c r="H116" s="69"/>
      <c r="I116" s="70"/>
      <c r="J116" s="70"/>
      <c r="K116" s="34" t="s">
        <v>65</v>
      </c>
      <c r="L116" s="77">
        <v>116</v>
      </c>
      <c r="M116" s="77"/>
      <c r="N116" s="72"/>
      <c r="O116" s="79" t="s">
        <v>176</v>
      </c>
      <c r="P116" s="81">
        <v>43629.27148148148</v>
      </c>
      <c r="Q116" s="79" t="s">
        <v>429</v>
      </c>
      <c r="R116" s="79"/>
      <c r="S116" s="79"/>
      <c r="T116" s="79" t="s">
        <v>520</v>
      </c>
      <c r="U116" s="79"/>
      <c r="V116" s="82" t="s">
        <v>627</v>
      </c>
      <c r="W116" s="81">
        <v>43629.27148148148</v>
      </c>
      <c r="X116" s="82" t="s">
        <v>739</v>
      </c>
      <c r="Y116" s="79"/>
      <c r="Z116" s="79"/>
      <c r="AA116" s="85" t="s">
        <v>871</v>
      </c>
      <c r="AB116" s="85" t="s">
        <v>928</v>
      </c>
      <c r="AC116" s="79" t="b">
        <v>0</v>
      </c>
      <c r="AD116" s="79">
        <v>1</v>
      </c>
      <c r="AE116" s="85" t="s">
        <v>950</v>
      </c>
      <c r="AF116" s="79" t="b">
        <v>0</v>
      </c>
      <c r="AG116" s="79" t="s">
        <v>954</v>
      </c>
      <c r="AH116" s="79"/>
      <c r="AI116" s="85" t="s">
        <v>933</v>
      </c>
      <c r="AJ116" s="79" t="b">
        <v>0</v>
      </c>
      <c r="AK116" s="79">
        <v>1</v>
      </c>
      <c r="AL116" s="85" t="s">
        <v>933</v>
      </c>
      <c r="AM116" s="79" t="s">
        <v>962</v>
      </c>
      <c r="AN116" s="79" t="b">
        <v>0</v>
      </c>
      <c r="AO116" s="85" t="s">
        <v>928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22</v>
      </c>
      <c r="BC116" s="78" t="str">
        <f>REPLACE(INDEX(GroupVertices[Group],MATCH(Edges[[#This Row],[Vertex 2]],GroupVertices[Vertex],0)),1,1,"")</f>
        <v>22</v>
      </c>
      <c r="BD116" s="48">
        <v>2</v>
      </c>
      <c r="BE116" s="49">
        <v>6.25</v>
      </c>
      <c r="BF116" s="48">
        <v>0</v>
      </c>
      <c r="BG116" s="49">
        <v>0</v>
      </c>
      <c r="BH116" s="48">
        <v>0</v>
      </c>
      <c r="BI116" s="49">
        <v>0</v>
      </c>
      <c r="BJ116" s="48">
        <v>30</v>
      </c>
      <c r="BK116" s="49">
        <v>93.75</v>
      </c>
      <c r="BL116" s="48">
        <v>32</v>
      </c>
    </row>
    <row r="117" spans="1:64" ht="15">
      <c r="A117" s="64" t="s">
        <v>293</v>
      </c>
      <c r="B117" s="64" t="s">
        <v>292</v>
      </c>
      <c r="C117" s="65" t="s">
        <v>2840</v>
      </c>
      <c r="D117" s="66">
        <v>3</v>
      </c>
      <c r="E117" s="67" t="s">
        <v>132</v>
      </c>
      <c r="F117" s="68">
        <v>32</v>
      </c>
      <c r="G117" s="65"/>
      <c r="H117" s="69"/>
      <c r="I117" s="70"/>
      <c r="J117" s="70"/>
      <c r="K117" s="34" t="s">
        <v>65</v>
      </c>
      <c r="L117" s="77">
        <v>117</v>
      </c>
      <c r="M117" s="77"/>
      <c r="N117" s="72"/>
      <c r="O117" s="79" t="s">
        <v>359</v>
      </c>
      <c r="P117" s="81">
        <v>43629.38599537037</v>
      </c>
      <c r="Q117" s="79" t="s">
        <v>430</v>
      </c>
      <c r="R117" s="79"/>
      <c r="S117" s="79"/>
      <c r="T117" s="79"/>
      <c r="U117" s="79"/>
      <c r="V117" s="82" t="s">
        <v>628</v>
      </c>
      <c r="W117" s="81">
        <v>43629.38599537037</v>
      </c>
      <c r="X117" s="82" t="s">
        <v>740</v>
      </c>
      <c r="Y117" s="79"/>
      <c r="Z117" s="79"/>
      <c r="AA117" s="85" t="s">
        <v>872</v>
      </c>
      <c r="AB117" s="79"/>
      <c r="AC117" s="79" t="b">
        <v>0</v>
      </c>
      <c r="AD117" s="79">
        <v>0</v>
      </c>
      <c r="AE117" s="85" t="s">
        <v>933</v>
      </c>
      <c r="AF117" s="79" t="b">
        <v>0</v>
      </c>
      <c r="AG117" s="79" t="s">
        <v>954</v>
      </c>
      <c r="AH117" s="79"/>
      <c r="AI117" s="85" t="s">
        <v>933</v>
      </c>
      <c r="AJ117" s="79" t="b">
        <v>0</v>
      </c>
      <c r="AK117" s="79">
        <v>1</v>
      </c>
      <c r="AL117" s="85" t="s">
        <v>871</v>
      </c>
      <c r="AM117" s="79" t="s">
        <v>962</v>
      </c>
      <c r="AN117" s="79" t="b">
        <v>0</v>
      </c>
      <c r="AO117" s="85" t="s">
        <v>871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22</v>
      </c>
      <c r="BC117" s="78" t="str">
        <f>REPLACE(INDEX(GroupVertices[Group],MATCH(Edges[[#This Row],[Vertex 2]],GroupVertices[Vertex],0)),1,1,"")</f>
        <v>22</v>
      </c>
      <c r="BD117" s="48">
        <v>1</v>
      </c>
      <c r="BE117" s="49">
        <v>4</v>
      </c>
      <c r="BF117" s="48">
        <v>0</v>
      </c>
      <c r="BG117" s="49">
        <v>0</v>
      </c>
      <c r="BH117" s="48">
        <v>0</v>
      </c>
      <c r="BI117" s="49">
        <v>0</v>
      </c>
      <c r="BJ117" s="48">
        <v>24</v>
      </c>
      <c r="BK117" s="49">
        <v>96</v>
      </c>
      <c r="BL117" s="48">
        <v>25</v>
      </c>
    </row>
    <row r="118" spans="1:64" ht="15">
      <c r="A118" s="64" t="s">
        <v>294</v>
      </c>
      <c r="B118" s="64" t="s">
        <v>314</v>
      </c>
      <c r="C118" s="65" t="s">
        <v>2840</v>
      </c>
      <c r="D118" s="66">
        <v>3</v>
      </c>
      <c r="E118" s="67" t="s">
        <v>132</v>
      </c>
      <c r="F118" s="68">
        <v>32</v>
      </c>
      <c r="G118" s="65"/>
      <c r="H118" s="69"/>
      <c r="I118" s="70"/>
      <c r="J118" s="70"/>
      <c r="K118" s="34" t="s">
        <v>65</v>
      </c>
      <c r="L118" s="77">
        <v>118</v>
      </c>
      <c r="M118" s="77"/>
      <c r="N118" s="72"/>
      <c r="O118" s="79" t="s">
        <v>359</v>
      </c>
      <c r="P118" s="81">
        <v>43629.434282407405</v>
      </c>
      <c r="Q118" s="79" t="s">
        <v>431</v>
      </c>
      <c r="R118" s="79"/>
      <c r="S118" s="79"/>
      <c r="T118" s="79"/>
      <c r="U118" s="79"/>
      <c r="V118" s="82" t="s">
        <v>629</v>
      </c>
      <c r="W118" s="81">
        <v>43629.434282407405</v>
      </c>
      <c r="X118" s="82" t="s">
        <v>741</v>
      </c>
      <c r="Y118" s="79"/>
      <c r="Z118" s="79"/>
      <c r="AA118" s="85" t="s">
        <v>873</v>
      </c>
      <c r="AB118" s="79"/>
      <c r="AC118" s="79" t="b">
        <v>0</v>
      </c>
      <c r="AD118" s="79">
        <v>0</v>
      </c>
      <c r="AE118" s="85" t="s">
        <v>933</v>
      </c>
      <c r="AF118" s="79" t="b">
        <v>0</v>
      </c>
      <c r="AG118" s="79" t="s">
        <v>954</v>
      </c>
      <c r="AH118" s="79"/>
      <c r="AI118" s="85" t="s">
        <v>933</v>
      </c>
      <c r="AJ118" s="79" t="b">
        <v>0</v>
      </c>
      <c r="AK118" s="79">
        <v>3</v>
      </c>
      <c r="AL118" s="85" t="s">
        <v>885</v>
      </c>
      <c r="AM118" s="79" t="s">
        <v>965</v>
      </c>
      <c r="AN118" s="79" t="b">
        <v>0</v>
      </c>
      <c r="AO118" s="85" t="s">
        <v>885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1</v>
      </c>
      <c r="BD118" s="48"/>
      <c r="BE118" s="49"/>
      <c r="BF118" s="48"/>
      <c r="BG118" s="49"/>
      <c r="BH118" s="48"/>
      <c r="BI118" s="49"/>
      <c r="BJ118" s="48"/>
      <c r="BK118" s="49"/>
      <c r="BL118" s="48"/>
    </row>
    <row r="119" spans="1:64" ht="15">
      <c r="A119" s="64" t="s">
        <v>294</v>
      </c>
      <c r="B119" s="64" t="s">
        <v>303</v>
      </c>
      <c r="C119" s="65" t="s">
        <v>2840</v>
      </c>
      <c r="D119" s="66">
        <v>3</v>
      </c>
      <c r="E119" s="67" t="s">
        <v>132</v>
      </c>
      <c r="F119" s="68">
        <v>32</v>
      </c>
      <c r="G119" s="65"/>
      <c r="H119" s="69"/>
      <c r="I119" s="70"/>
      <c r="J119" s="70"/>
      <c r="K119" s="34" t="s">
        <v>65</v>
      </c>
      <c r="L119" s="77">
        <v>119</v>
      </c>
      <c r="M119" s="77"/>
      <c r="N119" s="72"/>
      <c r="O119" s="79" t="s">
        <v>359</v>
      </c>
      <c r="P119" s="81">
        <v>43629.434282407405</v>
      </c>
      <c r="Q119" s="79" t="s">
        <v>431</v>
      </c>
      <c r="R119" s="79"/>
      <c r="S119" s="79"/>
      <c r="T119" s="79"/>
      <c r="U119" s="79"/>
      <c r="V119" s="82" t="s">
        <v>629</v>
      </c>
      <c r="W119" s="81">
        <v>43629.434282407405</v>
      </c>
      <c r="X119" s="82" t="s">
        <v>741</v>
      </c>
      <c r="Y119" s="79"/>
      <c r="Z119" s="79"/>
      <c r="AA119" s="85" t="s">
        <v>873</v>
      </c>
      <c r="AB119" s="79"/>
      <c r="AC119" s="79" t="b">
        <v>0</v>
      </c>
      <c r="AD119" s="79">
        <v>0</v>
      </c>
      <c r="AE119" s="85" t="s">
        <v>933</v>
      </c>
      <c r="AF119" s="79" t="b">
        <v>0</v>
      </c>
      <c r="AG119" s="79" t="s">
        <v>954</v>
      </c>
      <c r="AH119" s="79"/>
      <c r="AI119" s="85" t="s">
        <v>933</v>
      </c>
      <c r="AJ119" s="79" t="b">
        <v>0</v>
      </c>
      <c r="AK119" s="79">
        <v>3</v>
      </c>
      <c r="AL119" s="85" t="s">
        <v>885</v>
      </c>
      <c r="AM119" s="79" t="s">
        <v>965</v>
      </c>
      <c r="AN119" s="79" t="b">
        <v>0</v>
      </c>
      <c r="AO119" s="85" t="s">
        <v>885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18</v>
      </c>
      <c r="BK119" s="49">
        <v>100</v>
      </c>
      <c r="BL119" s="48">
        <v>18</v>
      </c>
    </row>
    <row r="120" spans="1:64" ht="15">
      <c r="A120" s="64" t="s">
        <v>295</v>
      </c>
      <c r="B120" s="64" t="s">
        <v>314</v>
      </c>
      <c r="C120" s="65" t="s">
        <v>2840</v>
      </c>
      <c r="D120" s="66">
        <v>3</v>
      </c>
      <c r="E120" s="67" t="s">
        <v>132</v>
      </c>
      <c r="F120" s="68">
        <v>32</v>
      </c>
      <c r="G120" s="65"/>
      <c r="H120" s="69"/>
      <c r="I120" s="70"/>
      <c r="J120" s="70"/>
      <c r="K120" s="34" t="s">
        <v>65</v>
      </c>
      <c r="L120" s="77">
        <v>120</v>
      </c>
      <c r="M120" s="77"/>
      <c r="N120" s="72"/>
      <c r="O120" s="79" t="s">
        <v>359</v>
      </c>
      <c r="P120" s="81">
        <v>43629.453726851854</v>
      </c>
      <c r="Q120" s="79" t="s">
        <v>431</v>
      </c>
      <c r="R120" s="79"/>
      <c r="S120" s="79"/>
      <c r="T120" s="79"/>
      <c r="U120" s="79"/>
      <c r="V120" s="82" t="s">
        <v>630</v>
      </c>
      <c r="W120" s="81">
        <v>43629.453726851854</v>
      </c>
      <c r="X120" s="82" t="s">
        <v>742</v>
      </c>
      <c r="Y120" s="79"/>
      <c r="Z120" s="79"/>
      <c r="AA120" s="85" t="s">
        <v>874</v>
      </c>
      <c r="AB120" s="79"/>
      <c r="AC120" s="79" t="b">
        <v>0</v>
      </c>
      <c r="AD120" s="79">
        <v>0</v>
      </c>
      <c r="AE120" s="85" t="s">
        <v>933</v>
      </c>
      <c r="AF120" s="79" t="b">
        <v>0</v>
      </c>
      <c r="AG120" s="79" t="s">
        <v>954</v>
      </c>
      <c r="AH120" s="79"/>
      <c r="AI120" s="85" t="s">
        <v>933</v>
      </c>
      <c r="AJ120" s="79" t="b">
        <v>0</v>
      </c>
      <c r="AK120" s="79">
        <v>3</v>
      </c>
      <c r="AL120" s="85" t="s">
        <v>885</v>
      </c>
      <c r="AM120" s="79" t="s">
        <v>962</v>
      </c>
      <c r="AN120" s="79" t="b">
        <v>0</v>
      </c>
      <c r="AO120" s="85" t="s">
        <v>885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1</v>
      </c>
      <c r="BD120" s="48"/>
      <c r="BE120" s="49"/>
      <c r="BF120" s="48"/>
      <c r="BG120" s="49"/>
      <c r="BH120" s="48"/>
      <c r="BI120" s="49"/>
      <c r="BJ120" s="48"/>
      <c r="BK120" s="49"/>
      <c r="BL120" s="48"/>
    </row>
    <row r="121" spans="1:64" ht="15">
      <c r="A121" s="64" t="s">
        <v>295</v>
      </c>
      <c r="B121" s="64" t="s">
        <v>303</v>
      </c>
      <c r="C121" s="65" t="s">
        <v>2840</v>
      </c>
      <c r="D121" s="66">
        <v>3</v>
      </c>
      <c r="E121" s="67" t="s">
        <v>132</v>
      </c>
      <c r="F121" s="68">
        <v>32</v>
      </c>
      <c r="G121" s="65"/>
      <c r="H121" s="69"/>
      <c r="I121" s="70"/>
      <c r="J121" s="70"/>
      <c r="K121" s="34" t="s">
        <v>65</v>
      </c>
      <c r="L121" s="77">
        <v>121</v>
      </c>
      <c r="M121" s="77"/>
      <c r="N121" s="72"/>
      <c r="O121" s="79" t="s">
        <v>359</v>
      </c>
      <c r="P121" s="81">
        <v>43629.453726851854</v>
      </c>
      <c r="Q121" s="79" t="s">
        <v>431</v>
      </c>
      <c r="R121" s="79"/>
      <c r="S121" s="79"/>
      <c r="T121" s="79"/>
      <c r="U121" s="79"/>
      <c r="V121" s="82" t="s">
        <v>630</v>
      </c>
      <c r="W121" s="81">
        <v>43629.453726851854</v>
      </c>
      <c r="X121" s="82" t="s">
        <v>742</v>
      </c>
      <c r="Y121" s="79"/>
      <c r="Z121" s="79"/>
      <c r="AA121" s="85" t="s">
        <v>874</v>
      </c>
      <c r="AB121" s="79"/>
      <c r="AC121" s="79" t="b">
        <v>0</v>
      </c>
      <c r="AD121" s="79">
        <v>0</v>
      </c>
      <c r="AE121" s="85" t="s">
        <v>933</v>
      </c>
      <c r="AF121" s="79" t="b">
        <v>0</v>
      </c>
      <c r="AG121" s="79" t="s">
        <v>954</v>
      </c>
      <c r="AH121" s="79"/>
      <c r="AI121" s="85" t="s">
        <v>933</v>
      </c>
      <c r="AJ121" s="79" t="b">
        <v>0</v>
      </c>
      <c r="AK121" s="79">
        <v>3</v>
      </c>
      <c r="AL121" s="85" t="s">
        <v>885</v>
      </c>
      <c r="AM121" s="79" t="s">
        <v>962</v>
      </c>
      <c r="AN121" s="79" t="b">
        <v>0</v>
      </c>
      <c r="AO121" s="85" t="s">
        <v>885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18</v>
      </c>
      <c r="BK121" s="49">
        <v>100</v>
      </c>
      <c r="BL121" s="48">
        <v>18</v>
      </c>
    </row>
    <row r="122" spans="1:64" ht="15">
      <c r="A122" s="64" t="s">
        <v>296</v>
      </c>
      <c r="B122" s="64" t="s">
        <v>296</v>
      </c>
      <c r="C122" s="65" t="s">
        <v>2840</v>
      </c>
      <c r="D122" s="66">
        <v>3</v>
      </c>
      <c r="E122" s="67" t="s">
        <v>132</v>
      </c>
      <c r="F122" s="68">
        <v>32</v>
      </c>
      <c r="G122" s="65"/>
      <c r="H122" s="69"/>
      <c r="I122" s="70"/>
      <c r="J122" s="70"/>
      <c r="K122" s="34" t="s">
        <v>65</v>
      </c>
      <c r="L122" s="77">
        <v>122</v>
      </c>
      <c r="M122" s="77"/>
      <c r="N122" s="72"/>
      <c r="O122" s="79" t="s">
        <v>176</v>
      </c>
      <c r="P122" s="81">
        <v>43629.47793981482</v>
      </c>
      <c r="Q122" s="79" t="s">
        <v>432</v>
      </c>
      <c r="R122" s="79"/>
      <c r="S122" s="79"/>
      <c r="T122" s="79"/>
      <c r="U122" s="79"/>
      <c r="V122" s="82" t="s">
        <v>631</v>
      </c>
      <c r="W122" s="81">
        <v>43629.47793981482</v>
      </c>
      <c r="X122" s="82" t="s">
        <v>743</v>
      </c>
      <c r="Y122" s="79"/>
      <c r="Z122" s="79"/>
      <c r="AA122" s="85" t="s">
        <v>875</v>
      </c>
      <c r="AB122" s="79"/>
      <c r="AC122" s="79" t="b">
        <v>0</v>
      </c>
      <c r="AD122" s="79">
        <v>7</v>
      </c>
      <c r="AE122" s="85" t="s">
        <v>933</v>
      </c>
      <c r="AF122" s="79" t="b">
        <v>0</v>
      </c>
      <c r="AG122" s="79" t="s">
        <v>954</v>
      </c>
      <c r="AH122" s="79"/>
      <c r="AI122" s="85" t="s">
        <v>933</v>
      </c>
      <c r="AJ122" s="79" t="b">
        <v>0</v>
      </c>
      <c r="AK122" s="79">
        <v>1</v>
      </c>
      <c r="AL122" s="85" t="s">
        <v>933</v>
      </c>
      <c r="AM122" s="79" t="s">
        <v>966</v>
      </c>
      <c r="AN122" s="79" t="b">
        <v>0</v>
      </c>
      <c r="AO122" s="85" t="s">
        <v>875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21</v>
      </c>
      <c r="BC122" s="78" t="str">
        <f>REPLACE(INDEX(GroupVertices[Group],MATCH(Edges[[#This Row],[Vertex 2]],GroupVertices[Vertex],0)),1,1,"")</f>
        <v>21</v>
      </c>
      <c r="BD122" s="48">
        <v>0</v>
      </c>
      <c r="BE122" s="49">
        <v>0</v>
      </c>
      <c r="BF122" s="48">
        <v>2</v>
      </c>
      <c r="BG122" s="49">
        <v>4.761904761904762</v>
      </c>
      <c r="BH122" s="48">
        <v>0</v>
      </c>
      <c r="BI122" s="49">
        <v>0</v>
      </c>
      <c r="BJ122" s="48">
        <v>40</v>
      </c>
      <c r="BK122" s="49">
        <v>95.23809523809524</v>
      </c>
      <c r="BL122" s="48">
        <v>42</v>
      </c>
    </row>
    <row r="123" spans="1:64" ht="15">
      <c r="A123" s="64" t="s">
        <v>297</v>
      </c>
      <c r="B123" s="64" t="s">
        <v>296</v>
      </c>
      <c r="C123" s="65" t="s">
        <v>2840</v>
      </c>
      <c r="D123" s="66">
        <v>3</v>
      </c>
      <c r="E123" s="67" t="s">
        <v>132</v>
      </c>
      <c r="F123" s="68">
        <v>32</v>
      </c>
      <c r="G123" s="65"/>
      <c r="H123" s="69"/>
      <c r="I123" s="70"/>
      <c r="J123" s="70"/>
      <c r="K123" s="34" t="s">
        <v>65</v>
      </c>
      <c r="L123" s="77">
        <v>123</v>
      </c>
      <c r="M123" s="77"/>
      <c r="N123" s="72"/>
      <c r="O123" s="79" t="s">
        <v>359</v>
      </c>
      <c r="P123" s="81">
        <v>43629.47917824074</v>
      </c>
      <c r="Q123" s="79" t="s">
        <v>433</v>
      </c>
      <c r="R123" s="79"/>
      <c r="S123" s="79"/>
      <c r="T123" s="79"/>
      <c r="U123" s="79"/>
      <c r="V123" s="82" t="s">
        <v>632</v>
      </c>
      <c r="W123" s="81">
        <v>43629.47917824074</v>
      </c>
      <c r="X123" s="82" t="s">
        <v>744</v>
      </c>
      <c r="Y123" s="79"/>
      <c r="Z123" s="79"/>
      <c r="AA123" s="85" t="s">
        <v>876</v>
      </c>
      <c r="AB123" s="79"/>
      <c r="AC123" s="79" t="b">
        <v>0</v>
      </c>
      <c r="AD123" s="79">
        <v>0</v>
      </c>
      <c r="AE123" s="85" t="s">
        <v>933</v>
      </c>
      <c r="AF123" s="79" t="b">
        <v>0</v>
      </c>
      <c r="AG123" s="79" t="s">
        <v>954</v>
      </c>
      <c r="AH123" s="79"/>
      <c r="AI123" s="85" t="s">
        <v>933</v>
      </c>
      <c r="AJ123" s="79" t="b">
        <v>0</v>
      </c>
      <c r="AK123" s="79">
        <v>1</v>
      </c>
      <c r="AL123" s="85" t="s">
        <v>875</v>
      </c>
      <c r="AM123" s="79" t="s">
        <v>961</v>
      </c>
      <c r="AN123" s="79" t="b">
        <v>0</v>
      </c>
      <c r="AO123" s="85" t="s">
        <v>875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21</v>
      </c>
      <c r="BC123" s="78" t="str">
        <f>REPLACE(INDEX(GroupVertices[Group],MATCH(Edges[[#This Row],[Vertex 2]],GroupVertices[Vertex],0)),1,1,"")</f>
        <v>21</v>
      </c>
      <c r="BD123" s="48">
        <v>0</v>
      </c>
      <c r="BE123" s="49">
        <v>0</v>
      </c>
      <c r="BF123" s="48">
        <v>0</v>
      </c>
      <c r="BG123" s="49">
        <v>0</v>
      </c>
      <c r="BH123" s="48">
        <v>0</v>
      </c>
      <c r="BI123" s="49">
        <v>0</v>
      </c>
      <c r="BJ123" s="48">
        <v>27</v>
      </c>
      <c r="BK123" s="49">
        <v>100</v>
      </c>
      <c r="BL123" s="48">
        <v>27</v>
      </c>
    </row>
    <row r="124" spans="1:64" ht="15">
      <c r="A124" s="64" t="s">
        <v>298</v>
      </c>
      <c r="B124" s="64" t="s">
        <v>314</v>
      </c>
      <c r="C124" s="65" t="s">
        <v>2841</v>
      </c>
      <c r="D124" s="66">
        <v>10</v>
      </c>
      <c r="E124" s="67" t="s">
        <v>136</v>
      </c>
      <c r="F124" s="68">
        <v>27.666666666666668</v>
      </c>
      <c r="G124" s="65"/>
      <c r="H124" s="69"/>
      <c r="I124" s="70"/>
      <c r="J124" s="70"/>
      <c r="K124" s="34" t="s">
        <v>65</v>
      </c>
      <c r="L124" s="77">
        <v>124</v>
      </c>
      <c r="M124" s="77"/>
      <c r="N124" s="72"/>
      <c r="O124" s="79" t="s">
        <v>359</v>
      </c>
      <c r="P124" s="81">
        <v>43621.61456018518</v>
      </c>
      <c r="Q124" s="79" t="s">
        <v>376</v>
      </c>
      <c r="R124" s="79"/>
      <c r="S124" s="79"/>
      <c r="T124" s="79"/>
      <c r="U124" s="79"/>
      <c r="V124" s="82" t="s">
        <v>633</v>
      </c>
      <c r="W124" s="81">
        <v>43621.61456018518</v>
      </c>
      <c r="X124" s="82" t="s">
        <v>745</v>
      </c>
      <c r="Y124" s="79"/>
      <c r="Z124" s="79"/>
      <c r="AA124" s="85" t="s">
        <v>877</v>
      </c>
      <c r="AB124" s="79"/>
      <c r="AC124" s="79" t="b">
        <v>0</v>
      </c>
      <c r="AD124" s="79">
        <v>0</v>
      </c>
      <c r="AE124" s="85" t="s">
        <v>933</v>
      </c>
      <c r="AF124" s="79" t="b">
        <v>0</v>
      </c>
      <c r="AG124" s="79" t="s">
        <v>954</v>
      </c>
      <c r="AH124" s="79"/>
      <c r="AI124" s="85" t="s">
        <v>933</v>
      </c>
      <c r="AJ124" s="79" t="b">
        <v>0</v>
      </c>
      <c r="AK124" s="79">
        <v>5</v>
      </c>
      <c r="AL124" s="85" t="s">
        <v>901</v>
      </c>
      <c r="AM124" s="79" t="s">
        <v>961</v>
      </c>
      <c r="AN124" s="79" t="b">
        <v>0</v>
      </c>
      <c r="AO124" s="85" t="s">
        <v>901</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2</v>
      </c>
      <c r="BE124" s="49">
        <v>9.090909090909092</v>
      </c>
      <c r="BF124" s="48">
        <v>0</v>
      </c>
      <c r="BG124" s="49">
        <v>0</v>
      </c>
      <c r="BH124" s="48">
        <v>0</v>
      </c>
      <c r="BI124" s="49">
        <v>0</v>
      </c>
      <c r="BJ124" s="48">
        <v>20</v>
      </c>
      <c r="BK124" s="49">
        <v>90.9090909090909</v>
      </c>
      <c r="BL124" s="48">
        <v>22</v>
      </c>
    </row>
    <row r="125" spans="1:64" ht="15">
      <c r="A125" s="64" t="s">
        <v>298</v>
      </c>
      <c r="B125" s="64" t="s">
        <v>314</v>
      </c>
      <c r="C125" s="65" t="s">
        <v>2841</v>
      </c>
      <c r="D125" s="66">
        <v>10</v>
      </c>
      <c r="E125" s="67" t="s">
        <v>136</v>
      </c>
      <c r="F125" s="68">
        <v>27.666666666666668</v>
      </c>
      <c r="G125" s="65"/>
      <c r="H125" s="69"/>
      <c r="I125" s="70"/>
      <c r="J125" s="70"/>
      <c r="K125" s="34" t="s">
        <v>65</v>
      </c>
      <c r="L125" s="77">
        <v>125</v>
      </c>
      <c r="M125" s="77"/>
      <c r="N125" s="72"/>
      <c r="O125" s="79" t="s">
        <v>359</v>
      </c>
      <c r="P125" s="81">
        <v>43629.51157407407</v>
      </c>
      <c r="Q125" s="79" t="s">
        <v>434</v>
      </c>
      <c r="R125" s="79"/>
      <c r="S125" s="79"/>
      <c r="T125" s="79"/>
      <c r="U125" s="79"/>
      <c r="V125" s="82" t="s">
        <v>633</v>
      </c>
      <c r="W125" s="81">
        <v>43629.51157407407</v>
      </c>
      <c r="X125" s="82" t="s">
        <v>746</v>
      </c>
      <c r="Y125" s="79"/>
      <c r="Z125" s="79"/>
      <c r="AA125" s="85" t="s">
        <v>878</v>
      </c>
      <c r="AB125" s="79"/>
      <c r="AC125" s="79" t="b">
        <v>0</v>
      </c>
      <c r="AD125" s="79">
        <v>0</v>
      </c>
      <c r="AE125" s="85" t="s">
        <v>933</v>
      </c>
      <c r="AF125" s="79" t="b">
        <v>0</v>
      </c>
      <c r="AG125" s="79" t="s">
        <v>954</v>
      </c>
      <c r="AH125" s="79"/>
      <c r="AI125" s="85" t="s">
        <v>933</v>
      </c>
      <c r="AJ125" s="79" t="b">
        <v>0</v>
      </c>
      <c r="AK125" s="79">
        <v>12</v>
      </c>
      <c r="AL125" s="85" t="s">
        <v>905</v>
      </c>
      <c r="AM125" s="79" t="s">
        <v>961</v>
      </c>
      <c r="AN125" s="79" t="b">
        <v>0</v>
      </c>
      <c r="AO125" s="85" t="s">
        <v>905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2</v>
      </c>
      <c r="BE125" s="49">
        <v>11.764705882352942</v>
      </c>
      <c r="BF125" s="48">
        <v>0</v>
      </c>
      <c r="BG125" s="49">
        <v>0</v>
      </c>
      <c r="BH125" s="48">
        <v>0</v>
      </c>
      <c r="BI125" s="49">
        <v>0</v>
      </c>
      <c r="BJ125" s="48">
        <v>15</v>
      </c>
      <c r="BK125" s="49">
        <v>88.23529411764706</v>
      </c>
      <c r="BL125" s="48">
        <v>17</v>
      </c>
    </row>
    <row r="126" spans="1:64" ht="15">
      <c r="A126" s="64" t="s">
        <v>299</v>
      </c>
      <c r="B126" s="64" t="s">
        <v>299</v>
      </c>
      <c r="C126" s="65" t="s">
        <v>2841</v>
      </c>
      <c r="D126" s="66">
        <v>10</v>
      </c>
      <c r="E126" s="67" t="s">
        <v>136</v>
      </c>
      <c r="F126" s="68">
        <v>27.666666666666668</v>
      </c>
      <c r="G126" s="65"/>
      <c r="H126" s="69"/>
      <c r="I126" s="70"/>
      <c r="J126" s="70"/>
      <c r="K126" s="34" t="s">
        <v>65</v>
      </c>
      <c r="L126" s="77">
        <v>126</v>
      </c>
      <c r="M126" s="77"/>
      <c r="N126" s="72"/>
      <c r="O126" s="79" t="s">
        <v>176</v>
      </c>
      <c r="P126" s="81">
        <v>43620.490069444444</v>
      </c>
      <c r="Q126" s="79" t="s">
        <v>435</v>
      </c>
      <c r="R126" s="82" t="s">
        <v>480</v>
      </c>
      <c r="S126" s="79" t="s">
        <v>500</v>
      </c>
      <c r="T126" s="79" t="s">
        <v>509</v>
      </c>
      <c r="U126" s="82" t="s">
        <v>542</v>
      </c>
      <c r="V126" s="82" t="s">
        <v>542</v>
      </c>
      <c r="W126" s="81">
        <v>43620.490069444444</v>
      </c>
      <c r="X126" s="82" t="s">
        <v>747</v>
      </c>
      <c r="Y126" s="79"/>
      <c r="Z126" s="79"/>
      <c r="AA126" s="85" t="s">
        <v>879</v>
      </c>
      <c r="AB126" s="79"/>
      <c r="AC126" s="79" t="b">
        <v>0</v>
      </c>
      <c r="AD126" s="79">
        <v>2</v>
      </c>
      <c r="AE126" s="85" t="s">
        <v>933</v>
      </c>
      <c r="AF126" s="79" t="b">
        <v>0</v>
      </c>
      <c r="AG126" s="79" t="s">
        <v>954</v>
      </c>
      <c r="AH126" s="79"/>
      <c r="AI126" s="85" t="s">
        <v>933</v>
      </c>
      <c r="AJ126" s="79" t="b">
        <v>0</v>
      </c>
      <c r="AK126" s="79">
        <v>3</v>
      </c>
      <c r="AL126" s="85" t="s">
        <v>933</v>
      </c>
      <c r="AM126" s="79" t="s">
        <v>965</v>
      </c>
      <c r="AN126" s="79" t="b">
        <v>0</v>
      </c>
      <c r="AO126" s="85" t="s">
        <v>879</v>
      </c>
      <c r="AP126" s="79" t="s">
        <v>978</v>
      </c>
      <c r="AQ126" s="79">
        <v>0</v>
      </c>
      <c r="AR126" s="79">
        <v>0</v>
      </c>
      <c r="AS126" s="79"/>
      <c r="AT126" s="79"/>
      <c r="AU126" s="79"/>
      <c r="AV126" s="79"/>
      <c r="AW126" s="79"/>
      <c r="AX126" s="79"/>
      <c r="AY126" s="79"/>
      <c r="AZ126" s="79"/>
      <c r="BA126">
        <v>2</v>
      </c>
      <c r="BB126" s="78" t="str">
        <f>REPLACE(INDEX(GroupVertices[Group],MATCH(Edges[[#This Row],[Vertex 1]],GroupVertices[Vertex],0)),1,1,"")</f>
        <v>27</v>
      </c>
      <c r="BC126" s="78" t="str">
        <f>REPLACE(INDEX(GroupVertices[Group],MATCH(Edges[[#This Row],[Vertex 2]],GroupVertices[Vertex],0)),1,1,"")</f>
        <v>27</v>
      </c>
      <c r="BD126" s="48">
        <v>2</v>
      </c>
      <c r="BE126" s="49">
        <v>11.11111111111111</v>
      </c>
      <c r="BF126" s="48">
        <v>0</v>
      </c>
      <c r="BG126" s="49">
        <v>0</v>
      </c>
      <c r="BH126" s="48">
        <v>0</v>
      </c>
      <c r="BI126" s="49">
        <v>0</v>
      </c>
      <c r="BJ126" s="48">
        <v>16</v>
      </c>
      <c r="BK126" s="49">
        <v>88.88888888888889</v>
      </c>
      <c r="BL126" s="48">
        <v>18</v>
      </c>
    </row>
    <row r="127" spans="1:64" ht="15">
      <c r="A127" s="64" t="s">
        <v>299</v>
      </c>
      <c r="B127" s="64" t="s">
        <v>299</v>
      </c>
      <c r="C127" s="65" t="s">
        <v>2841</v>
      </c>
      <c r="D127" s="66">
        <v>10</v>
      </c>
      <c r="E127" s="67" t="s">
        <v>136</v>
      </c>
      <c r="F127" s="68">
        <v>27.666666666666668</v>
      </c>
      <c r="G127" s="65"/>
      <c r="H127" s="69"/>
      <c r="I127" s="70"/>
      <c r="J127" s="70"/>
      <c r="K127" s="34" t="s">
        <v>65</v>
      </c>
      <c r="L127" s="77">
        <v>127</v>
      </c>
      <c r="M127" s="77"/>
      <c r="N127" s="72"/>
      <c r="O127" s="79" t="s">
        <v>176</v>
      </c>
      <c r="P127" s="81">
        <v>43629.51288194444</v>
      </c>
      <c r="Q127" s="79" t="s">
        <v>436</v>
      </c>
      <c r="R127" s="82" t="s">
        <v>480</v>
      </c>
      <c r="S127" s="79" t="s">
        <v>500</v>
      </c>
      <c r="T127" s="79" t="s">
        <v>509</v>
      </c>
      <c r="U127" s="82" t="s">
        <v>543</v>
      </c>
      <c r="V127" s="82" t="s">
        <v>543</v>
      </c>
      <c r="W127" s="81">
        <v>43629.51288194444</v>
      </c>
      <c r="X127" s="82" t="s">
        <v>748</v>
      </c>
      <c r="Y127" s="79"/>
      <c r="Z127" s="79"/>
      <c r="AA127" s="85" t="s">
        <v>880</v>
      </c>
      <c r="AB127" s="79"/>
      <c r="AC127" s="79" t="b">
        <v>0</v>
      </c>
      <c r="AD127" s="79">
        <v>1</v>
      </c>
      <c r="AE127" s="85" t="s">
        <v>933</v>
      </c>
      <c r="AF127" s="79" t="b">
        <v>0</v>
      </c>
      <c r="AG127" s="79" t="s">
        <v>954</v>
      </c>
      <c r="AH127" s="79"/>
      <c r="AI127" s="85" t="s">
        <v>933</v>
      </c>
      <c r="AJ127" s="79" t="b">
        <v>0</v>
      </c>
      <c r="AK127" s="79">
        <v>0</v>
      </c>
      <c r="AL127" s="85" t="s">
        <v>933</v>
      </c>
      <c r="AM127" s="79" t="s">
        <v>965</v>
      </c>
      <c r="AN127" s="79" t="b">
        <v>0</v>
      </c>
      <c r="AO127" s="85" t="s">
        <v>880</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27</v>
      </c>
      <c r="BC127" s="78" t="str">
        <f>REPLACE(INDEX(GroupVertices[Group],MATCH(Edges[[#This Row],[Vertex 2]],GroupVertices[Vertex],0)),1,1,"")</f>
        <v>27</v>
      </c>
      <c r="BD127" s="48">
        <v>1</v>
      </c>
      <c r="BE127" s="49">
        <v>3.7037037037037037</v>
      </c>
      <c r="BF127" s="48">
        <v>0</v>
      </c>
      <c r="BG127" s="49">
        <v>0</v>
      </c>
      <c r="BH127" s="48">
        <v>0</v>
      </c>
      <c r="BI127" s="49">
        <v>0</v>
      </c>
      <c r="BJ127" s="48">
        <v>26</v>
      </c>
      <c r="BK127" s="49">
        <v>96.29629629629629</v>
      </c>
      <c r="BL127" s="48">
        <v>27</v>
      </c>
    </row>
    <row r="128" spans="1:64" ht="15">
      <c r="A128" s="64" t="s">
        <v>300</v>
      </c>
      <c r="B128" s="64" t="s">
        <v>300</v>
      </c>
      <c r="C128" s="65" t="s">
        <v>2840</v>
      </c>
      <c r="D128" s="66">
        <v>3</v>
      </c>
      <c r="E128" s="67" t="s">
        <v>132</v>
      </c>
      <c r="F128" s="68">
        <v>32</v>
      </c>
      <c r="G128" s="65"/>
      <c r="H128" s="69"/>
      <c r="I128" s="70"/>
      <c r="J128" s="70"/>
      <c r="K128" s="34" t="s">
        <v>65</v>
      </c>
      <c r="L128" s="77">
        <v>128</v>
      </c>
      <c r="M128" s="77"/>
      <c r="N128" s="72"/>
      <c r="O128" s="79" t="s">
        <v>176</v>
      </c>
      <c r="P128" s="81">
        <v>43629.64805555555</v>
      </c>
      <c r="Q128" s="79" t="s">
        <v>437</v>
      </c>
      <c r="R128" s="79"/>
      <c r="S128" s="79"/>
      <c r="T128" s="79"/>
      <c r="U128" s="82" t="s">
        <v>544</v>
      </c>
      <c r="V128" s="82" t="s">
        <v>544</v>
      </c>
      <c r="W128" s="81">
        <v>43629.64805555555</v>
      </c>
      <c r="X128" s="82" t="s">
        <v>749</v>
      </c>
      <c r="Y128" s="79"/>
      <c r="Z128" s="79"/>
      <c r="AA128" s="85" t="s">
        <v>881</v>
      </c>
      <c r="AB128" s="79"/>
      <c r="AC128" s="79" t="b">
        <v>0</v>
      </c>
      <c r="AD128" s="79">
        <v>1</v>
      </c>
      <c r="AE128" s="85" t="s">
        <v>933</v>
      </c>
      <c r="AF128" s="79" t="b">
        <v>0</v>
      </c>
      <c r="AG128" s="79" t="s">
        <v>954</v>
      </c>
      <c r="AH128" s="79"/>
      <c r="AI128" s="85" t="s">
        <v>933</v>
      </c>
      <c r="AJ128" s="79" t="b">
        <v>0</v>
      </c>
      <c r="AK128" s="79">
        <v>0</v>
      </c>
      <c r="AL128" s="85" t="s">
        <v>933</v>
      </c>
      <c r="AM128" s="79" t="s">
        <v>962</v>
      </c>
      <c r="AN128" s="79" t="b">
        <v>0</v>
      </c>
      <c r="AO128" s="85" t="s">
        <v>881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1</v>
      </c>
      <c r="BE128" s="49">
        <v>7.6923076923076925</v>
      </c>
      <c r="BF128" s="48">
        <v>0</v>
      </c>
      <c r="BG128" s="49">
        <v>0</v>
      </c>
      <c r="BH128" s="48">
        <v>0</v>
      </c>
      <c r="BI128" s="49">
        <v>0</v>
      </c>
      <c r="BJ128" s="48">
        <v>12</v>
      </c>
      <c r="BK128" s="49">
        <v>92.3076923076923</v>
      </c>
      <c r="BL128" s="48">
        <v>13</v>
      </c>
    </row>
    <row r="129" spans="1:64" ht="15">
      <c r="A129" s="64" t="s">
        <v>301</v>
      </c>
      <c r="B129" s="64" t="s">
        <v>301</v>
      </c>
      <c r="C129" s="65" t="s">
        <v>2840</v>
      </c>
      <c r="D129" s="66">
        <v>3</v>
      </c>
      <c r="E129" s="67" t="s">
        <v>132</v>
      </c>
      <c r="F129" s="68">
        <v>32</v>
      </c>
      <c r="G129" s="65"/>
      <c r="H129" s="69"/>
      <c r="I129" s="70"/>
      <c r="J129" s="70"/>
      <c r="K129" s="34" t="s">
        <v>65</v>
      </c>
      <c r="L129" s="77">
        <v>129</v>
      </c>
      <c r="M129" s="77"/>
      <c r="N129" s="72"/>
      <c r="O129" s="79" t="s">
        <v>176</v>
      </c>
      <c r="P129" s="81">
        <v>43621.40996527778</v>
      </c>
      <c r="Q129" s="79" t="s">
        <v>438</v>
      </c>
      <c r="R129" s="79"/>
      <c r="S129" s="79"/>
      <c r="T129" s="79" t="s">
        <v>521</v>
      </c>
      <c r="U129" s="82" t="s">
        <v>545</v>
      </c>
      <c r="V129" s="82" t="s">
        <v>545</v>
      </c>
      <c r="W129" s="81">
        <v>43621.40996527778</v>
      </c>
      <c r="X129" s="82" t="s">
        <v>750</v>
      </c>
      <c r="Y129" s="79"/>
      <c r="Z129" s="79"/>
      <c r="AA129" s="85" t="s">
        <v>882</v>
      </c>
      <c r="AB129" s="79"/>
      <c r="AC129" s="79" t="b">
        <v>0</v>
      </c>
      <c r="AD129" s="79">
        <v>4</v>
      </c>
      <c r="AE129" s="85" t="s">
        <v>933</v>
      </c>
      <c r="AF129" s="79" t="b">
        <v>0</v>
      </c>
      <c r="AG129" s="79" t="s">
        <v>954</v>
      </c>
      <c r="AH129" s="79"/>
      <c r="AI129" s="85" t="s">
        <v>933</v>
      </c>
      <c r="AJ129" s="79" t="b">
        <v>0</v>
      </c>
      <c r="AK129" s="79">
        <v>2</v>
      </c>
      <c r="AL129" s="85" t="s">
        <v>933</v>
      </c>
      <c r="AM129" s="79" t="s">
        <v>972</v>
      </c>
      <c r="AN129" s="79" t="b">
        <v>0</v>
      </c>
      <c r="AO129" s="85" t="s">
        <v>882</v>
      </c>
      <c r="AP129" s="79" t="s">
        <v>978</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4</v>
      </c>
      <c r="BE129" s="49">
        <v>16</v>
      </c>
      <c r="BF129" s="48">
        <v>0</v>
      </c>
      <c r="BG129" s="49">
        <v>0</v>
      </c>
      <c r="BH129" s="48">
        <v>0</v>
      </c>
      <c r="BI129" s="49">
        <v>0</v>
      </c>
      <c r="BJ129" s="48">
        <v>21</v>
      </c>
      <c r="BK129" s="49">
        <v>84</v>
      </c>
      <c r="BL129" s="48">
        <v>25</v>
      </c>
    </row>
    <row r="130" spans="1:64" ht="15">
      <c r="A130" s="64" t="s">
        <v>302</v>
      </c>
      <c r="B130" s="64" t="s">
        <v>301</v>
      </c>
      <c r="C130" s="65" t="s">
        <v>2840</v>
      </c>
      <c r="D130" s="66">
        <v>3</v>
      </c>
      <c r="E130" s="67" t="s">
        <v>132</v>
      </c>
      <c r="F130" s="68">
        <v>32</v>
      </c>
      <c r="G130" s="65"/>
      <c r="H130" s="69"/>
      <c r="I130" s="70"/>
      <c r="J130" s="70"/>
      <c r="K130" s="34" t="s">
        <v>65</v>
      </c>
      <c r="L130" s="77">
        <v>130</v>
      </c>
      <c r="M130" s="77"/>
      <c r="N130" s="72"/>
      <c r="O130" s="79" t="s">
        <v>359</v>
      </c>
      <c r="P130" s="81">
        <v>43621.752592592595</v>
      </c>
      <c r="Q130" s="79" t="s">
        <v>369</v>
      </c>
      <c r="R130" s="79"/>
      <c r="S130" s="79"/>
      <c r="T130" s="79"/>
      <c r="U130" s="79"/>
      <c r="V130" s="82" t="s">
        <v>634</v>
      </c>
      <c r="W130" s="81">
        <v>43621.752592592595</v>
      </c>
      <c r="X130" s="82" t="s">
        <v>751</v>
      </c>
      <c r="Y130" s="79"/>
      <c r="Z130" s="79"/>
      <c r="AA130" s="85" t="s">
        <v>883</v>
      </c>
      <c r="AB130" s="79"/>
      <c r="AC130" s="79" t="b">
        <v>0</v>
      </c>
      <c r="AD130" s="79">
        <v>0</v>
      </c>
      <c r="AE130" s="85" t="s">
        <v>933</v>
      </c>
      <c r="AF130" s="79" t="b">
        <v>0</v>
      </c>
      <c r="AG130" s="79" t="s">
        <v>954</v>
      </c>
      <c r="AH130" s="79"/>
      <c r="AI130" s="85" t="s">
        <v>933</v>
      </c>
      <c r="AJ130" s="79" t="b">
        <v>0</v>
      </c>
      <c r="AK130" s="79">
        <v>2</v>
      </c>
      <c r="AL130" s="85" t="s">
        <v>882</v>
      </c>
      <c r="AM130" s="79" t="s">
        <v>962</v>
      </c>
      <c r="AN130" s="79" t="b">
        <v>0</v>
      </c>
      <c r="AO130" s="85" t="s">
        <v>882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4</v>
      </c>
      <c r="BE130" s="49">
        <v>19.047619047619047</v>
      </c>
      <c r="BF130" s="48">
        <v>0</v>
      </c>
      <c r="BG130" s="49">
        <v>0</v>
      </c>
      <c r="BH130" s="48">
        <v>0</v>
      </c>
      <c r="BI130" s="49">
        <v>0</v>
      </c>
      <c r="BJ130" s="48">
        <v>17</v>
      </c>
      <c r="BK130" s="49">
        <v>80.95238095238095</v>
      </c>
      <c r="BL130" s="48">
        <v>21</v>
      </c>
    </row>
    <row r="131" spans="1:64" ht="15">
      <c r="A131" s="64" t="s">
        <v>303</v>
      </c>
      <c r="B131" s="64" t="s">
        <v>303</v>
      </c>
      <c r="C131" s="65" t="s">
        <v>2840</v>
      </c>
      <c r="D131" s="66">
        <v>3</v>
      </c>
      <c r="E131" s="67" t="s">
        <v>132</v>
      </c>
      <c r="F131" s="68">
        <v>32</v>
      </c>
      <c r="G131" s="65"/>
      <c r="H131" s="69"/>
      <c r="I131" s="70"/>
      <c r="J131" s="70"/>
      <c r="K131" s="34" t="s">
        <v>65</v>
      </c>
      <c r="L131" s="77">
        <v>131</v>
      </c>
      <c r="M131" s="77"/>
      <c r="N131" s="72"/>
      <c r="O131" s="79" t="s">
        <v>176</v>
      </c>
      <c r="P131" s="81">
        <v>43628.48710648148</v>
      </c>
      <c r="Q131" s="79" t="s">
        <v>439</v>
      </c>
      <c r="R131" s="82" t="s">
        <v>481</v>
      </c>
      <c r="S131" s="79" t="s">
        <v>494</v>
      </c>
      <c r="T131" s="79" t="s">
        <v>522</v>
      </c>
      <c r="U131" s="82" t="s">
        <v>546</v>
      </c>
      <c r="V131" s="82" t="s">
        <v>546</v>
      </c>
      <c r="W131" s="81">
        <v>43628.48710648148</v>
      </c>
      <c r="X131" s="82" t="s">
        <v>752</v>
      </c>
      <c r="Y131" s="79"/>
      <c r="Z131" s="79"/>
      <c r="AA131" s="85" t="s">
        <v>884</v>
      </c>
      <c r="AB131" s="79"/>
      <c r="AC131" s="79" t="b">
        <v>0</v>
      </c>
      <c r="AD131" s="79">
        <v>5</v>
      </c>
      <c r="AE131" s="85" t="s">
        <v>933</v>
      </c>
      <c r="AF131" s="79" t="b">
        <v>0</v>
      </c>
      <c r="AG131" s="79" t="s">
        <v>954</v>
      </c>
      <c r="AH131" s="79"/>
      <c r="AI131" s="85" t="s">
        <v>933</v>
      </c>
      <c r="AJ131" s="79" t="b">
        <v>0</v>
      </c>
      <c r="AK131" s="79">
        <v>5</v>
      </c>
      <c r="AL131" s="85" t="s">
        <v>933</v>
      </c>
      <c r="AM131" s="79" t="s">
        <v>960</v>
      </c>
      <c r="AN131" s="79" t="b">
        <v>0</v>
      </c>
      <c r="AO131" s="85" t="s">
        <v>884</v>
      </c>
      <c r="AP131" s="79" t="s">
        <v>176</v>
      </c>
      <c r="AQ131" s="79">
        <v>0</v>
      </c>
      <c r="AR131" s="79">
        <v>0</v>
      </c>
      <c r="AS131" s="79" t="s">
        <v>982</v>
      </c>
      <c r="AT131" s="79" t="s">
        <v>985</v>
      </c>
      <c r="AU131" s="79" t="s">
        <v>987</v>
      </c>
      <c r="AV131" s="79" t="s">
        <v>992</v>
      </c>
      <c r="AW131" s="79" t="s">
        <v>997</v>
      </c>
      <c r="AX131" s="79" t="s">
        <v>1003</v>
      </c>
      <c r="AY131" s="79" t="s">
        <v>1005</v>
      </c>
      <c r="AZ131" s="82" t="s">
        <v>1010</v>
      </c>
      <c r="BA131">
        <v>1</v>
      </c>
      <c r="BB131" s="78" t="str">
        <f>REPLACE(INDEX(GroupVertices[Group],MATCH(Edges[[#This Row],[Vertex 1]],GroupVertices[Vertex],0)),1,1,"")</f>
        <v>3</v>
      </c>
      <c r="BC131" s="78" t="str">
        <f>REPLACE(INDEX(GroupVertices[Group],MATCH(Edges[[#This Row],[Vertex 2]],GroupVertices[Vertex],0)),1,1,"")</f>
        <v>3</v>
      </c>
      <c r="BD131" s="48">
        <v>3</v>
      </c>
      <c r="BE131" s="49">
        <v>9.375</v>
      </c>
      <c r="BF131" s="48">
        <v>0</v>
      </c>
      <c r="BG131" s="49">
        <v>0</v>
      </c>
      <c r="BH131" s="48">
        <v>0</v>
      </c>
      <c r="BI131" s="49">
        <v>0</v>
      </c>
      <c r="BJ131" s="48">
        <v>29</v>
      </c>
      <c r="BK131" s="49">
        <v>90.625</v>
      </c>
      <c r="BL131" s="48">
        <v>32</v>
      </c>
    </row>
    <row r="132" spans="1:64" ht="15">
      <c r="A132" s="64" t="s">
        <v>303</v>
      </c>
      <c r="B132" s="64" t="s">
        <v>314</v>
      </c>
      <c r="C132" s="65" t="s">
        <v>2840</v>
      </c>
      <c r="D132" s="66">
        <v>3</v>
      </c>
      <c r="E132" s="67" t="s">
        <v>132</v>
      </c>
      <c r="F132" s="68">
        <v>32</v>
      </c>
      <c r="G132" s="65"/>
      <c r="H132" s="69"/>
      <c r="I132" s="70"/>
      <c r="J132" s="70"/>
      <c r="K132" s="34" t="s">
        <v>65</v>
      </c>
      <c r="L132" s="77">
        <v>132</v>
      </c>
      <c r="M132" s="77"/>
      <c r="N132" s="72"/>
      <c r="O132" s="79" t="s">
        <v>359</v>
      </c>
      <c r="P132" s="81">
        <v>43629.43104166666</v>
      </c>
      <c r="Q132" s="79" t="s">
        <v>440</v>
      </c>
      <c r="R132" s="82" t="s">
        <v>482</v>
      </c>
      <c r="S132" s="79" t="s">
        <v>494</v>
      </c>
      <c r="T132" s="79" t="s">
        <v>522</v>
      </c>
      <c r="U132" s="82" t="s">
        <v>547</v>
      </c>
      <c r="V132" s="82" t="s">
        <v>547</v>
      </c>
      <c r="W132" s="81">
        <v>43629.43104166666</v>
      </c>
      <c r="X132" s="82" t="s">
        <v>753</v>
      </c>
      <c r="Y132" s="79"/>
      <c r="Z132" s="79"/>
      <c r="AA132" s="85" t="s">
        <v>885</v>
      </c>
      <c r="AB132" s="79"/>
      <c r="AC132" s="79" t="b">
        <v>0</v>
      </c>
      <c r="AD132" s="79">
        <v>5</v>
      </c>
      <c r="AE132" s="85" t="s">
        <v>933</v>
      </c>
      <c r="AF132" s="79" t="b">
        <v>0</v>
      </c>
      <c r="AG132" s="79" t="s">
        <v>954</v>
      </c>
      <c r="AH132" s="79"/>
      <c r="AI132" s="85" t="s">
        <v>933</v>
      </c>
      <c r="AJ132" s="79" t="b">
        <v>0</v>
      </c>
      <c r="AK132" s="79">
        <v>3</v>
      </c>
      <c r="AL132" s="85" t="s">
        <v>933</v>
      </c>
      <c r="AM132" s="79" t="s">
        <v>960</v>
      </c>
      <c r="AN132" s="79" t="b">
        <v>0</v>
      </c>
      <c r="AO132" s="85" t="s">
        <v>885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v>3</v>
      </c>
      <c r="BE132" s="49">
        <v>9.375</v>
      </c>
      <c r="BF132" s="48">
        <v>0</v>
      </c>
      <c r="BG132" s="49">
        <v>0</v>
      </c>
      <c r="BH132" s="48">
        <v>0</v>
      </c>
      <c r="BI132" s="49">
        <v>0</v>
      </c>
      <c r="BJ132" s="48">
        <v>29</v>
      </c>
      <c r="BK132" s="49">
        <v>90.625</v>
      </c>
      <c r="BL132" s="48">
        <v>32</v>
      </c>
    </row>
    <row r="133" spans="1:64" ht="15">
      <c r="A133" s="64" t="s">
        <v>302</v>
      </c>
      <c r="B133" s="64" t="s">
        <v>303</v>
      </c>
      <c r="C133" s="65" t="s">
        <v>2840</v>
      </c>
      <c r="D133" s="66">
        <v>3</v>
      </c>
      <c r="E133" s="67" t="s">
        <v>132</v>
      </c>
      <c r="F133" s="68">
        <v>32</v>
      </c>
      <c r="G133" s="65"/>
      <c r="H133" s="69"/>
      <c r="I133" s="70"/>
      <c r="J133" s="70"/>
      <c r="K133" s="34" t="s">
        <v>65</v>
      </c>
      <c r="L133" s="77">
        <v>133</v>
      </c>
      <c r="M133" s="77"/>
      <c r="N133" s="72"/>
      <c r="O133" s="79" t="s">
        <v>359</v>
      </c>
      <c r="P133" s="81">
        <v>43629.70318287037</v>
      </c>
      <c r="Q133" s="79" t="s">
        <v>431</v>
      </c>
      <c r="R133" s="79"/>
      <c r="S133" s="79"/>
      <c r="T133" s="79"/>
      <c r="U133" s="79"/>
      <c r="V133" s="82" t="s">
        <v>634</v>
      </c>
      <c r="W133" s="81">
        <v>43629.70318287037</v>
      </c>
      <c r="X133" s="82" t="s">
        <v>754</v>
      </c>
      <c r="Y133" s="79"/>
      <c r="Z133" s="79"/>
      <c r="AA133" s="85" t="s">
        <v>886</v>
      </c>
      <c r="AB133" s="79"/>
      <c r="AC133" s="79" t="b">
        <v>0</v>
      </c>
      <c r="AD133" s="79">
        <v>0</v>
      </c>
      <c r="AE133" s="85" t="s">
        <v>933</v>
      </c>
      <c r="AF133" s="79" t="b">
        <v>0</v>
      </c>
      <c r="AG133" s="79" t="s">
        <v>954</v>
      </c>
      <c r="AH133" s="79"/>
      <c r="AI133" s="85" t="s">
        <v>933</v>
      </c>
      <c r="AJ133" s="79" t="b">
        <v>0</v>
      </c>
      <c r="AK133" s="79">
        <v>3</v>
      </c>
      <c r="AL133" s="85" t="s">
        <v>885</v>
      </c>
      <c r="AM133" s="79" t="s">
        <v>962</v>
      </c>
      <c r="AN133" s="79" t="b">
        <v>0</v>
      </c>
      <c r="AO133" s="85" t="s">
        <v>885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302</v>
      </c>
      <c r="B134" s="64" t="s">
        <v>314</v>
      </c>
      <c r="C134" s="65" t="s">
        <v>2840</v>
      </c>
      <c r="D134" s="66">
        <v>3</v>
      </c>
      <c r="E134" s="67" t="s">
        <v>132</v>
      </c>
      <c r="F134" s="68">
        <v>32</v>
      </c>
      <c r="G134" s="65"/>
      <c r="H134" s="69"/>
      <c r="I134" s="70"/>
      <c r="J134" s="70"/>
      <c r="K134" s="34" t="s">
        <v>65</v>
      </c>
      <c r="L134" s="77">
        <v>134</v>
      </c>
      <c r="M134" s="77"/>
      <c r="N134" s="72"/>
      <c r="O134" s="79" t="s">
        <v>359</v>
      </c>
      <c r="P134" s="81">
        <v>43629.70318287037</v>
      </c>
      <c r="Q134" s="79" t="s">
        <v>431</v>
      </c>
      <c r="R134" s="79"/>
      <c r="S134" s="79"/>
      <c r="T134" s="79"/>
      <c r="U134" s="79"/>
      <c r="V134" s="82" t="s">
        <v>634</v>
      </c>
      <c r="W134" s="81">
        <v>43629.70318287037</v>
      </c>
      <c r="X134" s="82" t="s">
        <v>754</v>
      </c>
      <c r="Y134" s="79"/>
      <c r="Z134" s="79"/>
      <c r="AA134" s="85" t="s">
        <v>886</v>
      </c>
      <c r="AB134" s="79"/>
      <c r="AC134" s="79" t="b">
        <v>0</v>
      </c>
      <c r="AD134" s="79">
        <v>0</v>
      </c>
      <c r="AE134" s="85" t="s">
        <v>933</v>
      </c>
      <c r="AF134" s="79" t="b">
        <v>0</v>
      </c>
      <c r="AG134" s="79" t="s">
        <v>954</v>
      </c>
      <c r="AH134" s="79"/>
      <c r="AI134" s="85" t="s">
        <v>933</v>
      </c>
      <c r="AJ134" s="79" t="b">
        <v>0</v>
      </c>
      <c r="AK134" s="79">
        <v>3</v>
      </c>
      <c r="AL134" s="85" t="s">
        <v>885</v>
      </c>
      <c r="AM134" s="79" t="s">
        <v>962</v>
      </c>
      <c r="AN134" s="79" t="b">
        <v>0</v>
      </c>
      <c r="AO134" s="85" t="s">
        <v>885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1</v>
      </c>
      <c r="BD134" s="48">
        <v>0</v>
      </c>
      <c r="BE134" s="49">
        <v>0</v>
      </c>
      <c r="BF134" s="48">
        <v>0</v>
      </c>
      <c r="BG134" s="49">
        <v>0</v>
      </c>
      <c r="BH134" s="48">
        <v>0</v>
      </c>
      <c r="BI134" s="49">
        <v>0</v>
      </c>
      <c r="BJ134" s="48">
        <v>18</v>
      </c>
      <c r="BK134" s="49">
        <v>100</v>
      </c>
      <c r="BL134" s="48">
        <v>18</v>
      </c>
    </row>
    <row r="135" spans="1:64" ht="15">
      <c r="A135" s="64" t="s">
        <v>304</v>
      </c>
      <c r="B135" s="64" t="s">
        <v>304</v>
      </c>
      <c r="C135" s="65" t="s">
        <v>2840</v>
      </c>
      <c r="D135" s="66">
        <v>3</v>
      </c>
      <c r="E135" s="67" t="s">
        <v>132</v>
      </c>
      <c r="F135" s="68">
        <v>32</v>
      </c>
      <c r="G135" s="65"/>
      <c r="H135" s="69"/>
      <c r="I135" s="70"/>
      <c r="J135" s="70"/>
      <c r="K135" s="34" t="s">
        <v>65</v>
      </c>
      <c r="L135" s="77">
        <v>135</v>
      </c>
      <c r="M135" s="77"/>
      <c r="N135" s="72"/>
      <c r="O135" s="79" t="s">
        <v>176</v>
      </c>
      <c r="P135" s="81">
        <v>43629.70694444444</v>
      </c>
      <c r="Q135" s="79" t="s">
        <v>441</v>
      </c>
      <c r="R135" s="82" t="s">
        <v>483</v>
      </c>
      <c r="S135" s="79" t="s">
        <v>501</v>
      </c>
      <c r="T135" s="79" t="s">
        <v>523</v>
      </c>
      <c r="U135" s="79"/>
      <c r="V135" s="82" t="s">
        <v>635</v>
      </c>
      <c r="W135" s="81">
        <v>43629.70694444444</v>
      </c>
      <c r="X135" s="82" t="s">
        <v>755</v>
      </c>
      <c r="Y135" s="79"/>
      <c r="Z135" s="79"/>
      <c r="AA135" s="85" t="s">
        <v>887</v>
      </c>
      <c r="AB135" s="79"/>
      <c r="AC135" s="79" t="b">
        <v>0</v>
      </c>
      <c r="AD135" s="79">
        <v>0</v>
      </c>
      <c r="AE135" s="85" t="s">
        <v>933</v>
      </c>
      <c r="AF135" s="79" t="b">
        <v>0</v>
      </c>
      <c r="AG135" s="79" t="s">
        <v>954</v>
      </c>
      <c r="AH135" s="79"/>
      <c r="AI135" s="85" t="s">
        <v>933</v>
      </c>
      <c r="AJ135" s="79" t="b">
        <v>0</v>
      </c>
      <c r="AK135" s="79">
        <v>0</v>
      </c>
      <c r="AL135" s="85" t="s">
        <v>933</v>
      </c>
      <c r="AM135" s="79" t="s">
        <v>973</v>
      </c>
      <c r="AN135" s="79" t="b">
        <v>0</v>
      </c>
      <c r="AO135" s="85" t="s">
        <v>887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6</v>
      </c>
      <c r="BE135" s="49">
        <v>18.181818181818183</v>
      </c>
      <c r="BF135" s="48">
        <v>0</v>
      </c>
      <c r="BG135" s="49">
        <v>0</v>
      </c>
      <c r="BH135" s="48">
        <v>0</v>
      </c>
      <c r="BI135" s="49">
        <v>0</v>
      </c>
      <c r="BJ135" s="48">
        <v>27</v>
      </c>
      <c r="BK135" s="49">
        <v>81.81818181818181</v>
      </c>
      <c r="BL135" s="48">
        <v>33</v>
      </c>
    </row>
    <row r="136" spans="1:64" ht="15">
      <c r="A136" s="64" t="s">
        <v>305</v>
      </c>
      <c r="B136" s="64" t="s">
        <v>353</v>
      </c>
      <c r="C136" s="65" t="s">
        <v>2840</v>
      </c>
      <c r="D136" s="66">
        <v>3</v>
      </c>
      <c r="E136" s="67" t="s">
        <v>132</v>
      </c>
      <c r="F136" s="68">
        <v>32</v>
      </c>
      <c r="G136" s="65"/>
      <c r="H136" s="69"/>
      <c r="I136" s="70"/>
      <c r="J136" s="70"/>
      <c r="K136" s="34" t="s">
        <v>65</v>
      </c>
      <c r="L136" s="77">
        <v>136</v>
      </c>
      <c r="M136" s="77"/>
      <c r="N136" s="72"/>
      <c r="O136" s="79" t="s">
        <v>359</v>
      </c>
      <c r="P136" s="81">
        <v>43629.757731481484</v>
      </c>
      <c r="Q136" s="79" t="s">
        <v>442</v>
      </c>
      <c r="R136" s="82" t="s">
        <v>484</v>
      </c>
      <c r="S136" s="79" t="s">
        <v>502</v>
      </c>
      <c r="T136" s="79"/>
      <c r="U136" s="79"/>
      <c r="V136" s="82" t="s">
        <v>636</v>
      </c>
      <c r="W136" s="81">
        <v>43629.757731481484</v>
      </c>
      <c r="X136" s="82" t="s">
        <v>756</v>
      </c>
      <c r="Y136" s="79"/>
      <c r="Z136" s="79"/>
      <c r="AA136" s="85" t="s">
        <v>888</v>
      </c>
      <c r="AB136" s="79"/>
      <c r="AC136" s="79" t="b">
        <v>0</v>
      </c>
      <c r="AD136" s="79">
        <v>0</v>
      </c>
      <c r="AE136" s="85" t="s">
        <v>933</v>
      </c>
      <c r="AF136" s="79" t="b">
        <v>0</v>
      </c>
      <c r="AG136" s="79" t="s">
        <v>954</v>
      </c>
      <c r="AH136" s="79"/>
      <c r="AI136" s="85" t="s">
        <v>933</v>
      </c>
      <c r="AJ136" s="79" t="b">
        <v>0</v>
      </c>
      <c r="AK136" s="79">
        <v>0</v>
      </c>
      <c r="AL136" s="85" t="s">
        <v>933</v>
      </c>
      <c r="AM136" s="79" t="s">
        <v>974</v>
      </c>
      <c r="AN136" s="79" t="b">
        <v>0</v>
      </c>
      <c r="AO136" s="85" t="s">
        <v>888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13</v>
      </c>
      <c r="BC136" s="78" t="str">
        <f>REPLACE(INDEX(GroupVertices[Group],MATCH(Edges[[#This Row],[Vertex 2]],GroupVertices[Vertex],0)),1,1,"")</f>
        <v>13</v>
      </c>
      <c r="BD136" s="48"/>
      <c r="BE136" s="49"/>
      <c r="BF136" s="48"/>
      <c r="BG136" s="49"/>
      <c r="BH136" s="48"/>
      <c r="BI136" s="49"/>
      <c r="BJ136" s="48"/>
      <c r="BK136" s="49"/>
      <c r="BL136" s="48"/>
    </row>
    <row r="137" spans="1:64" ht="15">
      <c r="A137" s="64" t="s">
        <v>305</v>
      </c>
      <c r="B137" s="64" t="s">
        <v>354</v>
      </c>
      <c r="C137" s="65" t="s">
        <v>2840</v>
      </c>
      <c r="D137" s="66">
        <v>3</v>
      </c>
      <c r="E137" s="67" t="s">
        <v>132</v>
      </c>
      <c r="F137" s="68">
        <v>32</v>
      </c>
      <c r="G137" s="65"/>
      <c r="H137" s="69"/>
      <c r="I137" s="70"/>
      <c r="J137" s="70"/>
      <c r="K137" s="34" t="s">
        <v>65</v>
      </c>
      <c r="L137" s="77">
        <v>137</v>
      </c>
      <c r="M137" s="77"/>
      <c r="N137" s="72"/>
      <c r="O137" s="79" t="s">
        <v>359</v>
      </c>
      <c r="P137" s="81">
        <v>43629.757731481484</v>
      </c>
      <c r="Q137" s="79" t="s">
        <v>442</v>
      </c>
      <c r="R137" s="82" t="s">
        <v>484</v>
      </c>
      <c r="S137" s="79" t="s">
        <v>502</v>
      </c>
      <c r="T137" s="79"/>
      <c r="U137" s="79"/>
      <c r="V137" s="82" t="s">
        <v>636</v>
      </c>
      <c r="W137" s="81">
        <v>43629.757731481484</v>
      </c>
      <c r="X137" s="82" t="s">
        <v>756</v>
      </c>
      <c r="Y137" s="79"/>
      <c r="Z137" s="79"/>
      <c r="AA137" s="85" t="s">
        <v>888</v>
      </c>
      <c r="AB137" s="79"/>
      <c r="AC137" s="79" t="b">
        <v>0</v>
      </c>
      <c r="AD137" s="79">
        <v>0</v>
      </c>
      <c r="AE137" s="85" t="s">
        <v>933</v>
      </c>
      <c r="AF137" s="79" t="b">
        <v>0</v>
      </c>
      <c r="AG137" s="79" t="s">
        <v>954</v>
      </c>
      <c r="AH137" s="79"/>
      <c r="AI137" s="85" t="s">
        <v>933</v>
      </c>
      <c r="AJ137" s="79" t="b">
        <v>0</v>
      </c>
      <c r="AK137" s="79">
        <v>0</v>
      </c>
      <c r="AL137" s="85" t="s">
        <v>933</v>
      </c>
      <c r="AM137" s="79" t="s">
        <v>974</v>
      </c>
      <c r="AN137" s="79" t="b">
        <v>0</v>
      </c>
      <c r="AO137" s="85" t="s">
        <v>888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13</v>
      </c>
      <c r="BC137" s="78" t="str">
        <f>REPLACE(INDEX(GroupVertices[Group],MATCH(Edges[[#This Row],[Vertex 2]],GroupVertices[Vertex],0)),1,1,"")</f>
        <v>13</v>
      </c>
      <c r="BD137" s="48">
        <v>4</v>
      </c>
      <c r="BE137" s="49">
        <v>13.333333333333334</v>
      </c>
      <c r="BF137" s="48">
        <v>0</v>
      </c>
      <c r="BG137" s="49">
        <v>0</v>
      </c>
      <c r="BH137" s="48">
        <v>0</v>
      </c>
      <c r="BI137" s="49">
        <v>0</v>
      </c>
      <c r="BJ137" s="48">
        <v>26</v>
      </c>
      <c r="BK137" s="49">
        <v>86.66666666666667</v>
      </c>
      <c r="BL137" s="48">
        <v>30</v>
      </c>
    </row>
    <row r="138" spans="1:64" ht="15">
      <c r="A138" s="64" t="s">
        <v>306</v>
      </c>
      <c r="B138" s="64" t="s">
        <v>314</v>
      </c>
      <c r="C138" s="65" t="s">
        <v>2840</v>
      </c>
      <c r="D138" s="66">
        <v>3</v>
      </c>
      <c r="E138" s="67" t="s">
        <v>132</v>
      </c>
      <c r="F138" s="68">
        <v>32</v>
      </c>
      <c r="G138" s="65"/>
      <c r="H138" s="69"/>
      <c r="I138" s="70"/>
      <c r="J138" s="70"/>
      <c r="K138" s="34" t="s">
        <v>65</v>
      </c>
      <c r="L138" s="77">
        <v>138</v>
      </c>
      <c r="M138" s="77"/>
      <c r="N138" s="72"/>
      <c r="O138" s="79" t="s">
        <v>359</v>
      </c>
      <c r="P138" s="81">
        <v>43629.841782407406</v>
      </c>
      <c r="Q138" s="79" t="s">
        <v>387</v>
      </c>
      <c r="R138" s="82" t="s">
        <v>474</v>
      </c>
      <c r="S138" s="79" t="s">
        <v>494</v>
      </c>
      <c r="T138" s="79" t="s">
        <v>510</v>
      </c>
      <c r="U138" s="79"/>
      <c r="V138" s="82" t="s">
        <v>637</v>
      </c>
      <c r="W138" s="81">
        <v>43629.841782407406</v>
      </c>
      <c r="X138" s="82" t="s">
        <v>757</v>
      </c>
      <c r="Y138" s="79"/>
      <c r="Z138" s="79"/>
      <c r="AA138" s="85" t="s">
        <v>889</v>
      </c>
      <c r="AB138" s="79"/>
      <c r="AC138" s="79" t="b">
        <v>0</v>
      </c>
      <c r="AD138" s="79">
        <v>0</v>
      </c>
      <c r="AE138" s="85" t="s">
        <v>933</v>
      </c>
      <c r="AF138" s="79" t="b">
        <v>0</v>
      </c>
      <c r="AG138" s="79" t="s">
        <v>954</v>
      </c>
      <c r="AH138" s="79"/>
      <c r="AI138" s="85" t="s">
        <v>933</v>
      </c>
      <c r="AJ138" s="79" t="b">
        <v>0</v>
      </c>
      <c r="AK138" s="79">
        <v>4</v>
      </c>
      <c r="AL138" s="85" t="s">
        <v>903</v>
      </c>
      <c r="AM138" s="79" t="s">
        <v>962</v>
      </c>
      <c r="AN138" s="79" t="b">
        <v>0</v>
      </c>
      <c r="AO138" s="85" t="s">
        <v>903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2</v>
      </c>
      <c r="BE138" s="49">
        <v>11.11111111111111</v>
      </c>
      <c r="BF138" s="48">
        <v>0</v>
      </c>
      <c r="BG138" s="49">
        <v>0</v>
      </c>
      <c r="BH138" s="48">
        <v>0</v>
      </c>
      <c r="BI138" s="49">
        <v>0</v>
      </c>
      <c r="BJ138" s="48">
        <v>16</v>
      </c>
      <c r="BK138" s="49">
        <v>88.88888888888889</v>
      </c>
      <c r="BL138" s="48">
        <v>18</v>
      </c>
    </row>
    <row r="139" spans="1:64" ht="15">
      <c r="A139" s="64" t="s">
        <v>307</v>
      </c>
      <c r="B139" s="64" t="s">
        <v>355</v>
      </c>
      <c r="C139" s="65" t="s">
        <v>2840</v>
      </c>
      <c r="D139" s="66">
        <v>3</v>
      </c>
      <c r="E139" s="67" t="s">
        <v>132</v>
      </c>
      <c r="F139" s="68">
        <v>32</v>
      </c>
      <c r="G139" s="65"/>
      <c r="H139" s="69"/>
      <c r="I139" s="70"/>
      <c r="J139" s="70"/>
      <c r="K139" s="34" t="s">
        <v>65</v>
      </c>
      <c r="L139" s="77">
        <v>139</v>
      </c>
      <c r="M139" s="77"/>
      <c r="N139" s="72"/>
      <c r="O139" s="79" t="s">
        <v>360</v>
      </c>
      <c r="P139" s="81">
        <v>43630.20854166667</v>
      </c>
      <c r="Q139" s="79" t="s">
        <v>443</v>
      </c>
      <c r="R139" s="79"/>
      <c r="S139" s="79"/>
      <c r="T139" s="79"/>
      <c r="U139" s="79"/>
      <c r="V139" s="82" t="s">
        <v>638</v>
      </c>
      <c r="W139" s="81">
        <v>43630.20854166667</v>
      </c>
      <c r="X139" s="82" t="s">
        <v>758</v>
      </c>
      <c r="Y139" s="79"/>
      <c r="Z139" s="79"/>
      <c r="AA139" s="85" t="s">
        <v>890</v>
      </c>
      <c r="AB139" s="85" t="s">
        <v>929</v>
      </c>
      <c r="AC139" s="79" t="b">
        <v>0</v>
      </c>
      <c r="AD139" s="79">
        <v>0</v>
      </c>
      <c r="AE139" s="85" t="s">
        <v>951</v>
      </c>
      <c r="AF139" s="79" t="b">
        <v>0</v>
      </c>
      <c r="AG139" s="79" t="s">
        <v>954</v>
      </c>
      <c r="AH139" s="79"/>
      <c r="AI139" s="85" t="s">
        <v>933</v>
      </c>
      <c r="AJ139" s="79" t="b">
        <v>0</v>
      </c>
      <c r="AK139" s="79">
        <v>0</v>
      </c>
      <c r="AL139" s="85" t="s">
        <v>933</v>
      </c>
      <c r="AM139" s="79" t="s">
        <v>962</v>
      </c>
      <c r="AN139" s="79" t="b">
        <v>0</v>
      </c>
      <c r="AO139" s="85" t="s">
        <v>929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20</v>
      </c>
      <c r="BC139" s="78" t="str">
        <f>REPLACE(INDEX(GroupVertices[Group],MATCH(Edges[[#This Row],[Vertex 2]],GroupVertices[Vertex],0)),1,1,"")</f>
        <v>20</v>
      </c>
      <c r="BD139" s="48">
        <v>0</v>
      </c>
      <c r="BE139" s="49">
        <v>0</v>
      </c>
      <c r="BF139" s="48">
        <v>1</v>
      </c>
      <c r="BG139" s="49">
        <v>4.545454545454546</v>
      </c>
      <c r="BH139" s="48">
        <v>0</v>
      </c>
      <c r="BI139" s="49">
        <v>0</v>
      </c>
      <c r="BJ139" s="48">
        <v>21</v>
      </c>
      <c r="BK139" s="49">
        <v>95.45454545454545</v>
      </c>
      <c r="BL139" s="48">
        <v>22</v>
      </c>
    </row>
    <row r="140" spans="1:64" ht="15">
      <c r="A140" s="64" t="s">
        <v>308</v>
      </c>
      <c r="B140" s="64" t="s">
        <v>314</v>
      </c>
      <c r="C140" s="65" t="s">
        <v>2840</v>
      </c>
      <c r="D140" s="66">
        <v>3</v>
      </c>
      <c r="E140" s="67" t="s">
        <v>132</v>
      </c>
      <c r="F140" s="68">
        <v>32</v>
      </c>
      <c r="G140" s="65"/>
      <c r="H140" s="69"/>
      <c r="I140" s="70"/>
      <c r="J140" s="70"/>
      <c r="K140" s="34" t="s">
        <v>65</v>
      </c>
      <c r="L140" s="77">
        <v>140</v>
      </c>
      <c r="M140" s="77"/>
      <c r="N140" s="72"/>
      <c r="O140" s="79" t="s">
        <v>360</v>
      </c>
      <c r="P140" s="81">
        <v>43630.25409722222</v>
      </c>
      <c r="Q140" s="79" t="s">
        <v>444</v>
      </c>
      <c r="R140" s="79"/>
      <c r="S140" s="79"/>
      <c r="T140" s="79"/>
      <c r="U140" s="79"/>
      <c r="V140" s="82" t="s">
        <v>639</v>
      </c>
      <c r="W140" s="81">
        <v>43630.25409722222</v>
      </c>
      <c r="X140" s="82" t="s">
        <v>759</v>
      </c>
      <c r="Y140" s="79"/>
      <c r="Z140" s="79"/>
      <c r="AA140" s="85" t="s">
        <v>891</v>
      </c>
      <c r="AB140" s="85" t="s">
        <v>930</v>
      </c>
      <c r="AC140" s="79" t="b">
        <v>0</v>
      </c>
      <c r="AD140" s="79">
        <v>1</v>
      </c>
      <c r="AE140" s="85" t="s">
        <v>936</v>
      </c>
      <c r="AF140" s="79" t="b">
        <v>0</v>
      </c>
      <c r="AG140" s="79" t="s">
        <v>954</v>
      </c>
      <c r="AH140" s="79"/>
      <c r="AI140" s="85" t="s">
        <v>933</v>
      </c>
      <c r="AJ140" s="79" t="b">
        <v>0</v>
      </c>
      <c r="AK140" s="79">
        <v>0</v>
      </c>
      <c r="AL140" s="85" t="s">
        <v>933</v>
      </c>
      <c r="AM140" s="79" t="s">
        <v>962</v>
      </c>
      <c r="AN140" s="79" t="b">
        <v>0</v>
      </c>
      <c r="AO140" s="85" t="s">
        <v>930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10</v>
      </c>
      <c r="BF140" s="48">
        <v>0</v>
      </c>
      <c r="BG140" s="49">
        <v>0</v>
      </c>
      <c r="BH140" s="48">
        <v>0</v>
      </c>
      <c r="BI140" s="49">
        <v>0</v>
      </c>
      <c r="BJ140" s="48">
        <v>9</v>
      </c>
      <c r="BK140" s="49">
        <v>90</v>
      </c>
      <c r="BL140" s="48">
        <v>10</v>
      </c>
    </row>
    <row r="141" spans="1:64" ht="15">
      <c r="A141" s="64" t="s">
        <v>309</v>
      </c>
      <c r="B141" s="64" t="s">
        <v>309</v>
      </c>
      <c r="C141" s="65" t="s">
        <v>2840</v>
      </c>
      <c r="D141" s="66">
        <v>3</v>
      </c>
      <c r="E141" s="67" t="s">
        <v>132</v>
      </c>
      <c r="F141" s="68">
        <v>32</v>
      </c>
      <c r="G141" s="65"/>
      <c r="H141" s="69"/>
      <c r="I141" s="70"/>
      <c r="J141" s="70"/>
      <c r="K141" s="34" t="s">
        <v>65</v>
      </c>
      <c r="L141" s="77">
        <v>141</v>
      </c>
      <c r="M141" s="77"/>
      <c r="N141" s="72"/>
      <c r="O141" s="79" t="s">
        <v>176</v>
      </c>
      <c r="P141" s="81">
        <v>43630.192824074074</v>
      </c>
      <c r="Q141" s="79" t="s">
        <v>445</v>
      </c>
      <c r="R141" s="82" t="s">
        <v>485</v>
      </c>
      <c r="S141" s="79" t="s">
        <v>503</v>
      </c>
      <c r="T141" s="79"/>
      <c r="U141" s="79"/>
      <c r="V141" s="82" t="s">
        <v>640</v>
      </c>
      <c r="W141" s="81">
        <v>43630.192824074074</v>
      </c>
      <c r="X141" s="82" t="s">
        <v>760</v>
      </c>
      <c r="Y141" s="79"/>
      <c r="Z141" s="79"/>
      <c r="AA141" s="85" t="s">
        <v>892</v>
      </c>
      <c r="AB141" s="79"/>
      <c r="AC141" s="79" t="b">
        <v>0</v>
      </c>
      <c r="AD141" s="79">
        <v>2103</v>
      </c>
      <c r="AE141" s="85" t="s">
        <v>933</v>
      </c>
      <c r="AF141" s="79" t="b">
        <v>0</v>
      </c>
      <c r="AG141" s="79" t="s">
        <v>956</v>
      </c>
      <c r="AH141" s="79"/>
      <c r="AI141" s="85" t="s">
        <v>933</v>
      </c>
      <c r="AJ141" s="79" t="b">
        <v>0</v>
      </c>
      <c r="AK141" s="79">
        <v>1632</v>
      </c>
      <c r="AL141" s="85" t="s">
        <v>933</v>
      </c>
      <c r="AM141" s="79" t="s">
        <v>972</v>
      </c>
      <c r="AN141" s="79" t="b">
        <v>0</v>
      </c>
      <c r="AO141" s="85" t="s">
        <v>892</v>
      </c>
      <c r="AP141" s="79" t="s">
        <v>978</v>
      </c>
      <c r="AQ141" s="79">
        <v>0</v>
      </c>
      <c r="AR141" s="79">
        <v>0</v>
      </c>
      <c r="AS141" s="79"/>
      <c r="AT141" s="79"/>
      <c r="AU141" s="79"/>
      <c r="AV141" s="79"/>
      <c r="AW141" s="79"/>
      <c r="AX141" s="79"/>
      <c r="AY141" s="79"/>
      <c r="AZ141" s="79"/>
      <c r="BA141">
        <v>1</v>
      </c>
      <c r="BB141" s="78" t="str">
        <f>REPLACE(INDEX(GroupVertices[Group],MATCH(Edges[[#This Row],[Vertex 1]],GroupVertices[Vertex],0)),1,1,"")</f>
        <v>19</v>
      </c>
      <c r="BC141" s="78" t="str">
        <f>REPLACE(INDEX(GroupVertices[Group],MATCH(Edges[[#This Row],[Vertex 2]],GroupVertices[Vertex],0)),1,1,"")</f>
        <v>19</v>
      </c>
      <c r="BD141" s="48">
        <v>0</v>
      </c>
      <c r="BE141" s="49">
        <v>0</v>
      </c>
      <c r="BF141" s="48">
        <v>0</v>
      </c>
      <c r="BG141" s="49">
        <v>0</v>
      </c>
      <c r="BH141" s="48">
        <v>0</v>
      </c>
      <c r="BI141" s="49">
        <v>0</v>
      </c>
      <c r="BJ141" s="48">
        <v>2</v>
      </c>
      <c r="BK141" s="49">
        <v>100</v>
      </c>
      <c r="BL141" s="48">
        <v>2</v>
      </c>
    </row>
    <row r="142" spans="1:64" ht="15">
      <c r="A142" s="64" t="s">
        <v>310</v>
      </c>
      <c r="B142" s="64" t="s">
        <v>309</v>
      </c>
      <c r="C142" s="65" t="s">
        <v>2840</v>
      </c>
      <c r="D142" s="66">
        <v>3</v>
      </c>
      <c r="E142" s="67" t="s">
        <v>132</v>
      </c>
      <c r="F142" s="68">
        <v>32</v>
      </c>
      <c r="G142" s="65"/>
      <c r="H142" s="69"/>
      <c r="I142" s="70"/>
      <c r="J142" s="70"/>
      <c r="K142" s="34" t="s">
        <v>65</v>
      </c>
      <c r="L142" s="77">
        <v>142</v>
      </c>
      <c r="M142" s="77"/>
      <c r="N142" s="72"/>
      <c r="O142" s="79" t="s">
        <v>359</v>
      </c>
      <c r="P142" s="81">
        <v>43630.40835648148</v>
      </c>
      <c r="Q142" s="79" t="s">
        <v>446</v>
      </c>
      <c r="R142" s="82" t="s">
        <v>485</v>
      </c>
      <c r="S142" s="79" t="s">
        <v>503</v>
      </c>
      <c r="T142" s="79"/>
      <c r="U142" s="79"/>
      <c r="V142" s="82" t="s">
        <v>641</v>
      </c>
      <c r="W142" s="81">
        <v>43630.40835648148</v>
      </c>
      <c r="X142" s="82" t="s">
        <v>761</v>
      </c>
      <c r="Y142" s="79"/>
      <c r="Z142" s="79"/>
      <c r="AA142" s="85" t="s">
        <v>893</v>
      </c>
      <c r="AB142" s="79"/>
      <c r="AC142" s="79" t="b">
        <v>0</v>
      </c>
      <c r="AD142" s="79">
        <v>0</v>
      </c>
      <c r="AE142" s="85" t="s">
        <v>933</v>
      </c>
      <c r="AF142" s="79" t="b">
        <v>0</v>
      </c>
      <c r="AG142" s="79" t="s">
        <v>956</v>
      </c>
      <c r="AH142" s="79"/>
      <c r="AI142" s="85" t="s">
        <v>933</v>
      </c>
      <c r="AJ142" s="79" t="b">
        <v>0</v>
      </c>
      <c r="AK142" s="79">
        <v>1632</v>
      </c>
      <c r="AL142" s="85" t="s">
        <v>892</v>
      </c>
      <c r="AM142" s="79" t="s">
        <v>966</v>
      </c>
      <c r="AN142" s="79" t="b">
        <v>0</v>
      </c>
      <c r="AO142" s="85" t="s">
        <v>892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19</v>
      </c>
      <c r="BC142" s="78" t="str">
        <f>REPLACE(INDEX(GroupVertices[Group],MATCH(Edges[[#This Row],[Vertex 2]],GroupVertices[Vertex],0)),1,1,"")</f>
        <v>19</v>
      </c>
      <c r="BD142" s="48">
        <v>0</v>
      </c>
      <c r="BE142" s="49">
        <v>0</v>
      </c>
      <c r="BF142" s="48">
        <v>0</v>
      </c>
      <c r="BG142" s="49">
        <v>0</v>
      </c>
      <c r="BH142" s="48">
        <v>0</v>
      </c>
      <c r="BI142" s="49">
        <v>0</v>
      </c>
      <c r="BJ142" s="48">
        <v>4</v>
      </c>
      <c r="BK142" s="49">
        <v>100</v>
      </c>
      <c r="BL142" s="48">
        <v>4</v>
      </c>
    </row>
    <row r="143" spans="1:64" ht="15">
      <c r="A143" s="64" t="s">
        <v>311</v>
      </c>
      <c r="B143" s="64" t="s">
        <v>311</v>
      </c>
      <c r="C143" s="65" t="s">
        <v>2840</v>
      </c>
      <c r="D143" s="66">
        <v>3</v>
      </c>
      <c r="E143" s="67" t="s">
        <v>132</v>
      </c>
      <c r="F143" s="68">
        <v>32</v>
      </c>
      <c r="G143" s="65"/>
      <c r="H143" s="69"/>
      <c r="I143" s="70"/>
      <c r="J143" s="70"/>
      <c r="K143" s="34" t="s">
        <v>65</v>
      </c>
      <c r="L143" s="77">
        <v>143</v>
      </c>
      <c r="M143" s="77"/>
      <c r="N143" s="72"/>
      <c r="O143" s="79" t="s">
        <v>176</v>
      </c>
      <c r="P143" s="81">
        <v>43630.439247685186</v>
      </c>
      <c r="Q143" s="79" t="s">
        <v>447</v>
      </c>
      <c r="R143" s="79"/>
      <c r="S143" s="79"/>
      <c r="T143" s="79"/>
      <c r="U143" s="79"/>
      <c r="V143" s="82" t="s">
        <v>642</v>
      </c>
      <c r="W143" s="81">
        <v>43630.439247685186</v>
      </c>
      <c r="X143" s="82" t="s">
        <v>762</v>
      </c>
      <c r="Y143" s="79"/>
      <c r="Z143" s="79"/>
      <c r="AA143" s="85" t="s">
        <v>894</v>
      </c>
      <c r="AB143" s="79"/>
      <c r="AC143" s="79" t="b">
        <v>0</v>
      </c>
      <c r="AD143" s="79">
        <v>1</v>
      </c>
      <c r="AE143" s="85" t="s">
        <v>933</v>
      </c>
      <c r="AF143" s="79" t="b">
        <v>0</v>
      </c>
      <c r="AG143" s="79" t="s">
        <v>954</v>
      </c>
      <c r="AH143" s="79"/>
      <c r="AI143" s="85" t="s">
        <v>933</v>
      </c>
      <c r="AJ143" s="79" t="b">
        <v>0</v>
      </c>
      <c r="AK143" s="79">
        <v>0</v>
      </c>
      <c r="AL143" s="85" t="s">
        <v>933</v>
      </c>
      <c r="AM143" s="79" t="s">
        <v>960</v>
      </c>
      <c r="AN143" s="79" t="b">
        <v>0</v>
      </c>
      <c r="AO143" s="85" t="s">
        <v>894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2</v>
      </c>
      <c r="BE143" s="49">
        <v>6.666666666666667</v>
      </c>
      <c r="BF143" s="48">
        <v>2</v>
      </c>
      <c r="BG143" s="49">
        <v>6.666666666666667</v>
      </c>
      <c r="BH143" s="48">
        <v>0</v>
      </c>
      <c r="BI143" s="49">
        <v>0</v>
      </c>
      <c r="BJ143" s="48">
        <v>26</v>
      </c>
      <c r="BK143" s="49">
        <v>86.66666666666667</v>
      </c>
      <c r="BL143" s="48">
        <v>30</v>
      </c>
    </row>
    <row r="144" spans="1:64" ht="15">
      <c r="A144" s="64" t="s">
        <v>312</v>
      </c>
      <c r="B144" s="64" t="s">
        <v>314</v>
      </c>
      <c r="C144" s="65" t="s">
        <v>2840</v>
      </c>
      <c r="D144" s="66">
        <v>3</v>
      </c>
      <c r="E144" s="67" t="s">
        <v>132</v>
      </c>
      <c r="F144" s="68">
        <v>32</v>
      </c>
      <c r="G144" s="65"/>
      <c r="H144" s="69"/>
      <c r="I144" s="70"/>
      <c r="J144" s="70"/>
      <c r="K144" s="34" t="s">
        <v>65</v>
      </c>
      <c r="L144" s="77">
        <v>144</v>
      </c>
      <c r="M144" s="77"/>
      <c r="N144" s="72"/>
      <c r="O144" s="79" t="s">
        <v>359</v>
      </c>
      <c r="P144" s="81">
        <v>43630.484351851854</v>
      </c>
      <c r="Q144" s="79" t="s">
        <v>386</v>
      </c>
      <c r="R144" s="79"/>
      <c r="S144" s="79"/>
      <c r="T144" s="79"/>
      <c r="U144" s="79"/>
      <c r="V144" s="82" t="s">
        <v>643</v>
      </c>
      <c r="W144" s="81">
        <v>43630.484351851854</v>
      </c>
      <c r="X144" s="82" t="s">
        <v>763</v>
      </c>
      <c r="Y144" s="79"/>
      <c r="Z144" s="79"/>
      <c r="AA144" s="85" t="s">
        <v>895</v>
      </c>
      <c r="AB144" s="79"/>
      <c r="AC144" s="79" t="b">
        <v>0</v>
      </c>
      <c r="AD144" s="79">
        <v>0</v>
      </c>
      <c r="AE144" s="85" t="s">
        <v>933</v>
      </c>
      <c r="AF144" s="79" t="b">
        <v>0</v>
      </c>
      <c r="AG144" s="79" t="s">
        <v>954</v>
      </c>
      <c r="AH144" s="79"/>
      <c r="AI144" s="85" t="s">
        <v>933</v>
      </c>
      <c r="AJ144" s="79" t="b">
        <v>0</v>
      </c>
      <c r="AK144" s="79">
        <v>10</v>
      </c>
      <c r="AL144" s="85" t="s">
        <v>904</v>
      </c>
      <c r="AM144" s="79" t="s">
        <v>962</v>
      </c>
      <c r="AN144" s="79" t="b">
        <v>0</v>
      </c>
      <c r="AO144" s="85" t="s">
        <v>904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3</v>
      </c>
      <c r="BE144" s="49">
        <v>15</v>
      </c>
      <c r="BF144" s="48">
        <v>0</v>
      </c>
      <c r="BG144" s="49">
        <v>0</v>
      </c>
      <c r="BH144" s="48">
        <v>0</v>
      </c>
      <c r="BI144" s="49">
        <v>0</v>
      </c>
      <c r="BJ144" s="48">
        <v>17</v>
      </c>
      <c r="BK144" s="49">
        <v>85</v>
      </c>
      <c r="BL144" s="48">
        <v>20</v>
      </c>
    </row>
    <row r="145" spans="1:64" ht="15">
      <c r="A145" s="64" t="s">
        <v>313</v>
      </c>
      <c r="B145" s="64" t="s">
        <v>313</v>
      </c>
      <c r="C145" s="65" t="s">
        <v>2841</v>
      </c>
      <c r="D145" s="66">
        <v>10</v>
      </c>
      <c r="E145" s="67" t="s">
        <v>136</v>
      </c>
      <c r="F145" s="68">
        <v>27.666666666666668</v>
      </c>
      <c r="G145" s="65"/>
      <c r="H145" s="69"/>
      <c r="I145" s="70"/>
      <c r="J145" s="70"/>
      <c r="K145" s="34" t="s">
        <v>65</v>
      </c>
      <c r="L145" s="77">
        <v>145</v>
      </c>
      <c r="M145" s="77"/>
      <c r="N145" s="72"/>
      <c r="O145" s="79" t="s">
        <v>176</v>
      </c>
      <c r="P145" s="81">
        <v>43612.35497685185</v>
      </c>
      <c r="Q145" s="79" t="s">
        <v>448</v>
      </c>
      <c r="R145" s="82" t="s">
        <v>486</v>
      </c>
      <c r="S145" s="79" t="s">
        <v>494</v>
      </c>
      <c r="T145" s="79"/>
      <c r="U145" s="82" t="s">
        <v>548</v>
      </c>
      <c r="V145" s="82" t="s">
        <v>548</v>
      </c>
      <c r="W145" s="81">
        <v>43612.35497685185</v>
      </c>
      <c r="X145" s="82" t="s">
        <v>764</v>
      </c>
      <c r="Y145" s="79"/>
      <c r="Z145" s="79"/>
      <c r="AA145" s="85" t="s">
        <v>896</v>
      </c>
      <c r="AB145" s="79"/>
      <c r="AC145" s="79" t="b">
        <v>0</v>
      </c>
      <c r="AD145" s="79">
        <v>11</v>
      </c>
      <c r="AE145" s="85" t="s">
        <v>933</v>
      </c>
      <c r="AF145" s="79" t="b">
        <v>0</v>
      </c>
      <c r="AG145" s="79" t="s">
        <v>954</v>
      </c>
      <c r="AH145" s="79"/>
      <c r="AI145" s="85" t="s">
        <v>933</v>
      </c>
      <c r="AJ145" s="79" t="b">
        <v>0</v>
      </c>
      <c r="AK145" s="79">
        <v>3</v>
      </c>
      <c r="AL145" s="85" t="s">
        <v>933</v>
      </c>
      <c r="AM145" s="79" t="s">
        <v>966</v>
      </c>
      <c r="AN145" s="79" t="b">
        <v>0</v>
      </c>
      <c r="AO145" s="85" t="s">
        <v>896</v>
      </c>
      <c r="AP145" s="79" t="s">
        <v>978</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6</v>
      </c>
      <c r="BE145" s="49">
        <v>13.953488372093023</v>
      </c>
      <c r="BF145" s="48">
        <v>0</v>
      </c>
      <c r="BG145" s="49">
        <v>0</v>
      </c>
      <c r="BH145" s="48">
        <v>0</v>
      </c>
      <c r="BI145" s="49">
        <v>0</v>
      </c>
      <c r="BJ145" s="48">
        <v>37</v>
      </c>
      <c r="BK145" s="49">
        <v>86.04651162790698</v>
      </c>
      <c r="BL145" s="48">
        <v>43</v>
      </c>
    </row>
    <row r="146" spans="1:64" ht="15">
      <c r="A146" s="64" t="s">
        <v>313</v>
      </c>
      <c r="B146" s="64" t="s">
        <v>314</v>
      </c>
      <c r="C146" s="65" t="s">
        <v>2840</v>
      </c>
      <c r="D146" s="66">
        <v>3</v>
      </c>
      <c r="E146" s="67" t="s">
        <v>132</v>
      </c>
      <c r="F146" s="68">
        <v>32</v>
      </c>
      <c r="G146" s="65"/>
      <c r="H146" s="69"/>
      <c r="I146" s="70"/>
      <c r="J146" s="70"/>
      <c r="K146" s="34" t="s">
        <v>65</v>
      </c>
      <c r="L146" s="77">
        <v>146</v>
      </c>
      <c r="M146" s="77"/>
      <c r="N146" s="72"/>
      <c r="O146" s="79" t="s">
        <v>359</v>
      </c>
      <c r="P146" s="81">
        <v>43630.487233796295</v>
      </c>
      <c r="Q146" s="79" t="s">
        <v>434</v>
      </c>
      <c r="R146" s="79"/>
      <c r="S146" s="79"/>
      <c r="T146" s="79"/>
      <c r="U146" s="79"/>
      <c r="V146" s="82" t="s">
        <v>644</v>
      </c>
      <c r="W146" s="81">
        <v>43630.487233796295</v>
      </c>
      <c r="X146" s="82" t="s">
        <v>765</v>
      </c>
      <c r="Y146" s="79"/>
      <c r="Z146" s="79"/>
      <c r="AA146" s="85" t="s">
        <v>897</v>
      </c>
      <c r="AB146" s="79"/>
      <c r="AC146" s="79" t="b">
        <v>0</v>
      </c>
      <c r="AD146" s="79">
        <v>0</v>
      </c>
      <c r="AE146" s="85" t="s">
        <v>933</v>
      </c>
      <c r="AF146" s="79" t="b">
        <v>0</v>
      </c>
      <c r="AG146" s="79" t="s">
        <v>954</v>
      </c>
      <c r="AH146" s="79"/>
      <c r="AI146" s="85" t="s">
        <v>933</v>
      </c>
      <c r="AJ146" s="79" t="b">
        <v>0</v>
      </c>
      <c r="AK146" s="79">
        <v>12</v>
      </c>
      <c r="AL146" s="85" t="s">
        <v>905</v>
      </c>
      <c r="AM146" s="79" t="s">
        <v>965</v>
      </c>
      <c r="AN146" s="79" t="b">
        <v>0</v>
      </c>
      <c r="AO146" s="85" t="s">
        <v>905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2</v>
      </c>
      <c r="BE146" s="49">
        <v>11.764705882352942</v>
      </c>
      <c r="BF146" s="48">
        <v>0</v>
      </c>
      <c r="BG146" s="49">
        <v>0</v>
      </c>
      <c r="BH146" s="48">
        <v>0</v>
      </c>
      <c r="BI146" s="49">
        <v>0</v>
      </c>
      <c r="BJ146" s="48">
        <v>15</v>
      </c>
      <c r="BK146" s="49">
        <v>88.23529411764706</v>
      </c>
      <c r="BL146" s="48">
        <v>17</v>
      </c>
    </row>
    <row r="147" spans="1:64" ht="15">
      <c r="A147" s="64" t="s">
        <v>313</v>
      </c>
      <c r="B147" s="64" t="s">
        <v>313</v>
      </c>
      <c r="C147" s="65" t="s">
        <v>2841</v>
      </c>
      <c r="D147" s="66">
        <v>10</v>
      </c>
      <c r="E147" s="67" t="s">
        <v>136</v>
      </c>
      <c r="F147" s="68">
        <v>27.666666666666668</v>
      </c>
      <c r="G147" s="65"/>
      <c r="H147" s="69"/>
      <c r="I147" s="70"/>
      <c r="J147" s="70"/>
      <c r="K147" s="34" t="s">
        <v>65</v>
      </c>
      <c r="L147" s="77">
        <v>147</v>
      </c>
      <c r="M147" s="77"/>
      <c r="N147" s="72"/>
      <c r="O147" s="79" t="s">
        <v>176</v>
      </c>
      <c r="P147" s="81">
        <v>43630.48730324074</v>
      </c>
      <c r="Q147" s="79" t="s">
        <v>449</v>
      </c>
      <c r="R147" s="79"/>
      <c r="S147" s="79"/>
      <c r="T147" s="79"/>
      <c r="U147" s="79"/>
      <c r="V147" s="82" t="s">
        <v>644</v>
      </c>
      <c r="W147" s="81">
        <v>43630.48730324074</v>
      </c>
      <c r="X147" s="82" t="s">
        <v>766</v>
      </c>
      <c r="Y147" s="79"/>
      <c r="Z147" s="79"/>
      <c r="AA147" s="85" t="s">
        <v>898</v>
      </c>
      <c r="AB147" s="79"/>
      <c r="AC147" s="79" t="b">
        <v>0</v>
      </c>
      <c r="AD147" s="79">
        <v>0</v>
      </c>
      <c r="AE147" s="85" t="s">
        <v>933</v>
      </c>
      <c r="AF147" s="79" t="b">
        <v>0</v>
      </c>
      <c r="AG147" s="79" t="s">
        <v>954</v>
      </c>
      <c r="AH147" s="79"/>
      <c r="AI147" s="85" t="s">
        <v>933</v>
      </c>
      <c r="AJ147" s="79" t="b">
        <v>0</v>
      </c>
      <c r="AK147" s="79">
        <v>3</v>
      </c>
      <c r="AL147" s="85" t="s">
        <v>896</v>
      </c>
      <c r="AM147" s="79" t="s">
        <v>965</v>
      </c>
      <c r="AN147" s="79" t="b">
        <v>0</v>
      </c>
      <c r="AO147" s="85" t="s">
        <v>896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v>5</v>
      </c>
      <c r="BE147" s="49">
        <v>23.80952380952381</v>
      </c>
      <c r="BF147" s="48">
        <v>0</v>
      </c>
      <c r="BG147" s="49">
        <v>0</v>
      </c>
      <c r="BH147" s="48">
        <v>0</v>
      </c>
      <c r="BI147" s="49">
        <v>0</v>
      </c>
      <c r="BJ147" s="48">
        <v>16</v>
      </c>
      <c r="BK147" s="49">
        <v>76.19047619047619</v>
      </c>
      <c r="BL147" s="48">
        <v>21</v>
      </c>
    </row>
    <row r="148" spans="1:64" ht="15">
      <c r="A148" s="64" t="s">
        <v>314</v>
      </c>
      <c r="B148" s="64" t="s">
        <v>314</v>
      </c>
      <c r="C148" s="65" t="s">
        <v>2843</v>
      </c>
      <c r="D148" s="66">
        <v>10</v>
      </c>
      <c r="E148" s="67" t="s">
        <v>136</v>
      </c>
      <c r="F148" s="68">
        <v>6</v>
      </c>
      <c r="G148" s="65"/>
      <c r="H148" s="69"/>
      <c r="I148" s="70"/>
      <c r="J148" s="70"/>
      <c r="K148" s="34" t="s">
        <v>65</v>
      </c>
      <c r="L148" s="77">
        <v>148</v>
      </c>
      <c r="M148" s="77"/>
      <c r="N148" s="72"/>
      <c r="O148" s="79" t="s">
        <v>176</v>
      </c>
      <c r="P148" s="81">
        <v>43600.54712962963</v>
      </c>
      <c r="Q148" s="79" t="s">
        <v>450</v>
      </c>
      <c r="R148" s="79"/>
      <c r="S148" s="79"/>
      <c r="T148" s="79" t="s">
        <v>508</v>
      </c>
      <c r="U148" s="79"/>
      <c r="V148" s="82" t="s">
        <v>645</v>
      </c>
      <c r="W148" s="81">
        <v>43600.54712962963</v>
      </c>
      <c r="X148" s="82" t="s">
        <v>767</v>
      </c>
      <c r="Y148" s="79"/>
      <c r="Z148" s="79"/>
      <c r="AA148" s="85" t="s">
        <v>899</v>
      </c>
      <c r="AB148" s="79"/>
      <c r="AC148" s="79" t="b">
        <v>0</v>
      </c>
      <c r="AD148" s="79">
        <v>31</v>
      </c>
      <c r="AE148" s="85" t="s">
        <v>933</v>
      </c>
      <c r="AF148" s="79" t="b">
        <v>0</v>
      </c>
      <c r="AG148" s="79" t="s">
        <v>954</v>
      </c>
      <c r="AH148" s="79"/>
      <c r="AI148" s="85" t="s">
        <v>933</v>
      </c>
      <c r="AJ148" s="79" t="b">
        <v>0</v>
      </c>
      <c r="AK148" s="79">
        <v>8</v>
      </c>
      <c r="AL148" s="85" t="s">
        <v>933</v>
      </c>
      <c r="AM148" s="79" t="s">
        <v>975</v>
      </c>
      <c r="AN148" s="79" t="b">
        <v>0</v>
      </c>
      <c r="AO148" s="85" t="s">
        <v>899</v>
      </c>
      <c r="AP148" s="79" t="s">
        <v>978</v>
      </c>
      <c r="AQ148" s="79">
        <v>0</v>
      </c>
      <c r="AR148" s="79">
        <v>0</v>
      </c>
      <c r="AS148" s="79"/>
      <c r="AT148" s="79"/>
      <c r="AU148" s="79"/>
      <c r="AV148" s="79"/>
      <c r="AW148" s="79"/>
      <c r="AX148" s="79"/>
      <c r="AY148" s="79"/>
      <c r="AZ148" s="79"/>
      <c r="BA148">
        <v>7</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6.25</v>
      </c>
      <c r="BH148" s="48">
        <v>0</v>
      </c>
      <c r="BI148" s="49">
        <v>0</v>
      </c>
      <c r="BJ148" s="48">
        <v>15</v>
      </c>
      <c r="BK148" s="49">
        <v>93.75</v>
      </c>
      <c r="BL148" s="48">
        <v>16</v>
      </c>
    </row>
    <row r="149" spans="1:64" ht="15">
      <c r="A149" s="64" t="s">
        <v>314</v>
      </c>
      <c r="B149" s="64" t="s">
        <v>314</v>
      </c>
      <c r="C149" s="65" t="s">
        <v>2843</v>
      </c>
      <c r="D149" s="66">
        <v>10</v>
      </c>
      <c r="E149" s="67" t="s">
        <v>136</v>
      </c>
      <c r="F149" s="68">
        <v>6</v>
      </c>
      <c r="G149" s="65"/>
      <c r="H149" s="69"/>
      <c r="I149" s="70"/>
      <c r="J149" s="70"/>
      <c r="K149" s="34" t="s">
        <v>65</v>
      </c>
      <c r="L149" s="77">
        <v>149</v>
      </c>
      <c r="M149" s="77"/>
      <c r="N149" s="72"/>
      <c r="O149" s="79" t="s">
        <v>176</v>
      </c>
      <c r="P149" s="81">
        <v>43585.41372685185</v>
      </c>
      <c r="Q149" s="79" t="s">
        <v>451</v>
      </c>
      <c r="R149" s="82" t="s">
        <v>487</v>
      </c>
      <c r="S149" s="79" t="s">
        <v>494</v>
      </c>
      <c r="T149" s="79" t="s">
        <v>524</v>
      </c>
      <c r="U149" s="82" t="s">
        <v>549</v>
      </c>
      <c r="V149" s="82" t="s">
        <v>549</v>
      </c>
      <c r="W149" s="81">
        <v>43585.41372685185</v>
      </c>
      <c r="X149" s="82" t="s">
        <v>768</v>
      </c>
      <c r="Y149" s="79"/>
      <c r="Z149" s="79"/>
      <c r="AA149" s="85" t="s">
        <v>900</v>
      </c>
      <c r="AB149" s="79"/>
      <c r="AC149" s="79" t="b">
        <v>0</v>
      </c>
      <c r="AD149" s="79">
        <v>200</v>
      </c>
      <c r="AE149" s="85" t="s">
        <v>933</v>
      </c>
      <c r="AF149" s="79" t="b">
        <v>0</v>
      </c>
      <c r="AG149" s="79" t="s">
        <v>954</v>
      </c>
      <c r="AH149" s="79"/>
      <c r="AI149" s="85" t="s">
        <v>933</v>
      </c>
      <c r="AJ149" s="79" t="b">
        <v>0</v>
      </c>
      <c r="AK149" s="79">
        <v>77</v>
      </c>
      <c r="AL149" s="85" t="s">
        <v>933</v>
      </c>
      <c r="AM149" s="79" t="s">
        <v>961</v>
      </c>
      <c r="AN149" s="79" t="b">
        <v>0</v>
      </c>
      <c r="AO149" s="85" t="s">
        <v>900</v>
      </c>
      <c r="AP149" s="79" t="s">
        <v>978</v>
      </c>
      <c r="AQ149" s="79">
        <v>0</v>
      </c>
      <c r="AR149" s="79">
        <v>0</v>
      </c>
      <c r="AS149" s="79"/>
      <c r="AT149" s="79"/>
      <c r="AU149" s="79"/>
      <c r="AV149" s="79"/>
      <c r="AW149" s="79"/>
      <c r="AX149" s="79"/>
      <c r="AY149" s="79"/>
      <c r="AZ149" s="79"/>
      <c r="BA149">
        <v>7</v>
      </c>
      <c r="BB149" s="78" t="str">
        <f>REPLACE(INDEX(GroupVertices[Group],MATCH(Edges[[#This Row],[Vertex 1]],GroupVertices[Vertex],0)),1,1,"")</f>
        <v>1</v>
      </c>
      <c r="BC149" s="78" t="str">
        <f>REPLACE(INDEX(GroupVertices[Group],MATCH(Edges[[#This Row],[Vertex 2]],GroupVertices[Vertex],0)),1,1,"")</f>
        <v>1</v>
      </c>
      <c r="BD149" s="48">
        <v>4</v>
      </c>
      <c r="BE149" s="49">
        <v>11.764705882352942</v>
      </c>
      <c r="BF149" s="48">
        <v>0</v>
      </c>
      <c r="BG149" s="49">
        <v>0</v>
      </c>
      <c r="BH149" s="48">
        <v>0</v>
      </c>
      <c r="BI149" s="49">
        <v>0</v>
      </c>
      <c r="BJ149" s="48">
        <v>30</v>
      </c>
      <c r="BK149" s="49">
        <v>88.23529411764706</v>
      </c>
      <c r="BL149" s="48">
        <v>34</v>
      </c>
    </row>
    <row r="150" spans="1:64" ht="15">
      <c r="A150" s="64" t="s">
        <v>314</v>
      </c>
      <c r="B150" s="64" t="s">
        <v>314</v>
      </c>
      <c r="C150" s="65" t="s">
        <v>2843</v>
      </c>
      <c r="D150" s="66">
        <v>10</v>
      </c>
      <c r="E150" s="67" t="s">
        <v>136</v>
      </c>
      <c r="F150" s="68">
        <v>6</v>
      </c>
      <c r="G150" s="65"/>
      <c r="H150" s="69"/>
      <c r="I150" s="70"/>
      <c r="J150" s="70"/>
      <c r="K150" s="34" t="s">
        <v>65</v>
      </c>
      <c r="L150" s="77">
        <v>150</v>
      </c>
      <c r="M150" s="77"/>
      <c r="N150" s="72"/>
      <c r="O150" s="79" t="s">
        <v>176</v>
      </c>
      <c r="P150" s="81">
        <v>43621.28596064815</v>
      </c>
      <c r="Q150" s="79" t="s">
        <v>452</v>
      </c>
      <c r="R150" s="82" t="s">
        <v>486</v>
      </c>
      <c r="S150" s="79" t="s">
        <v>494</v>
      </c>
      <c r="T150" s="79" t="s">
        <v>525</v>
      </c>
      <c r="U150" s="82" t="s">
        <v>550</v>
      </c>
      <c r="V150" s="82" t="s">
        <v>550</v>
      </c>
      <c r="W150" s="81">
        <v>43621.28596064815</v>
      </c>
      <c r="X150" s="82" t="s">
        <v>769</v>
      </c>
      <c r="Y150" s="79"/>
      <c r="Z150" s="79"/>
      <c r="AA150" s="85" t="s">
        <v>901</v>
      </c>
      <c r="AB150" s="79"/>
      <c r="AC150" s="79" t="b">
        <v>0</v>
      </c>
      <c r="AD150" s="79">
        <v>18</v>
      </c>
      <c r="AE150" s="85" t="s">
        <v>933</v>
      </c>
      <c r="AF150" s="79" t="b">
        <v>0</v>
      </c>
      <c r="AG150" s="79" t="s">
        <v>954</v>
      </c>
      <c r="AH150" s="79"/>
      <c r="AI150" s="85" t="s">
        <v>933</v>
      </c>
      <c r="AJ150" s="79" t="b">
        <v>0</v>
      </c>
      <c r="AK150" s="79">
        <v>5</v>
      </c>
      <c r="AL150" s="85" t="s">
        <v>933</v>
      </c>
      <c r="AM150" s="79" t="s">
        <v>961</v>
      </c>
      <c r="AN150" s="79" t="b">
        <v>0</v>
      </c>
      <c r="AO150" s="85" t="s">
        <v>901</v>
      </c>
      <c r="AP150" s="79" t="s">
        <v>978</v>
      </c>
      <c r="AQ150" s="79">
        <v>0</v>
      </c>
      <c r="AR150" s="79">
        <v>0</v>
      </c>
      <c r="AS150" s="79"/>
      <c r="AT150" s="79"/>
      <c r="AU150" s="79"/>
      <c r="AV150" s="79"/>
      <c r="AW150" s="79"/>
      <c r="AX150" s="79"/>
      <c r="AY150" s="79"/>
      <c r="AZ150" s="79"/>
      <c r="BA150">
        <v>7</v>
      </c>
      <c r="BB150" s="78" t="str">
        <f>REPLACE(INDEX(GroupVertices[Group],MATCH(Edges[[#This Row],[Vertex 1]],GroupVertices[Vertex],0)),1,1,"")</f>
        <v>1</v>
      </c>
      <c r="BC150" s="78" t="str">
        <f>REPLACE(INDEX(GroupVertices[Group],MATCH(Edges[[#This Row],[Vertex 2]],GroupVertices[Vertex],0)),1,1,"")</f>
        <v>1</v>
      </c>
      <c r="BD150" s="48">
        <v>2</v>
      </c>
      <c r="BE150" s="49">
        <v>6.666666666666667</v>
      </c>
      <c r="BF150" s="48">
        <v>0</v>
      </c>
      <c r="BG150" s="49">
        <v>0</v>
      </c>
      <c r="BH150" s="48">
        <v>0</v>
      </c>
      <c r="BI150" s="49">
        <v>0</v>
      </c>
      <c r="BJ150" s="48">
        <v>28</v>
      </c>
      <c r="BK150" s="49">
        <v>93.33333333333333</v>
      </c>
      <c r="BL150" s="48">
        <v>30</v>
      </c>
    </row>
    <row r="151" spans="1:64" ht="15">
      <c r="A151" s="64" t="s">
        <v>314</v>
      </c>
      <c r="B151" s="64" t="s">
        <v>314</v>
      </c>
      <c r="C151" s="65" t="s">
        <v>2843</v>
      </c>
      <c r="D151" s="66">
        <v>10</v>
      </c>
      <c r="E151" s="67" t="s">
        <v>136</v>
      </c>
      <c r="F151" s="68">
        <v>6</v>
      </c>
      <c r="G151" s="65"/>
      <c r="H151" s="69"/>
      <c r="I151" s="70"/>
      <c r="J151" s="70"/>
      <c r="K151" s="34" t="s">
        <v>65</v>
      </c>
      <c r="L151" s="77">
        <v>151</v>
      </c>
      <c r="M151" s="77"/>
      <c r="N151" s="72"/>
      <c r="O151" s="79" t="s">
        <v>176</v>
      </c>
      <c r="P151" s="81">
        <v>43582.42728009259</v>
      </c>
      <c r="Q151" s="79" t="s">
        <v>453</v>
      </c>
      <c r="R151" s="79"/>
      <c r="S151" s="79"/>
      <c r="T151" s="79"/>
      <c r="U151" s="79"/>
      <c r="V151" s="82" t="s">
        <v>645</v>
      </c>
      <c r="W151" s="81">
        <v>43582.42728009259</v>
      </c>
      <c r="X151" s="82" t="s">
        <v>770</v>
      </c>
      <c r="Y151" s="79"/>
      <c r="Z151" s="79"/>
      <c r="AA151" s="85" t="s">
        <v>902</v>
      </c>
      <c r="AB151" s="79"/>
      <c r="AC151" s="79" t="b">
        <v>0</v>
      </c>
      <c r="AD151" s="79">
        <v>10</v>
      </c>
      <c r="AE151" s="85" t="s">
        <v>933</v>
      </c>
      <c r="AF151" s="79" t="b">
        <v>0</v>
      </c>
      <c r="AG151" s="79" t="s">
        <v>954</v>
      </c>
      <c r="AH151" s="79"/>
      <c r="AI151" s="85" t="s">
        <v>933</v>
      </c>
      <c r="AJ151" s="79" t="b">
        <v>0</v>
      </c>
      <c r="AK151" s="79">
        <v>4</v>
      </c>
      <c r="AL151" s="85" t="s">
        <v>933</v>
      </c>
      <c r="AM151" s="79" t="s">
        <v>975</v>
      </c>
      <c r="AN151" s="79" t="b">
        <v>0</v>
      </c>
      <c r="AO151" s="85" t="s">
        <v>902</v>
      </c>
      <c r="AP151" s="79" t="s">
        <v>978</v>
      </c>
      <c r="AQ151" s="79">
        <v>0</v>
      </c>
      <c r="AR151" s="79">
        <v>0</v>
      </c>
      <c r="AS151" s="79"/>
      <c r="AT151" s="79"/>
      <c r="AU151" s="79"/>
      <c r="AV151" s="79"/>
      <c r="AW151" s="79"/>
      <c r="AX151" s="79"/>
      <c r="AY151" s="79"/>
      <c r="AZ151" s="79"/>
      <c r="BA151">
        <v>7</v>
      </c>
      <c r="BB151" s="78" t="str">
        <f>REPLACE(INDEX(GroupVertices[Group],MATCH(Edges[[#This Row],[Vertex 1]],GroupVertices[Vertex],0)),1,1,"")</f>
        <v>1</v>
      </c>
      <c r="BC151" s="78" t="str">
        <f>REPLACE(INDEX(GroupVertices[Group],MATCH(Edges[[#This Row],[Vertex 2]],GroupVertices[Vertex],0)),1,1,"")</f>
        <v>1</v>
      </c>
      <c r="BD151" s="48">
        <v>2</v>
      </c>
      <c r="BE151" s="49">
        <v>10</v>
      </c>
      <c r="BF151" s="48">
        <v>0</v>
      </c>
      <c r="BG151" s="49">
        <v>0</v>
      </c>
      <c r="BH151" s="48">
        <v>0</v>
      </c>
      <c r="BI151" s="49">
        <v>0</v>
      </c>
      <c r="BJ151" s="48">
        <v>18</v>
      </c>
      <c r="BK151" s="49">
        <v>90</v>
      </c>
      <c r="BL151" s="48">
        <v>20</v>
      </c>
    </row>
    <row r="152" spans="1:64" ht="15">
      <c r="A152" s="64" t="s">
        <v>314</v>
      </c>
      <c r="B152" s="64" t="s">
        <v>314</v>
      </c>
      <c r="C152" s="65" t="s">
        <v>2843</v>
      </c>
      <c r="D152" s="66">
        <v>10</v>
      </c>
      <c r="E152" s="67" t="s">
        <v>136</v>
      </c>
      <c r="F152" s="68">
        <v>6</v>
      </c>
      <c r="G152" s="65"/>
      <c r="H152" s="69"/>
      <c r="I152" s="70"/>
      <c r="J152" s="70"/>
      <c r="K152" s="34" t="s">
        <v>65</v>
      </c>
      <c r="L152" s="77">
        <v>152</v>
      </c>
      <c r="M152" s="77"/>
      <c r="N152" s="72"/>
      <c r="O152" s="79" t="s">
        <v>176</v>
      </c>
      <c r="P152" s="81">
        <v>43582.44123842593</v>
      </c>
      <c r="Q152" s="79" t="s">
        <v>454</v>
      </c>
      <c r="R152" s="82" t="s">
        <v>474</v>
      </c>
      <c r="S152" s="79" t="s">
        <v>494</v>
      </c>
      <c r="T152" s="79" t="s">
        <v>510</v>
      </c>
      <c r="U152" s="82" t="s">
        <v>551</v>
      </c>
      <c r="V152" s="82" t="s">
        <v>551</v>
      </c>
      <c r="W152" s="81">
        <v>43582.44123842593</v>
      </c>
      <c r="X152" s="82" t="s">
        <v>771</v>
      </c>
      <c r="Y152" s="79"/>
      <c r="Z152" s="79"/>
      <c r="AA152" s="85" t="s">
        <v>903</v>
      </c>
      <c r="AB152" s="79"/>
      <c r="AC152" s="79" t="b">
        <v>0</v>
      </c>
      <c r="AD152" s="79">
        <v>21</v>
      </c>
      <c r="AE152" s="85" t="s">
        <v>933</v>
      </c>
      <c r="AF152" s="79" t="b">
        <v>0</v>
      </c>
      <c r="AG152" s="79" t="s">
        <v>954</v>
      </c>
      <c r="AH152" s="79"/>
      <c r="AI152" s="85" t="s">
        <v>933</v>
      </c>
      <c r="AJ152" s="79" t="b">
        <v>0</v>
      </c>
      <c r="AK152" s="79">
        <v>4</v>
      </c>
      <c r="AL152" s="85" t="s">
        <v>933</v>
      </c>
      <c r="AM152" s="79" t="s">
        <v>976</v>
      </c>
      <c r="AN152" s="79" t="b">
        <v>0</v>
      </c>
      <c r="AO152" s="85" t="s">
        <v>903</v>
      </c>
      <c r="AP152" s="79" t="s">
        <v>978</v>
      </c>
      <c r="AQ152" s="79">
        <v>0</v>
      </c>
      <c r="AR152" s="79">
        <v>0</v>
      </c>
      <c r="AS152" s="79"/>
      <c r="AT152" s="79"/>
      <c r="AU152" s="79"/>
      <c r="AV152" s="79"/>
      <c r="AW152" s="79"/>
      <c r="AX152" s="79"/>
      <c r="AY152" s="79"/>
      <c r="AZ152" s="79"/>
      <c r="BA152">
        <v>7</v>
      </c>
      <c r="BB152" s="78" t="str">
        <f>REPLACE(INDEX(GroupVertices[Group],MATCH(Edges[[#This Row],[Vertex 1]],GroupVertices[Vertex],0)),1,1,"")</f>
        <v>1</v>
      </c>
      <c r="BC152" s="78" t="str">
        <f>REPLACE(INDEX(GroupVertices[Group],MATCH(Edges[[#This Row],[Vertex 2]],GroupVertices[Vertex],0)),1,1,"")</f>
        <v>1</v>
      </c>
      <c r="BD152" s="48">
        <v>2</v>
      </c>
      <c r="BE152" s="49">
        <v>13.333333333333334</v>
      </c>
      <c r="BF152" s="48">
        <v>0</v>
      </c>
      <c r="BG152" s="49">
        <v>0</v>
      </c>
      <c r="BH152" s="48">
        <v>0</v>
      </c>
      <c r="BI152" s="49">
        <v>0</v>
      </c>
      <c r="BJ152" s="48">
        <v>13</v>
      </c>
      <c r="BK152" s="49">
        <v>86.66666666666667</v>
      </c>
      <c r="BL152" s="48">
        <v>15</v>
      </c>
    </row>
    <row r="153" spans="1:64" ht="15">
      <c r="A153" s="64" t="s">
        <v>314</v>
      </c>
      <c r="B153" s="64" t="s">
        <v>314</v>
      </c>
      <c r="C153" s="65" t="s">
        <v>2843</v>
      </c>
      <c r="D153" s="66">
        <v>10</v>
      </c>
      <c r="E153" s="67" t="s">
        <v>136</v>
      </c>
      <c r="F153" s="68">
        <v>6</v>
      </c>
      <c r="G153" s="65"/>
      <c r="H153" s="69"/>
      <c r="I153" s="70"/>
      <c r="J153" s="70"/>
      <c r="K153" s="34" t="s">
        <v>65</v>
      </c>
      <c r="L153" s="77">
        <v>153</v>
      </c>
      <c r="M153" s="77"/>
      <c r="N153" s="72"/>
      <c r="O153" s="79" t="s">
        <v>176</v>
      </c>
      <c r="P153" s="81">
        <v>43616.36300925926</v>
      </c>
      <c r="Q153" s="79" t="s">
        <v>455</v>
      </c>
      <c r="R153" s="82" t="s">
        <v>486</v>
      </c>
      <c r="S153" s="79" t="s">
        <v>494</v>
      </c>
      <c r="T153" s="79" t="s">
        <v>525</v>
      </c>
      <c r="U153" s="82" t="s">
        <v>552</v>
      </c>
      <c r="V153" s="82" t="s">
        <v>552</v>
      </c>
      <c r="W153" s="81">
        <v>43616.36300925926</v>
      </c>
      <c r="X153" s="82" t="s">
        <v>772</v>
      </c>
      <c r="Y153" s="79"/>
      <c r="Z153" s="79"/>
      <c r="AA153" s="85" t="s">
        <v>904</v>
      </c>
      <c r="AB153" s="79"/>
      <c r="AC153" s="79" t="b">
        <v>0</v>
      </c>
      <c r="AD153" s="79">
        <v>29</v>
      </c>
      <c r="AE153" s="85" t="s">
        <v>933</v>
      </c>
      <c r="AF153" s="79" t="b">
        <v>0</v>
      </c>
      <c r="AG153" s="79" t="s">
        <v>954</v>
      </c>
      <c r="AH153" s="79"/>
      <c r="AI153" s="85" t="s">
        <v>933</v>
      </c>
      <c r="AJ153" s="79" t="b">
        <v>0</v>
      </c>
      <c r="AK153" s="79">
        <v>10</v>
      </c>
      <c r="AL153" s="85" t="s">
        <v>933</v>
      </c>
      <c r="AM153" s="79" t="s">
        <v>975</v>
      </c>
      <c r="AN153" s="79" t="b">
        <v>0</v>
      </c>
      <c r="AO153" s="85" t="s">
        <v>904</v>
      </c>
      <c r="AP153" s="79" t="s">
        <v>978</v>
      </c>
      <c r="AQ153" s="79">
        <v>0</v>
      </c>
      <c r="AR153" s="79">
        <v>0</v>
      </c>
      <c r="AS153" s="79"/>
      <c r="AT153" s="79"/>
      <c r="AU153" s="79"/>
      <c r="AV153" s="79"/>
      <c r="AW153" s="79"/>
      <c r="AX153" s="79"/>
      <c r="AY153" s="79"/>
      <c r="AZ153" s="79"/>
      <c r="BA153">
        <v>7</v>
      </c>
      <c r="BB153" s="78" t="str">
        <f>REPLACE(INDEX(GroupVertices[Group],MATCH(Edges[[#This Row],[Vertex 1]],GroupVertices[Vertex],0)),1,1,"")</f>
        <v>1</v>
      </c>
      <c r="BC153" s="78" t="str">
        <f>REPLACE(INDEX(GroupVertices[Group],MATCH(Edges[[#This Row],[Vertex 2]],GroupVertices[Vertex],0)),1,1,"")</f>
        <v>1</v>
      </c>
      <c r="BD153" s="48">
        <v>3</v>
      </c>
      <c r="BE153" s="49">
        <v>15</v>
      </c>
      <c r="BF153" s="48">
        <v>0</v>
      </c>
      <c r="BG153" s="49">
        <v>0</v>
      </c>
      <c r="BH153" s="48">
        <v>0</v>
      </c>
      <c r="BI153" s="49">
        <v>0</v>
      </c>
      <c r="BJ153" s="48">
        <v>17</v>
      </c>
      <c r="BK153" s="49">
        <v>85</v>
      </c>
      <c r="BL153" s="48">
        <v>20</v>
      </c>
    </row>
    <row r="154" spans="1:64" ht="15">
      <c r="A154" s="64" t="s">
        <v>314</v>
      </c>
      <c r="B154" s="64" t="s">
        <v>314</v>
      </c>
      <c r="C154" s="65" t="s">
        <v>2843</v>
      </c>
      <c r="D154" s="66">
        <v>10</v>
      </c>
      <c r="E154" s="67" t="s">
        <v>136</v>
      </c>
      <c r="F154" s="68">
        <v>6</v>
      </c>
      <c r="G154" s="65"/>
      <c r="H154" s="69"/>
      <c r="I154" s="70"/>
      <c r="J154" s="70"/>
      <c r="K154" s="34" t="s">
        <v>65</v>
      </c>
      <c r="L154" s="77">
        <v>154</v>
      </c>
      <c r="M154" s="77"/>
      <c r="N154" s="72"/>
      <c r="O154" s="79" t="s">
        <v>176</v>
      </c>
      <c r="P154" s="81">
        <v>43614.604166666664</v>
      </c>
      <c r="Q154" s="79" t="s">
        <v>456</v>
      </c>
      <c r="R154" s="79"/>
      <c r="S154" s="79"/>
      <c r="T154" s="79" t="s">
        <v>521</v>
      </c>
      <c r="U154" s="82" t="s">
        <v>552</v>
      </c>
      <c r="V154" s="82" t="s">
        <v>552</v>
      </c>
      <c r="W154" s="81">
        <v>43614.604166666664</v>
      </c>
      <c r="X154" s="82" t="s">
        <v>773</v>
      </c>
      <c r="Y154" s="79"/>
      <c r="Z154" s="79"/>
      <c r="AA154" s="85" t="s">
        <v>905</v>
      </c>
      <c r="AB154" s="79"/>
      <c r="AC154" s="79" t="b">
        <v>0</v>
      </c>
      <c r="AD154" s="79">
        <v>21</v>
      </c>
      <c r="AE154" s="85" t="s">
        <v>933</v>
      </c>
      <c r="AF154" s="79" t="b">
        <v>0</v>
      </c>
      <c r="AG154" s="79" t="s">
        <v>954</v>
      </c>
      <c r="AH154" s="79"/>
      <c r="AI154" s="85" t="s">
        <v>933</v>
      </c>
      <c r="AJ154" s="79" t="b">
        <v>0</v>
      </c>
      <c r="AK154" s="79">
        <v>12</v>
      </c>
      <c r="AL154" s="85" t="s">
        <v>933</v>
      </c>
      <c r="AM154" s="79" t="s">
        <v>975</v>
      </c>
      <c r="AN154" s="79" t="b">
        <v>0</v>
      </c>
      <c r="AO154" s="85" t="s">
        <v>905</v>
      </c>
      <c r="AP154" s="79" t="s">
        <v>978</v>
      </c>
      <c r="AQ154" s="79">
        <v>0</v>
      </c>
      <c r="AR154" s="79">
        <v>0</v>
      </c>
      <c r="AS154" s="79"/>
      <c r="AT154" s="79"/>
      <c r="AU154" s="79"/>
      <c r="AV154" s="79"/>
      <c r="AW154" s="79"/>
      <c r="AX154" s="79"/>
      <c r="AY154" s="79"/>
      <c r="AZ154" s="79"/>
      <c r="BA154">
        <v>7</v>
      </c>
      <c r="BB154" s="78" t="str">
        <f>REPLACE(INDEX(GroupVertices[Group],MATCH(Edges[[#This Row],[Vertex 1]],GroupVertices[Vertex],0)),1,1,"")</f>
        <v>1</v>
      </c>
      <c r="BC154" s="78" t="str">
        <f>REPLACE(INDEX(GroupVertices[Group],MATCH(Edges[[#This Row],[Vertex 2]],GroupVertices[Vertex],0)),1,1,"")</f>
        <v>1</v>
      </c>
      <c r="BD154" s="48">
        <v>6</v>
      </c>
      <c r="BE154" s="49">
        <v>17.647058823529413</v>
      </c>
      <c r="BF154" s="48">
        <v>0</v>
      </c>
      <c r="BG154" s="49">
        <v>0</v>
      </c>
      <c r="BH154" s="48">
        <v>0</v>
      </c>
      <c r="BI154" s="49">
        <v>0</v>
      </c>
      <c r="BJ154" s="48">
        <v>28</v>
      </c>
      <c r="BK154" s="49">
        <v>82.3529411764706</v>
      </c>
      <c r="BL154" s="48">
        <v>34</v>
      </c>
    </row>
    <row r="155" spans="1:64" ht="15">
      <c r="A155" s="64" t="s">
        <v>315</v>
      </c>
      <c r="B155" s="64" t="s">
        <v>314</v>
      </c>
      <c r="C155" s="65" t="s">
        <v>2840</v>
      </c>
      <c r="D155" s="66">
        <v>3</v>
      </c>
      <c r="E155" s="67" t="s">
        <v>132</v>
      </c>
      <c r="F155" s="68">
        <v>32</v>
      </c>
      <c r="G155" s="65"/>
      <c r="H155" s="69"/>
      <c r="I155" s="70"/>
      <c r="J155" s="70"/>
      <c r="K155" s="34" t="s">
        <v>65</v>
      </c>
      <c r="L155" s="77">
        <v>155</v>
      </c>
      <c r="M155" s="77"/>
      <c r="N155" s="72"/>
      <c r="O155" s="79" t="s">
        <v>359</v>
      </c>
      <c r="P155" s="81">
        <v>43630.48782407407</v>
      </c>
      <c r="Q155" s="79" t="s">
        <v>434</v>
      </c>
      <c r="R155" s="79"/>
      <c r="S155" s="79"/>
      <c r="T155" s="79"/>
      <c r="U155" s="79"/>
      <c r="V155" s="82" t="s">
        <v>646</v>
      </c>
      <c r="W155" s="81">
        <v>43630.48782407407</v>
      </c>
      <c r="X155" s="82" t="s">
        <v>774</v>
      </c>
      <c r="Y155" s="79"/>
      <c r="Z155" s="79"/>
      <c r="AA155" s="85" t="s">
        <v>906</v>
      </c>
      <c r="AB155" s="79"/>
      <c r="AC155" s="79" t="b">
        <v>0</v>
      </c>
      <c r="AD155" s="79">
        <v>0</v>
      </c>
      <c r="AE155" s="85" t="s">
        <v>933</v>
      </c>
      <c r="AF155" s="79" t="b">
        <v>0</v>
      </c>
      <c r="AG155" s="79" t="s">
        <v>954</v>
      </c>
      <c r="AH155" s="79"/>
      <c r="AI155" s="85" t="s">
        <v>933</v>
      </c>
      <c r="AJ155" s="79" t="b">
        <v>0</v>
      </c>
      <c r="AK155" s="79">
        <v>12</v>
      </c>
      <c r="AL155" s="85" t="s">
        <v>905</v>
      </c>
      <c r="AM155" s="79" t="s">
        <v>961</v>
      </c>
      <c r="AN155" s="79" t="b">
        <v>0</v>
      </c>
      <c r="AO155" s="85" t="s">
        <v>905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2</v>
      </c>
      <c r="BE155" s="49">
        <v>11.764705882352942</v>
      </c>
      <c r="BF155" s="48">
        <v>0</v>
      </c>
      <c r="BG155" s="49">
        <v>0</v>
      </c>
      <c r="BH155" s="48">
        <v>0</v>
      </c>
      <c r="BI155" s="49">
        <v>0</v>
      </c>
      <c r="BJ155" s="48">
        <v>15</v>
      </c>
      <c r="BK155" s="49">
        <v>88.23529411764706</v>
      </c>
      <c r="BL155" s="48">
        <v>17</v>
      </c>
    </row>
    <row r="156" spans="1:64" ht="15">
      <c r="A156" s="64" t="s">
        <v>316</v>
      </c>
      <c r="B156" s="64" t="s">
        <v>316</v>
      </c>
      <c r="C156" s="65" t="s">
        <v>2840</v>
      </c>
      <c r="D156" s="66">
        <v>3</v>
      </c>
      <c r="E156" s="67" t="s">
        <v>132</v>
      </c>
      <c r="F156" s="68">
        <v>32</v>
      </c>
      <c r="G156" s="65"/>
      <c r="H156" s="69"/>
      <c r="I156" s="70"/>
      <c r="J156" s="70"/>
      <c r="K156" s="34" t="s">
        <v>65</v>
      </c>
      <c r="L156" s="77">
        <v>156</v>
      </c>
      <c r="M156" s="77"/>
      <c r="N156" s="72"/>
      <c r="O156" s="79" t="s">
        <v>176</v>
      </c>
      <c r="P156" s="81">
        <v>43630.48888888889</v>
      </c>
      <c r="Q156" s="79" t="s">
        <v>457</v>
      </c>
      <c r="R156" s="79"/>
      <c r="S156" s="79"/>
      <c r="T156" s="79" t="s">
        <v>526</v>
      </c>
      <c r="U156" s="82" t="s">
        <v>553</v>
      </c>
      <c r="V156" s="82" t="s">
        <v>553</v>
      </c>
      <c r="W156" s="81">
        <v>43630.48888888889</v>
      </c>
      <c r="X156" s="82" t="s">
        <v>775</v>
      </c>
      <c r="Y156" s="79"/>
      <c r="Z156" s="79"/>
      <c r="AA156" s="85" t="s">
        <v>907</v>
      </c>
      <c r="AB156" s="79"/>
      <c r="AC156" s="79" t="b">
        <v>0</v>
      </c>
      <c r="AD156" s="79">
        <v>7</v>
      </c>
      <c r="AE156" s="85" t="s">
        <v>933</v>
      </c>
      <c r="AF156" s="79" t="b">
        <v>0</v>
      </c>
      <c r="AG156" s="79" t="s">
        <v>954</v>
      </c>
      <c r="AH156" s="79"/>
      <c r="AI156" s="85" t="s">
        <v>933</v>
      </c>
      <c r="AJ156" s="79" t="b">
        <v>0</v>
      </c>
      <c r="AK156" s="79">
        <v>0</v>
      </c>
      <c r="AL156" s="85" t="s">
        <v>933</v>
      </c>
      <c r="AM156" s="79" t="s">
        <v>962</v>
      </c>
      <c r="AN156" s="79" t="b">
        <v>0</v>
      </c>
      <c r="AO156" s="85" t="s">
        <v>907</v>
      </c>
      <c r="AP156" s="79" t="s">
        <v>176</v>
      </c>
      <c r="AQ156" s="79">
        <v>0</v>
      </c>
      <c r="AR156" s="79">
        <v>0</v>
      </c>
      <c r="AS156" s="79" t="s">
        <v>983</v>
      </c>
      <c r="AT156" s="79" t="s">
        <v>985</v>
      </c>
      <c r="AU156" s="79" t="s">
        <v>987</v>
      </c>
      <c r="AV156" s="79" t="s">
        <v>993</v>
      </c>
      <c r="AW156" s="79" t="s">
        <v>998</v>
      </c>
      <c r="AX156" s="79" t="s">
        <v>1004</v>
      </c>
      <c r="AY156" s="79" t="s">
        <v>1005</v>
      </c>
      <c r="AZ156" s="82" t="s">
        <v>1011</v>
      </c>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11</v>
      </c>
      <c r="BK156" s="49">
        <v>100</v>
      </c>
      <c r="BL156" s="48">
        <v>11</v>
      </c>
    </row>
    <row r="157" spans="1:64" ht="15">
      <c r="A157" s="64" t="s">
        <v>317</v>
      </c>
      <c r="B157" s="64" t="s">
        <v>317</v>
      </c>
      <c r="C157" s="65" t="s">
        <v>2841</v>
      </c>
      <c r="D157" s="66">
        <v>10</v>
      </c>
      <c r="E157" s="67" t="s">
        <v>136</v>
      </c>
      <c r="F157" s="68">
        <v>27.666666666666668</v>
      </c>
      <c r="G157" s="65"/>
      <c r="H157" s="69"/>
      <c r="I157" s="70"/>
      <c r="J157" s="70"/>
      <c r="K157" s="34" t="s">
        <v>65</v>
      </c>
      <c r="L157" s="77">
        <v>157</v>
      </c>
      <c r="M157" s="77"/>
      <c r="N157" s="72"/>
      <c r="O157" s="79" t="s">
        <v>176</v>
      </c>
      <c r="P157" s="81">
        <v>43629.65491898148</v>
      </c>
      <c r="Q157" s="79" t="s">
        <v>458</v>
      </c>
      <c r="R157" s="82" t="s">
        <v>488</v>
      </c>
      <c r="S157" s="79" t="s">
        <v>504</v>
      </c>
      <c r="T157" s="79"/>
      <c r="U157" s="82" t="s">
        <v>554</v>
      </c>
      <c r="V157" s="82" t="s">
        <v>554</v>
      </c>
      <c r="W157" s="81">
        <v>43629.65491898148</v>
      </c>
      <c r="X157" s="82" t="s">
        <v>776</v>
      </c>
      <c r="Y157" s="79"/>
      <c r="Z157" s="79"/>
      <c r="AA157" s="85" t="s">
        <v>908</v>
      </c>
      <c r="AB157" s="79"/>
      <c r="AC157" s="79" t="b">
        <v>0</v>
      </c>
      <c r="AD157" s="79">
        <v>0</v>
      </c>
      <c r="AE157" s="85" t="s">
        <v>933</v>
      </c>
      <c r="AF157" s="79" t="b">
        <v>0</v>
      </c>
      <c r="AG157" s="79" t="s">
        <v>954</v>
      </c>
      <c r="AH157" s="79"/>
      <c r="AI157" s="85" t="s">
        <v>933</v>
      </c>
      <c r="AJ157" s="79" t="b">
        <v>0</v>
      </c>
      <c r="AK157" s="79">
        <v>0</v>
      </c>
      <c r="AL157" s="85" t="s">
        <v>933</v>
      </c>
      <c r="AM157" s="79" t="s">
        <v>977</v>
      </c>
      <c r="AN157" s="79" t="b">
        <v>0</v>
      </c>
      <c r="AO157" s="85" t="s">
        <v>908</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2</v>
      </c>
      <c r="BC157" s="78" t="str">
        <f>REPLACE(INDEX(GroupVertices[Group],MATCH(Edges[[#This Row],[Vertex 2]],GroupVertices[Vertex],0)),1,1,"")</f>
        <v>2</v>
      </c>
      <c r="BD157" s="48">
        <v>3</v>
      </c>
      <c r="BE157" s="49">
        <v>8.108108108108109</v>
      </c>
      <c r="BF157" s="48">
        <v>1</v>
      </c>
      <c r="BG157" s="49">
        <v>2.7027027027027026</v>
      </c>
      <c r="BH157" s="48">
        <v>0</v>
      </c>
      <c r="BI157" s="49">
        <v>0</v>
      </c>
      <c r="BJ157" s="48">
        <v>33</v>
      </c>
      <c r="BK157" s="49">
        <v>89.1891891891892</v>
      </c>
      <c r="BL157" s="48">
        <v>37</v>
      </c>
    </row>
    <row r="158" spans="1:64" ht="15">
      <c r="A158" s="64" t="s">
        <v>317</v>
      </c>
      <c r="B158" s="64" t="s">
        <v>317</v>
      </c>
      <c r="C158" s="65" t="s">
        <v>2841</v>
      </c>
      <c r="D158" s="66">
        <v>10</v>
      </c>
      <c r="E158" s="67" t="s">
        <v>136</v>
      </c>
      <c r="F158" s="68">
        <v>27.666666666666668</v>
      </c>
      <c r="G158" s="65"/>
      <c r="H158" s="69"/>
      <c r="I158" s="70"/>
      <c r="J158" s="70"/>
      <c r="K158" s="34" t="s">
        <v>65</v>
      </c>
      <c r="L158" s="77">
        <v>158</v>
      </c>
      <c r="M158" s="77"/>
      <c r="N158" s="72"/>
      <c r="O158" s="79" t="s">
        <v>176</v>
      </c>
      <c r="P158" s="81">
        <v>43630.49818287037</v>
      </c>
      <c r="Q158" s="79" t="s">
        <v>459</v>
      </c>
      <c r="R158" s="82" t="s">
        <v>489</v>
      </c>
      <c r="S158" s="79" t="s">
        <v>504</v>
      </c>
      <c r="T158" s="79"/>
      <c r="U158" s="79"/>
      <c r="V158" s="82" t="s">
        <v>647</v>
      </c>
      <c r="W158" s="81">
        <v>43630.49818287037</v>
      </c>
      <c r="X158" s="82" t="s">
        <v>777</v>
      </c>
      <c r="Y158" s="79"/>
      <c r="Z158" s="79"/>
      <c r="AA158" s="85" t="s">
        <v>909</v>
      </c>
      <c r="AB158" s="79"/>
      <c r="AC158" s="79" t="b">
        <v>0</v>
      </c>
      <c r="AD158" s="79">
        <v>2</v>
      </c>
      <c r="AE158" s="85" t="s">
        <v>933</v>
      </c>
      <c r="AF158" s="79" t="b">
        <v>0</v>
      </c>
      <c r="AG158" s="79" t="s">
        <v>954</v>
      </c>
      <c r="AH158" s="79"/>
      <c r="AI158" s="85" t="s">
        <v>933</v>
      </c>
      <c r="AJ158" s="79" t="b">
        <v>0</v>
      </c>
      <c r="AK158" s="79">
        <v>0</v>
      </c>
      <c r="AL158" s="85" t="s">
        <v>933</v>
      </c>
      <c r="AM158" s="79" t="s">
        <v>977</v>
      </c>
      <c r="AN158" s="79" t="b">
        <v>0</v>
      </c>
      <c r="AO158" s="85" t="s">
        <v>909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28</v>
      </c>
      <c r="BK158" s="49">
        <v>100</v>
      </c>
      <c r="BL158" s="48">
        <v>28</v>
      </c>
    </row>
    <row r="159" spans="1:64" ht="15">
      <c r="A159" s="64" t="s">
        <v>318</v>
      </c>
      <c r="B159" s="64" t="s">
        <v>356</v>
      </c>
      <c r="C159" s="65" t="s">
        <v>2840</v>
      </c>
      <c r="D159" s="66">
        <v>3</v>
      </c>
      <c r="E159" s="67" t="s">
        <v>132</v>
      </c>
      <c r="F159" s="68">
        <v>32</v>
      </c>
      <c r="G159" s="65"/>
      <c r="H159" s="69"/>
      <c r="I159" s="70"/>
      <c r="J159" s="70"/>
      <c r="K159" s="34" t="s">
        <v>65</v>
      </c>
      <c r="L159" s="77">
        <v>159</v>
      </c>
      <c r="M159" s="77"/>
      <c r="N159" s="72"/>
      <c r="O159" s="79" t="s">
        <v>359</v>
      </c>
      <c r="P159" s="81">
        <v>43630.635729166665</v>
      </c>
      <c r="Q159" s="79" t="s">
        <v>460</v>
      </c>
      <c r="R159" s="79"/>
      <c r="S159" s="79"/>
      <c r="T159" s="79"/>
      <c r="U159" s="79"/>
      <c r="V159" s="82" t="s">
        <v>648</v>
      </c>
      <c r="W159" s="81">
        <v>43630.635729166665</v>
      </c>
      <c r="X159" s="82" t="s">
        <v>778</v>
      </c>
      <c r="Y159" s="79"/>
      <c r="Z159" s="79"/>
      <c r="AA159" s="85" t="s">
        <v>910</v>
      </c>
      <c r="AB159" s="85" t="s">
        <v>931</v>
      </c>
      <c r="AC159" s="79" t="b">
        <v>0</v>
      </c>
      <c r="AD159" s="79">
        <v>0</v>
      </c>
      <c r="AE159" s="85" t="s">
        <v>952</v>
      </c>
      <c r="AF159" s="79" t="b">
        <v>0</v>
      </c>
      <c r="AG159" s="79" t="s">
        <v>954</v>
      </c>
      <c r="AH159" s="79"/>
      <c r="AI159" s="85" t="s">
        <v>933</v>
      </c>
      <c r="AJ159" s="79" t="b">
        <v>0</v>
      </c>
      <c r="AK159" s="79">
        <v>0</v>
      </c>
      <c r="AL159" s="85" t="s">
        <v>933</v>
      </c>
      <c r="AM159" s="79" t="s">
        <v>962</v>
      </c>
      <c r="AN159" s="79" t="b">
        <v>0</v>
      </c>
      <c r="AO159" s="85" t="s">
        <v>931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318</v>
      </c>
      <c r="B160" s="64" t="s">
        <v>357</v>
      </c>
      <c r="C160" s="65" t="s">
        <v>2840</v>
      </c>
      <c r="D160" s="66">
        <v>3</v>
      </c>
      <c r="E160" s="67" t="s">
        <v>132</v>
      </c>
      <c r="F160" s="68">
        <v>32</v>
      </c>
      <c r="G160" s="65"/>
      <c r="H160" s="69"/>
      <c r="I160" s="70"/>
      <c r="J160" s="70"/>
      <c r="K160" s="34" t="s">
        <v>65</v>
      </c>
      <c r="L160" s="77">
        <v>160</v>
      </c>
      <c r="M160" s="77"/>
      <c r="N160" s="72"/>
      <c r="O160" s="79" t="s">
        <v>360</v>
      </c>
      <c r="P160" s="81">
        <v>43630.635729166665</v>
      </c>
      <c r="Q160" s="79" t="s">
        <v>460</v>
      </c>
      <c r="R160" s="79"/>
      <c r="S160" s="79"/>
      <c r="T160" s="79"/>
      <c r="U160" s="79"/>
      <c r="V160" s="82" t="s">
        <v>648</v>
      </c>
      <c r="W160" s="81">
        <v>43630.635729166665</v>
      </c>
      <c r="X160" s="82" t="s">
        <v>778</v>
      </c>
      <c r="Y160" s="79"/>
      <c r="Z160" s="79"/>
      <c r="AA160" s="85" t="s">
        <v>910</v>
      </c>
      <c r="AB160" s="85" t="s">
        <v>931</v>
      </c>
      <c r="AC160" s="79" t="b">
        <v>0</v>
      </c>
      <c r="AD160" s="79">
        <v>0</v>
      </c>
      <c r="AE160" s="85" t="s">
        <v>952</v>
      </c>
      <c r="AF160" s="79" t="b">
        <v>0</v>
      </c>
      <c r="AG160" s="79" t="s">
        <v>954</v>
      </c>
      <c r="AH160" s="79"/>
      <c r="AI160" s="85" t="s">
        <v>933</v>
      </c>
      <c r="AJ160" s="79" t="b">
        <v>0</v>
      </c>
      <c r="AK160" s="79">
        <v>0</v>
      </c>
      <c r="AL160" s="85" t="s">
        <v>933</v>
      </c>
      <c r="AM160" s="79" t="s">
        <v>962</v>
      </c>
      <c r="AN160" s="79" t="b">
        <v>0</v>
      </c>
      <c r="AO160" s="85" t="s">
        <v>931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c r="BE160" s="49"/>
      <c r="BF160" s="48"/>
      <c r="BG160" s="49"/>
      <c r="BH160" s="48"/>
      <c r="BI160" s="49"/>
      <c r="BJ160" s="48"/>
      <c r="BK160" s="49"/>
      <c r="BL160" s="48"/>
    </row>
    <row r="161" spans="1:64" ht="15">
      <c r="A161" s="64" t="s">
        <v>318</v>
      </c>
      <c r="B161" s="64" t="s">
        <v>358</v>
      </c>
      <c r="C161" s="65" t="s">
        <v>2840</v>
      </c>
      <c r="D161" s="66">
        <v>3</v>
      </c>
      <c r="E161" s="67" t="s">
        <v>132</v>
      </c>
      <c r="F161" s="68">
        <v>32</v>
      </c>
      <c r="G161" s="65"/>
      <c r="H161" s="69"/>
      <c r="I161" s="70"/>
      <c r="J161" s="70"/>
      <c r="K161" s="34" t="s">
        <v>65</v>
      </c>
      <c r="L161" s="77">
        <v>161</v>
      </c>
      <c r="M161" s="77"/>
      <c r="N161" s="72"/>
      <c r="O161" s="79" t="s">
        <v>359</v>
      </c>
      <c r="P161" s="81">
        <v>43630.635729166665</v>
      </c>
      <c r="Q161" s="79" t="s">
        <v>460</v>
      </c>
      <c r="R161" s="79"/>
      <c r="S161" s="79"/>
      <c r="T161" s="79"/>
      <c r="U161" s="79"/>
      <c r="V161" s="82" t="s">
        <v>648</v>
      </c>
      <c r="W161" s="81">
        <v>43630.635729166665</v>
      </c>
      <c r="X161" s="82" t="s">
        <v>778</v>
      </c>
      <c r="Y161" s="79"/>
      <c r="Z161" s="79"/>
      <c r="AA161" s="85" t="s">
        <v>910</v>
      </c>
      <c r="AB161" s="85" t="s">
        <v>931</v>
      </c>
      <c r="AC161" s="79" t="b">
        <v>0</v>
      </c>
      <c r="AD161" s="79">
        <v>0</v>
      </c>
      <c r="AE161" s="85" t="s">
        <v>952</v>
      </c>
      <c r="AF161" s="79" t="b">
        <v>0</v>
      </c>
      <c r="AG161" s="79" t="s">
        <v>954</v>
      </c>
      <c r="AH161" s="79"/>
      <c r="AI161" s="85" t="s">
        <v>933</v>
      </c>
      <c r="AJ161" s="79" t="b">
        <v>0</v>
      </c>
      <c r="AK161" s="79">
        <v>0</v>
      </c>
      <c r="AL161" s="85" t="s">
        <v>933</v>
      </c>
      <c r="AM161" s="79" t="s">
        <v>962</v>
      </c>
      <c r="AN161" s="79" t="b">
        <v>0</v>
      </c>
      <c r="AO161" s="85" t="s">
        <v>931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v>0</v>
      </c>
      <c r="BE161" s="49">
        <v>0</v>
      </c>
      <c r="BF161" s="48">
        <v>1</v>
      </c>
      <c r="BG161" s="49">
        <v>4.166666666666667</v>
      </c>
      <c r="BH161" s="48">
        <v>0</v>
      </c>
      <c r="BI161" s="49">
        <v>0</v>
      </c>
      <c r="BJ161" s="48">
        <v>23</v>
      </c>
      <c r="BK161" s="49">
        <v>95.83333333333333</v>
      </c>
      <c r="BL161" s="48">
        <v>24</v>
      </c>
    </row>
    <row r="162" spans="1:64" ht="15">
      <c r="A162" s="64" t="s">
        <v>319</v>
      </c>
      <c r="B162" s="64" t="s">
        <v>319</v>
      </c>
      <c r="C162" s="65" t="s">
        <v>2840</v>
      </c>
      <c r="D162" s="66">
        <v>3</v>
      </c>
      <c r="E162" s="67" t="s">
        <v>132</v>
      </c>
      <c r="F162" s="68">
        <v>32</v>
      </c>
      <c r="G162" s="65"/>
      <c r="H162" s="69"/>
      <c r="I162" s="70"/>
      <c r="J162" s="70"/>
      <c r="K162" s="34" t="s">
        <v>65</v>
      </c>
      <c r="L162" s="77">
        <v>162</v>
      </c>
      <c r="M162" s="77"/>
      <c r="N162" s="72"/>
      <c r="O162" s="79" t="s">
        <v>176</v>
      </c>
      <c r="P162" s="81">
        <v>43630.641875</v>
      </c>
      <c r="Q162" s="79" t="s">
        <v>461</v>
      </c>
      <c r="R162" s="82" t="s">
        <v>490</v>
      </c>
      <c r="S162" s="79" t="s">
        <v>501</v>
      </c>
      <c r="T162" s="79"/>
      <c r="U162" s="82" t="s">
        <v>555</v>
      </c>
      <c r="V162" s="82" t="s">
        <v>555</v>
      </c>
      <c r="W162" s="81">
        <v>43630.641875</v>
      </c>
      <c r="X162" s="82" t="s">
        <v>779</v>
      </c>
      <c r="Y162" s="79"/>
      <c r="Z162" s="79"/>
      <c r="AA162" s="85" t="s">
        <v>911</v>
      </c>
      <c r="AB162" s="79"/>
      <c r="AC162" s="79" t="b">
        <v>0</v>
      </c>
      <c r="AD162" s="79">
        <v>1</v>
      </c>
      <c r="AE162" s="85" t="s">
        <v>933</v>
      </c>
      <c r="AF162" s="79" t="b">
        <v>0</v>
      </c>
      <c r="AG162" s="79" t="s">
        <v>957</v>
      </c>
      <c r="AH162" s="79"/>
      <c r="AI162" s="85" t="s">
        <v>933</v>
      </c>
      <c r="AJ162" s="79" t="b">
        <v>0</v>
      </c>
      <c r="AK162" s="79">
        <v>0</v>
      </c>
      <c r="AL162" s="85" t="s">
        <v>933</v>
      </c>
      <c r="AM162" s="79" t="s">
        <v>962</v>
      </c>
      <c r="AN162" s="79" t="b">
        <v>0</v>
      </c>
      <c r="AO162" s="85" t="s">
        <v>911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46</v>
      </c>
      <c r="BK162" s="49">
        <v>100</v>
      </c>
      <c r="BL162" s="48">
        <v>46</v>
      </c>
    </row>
    <row r="163" spans="1:64" ht="15">
      <c r="A163" s="64" t="s">
        <v>320</v>
      </c>
      <c r="B163" s="64" t="s">
        <v>320</v>
      </c>
      <c r="C163" s="65" t="s">
        <v>2840</v>
      </c>
      <c r="D163" s="66">
        <v>3</v>
      </c>
      <c r="E163" s="67" t="s">
        <v>132</v>
      </c>
      <c r="F163" s="68">
        <v>32</v>
      </c>
      <c r="G163" s="65"/>
      <c r="H163" s="69"/>
      <c r="I163" s="70"/>
      <c r="J163" s="70"/>
      <c r="K163" s="34" t="s">
        <v>65</v>
      </c>
      <c r="L163" s="77">
        <v>163</v>
      </c>
      <c r="M163" s="77"/>
      <c r="N163" s="72"/>
      <c r="O163" s="79" t="s">
        <v>176</v>
      </c>
      <c r="P163" s="81">
        <v>43630.64548611111</v>
      </c>
      <c r="Q163" s="79" t="s">
        <v>462</v>
      </c>
      <c r="R163" s="79"/>
      <c r="S163" s="79"/>
      <c r="T163" s="79" t="s">
        <v>527</v>
      </c>
      <c r="U163" s="82" t="s">
        <v>556</v>
      </c>
      <c r="V163" s="82" t="s">
        <v>556</v>
      </c>
      <c r="W163" s="81">
        <v>43630.64548611111</v>
      </c>
      <c r="X163" s="82" t="s">
        <v>780</v>
      </c>
      <c r="Y163" s="79"/>
      <c r="Z163" s="79"/>
      <c r="AA163" s="85" t="s">
        <v>912</v>
      </c>
      <c r="AB163" s="79"/>
      <c r="AC163" s="79" t="b">
        <v>0</v>
      </c>
      <c r="AD163" s="79">
        <v>0</v>
      </c>
      <c r="AE163" s="85" t="s">
        <v>933</v>
      </c>
      <c r="AF163" s="79" t="b">
        <v>0</v>
      </c>
      <c r="AG163" s="79" t="s">
        <v>954</v>
      </c>
      <c r="AH163" s="79"/>
      <c r="AI163" s="85" t="s">
        <v>933</v>
      </c>
      <c r="AJ163" s="79" t="b">
        <v>0</v>
      </c>
      <c r="AK163" s="79">
        <v>0</v>
      </c>
      <c r="AL163" s="85" t="s">
        <v>933</v>
      </c>
      <c r="AM163" s="79" t="s">
        <v>962</v>
      </c>
      <c r="AN163" s="79" t="b">
        <v>0</v>
      </c>
      <c r="AO163" s="85" t="s">
        <v>912</v>
      </c>
      <c r="AP163" s="79" t="s">
        <v>176</v>
      </c>
      <c r="AQ163" s="79">
        <v>0</v>
      </c>
      <c r="AR163" s="79">
        <v>0</v>
      </c>
      <c r="AS163" s="79" t="s">
        <v>984</v>
      </c>
      <c r="AT163" s="79" t="s">
        <v>986</v>
      </c>
      <c r="AU163" s="79" t="s">
        <v>988</v>
      </c>
      <c r="AV163" s="79" t="s">
        <v>986</v>
      </c>
      <c r="AW163" s="79" t="s">
        <v>999</v>
      </c>
      <c r="AX163" s="79" t="s">
        <v>986</v>
      </c>
      <c r="AY163" s="79" t="s">
        <v>1006</v>
      </c>
      <c r="AZ163" s="82" t="s">
        <v>1012</v>
      </c>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15</v>
      </c>
      <c r="BK163" s="49">
        <v>100</v>
      </c>
      <c r="BL163" s="48">
        <v>15</v>
      </c>
    </row>
    <row r="164" spans="1:64" ht="15">
      <c r="A164" s="64" t="s">
        <v>321</v>
      </c>
      <c r="B164" s="64" t="s">
        <v>321</v>
      </c>
      <c r="C164" s="65" t="s">
        <v>2840</v>
      </c>
      <c r="D164" s="66">
        <v>3</v>
      </c>
      <c r="E164" s="67" t="s">
        <v>132</v>
      </c>
      <c r="F164" s="68">
        <v>32</v>
      </c>
      <c r="G164" s="65"/>
      <c r="H164" s="69"/>
      <c r="I164" s="70"/>
      <c r="J164" s="70"/>
      <c r="K164" s="34" t="s">
        <v>65</v>
      </c>
      <c r="L164" s="77">
        <v>164</v>
      </c>
      <c r="M164" s="77"/>
      <c r="N164" s="72"/>
      <c r="O164" s="79" t="s">
        <v>176</v>
      </c>
      <c r="P164" s="81">
        <v>43630.66945601852</v>
      </c>
      <c r="Q164" s="79" t="s">
        <v>463</v>
      </c>
      <c r="R164" s="79"/>
      <c r="S164" s="79"/>
      <c r="T164" s="79"/>
      <c r="U164" s="79"/>
      <c r="V164" s="82" t="s">
        <v>649</v>
      </c>
      <c r="W164" s="81">
        <v>43630.66945601852</v>
      </c>
      <c r="X164" s="82" t="s">
        <v>781</v>
      </c>
      <c r="Y164" s="79"/>
      <c r="Z164" s="79"/>
      <c r="AA164" s="85" t="s">
        <v>913</v>
      </c>
      <c r="AB164" s="79"/>
      <c r="AC164" s="79" t="b">
        <v>0</v>
      </c>
      <c r="AD164" s="79">
        <v>0</v>
      </c>
      <c r="AE164" s="85" t="s">
        <v>933</v>
      </c>
      <c r="AF164" s="79" t="b">
        <v>0</v>
      </c>
      <c r="AG164" s="79" t="s">
        <v>954</v>
      </c>
      <c r="AH164" s="79"/>
      <c r="AI164" s="85" t="s">
        <v>933</v>
      </c>
      <c r="AJ164" s="79" t="b">
        <v>0</v>
      </c>
      <c r="AK164" s="79">
        <v>0</v>
      </c>
      <c r="AL164" s="85" t="s">
        <v>933</v>
      </c>
      <c r="AM164" s="79" t="s">
        <v>962</v>
      </c>
      <c r="AN164" s="79" t="b">
        <v>0</v>
      </c>
      <c r="AO164" s="85" t="s">
        <v>913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1</v>
      </c>
      <c r="BE164" s="49">
        <v>4.3478260869565215</v>
      </c>
      <c r="BF164" s="48">
        <v>1</v>
      </c>
      <c r="BG164" s="49">
        <v>4.3478260869565215</v>
      </c>
      <c r="BH164" s="48">
        <v>0</v>
      </c>
      <c r="BI164" s="49">
        <v>0</v>
      </c>
      <c r="BJ164" s="48">
        <v>21</v>
      </c>
      <c r="BK164" s="49">
        <v>91.30434782608695</v>
      </c>
      <c r="BL164" s="48">
        <v>23</v>
      </c>
    </row>
    <row r="165" spans="1:64" ht="15">
      <c r="A165" s="64" t="s">
        <v>322</v>
      </c>
      <c r="B165" s="64" t="s">
        <v>358</v>
      </c>
      <c r="C165" s="65" t="s">
        <v>2840</v>
      </c>
      <c r="D165" s="66">
        <v>3</v>
      </c>
      <c r="E165" s="67" t="s">
        <v>132</v>
      </c>
      <c r="F165" s="68">
        <v>32</v>
      </c>
      <c r="G165" s="65"/>
      <c r="H165" s="69"/>
      <c r="I165" s="70"/>
      <c r="J165" s="70"/>
      <c r="K165" s="34" t="s">
        <v>65</v>
      </c>
      <c r="L165" s="77">
        <v>165</v>
      </c>
      <c r="M165" s="77"/>
      <c r="N165" s="72"/>
      <c r="O165" s="79" t="s">
        <v>360</v>
      </c>
      <c r="P165" s="81">
        <v>43630.73862268519</v>
      </c>
      <c r="Q165" s="79" t="s">
        <v>464</v>
      </c>
      <c r="R165" s="79"/>
      <c r="S165" s="79"/>
      <c r="T165" s="79"/>
      <c r="U165" s="79"/>
      <c r="V165" s="82" t="s">
        <v>650</v>
      </c>
      <c r="W165" s="81">
        <v>43630.73862268519</v>
      </c>
      <c r="X165" s="82" t="s">
        <v>782</v>
      </c>
      <c r="Y165" s="79"/>
      <c r="Z165" s="79"/>
      <c r="AA165" s="85" t="s">
        <v>914</v>
      </c>
      <c r="AB165" s="85" t="s">
        <v>932</v>
      </c>
      <c r="AC165" s="79" t="b">
        <v>0</v>
      </c>
      <c r="AD165" s="79">
        <v>1</v>
      </c>
      <c r="AE165" s="85" t="s">
        <v>953</v>
      </c>
      <c r="AF165" s="79" t="b">
        <v>0</v>
      </c>
      <c r="AG165" s="79" t="s">
        <v>954</v>
      </c>
      <c r="AH165" s="79"/>
      <c r="AI165" s="85" t="s">
        <v>933</v>
      </c>
      <c r="AJ165" s="79" t="b">
        <v>0</v>
      </c>
      <c r="AK165" s="79">
        <v>0</v>
      </c>
      <c r="AL165" s="85" t="s">
        <v>933</v>
      </c>
      <c r="AM165" s="79" t="s">
        <v>962</v>
      </c>
      <c r="AN165" s="79" t="b">
        <v>0</v>
      </c>
      <c r="AO165" s="85" t="s">
        <v>932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1</v>
      </c>
      <c r="BE165" s="49">
        <v>2.9411764705882355</v>
      </c>
      <c r="BF165" s="48">
        <v>2</v>
      </c>
      <c r="BG165" s="49">
        <v>5.882352941176471</v>
      </c>
      <c r="BH165" s="48">
        <v>0</v>
      </c>
      <c r="BI165" s="49">
        <v>0</v>
      </c>
      <c r="BJ165" s="48">
        <v>31</v>
      </c>
      <c r="BK165" s="49">
        <v>91.17647058823529</v>
      </c>
      <c r="BL165" s="48">
        <v>34</v>
      </c>
    </row>
    <row r="166" spans="1:64" ht="15">
      <c r="A166" s="64" t="s">
        <v>323</v>
      </c>
      <c r="B166" s="64" t="s">
        <v>324</v>
      </c>
      <c r="C166" s="65" t="s">
        <v>2840</v>
      </c>
      <c r="D166" s="66">
        <v>3</v>
      </c>
      <c r="E166" s="67" t="s">
        <v>132</v>
      </c>
      <c r="F166" s="68">
        <v>32</v>
      </c>
      <c r="G166" s="65"/>
      <c r="H166" s="69"/>
      <c r="I166" s="70"/>
      <c r="J166" s="70"/>
      <c r="K166" s="34" t="s">
        <v>66</v>
      </c>
      <c r="L166" s="77">
        <v>166</v>
      </c>
      <c r="M166" s="77"/>
      <c r="N166" s="72"/>
      <c r="O166" s="79" t="s">
        <v>359</v>
      </c>
      <c r="P166" s="81">
        <v>43630.7915625</v>
      </c>
      <c r="Q166" s="79" t="s">
        <v>465</v>
      </c>
      <c r="R166" s="82" t="s">
        <v>491</v>
      </c>
      <c r="S166" s="79" t="s">
        <v>501</v>
      </c>
      <c r="T166" s="79" t="s">
        <v>528</v>
      </c>
      <c r="U166" s="79"/>
      <c r="V166" s="82" t="s">
        <v>651</v>
      </c>
      <c r="W166" s="81">
        <v>43630.7915625</v>
      </c>
      <c r="X166" s="82" t="s">
        <v>783</v>
      </c>
      <c r="Y166" s="79"/>
      <c r="Z166" s="79"/>
      <c r="AA166" s="85" t="s">
        <v>915</v>
      </c>
      <c r="AB166" s="79"/>
      <c r="AC166" s="79" t="b">
        <v>0</v>
      </c>
      <c r="AD166" s="79">
        <v>2</v>
      </c>
      <c r="AE166" s="85" t="s">
        <v>933</v>
      </c>
      <c r="AF166" s="79" t="b">
        <v>0</v>
      </c>
      <c r="AG166" s="79" t="s">
        <v>958</v>
      </c>
      <c r="AH166" s="79"/>
      <c r="AI166" s="85" t="s">
        <v>933</v>
      </c>
      <c r="AJ166" s="79" t="b">
        <v>0</v>
      </c>
      <c r="AK166" s="79">
        <v>2</v>
      </c>
      <c r="AL166" s="85" t="s">
        <v>933</v>
      </c>
      <c r="AM166" s="79" t="s">
        <v>973</v>
      </c>
      <c r="AN166" s="79" t="b">
        <v>0</v>
      </c>
      <c r="AO166" s="85" t="s">
        <v>915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12</v>
      </c>
      <c r="BC166" s="78" t="str">
        <f>REPLACE(INDEX(GroupVertices[Group],MATCH(Edges[[#This Row],[Vertex 2]],GroupVertices[Vertex],0)),1,1,"")</f>
        <v>12</v>
      </c>
      <c r="BD166" s="48">
        <v>0</v>
      </c>
      <c r="BE166" s="49">
        <v>0</v>
      </c>
      <c r="BF166" s="48">
        <v>0</v>
      </c>
      <c r="BG166" s="49">
        <v>0</v>
      </c>
      <c r="BH166" s="48">
        <v>0</v>
      </c>
      <c r="BI166" s="49">
        <v>0</v>
      </c>
      <c r="BJ166" s="48">
        <v>27</v>
      </c>
      <c r="BK166" s="49">
        <v>100</v>
      </c>
      <c r="BL166" s="48">
        <v>27</v>
      </c>
    </row>
    <row r="167" spans="1:64" ht="15">
      <c r="A167" s="64" t="s">
        <v>324</v>
      </c>
      <c r="B167" s="64" t="s">
        <v>323</v>
      </c>
      <c r="C167" s="65" t="s">
        <v>2840</v>
      </c>
      <c r="D167" s="66">
        <v>3</v>
      </c>
      <c r="E167" s="67" t="s">
        <v>132</v>
      </c>
      <c r="F167" s="68">
        <v>32</v>
      </c>
      <c r="G167" s="65"/>
      <c r="H167" s="69"/>
      <c r="I167" s="70"/>
      <c r="J167" s="70"/>
      <c r="K167" s="34" t="s">
        <v>66</v>
      </c>
      <c r="L167" s="77">
        <v>167</v>
      </c>
      <c r="M167" s="77"/>
      <c r="N167" s="72"/>
      <c r="O167" s="79" t="s">
        <v>359</v>
      </c>
      <c r="P167" s="81">
        <v>43630.79859953704</v>
      </c>
      <c r="Q167" s="79" t="s">
        <v>466</v>
      </c>
      <c r="R167" s="79"/>
      <c r="S167" s="79"/>
      <c r="T167" s="79"/>
      <c r="U167" s="79"/>
      <c r="V167" s="82" t="s">
        <v>652</v>
      </c>
      <c r="W167" s="81">
        <v>43630.79859953704</v>
      </c>
      <c r="X167" s="82" t="s">
        <v>784</v>
      </c>
      <c r="Y167" s="79"/>
      <c r="Z167" s="79"/>
      <c r="AA167" s="85" t="s">
        <v>916</v>
      </c>
      <c r="AB167" s="79"/>
      <c r="AC167" s="79" t="b">
        <v>0</v>
      </c>
      <c r="AD167" s="79">
        <v>0</v>
      </c>
      <c r="AE167" s="85" t="s">
        <v>933</v>
      </c>
      <c r="AF167" s="79" t="b">
        <v>0</v>
      </c>
      <c r="AG167" s="79" t="s">
        <v>958</v>
      </c>
      <c r="AH167" s="79"/>
      <c r="AI167" s="85" t="s">
        <v>933</v>
      </c>
      <c r="AJ167" s="79" t="b">
        <v>0</v>
      </c>
      <c r="AK167" s="79">
        <v>2</v>
      </c>
      <c r="AL167" s="85" t="s">
        <v>915</v>
      </c>
      <c r="AM167" s="79" t="s">
        <v>960</v>
      </c>
      <c r="AN167" s="79" t="b">
        <v>0</v>
      </c>
      <c r="AO167" s="85" t="s">
        <v>915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12</v>
      </c>
      <c r="BC167" s="78" t="str">
        <f>REPLACE(INDEX(GroupVertices[Group],MATCH(Edges[[#This Row],[Vertex 2]],GroupVertices[Vertex],0)),1,1,"")</f>
        <v>12</v>
      </c>
      <c r="BD167" s="48">
        <v>0</v>
      </c>
      <c r="BE167" s="49">
        <v>0</v>
      </c>
      <c r="BF167" s="48">
        <v>0</v>
      </c>
      <c r="BG167" s="49">
        <v>0</v>
      </c>
      <c r="BH167" s="48">
        <v>0</v>
      </c>
      <c r="BI167" s="49">
        <v>0</v>
      </c>
      <c r="BJ167" s="48">
        <v>18</v>
      </c>
      <c r="BK167" s="49">
        <v>100</v>
      </c>
      <c r="BL167" s="48">
        <v>18</v>
      </c>
    </row>
    <row r="168" spans="1:64" ht="15">
      <c r="A168" s="64" t="s">
        <v>325</v>
      </c>
      <c r="B168" s="64" t="s">
        <v>324</v>
      </c>
      <c r="C168" s="65" t="s">
        <v>2840</v>
      </c>
      <c r="D168" s="66">
        <v>3</v>
      </c>
      <c r="E168" s="67" t="s">
        <v>132</v>
      </c>
      <c r="F168" s="68">
        <v>32</v>
      </c>
      <c r="G168" s="65"/>
      <c r="H168" s="69"/>
      <c r="I168" s="70"/>
      <c r="J168" s="70"/>
      <c r="K168" s="34" t="s">
        <v>65</v>
      </c>
      <c r="L168" s="77">
        <v>168</v>
      </c>
      <c r="M168" s="77"/>
      <c r="N168" s="72"/>
      <c r="O168" s="79" t="s">
        <v>359</v>
      </c>
      <c r="P168" s="81">
        <v>43630.80142361111</v>
      </c>
      <c r="Q168" s="79" t="s">
        <v>466</v>
      </c>
      <c r="R168" s="79"/>
      <c r="S168" s="79"/>
      <c r="T168" s="79"/>
      <c r="U168" s="79"/>
      <c r="V168" s="82" t="s">
        <v>653</v>
      </c>
      <c r="W168" s="81">
        <v>43630.80142361111</v>
      </c>
      <c r="X168" s="82" t="s">
        <v>785</v>
      </c>
      <c r="Y168" s="79"/>
      <c r="Z168" s="79"/>
      <c r="AA168" s="85" t="s">
        <v>917</v>
      </c>
      <c r="AB168" s="79"/>
      <c r="AC168" s="79" t="b">
        <v>0</v>
      </c>
      <c r="AD168" s="79">
        <v>0</v>
      </c>
      <c r="AE168" s="85" t="s">
        <v>933</v>
      </c>
      <c r="AF168" s="79" t="b">
        <v>0</v>
      </c>
      <c r="AG168" s="79" t="s">
        <v>958</v>
      </c>
      <c r="AH168" s="79"/>
      <c r="AI168" s="85" t="s">
        <v>933</v>
      </c>
      <c r="AJ168" s="79" t="b">
        <v>0</v>
      </c>
      <c r="AK168" s="79">
        <v>2</v>
      </c>
      <c r="AL168" s="85" t="s">
        <v>915</v>
      </c>
      <c r="AM168" s="79" t="s">
        <v>960</v>
      </c>
      <c r="AN168" s="79" t="b">
        <v>0</v>
      </c>
      <c r="AO168" s="85" t="s">
        <v>915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12</v>
      </c>
      <c r="BC168" s="78" t="str">
        <f>REPLACE(INDEX(GroupVertices[Group],MATCH(Edges[[#This Row],[Vertex 2]],GroupVertices[Vertex],0)),1,1,"")</f>
        <v>12</v>
      </c>
      <c r="BD168" s="48"/>
      <c r="BE168" s="49"/>
      <c r="BF168" s="48"/>
      <c r="BG168" s="49"/>
      <c r="BH168" s="48"/>
      <c r="BI168" s="49"/>
      <c r="BJ168" s="48"/>
      <c r="BK168" s="49"/>
      <c r="BL168" s="48"/>
    </row>
    <row r="169" spans="1:64" ht="15">
      <c r="A169" s="64" t="s">
        <v>325</v>
      </c>
      <c r="B169" s="64" t="s">
        <v>323</v>
      </c>
      <c r="C169" s="65" t="s">
        <v>2840</v>
      </c>
      <c r="D169" s="66">
        <v>3</v>
      </c>
      <c r="E169" s="67" t="s">
        <v>132</v>
      </c>
      <c r="F169" s="68">
        <v>32</v>
      </c>
      <c r="G169" s="65"/>
      <c r="H169" s="69"/>
      <c r="I169" s="70"/>
      <c r="J169" s="70"/>
      <c r="K169" s="34" t="s">
        <v>65</v>
      </c>
      <c r="L169" s="77">
        <v>169</v>
      </c>
      <c r="M169" s="77"/>
      <c r="N169" s="72"/>
      <c r="O169" s="79" t="s">
        <v>359</v>
      </c>
      <c r="P169" s="81">
        <v>43630.80142361111</v>
      </c>
      <c r="Q169" s="79" t="s">
        <v>466</v>
      </c>
      <c r="R169" s="79"/>
      <c r="S169" s="79"/>
      <c r="T169" s="79"/>
      <c r="U169" s="79"/>
      <c r="V169" s="82" t="s">
        <v>653</v>
      </c>
      <c r="W169" s="81">
        <v>43630.80142361111</v>
      </c>
      <c r="X169" s="82" t="s">
        <v>785</v>
      </c>
      <c r="Y169" s="79"/>
      <c r="Z169" s="79"/>
      <c r="AA169" s="85" t="s">
        <v>917</v>
      </c>
      <c r="AB169" s="79"/>
      <c r="AC169" s="79" t="b">
        <v>0</v>
      </c>
      <c r="AD169" s="79">
        <v>0</v>
      </c>
      <c r="AE169" s="85" t="s">
        <v>933</v>
      </c>
      <c r="AF169" s="79" t="b">
        <v>0</v>
      </c>
      <c r="AG169" s="79" t="s">
        <v>958</v>
      </c>
      <c r="AH169" s="79"/>
      <c r="AI169" s="85" t="s">
        <v>933</v>
      </c>
      <c r="AJ169" s="79" t="b">
        <v>0</v>
      </c>
      <c r="AK169" s="79">
        <v>2</v>
      </c>
      <c r="AL169" s="85" t="s">
        <v>915</v>
      </c>
      <c r="AM169" s="79" t="s">
        <v>960</v>
      </c>
      <c r="AN169" s="79" t="b">
        <v>0</v>
      </c>
      <c r="AO169" s="85" t="s">
        <v>915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18</v>
      </c>
      <c r="BK169" s="49">
        <v>100</v>
      </c>
      <c r="BL169"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hyperlinks>
    <hyperlink ref="R7" r:id="rId1" display="https://twitter.com/phxbizjournal/status/1136226272869257216?s=19"/>
    <hyperlink ref="R8" r:id="rId2" display="https://twitter.com/phxbizjournal/status/1136226272869257216?s=19"/>
    <hyperlink ref="R10" r:id="rId3" display="https://www.cnbcafrica.com/videos/2019/06/05/fnb-business-ceo-sme-support-can-help-lift-sa-out-of-recession/"/>
    <hyperlink ref="R11" r:id="rId4" display="https://twitter.com/cnbcafrica/status/1136328082795704322"/>
    <hyperlink ref="R13" r:id="rId5" display="https://www.businessinsider.co.za/south-africa-real-property-values-decline-adjusted-for-consumer-price-index-cpi-inflation-fnb-property-barometer-2019-6?utm_source=dlvr.it&amp;utm_medium=twitter"/>
    <hyperlink ref="R16" r:id="rId6" display="http://bizj.us/1pwfb8"/>
    <hyperlink ref="R17" r:id="rId7" display="http://bizj.us/1pwfb8"/>
    <hyperlink ref="R18" r:id="rId8" display="http://bizj.us/1pwfb8"/>
    <hyperlink ref="R22" r:id="rId9" display="https://www.fnb.co.za/business-banking/KYC-FICA.html"/>
    <hyperlink ref="R35" r:id="rId10" display="https://www.fnb.co.za/business-banking/"/>
    <hyperlink ref="R53" r:id="rId11" display="https://www.businessinsider.co.za/south-africa-real-property-values-decline-adjusted-for-consumer-price-index-cpi-inflation-fnb-property-barometer-2019-6"/>
    <hyperlink ref="R62" r:id="rId12" display="https://mifb.com.my/visitor-pre-registration/"/>
    <hyperlink ref="R86" r:id="rId13" display="https://www.fnbbotswana.co.bw/international-banking/personal/fx-online.html"/>
    <hyperlink ref="R108" r:id="rId14" display="https://www.fnb.co.za/business-banking/accounts/index.html"/>
    <hyperlink ref="R110" r:id="rId15" display="https://www.fnb.co.za/business-banking/accounts/index.html"/>
    <hyperlink ref="R126" r:id="rId16" display="https://www.youtube.com/watch?v=02JLCw5wqYM&amp;feature=youtu.be"/>
    <hyperlink ref="R127" r:id="rId17" display="https://www.youtube.com/watch?v=02JLCw5wqYM&amp;feature=youtu.be"/>
    <hyperlink ref="R131" r:id="rId18" display="https://www.fnbbia.co.za/?dclid=COTQrOne6uICFcO2swodnW8O2Q"/>
    <hyperlink ref="R132" r:id="rId19" display="https://www.fnbbia.co.za/?dclid=CJ7azuje6uICFUPqswodaEEDrA"/>
    <hyperlink ref="R135" r:id="rId20" display="https://lnkd.in/dfGFUcd"/>
    <hyperlink ref="R136" r:id="rId21" display="https://www.instagram.com/p/ByqMuM3nFJI/?igshid=pu2v8wjqlowq"/>
    <hyperlink ref="R137" r:id="rId22" display="https://www.instagram.com/p/ByqMuM3nFJI/?igshid=pu2v8wjqlowq"/>
    <hyperlink ref="R138" r:id="rId23" display="https://www.fnb.co.za/business-banking/"/>
    <hyperlink ref="R141" r:id="rId24" display="https://www.cnn.co.jp/business/35138440.html?ref=rss"/>
    <hyperlink ref="R142" r:id="rId25" display="https://www.cnn.co.jp/business/35138440.html?ref=rss"/>
    <hyperlink ref="R145" r:id="rId26" display="https://www.fnbbusinessinnovationawards.co.za/"/>
    <hyperlink ref="R149" r:id="rId27" display="http://www.fnbbia.co.za/"/>
    <hyperlink ref="R150" r:id="rId28" display="https://www.fnbbusinessinnovationawards.co.za/"/>
    <hyperlink ref="R152" r:id="rId29" display="https://www.fnb.co.za/business-banking/"/>
    <hyperlink ref="R153" r:id="rId30" display="https://www.fnbbusinessinnovationawards.co.za/"/>
    <hyperlink ref="R157" r:id="rId31" display="https://thebestofzambia.com/orgs/first-national-bank-zambia"/>
    <hyperlink ref="R158" r:id="rId32" display="https://thebestofzambia.com/suppliers/financial-and-legal/banking/business-banking"/>
    <hyperlink ref="R162" r:id="rId33" display="https://lnkd.in/fnb-sAB"/>
    <hyperlink ref="R166" r:id="rId34" display="https://lnkd.in/eme-FnB"/>
    <hyperlink ref="U6" r:id="rId35" display="https://pbs.twimg.com/tweet_video_thumb/D8TcccSXoAAjY08.jpg"/>
    <hyperlink ref="U29" r:id="rId36" display="https://pbs.twimg.com/media/D8YYtauXUAAWCeF.jpg"/>
    <hyperlink ref="U39" r:id="rId37" display="https://pbs.twimg.com/media/D8ceLSaWkAAeAtU.jpg"/>
    <hyperlink ref="U53" r:id="rId38" display="https://pbs.twimg.com/media/D8TehckUcAA7GCx.jpg"/>
    <hyperlink ref="U54" r:id="rId39" display="https://pbs.twimg.com/media/D8VPylbUcAAS9-g.jpg"/>
    <hyperlink ref="U62" r:id="rId40" display="https://pbs.twimg.com/media/D4bYo8aUwAAxIcZ.jpg"/>
    <hyperlink ref="U77" r:id="rId41" display="https://pbs.twimg.com/media/D8xz9I3W4AAybGu.jpg"/>
    <hyperlink ref="U79" r:id="rId42" display="https://pbs.twimg.com/media/D8xz9I3W4AAybGu.jpg"/>
    <hyperlink ref="U80" r:id="rId43" display="https://pbs.twimg.com/media/D8xz9I3W4AAybGu.jpg"/>
    <hyperlink ref="U84" r:id="rId44" display="https://pbs.twimg.com/media/D8S9bfxX4AAN8pU.jpg"/>
    <hyperlink ref="U85" r:id="rId45" display="https://pbs.twimg.com/media/D8TenycUwAAwnKl.jpg"/>
    <hyperlink ref="U86" r:id="rId46" display="https://pbs.twimg.com/media/D82gPUzWsAAZsiN.jpg"/>
    <hyperlink ref="U87" r:id="rId47" display="https://pbs.twimg.com/media/D5kI4ElWAAI34ag.jpg"/>
    <hyperlink ref="U94" r:id="rId48" display="https://pbs.twimg.com/tweet_video_thumb/D83J3MOWsAEoN2Q.jpg"/>
    <hyperlink ref="U103" r:id="rId49" display="https://pbs.twimg.com/tweet_video_thumb/D83eT3jXkAE5Y7G.jpg"/>
    <hyperlink ref="U126" r:id="rId50" display="https://pbs.twimg.com/media/D8Nwh7cXkAAgb8p.jpg"/>
    <hyperlink ref="U127" r:id="rId51" display="https://pbs.twimg.com/ext_tw_video_thumb/1139144796751257600/pu/img/8xiyQltQD6KVNeov.jpg"/>
    <hyperlink ref="U128" r:id="rId52" display="https://pbs.twimg.com/media/D8866FxX4AEVYpY.jpg"/>
    <hyperlink ref="U129" r:id="rId53" display="https://pbs.twimg.com/media/D8Se4wRWsAMkLCD.jpg"/>
    <hyperlink ref="U131" r:id="rId54" display="https://pbs.twimg.com/media/D828RPSX4AELzqW.jpg"/>
    <hyperlink ref="U132" r:id="rId55" display="https://pbs.twimg.com/media/D87zWVoXsAAhhtA.jpg"/>
    <hyperlink ref="U145" r:id="rId56" display="https://pbs.twimg.com/media/D7j2Ph5WkAExup-.jpg"/>
    <hyperlink ref="U149" r:id="rId57" display="https://pbs.twimg.com/media/D5ZHoIaXsAE7SKh.jpg"/>
    <hyperlink ref="U150" r:id="rId58" display="https://pbs.twimg.com/ext_tw_video_thumb/1136160412125290496/pu/img/d2tpGcFVhtGr6iQz.jpg"/>
    <hyperlink ref="U152" r:id="rId59" display="https://pbs.twimg.com/media/DsHxxFwWoAA4Y-k.jpg"/>
    <hyperlink ref="U153" r:id="rId60" display="https://pbs.twimg.com/media/D7uN_tcWwAEiBGT.jpg"/>
    <hyperlink ref="U154" r:id="rId61" display="https://pbs.twimg.com/media/D7uN_tcWwAEiBGT.jpg"/>
    <hyperlink ref="U156" r:id="rId62" display="https://pbs.twimg.com/media/D9BQCzKXkAAwQQQ.jpg"/>
    <hyperlink ref="U157" r:id="rId63" display="https://pbs.twimg.com/media/D889LffWwAAED-5.jpg"/>
    <hyperlink ref="U162" r:id="rId64" display="https://pbs.twimg.com/media/D9CCdwnVAAEvEMu.jpg"/>
    <hyperlink ref="U163" r:id="rId65" display="https://pbs.twimg.com/media/D9CDpDVXkAAA2rf.jpg"/>
    <hyperlink ref="V3" r:id="rId66" display="http://pbs.twimg.com/profile_images/1113453831659114497/c-kRzXh0_normal.jpg"/>
    <hyperlink ref="V4" r:id="rId67" display="http://pbs.twimg.com/profile_images/480230505745760256/uIGjzeYx_normal.jpeg"/>
    <hyperlink ref="V5" r:id="rId68" display="http://pbs.twimg.com/profile_images/1024682877630537729/ZlFk-9H8_normal.jpg"/>
    <hyperlink ref="V6" r:id="rId69" display="https://pbs.twimg.com/tweet_video_thumb/D8TcccSXoAAjY08.jpg"/>
    <hyperlink ref="V7" r:id="rId70" display="http://pbs.twimg.com/profile_images/1120203951289159681/OyC8rpSG_normal.jpg"/>
    <hyperlink ref="V8" r:id="rId71" display="http://pbs.twimg.com/profile_images/1120203951289159681/OyC8rpSG_normal.jpg"/>
    <hyperlink ref="V9" r:id="rId72" display="http://pbs.twimg.com/profile_images/1029825076655534083/8cpdW0ez_normal.jpg"/>
    <hyperlink ref="V10" r:id="rId73" display="http://pbs.twimg.com/profile_images/920584304652177408/t5NX6nfq_normal.jpg"/>
    <hyperlink ref="V11" r:id="rId74" display="http://pbs.twimg.com/profile_images/1089266226398937088/fwhFHJ1Z_normal.jpg"/>
    <hyperlink ref="V12" r:id="rId75" display="http://pbs.twimg.com/profile_images/1139444253409644544/cMZpkH8B_normal.jpg"/>
    <hyperlink ref="V13" r:id="rId76" display="http://pbs.twimg.com/profile_images/3089680444/7d5d4c76c051cb28c1b94286698d89d0_normal.png"/>
    <hyperlink ref="V14" r:id="rId77" display="http://pbs.twimg.com/profile_images/1132787729052372992/_LvZr1wd_normal.jpg"/>
    <hyperlink ref="V15" r:id="rId78" display="http://pbs.twimg.com/profile_images/938277927313203200/HH3TfRge_normal.jpg"/>
    <hyperlink ref="V16" r:id="rId79" display="http://pbs.twimg.com/profile_images/974659843951796225/8re5rF2A_normal.jpg"/>
    <hyperlink ref="V17" r:id="rId80" display="http://pbs.twimg.com/profile_images/974659843951796225/8re5rF2A_normal.jpg"/>
    <hyperlink ref="V18" r:id="rId81" display="http://pbs.twimg.com/profile_images/974659843951796225/8re5rF2A_normal.jpg"/>
    <hyperlink ref="V19" r:id="rId82" display="http://pbs.twimg.com/profile_images/452876124410744833/x1M7Uot5_normal.jpeg"/>
    <hyperlink ref="V20" r:id="rId83" display="http://pbs.twimg.com/profile_images/1621801051/1fe735b_normal.jpg"/>
    <hyperlink ref="V21" r:id="rId84" display="http://pbs.twimg.com/profile_images/1002093688879755264/oRTxw7kS_normal.jpg"/>
    <hyperlink ref="V22" r:id="rId85" display="http://pbs.twimg.com/profile_images/1114438707636002821/USq41UU6_normal.png"/>
    <hyperlink ref="V23" r:id="rId86" display="http://pbs.twimg.com/profile_images/1098651001719005184/Lsvej9VP_normal.png"/>
    <hyperlink ref="V24" r:id="rId87" display="http://pbs.twimg.com/profile_images/1043545675324182528/kPdXhZS6_normal.jpg"/>
    <hyperlink ref="V25" r:id="rId88" display="http://pbs.twimg.com/profile_images/1002439690706878465/vu89y2pD_normal.jpg"/>
    <hyperlink ref="V26" r:id="rId89" display="http://pbs.twimg.com/profile_images/1071625834497216512/TnQKbBpA_normal.jpg"/>
    <hyperlink ref="V27" r:id="rId90" display="http://pbs.twimg.com/profile_images/1139276358582972418/Ak1Uks36_normal.jpg"/>
    <hyperlink ref="V28" r:id="rId91" display="http://pbs.twimg.com/profile_images/1093579640571088898/_QOGHla6_normal.jpg"/>
    <hyperlink ref="V29" r:id="rId92" display="https://pbs.twimg.com/media/D8YYtauXUAAWCeF.jpg"/>
    <hyperlink ref="V30" r:id="rId93" display="http://pbs.twimg.com/profile_images/1131570748370432000/dQfQB0fI_normal.jpg"/>
    <hyperlink ref="V31" r:id="rId94" display="http://pbs.twimg.com/profile_images/1131570748370432000/dQfQB0fI_normal.jpg"/>
    <hyperlink ref="V32" r:id="rId95" display="http://pbs.twimg.com/profile_images/1131141408138682368/4xGfTq9l_normal.jpg"/>
    <hyperlink ref="V33" r:id="rId96" display="http://pbs.twimg.com/profile_images/847102478655086593/avVA0_rf_normal.jpg"/>
    <hyperlink ref="V34" r:id="rId97" display="http://pbs.twimg.com/profile_images/1132537389249966081/HKbzZKrL_normal.jpg"/>
    <hyperlink ref="V35" r:id="rId98" display="http://pbs.twimg.com/profile_images/1085929970831101952/kTOE75Pt_normal.jpg"/>
    <hyperlink ref="V36" r:id="rId99" display="http://pbs.twimg.com/profile_images/1120720940776730626/xujgwq1e_normal.jpg"/>
    <hyperlink ref="V37" r:id="rId100" display="http://pbs.twimg.com/profile_images/1124999326529466370/iR4NGu8s_normal.jpg"/>
    <hyperlink ref="V38" r:id="rId101" display="http://pbs.twimg.com/profile_images/1124999326529466370/iR4NGu8s_normal.jpg"/>
    <hyperlink ref="V39" r:id="rId102" display="https://pbs.twimg.com/media/D8ceLSaWkAAeAtU.jpg"/>
    <hyperlink ref="V40" r:id="rId103" display="http://pbs.twimg.com/profile_images/1139087754883751937/XUYDQooV_normal.jpg"/>
    <hyperlink ref="V41" r:id="rId104" display="http://pbs.twimg.com/profile_images/1139087754883751937/XUYDQooV_normal.jpg"/>
    <hyperlink ref="V42" r:id="rId105" display="http://pbs.twimg.com/profile_images/948687935364268033/0g99t5FL_normal.jpg"/>
    <hyperlink ref="V43" r:id="rId106" display="http://pbs.twimg.com/profile_images/1084663466554806272/XPTot9S7_normal.jpg"/>
    <hyperlink ref="V44" r:id="rId107" display="http://pbs.twimg.com/profile_images/1028661902149398530/QcDm_Txt_normal.jpg"/>
    <hyperlink ref="V45" r:id="rId108" display="http://pbs.twimg.com/profile_images/1028661902149398530/QcDm_Txt_normal.jpg"/>
    <hyperlink ref="V46" r:id="rId109" display="http://pbs.twimg.com/profile_images/1028661902149398530/QcDm_Txt_normal.jpg"/>
    <hyperlink ref="V47" r:id="rId110" display="http://pbs.twimg.com/profile_images/1135874657083711489/hpN9Jzbq_normal.png"/>
    <hyperlink ref="V48" r:id="rId111" display="http://pbs.twimg.com/profile_images/1137786007905062914/DuKzpb51_normal.jpg"/>
    <hyperlink ref="V49" r:id="rId112" display="http://pbs.twimg.com/profile_images/1135478768309624832/zESZZmNm_normal.jpg"/>
    <hyperlink ref="V50" r:id="rId113" display="http://pbs.twimg.com/profile_images/973269515378282498/CMHwUQj2_normal.jpg"/>
    <hyperlink ref="V51" r:id="rId114" display="http://pbs.twimg.com/profile_images/973269515378282498/CMHwUQj2_normal.jpg"/>
    <hyperlink ref="V52" r:id="rId115" display="http://pbs.twimg.com/profile_images/973269515378282498/CMHwUQj2_normal.jpg"/>
    <hyperlink ref="V53" r:id="rId116" display="https://pbs.twimg.com/media/D8TehckUcAA7GCx.jpg"/>
    <hyperlink ref="V54" r:id="rId117" display="https://pbs.twimg.com/media/D8VPylbUcAAS9-g.jpg"/>
    <hyperlink ref="V55" r:id="rId118" display="http://pbs.twimg.com/profile_images/967698434139582464/df29f4l3_normal.jpg"/>
    <hyperlink ref="V56" r:id="rId119" display="http://pbs.twimg.com/profile_images/1137810588673798144/j89fW2Ti_normal.png"/>
    <hyperlink ref="V57" r:id="rId120" display="http://pbs.twimg.com/profile_images/1138727380367921152/i_Dh_o2w_normal.jpg"/>
    <hyperlink ref="V58" r:id="rId121" display="http://pbs.twimg.com/profile_images/488093406229303296/32n2Eo9v_normal.jpeg"/>
    <hyperlink ref="V59" r:id="rId122" display="http://pbs.twimg.com/profile_images/1108657738584899585/U9wqUVca_normal.jpg"/>
    <hyperlink ref="V60" r:id="rId123" display="http://pbs.twimg.com/profile_images/1040206159779688448/lgB_CMeS_normal.jpg"/>
    <hyperlink ref="V61" r:id="rId124" display="http://pbs.twimg.com/profile_images/1133565775204241408/1uDg2YH3_normal.jpg"/>
    <hyperlink ref="V62" r:id="rId125" display="https://pbs.twimg.com/media/D4bYo8aUwAAxIcZ.jpg"/>
    <hyperlink ref="V63" r:id="rId126" display="http://pbs.twimg.com/profile_images/1134121221220519938/Nr_KeGxB_normal.jpg"/>
    <hyperlink ref="V64" r:id="rId127" display="http://pbs.twimg.com/profile_images/1138181018291228672/pr61Jzo3_normal.jpg"/>
    <hyperlink ref="V65" r:id="rId128" display="http://pbs.twimg.com/profile_images/974439368223002628/Fz_0Jrad_normal.jpg"/>
    <hyperlink ref="V66" r:id="rId129" display="http://pbs.twimg.com/profile_images/1138824797058678785/awtZcMTW_normal.jpg"/>
    <hyperlink ref="V67" r:id="rId130" display="http://pbs.twimg.com/profile_images/1081245840868630529/7dVjlvtX_normal.jpg"/>
    <hyperlink ref="V68" r:id="rId131" display="http://pbs.twimg.com/profile_images/1126527645183819777/EDf9tNQH_normal.jpg"/>
    <hyperlink ref="V69" r:id="rId132" display="http://pbs.twimg.com/profile_images/1081245840868630529/7dVjlvtX_normal.jpg"/>
    <hyperlink ref="V70" r:id="rId133" display="http://pbs.twimg.com/profile_images/1126527645183819777/EDf9tNQH_normal.jpg"/>
    <hyperlink ref="V71" r:id="rId134" display="http://pbs.twimg.com/profile_images/1126527645183819777/EDf9tNQH_normal.jpg"/>
    <hyperlink ref="V72" r:id="rId135" display="http://pbs.twimg.com/profile_images/1053013017573711873/R5aVVPhO_normal.jpg"/>
    <hyperlink ref="V73" r:id="rId136" display="http://pbs.twimg.com/profile_images/1053013017573711873/R5aVVPhO_normal.jpg"/>
    <hyperlink ref="V74" r:id="rId137" display="http://pbs.twimg.com/profile_images/1053013017573711873/R5aVVPhO_normal.jpg"/>
    <hyperlink ref="V75" r:id="rId138" display="http://pbs.twimg.com/profile_images/1053013017573711873/R5aVVPhO_normal.jpg"/>
    <hyperlink ref="V76" r:id="rId139" display="http://pbs.twimg.com/profile_images/1138490321992634368/nl-p9eGh_normal.jpg"/>
    <hyperlink ref="V77" r:id="rId140" display="https://pbs.twimg.com/media/D8xz9I3W4AAybGu.jpg"/>
    <hyperlink ref="V78" r:id="rId141" display="http://pbs.twimg.com/profile_images/515844249569734656/bIn6z8lq_normal.jpeg"/>
    <hyperlink ref="V79" r:id="rId142" display="https://pbs.twimg.com/media/D8xz9I3W4AAybGu.jpg"/>
    <hyperlink ref="V80" r:id="rId143" display="https://pbs.twimg.com/media/D8xz9I3W4AAybGu.jpg"/>
    <hyperlink ref="V81" r:id="rId144" display="http://pbs.twimg.com/profile_images/515844249569734656/bIn6z8lq_normal.jpeg"/>
    <hyperlink ref="V82" r:id="rId145" display="http://pbs.twimg.com/profile_images/515844249569734656/bIn6z8lq_normal.jpeg"/>
    <hyperlink ref="V83" r:id="rId146" display="http://pbs.twimg.com/profile_images/515844249569734656/bIn6z8lq_normal.jpeg"/>
    <hyperlink ref="V84" r:id="rId147" display="https://pbs.twimg.com/media/D8S9bfxX4AAN8pU.jpg"/>
    <hyperlink ref="V85" r:id="rId148" display="https://pbs.twimg.com/media/D8TenycUwAAwnKl.jpg"/>
    <hyperlink ref="V86" r:id="rId149" display="https://pbs.twimg.com/media/D82gPUzWsAAZsiN.jpg"/>
    <hyperlink ref="V87" r:id="rId150" display="https://pbs.twimg.com/media/D5kI4ElWAAI34ag.jpg"/>
    <hyperlink ref="V88" r:id="rId151" display="http://pbs.twimg.com/profile_images/1138479373688946693/NvZ6fc_l_normal.jpg"/>
    <hyperlink ref="V89" r:id="rId152" display="http://pbs.twimg.com/profile_images/859749535278661632/mZ6xqqd-_normal.jpg"/>
    <hyperlink ref="V90" r:id="rId153" display="http://pbs.twimg.com/profile_images/1116241132202143744/pkb-sOFj_normal.jpg"/>
    <hyperlink ref="V91" r:id="rId154" display="http://pbs.twimg.com/profile_images/1133481680197623808/NdG66298_normal.jpg"/>
    <hyperlink ref="V92" r:id="rId155" display="http://pbs.twimg.com/profile_images/1133481680197623808/NdG66298_normal.jpg"/>
    <hyperlink ref="V93" r:id="rId156" display="http://pbs.twimg.com/profile_images/1133481680197623808/NdG66298_normal.jpg"/>
    <hyperlink ref="V94" r:id="rId157" display="https://pbs.twimg.com/tweet_video_thumb/D83J3MOWsAEoN2Q.jpg"/>
    <hyperlink ref="V95" r:id="rId158" display="http://pbs.twimg.com/profile_images/992096245186547712/cSedKol0_normal.jpg"/>
    <hyperlink ref="V96" r:id="rId159" display="http://pbs.twimg.com/profile_images/1123175898604298242/J3pItd0k_normal.jpg"/>
    <hyperlink ref="V97" r:id="rId160" display="http://pbs.twimg.com/profile_images/968352826475909122/31uQvbFG_normal.jpg"/>
    <hyperlink ref="V98" r:id="rId161" display="http://pbs.twimg.com/profile_images/968352826475909122/31uQvbFG_normal.jpg"/>
    <hyperlink ref="V99" r:id="rId162" display="http://pbs.twimg.com/profile_images/968352826475909122/31uQvbFG_normal.jpg"/>
    <hyperlink ref="V100" r:id="rId163" display="http://pbs.twimg.com/profile_images/968352826475909122/31uQvbFG_normal.jpg"/>
    <hyperlink ref="V101" r:id="rId164" display="http://pbs.twimg.com/profile_images/968352826475909122/31uQvbFG_normal.jpg"/>
    <hyperlink ref="V102" r:id="rId165" display="http://pbs.twimg.com/profile_images/1070556410533027840/BSDhdyCQ_normal.jpg"/>
    <hyperlink ref="V103" r:id="rId166" display="https://pbs.twimg.com/tweet_video_thumb/D83eT3jXkAE5Y7G.jpg"/>
    <hyperlink ref="V104" r:id="rId167" display="http://pbs.twimg.com/profile_images/1034801555638312961/TMdYQiNm_normal.jpg"/>
    <hyperlink ref="V105" r:id="rId168" display="http://pbs.twimg.com/profile_images/1129286724176273408/sPbBNvMY_normal.jpg"/>
    <hyperlink ref="V106" r:id="rId169" display="http://pbs.twimg.com/profile_images/1133262970052632576/r7VIX-lr_normal.jpg"/>
    <hyperlink ref="V107" r:id="rId170" display="http://pbs.twimg.com/profile_images/1133262970052632576/r7VIX-lr_normal.jpg"/>
    <hyperlink ref="V108" r:id="rId171" display="http://pbs.twimg.com/profile_images/461736837241794560/lTa_cp2G_normal.jpeg"/>
    <hyperlink ref="V109" r:id="rId172" display="http://pbs.twimg.com/profile_images/759649766842195969/_sPDm3oX_normal.jpg"/>
    <hyperlink ref="V110" r:id="rId173" display="http://pbs.twimg.com/profile_images/461736837241794560/lTa_cp2G_normal.jpeg"/>
    <hyperlink ref="V111" r:id="rId174" display="http://pbs.twimg.com/profile_images/1026027423782105088/DsP0Z9d2_normal.jpg"/>
    <hyperlink ref="V112" r:id="rId175" display="http://pbs.twimg.com/profile_images/697079042093268992/Z8AJhLa5_normal.jpg"/>
    <hyperlink ref="V113" r:id="rId176" display="http://pbs.twimg.com/profile_images/1139576946407419904/kFCsM6lA_normal.jpg"/>
    <hyperlink ref="V114" r:id="rId177" display="http://pbs.twimg.com/profile_images/1139576946407419904/kFCsM6lA_normal.jpg"/>
    <hyperlink ref="V115" r:id="rId178" display="http://pbs.twimg.com/profile_images/655610573061816320/09gX-5Zy_normal.jpg"/>
    <hyperlink ref="V116" r:id="rId179" display="http://pbs.twimg.com/profile_images/964430821791694849/tldcxIEy_normal.jpg"/>
    <hyperlink ref="V117" r:id="rId180" display="http://pbs.twimg.com/profile_images/978055711241404417/jMms0BZh_normal.jpg"/>
    <hyperlink ref="V118" r:id="rId181" display="http://pbs.twimg.com/profile_images/1117161565688561664/bkjLIngU_normal.jpg"/>
    <hyperlink ref="V119" r:id="rId182" display="http://pbs.twimg.com/profile_images/1117161565688561664/bkjLIngU_normal.jpg"/>
    <hyperlink ref="V120" r:id="rId183" display="http://pbs.twimg.com/profile_images/1115340786705551360/rDxfSBnZ_normal.jpg"/>
    <hyperlink ref="V121" r:id="rId184" display="http://pbs.twimg.com/profile_images/1115340786705551360/rDxfSBnZ_normal.jpg"/>
    <hyperlink ref="V122" r:id="rId185" display="http://pbs.twimg.com/profile_images/1126890645958856705/wiP7Ylyi_normal.jpg"/>
    <hyperlink ref="V123" r:id="rId186" display="http://pbs.twimg.com/profile_images/1117708442796535808/4BJ4YaKJ_normal.jpg"/>
    <hyperlink ref="V124" r:id="rId187" display="http://pbs.twimg.com/profile_images/770923216248381440/2NgBFZGG_normal.jpg"/>
    <hyperlink ref="V125" r:id="rId188" display="http://pbs.twimg.com/profile_images/770923216248381440/2NgBFZGG_normal.jpg"/>
    <hyperlink ref="V126" r:id="rId189" display="https://pbs.twimg.com/media/D8Nwh7cXkAAgb8p.jpg"/>
    <hyperlink ref="V127" r:id="rId190" display="https://pbs.twimg.com/ext_tw_video_thumb/1139144796751257600/pu/img/8xiyQltQD6KVNeov.jpg"/>
    <hyperlink ref="V128" r:id="rId191" display="https://pbs.twimg.com/media/D8866FxX4AEVYpY.jpg"/>
    <hyperlink ref="V129" r:id="rId192" display="https://pbs.twimg.com/media/D8Se4wRWsAMkLCD.jpg"/>
    <hyperlink ref="V130" r:id="rId193" display="http://pbs.twimg.com/profile_images/1052626804857552896/-MHJZV6n_normal.jpg"/>
    <hyperlink ref="V131" r:id="rId194" display="https://pbs.twimg.com/media/D828RPSX4AELzqW.jpg"/>
    <hyperlink ref="V132" r:id="rId195" display="https://pbs.twimg.com/media/D87zWVoXsAAhhtA.jpg"/>
    <hyperlink ref="V133" r:id="rId196" display="http://pbs.twimg.com/profile_images/1052626804857552896/-MHJZV6n_normal.jpg"/>
    <hyperlink ref="V134" r:id="rId197" display="http://pbs.twimg.com/profile_images/1052626804857552896/-MHJZV6n_normal.jpg"/>
    <hyperlink ref="V135" r:id="rId198" display="http://pbs.twimg.com/profile_images/1033726022108237824/OcWVOuZg_normal.jpg"/>
    <hyperlink ref="V136" r:id="rId199" display="http://pbs.twimg.com/profile_images/750930358833672193/4MyPdFtL_normal.jpg"/>
    <hyperlink ref="V137" r:id="rId200" display="http://pbs.twimg.com/profile_images/750930358833672193/4MyPdFtL_normal.jpg"/>
    <hyperlink ref="V138" r:id="rId201" display="http://pbs.twimg.com/profile_images/2787529365/6b5c93cf12ab82b213e472c5d6d85f52_normal.jpeg"/>
    <hyperlink ref="V139" r:id="rId202" display="http://abs.twimg.com/sticky/default_profile_images/default_profile_normal.png"/>
    <hyperlink ref="V140" r:id="rId203" display="http://pbs.twimg.com/profile_images/1138003350505558016/pMe-OYu3_normal.jpg"/>
    <hyperlink ref="V141" r:id="rId204" display="http://pbs.twimg.com/profile_images/575214640356978688/C1xncmfH_normal.png"/>
    <hyperlink ref="V142" r:id="rId205" display="http://pbs.twimg.com/profile_images/1108795514567286786/RzczOcMn_normal.png"/>
    <hyperlink ref="V143" r:id="rId206" display="http://pbs.twimg.com/profile_images/1139517050278338562/eXoeIHSo_normal.jpg"/>
    <hyperlink ref="V144" r:id="rId207" display="http://pbs.twimg.com/profile_images/1046656104472752129/vEYET4q9_normal.jpg"/>
    <hyperlink ref="V145" r:id="rId208" display="https://pbs.twimg.com/media/D7j2Ph5WkAExup-.jpg"/>
    <hyperlink ref="V146" r:id="rId209" display="http://pbs.twimg.com/profile_images/2966184506/e5c8116885af9050570dff4c061b99bf_normal.png"/>
    <hyperlink ref="V147" r:id="rId210" display="http://pbs.twimg.com/profile_images/2966184506/e5c8116885af9050570dff4c061b99bf_normal.png"/>
    <hyperlink ref="V148" r:id="rId211" display="http://pbs.twimg.com/profile_images/882944961980882944/oCD3A-Yo_normal.jpg"/>
    <hyperlink ref="V149" r:id="rId212" display="https://pbs.twimg.com/media/D5ZHoIaXsAE7SKh.jpg"/>
    <hyperlink ref="V150" r:id="rId213" display="https://pbs.twimg.com/ext_tw_video_thumb/1136160412125290496/pu/img/d2tpGcFVhtGr6iQz.jpg"/>
    <hyperlink ref="V151" r:id="rId214" display="http://pbs.twimg.com/profile_images/882944961980882944/oCD3A-Yo_normal.jpg"/>
    <hyperlink ref="V152" r:id="rId215" display="https://pbs.twimg.com/media/DsHxxFwWoAA4Y-k.jpg"/>
    <hyperlink ref="V153" r:id="rId216" display="https://pbs.twimg.com/media/D7uN_tcWwAEiBGT.jpg"/>
    <hyperlink ref="V154" r:id="rId217" display="https://pbs.twimg.com/media/D7uN_tcWwAEiBGT.jpg"/>
    <hyperlink ref="V155" r:id="rId218" display="http://pbs.twimg.com/profile_images/729420899968028672/PuTLSvEc_normal.jpg"/>
    <hyperlink ref="V156" r:id="rId219" display="https://pbs.twimg.com/media/D9BQCzKXkAAwQQQ.jpg"/>
    <hyperlink ref="V157" r:id="rId220" display="https://pbs.twimg.com/media/D889LffWwAAED-5.jpg"/>
    <hyperlink ref="V158" r:id="rId221" display="http://pbs.twimg.com/profile_images/588337621006491648/OLwclhYn_normal.png"/>
    <hyperlink ref="V159" r:id="rId222" display="http://pbs.twimg.com/profile_images/1095003149205753867/zbDhDklG_normal.jpg"/>
    <hyperlink ref="V160" r:id="rId223" display="http://pbs.twimg.com/profile_images/1095003149205753867/zbDhDklG_normal.jpg"/>
    <hyperlink ref="V161" r:id="rId224" display="http://pbs.twimg.com/profile_images/1095003149205753867/zbDhDklG_normal.jpg"/>
    <hyperlink ref="V162" r:id="rId225" display="https://pbs.twimg.com/media/D9CCdwnVAAEvEMu.jpg"/>
    <hyperlink ref="V163" r:id="rId226" display="https://pbs.twimg.com/media/D9CDpDVXkAAA2rf.jpg"/>
    <hyperlink ref="V164" r:id="rId227" display="http://pbs.twimg.com/profile_images/1139423502447128576/XUI_DWmQ_normal.jpg"/>
    <hyperlink ref="V165" r:id="rId228" display="http://pbs.twimg.com/profile_images/1128266294904721408/KVGD0oC0_normal.jpg"/>
    <hyperlink ref="V166" r:id="rId229" display="http://pbs.twimg.com/profile_images/1109870456193064963/c2FbVsTV_normal.jpg"/>
    <hyperlink ref="V167" r:id="rId230" display="http://pbs.twimg.com/profile_images/1078660055526973442/UZiFdowo_normal.jpg"/>
    <hyperlink ref="V168" r:id="rId231" display="http://pbs.twimg.com/profile_images/3591358792/e330c868c9f43bf0a3dc8b3ac0afe65a_normal.jpeg"/>
    <hyperlink ref="V169" r:id="rId232" display="http://pbs.twimg.com/profile_images/3591358792/e330c868c9f43bf0a3dc8b3ac0afe65a_normal.jpeg"/>
    <hyperlink ref="X3" r:id="rId233" display="https://twitter.com/#!/blossombeautysa/status/1136242957806395392"/>
    <hyperlink ref="X4" r:id="rId234" display="https://twitter.com/#!/georgiadesg/status/1136257097543430144"/>
    <hyperlink ref="X5" r:id="rId235" display="https://twitter.com/#!/brendanlouw/status/1136257484153335809"/>
    <hyperlink ref="X6" r:id="rId236" display="https://twitter.com/#!/tshepolencoe/status/1136275404958916608"/>
    <hyperlink ref="X7" r:id="rId237" display="https://twitter.com/#!/hechomesa/status/1136297395271192576"/>
    <hyperlink ref="X8" r:id="rId238" display="https://twitter.com/#!/hechomesa/status/1136297395271192576"/>
    <hyperlink ref="X9" r:id="rId239" display="https://twitter.com/#!/womanomicsafric/status/1136321693620871170"/>
    <hyperlink ref="X10" r:id="rId240" display="https://twitter.com/#!/cnbcafrica/status/1136328082795704322"/>
    <hyperlink ref="X11" r:id="rId241" display="https://twitter.com/#!/tommykwela/status/1136338526306557952"/>
    <hyperlink ref="X12" r:id="rId242" display="https://twitter.com/#!/gabriel_sibiya/status/1136358594373402624"/>
    <hyperlink ref="X13" r:id="rId243" display="https://twitter.com/#!/sanewsroundup/status/1136360057371676672"/>
    <hyperlink ref="X14" r:id="rId244" display="https://twitter.com/#!/nonkule_ndlovu/status/1136395992952164353"/>
    <hyperlink ref="X15" r:id="rId245" display="https://twitter.com/#!/leko_maseko/status/1136407842926280704"/>
    <hyperlink ref="X16" r:id="rId246" display="https://twitter.com/#!/pbt_patty/status/1136345669470425090"/>
    <hyperlink ref="X17" r:id="rId247" display="https://twitter.com/#!/pbt_patty/status/1136345669470425090"/>
    <hyperlink ref="X18" r:id="rId248" display="https://twitter.com/#!/pbt_patty/status/1136426727398187010"/>
    <hyperlink ref="X19" r:id="rId249" display="https://twitter.com/#!/jgogele/status/1136467283516305408"/>
    <hyperlink ref="X20" r:id="rId250" display="https://twitter.com/#!/michaelvacylyle/status/1136496677752332288"/>
    <hyperlink ref="X21" r:id="rId251" display="https://twitter.com/#!/sibiya_dr/status/1136512577528324096"/>
    <hyperlink ref="X22" r:id="rId252" display="https://twitter.com/#!/fibretigerza/status/1136545918398996480"/>
    <hyperlink ref="X23" r:id="rId253" display="https://twitter.com/#!/senzosomkhanda/status/1136625116962545664"/>
    <hyperlink ref="X24" r:id="rId254" display="https://twitter.com/#!/sirsmithmokwena/status/1136625872130191360"/>
    <hyperlink ref="X25" r:id="rId255" display="https://twitter.com/#!/gigsstem/status/1136631342186151936"/>
    <hyperlink ref="X26" r:id="rId256" display="https://twitter.com/#!/valentinesami/status/1136633020927139840"/>
    <hyperlink ref="X27" r:id="rId257" display="https://twitter.com/#!/showtibzlove/status/1136625007545729024"/>
    <hyperlink ref="X28" r:id="rId258" display="https://twitter.com/#!/giveitup4siphe/status/1136643891418095622"/>
    <hyperlink ref="X29" r:id="rId259" display="https://twitter.com/#!/mitchellskhosa1/status/1136623149452288002"/>
    <hyperlink ref="X30" r:id="rId260" display="https://twitter.com/#!/sabelo_thedj/status/1136654566747975681"/>
    <hyperlink ref="X31" r:id="rId261" display="https://twitter.com/#!/sabelo_thedj/status/1136654566747975681"/>
    <hyperlink ref="X32" r:id="rId262" display="https://twitter.com/#!/thatomahlo/status/1136665007637389318"/>
    <hyperlink ref="X33" r:id="rId263" display="https://twitter.com/#!/andile_khumalo/status/1136749743256866816"/>
    <hyperlink ref="X34" r:id="rId264" display="https://twitter.com/#!/usilomuzi/status/1136839931643326465"/>
    <hyperlink ref="X35" r:id="rId265" display="https://twitter.com/#!/morrismgweba/status/1136843497594531840"/>
    <hyperlink ref="X36" r:id="rId266" display="https://twitter.com/#!/nonhlexaba/status/1136891618794070021"/>
    <hyperlink ref="X37" r:id="rId267" display="https://twitter.com/#!/mr_sokhulu/status/1136934879982161920"/>
    <hyperlink ref="X38" r:id="rId268" display="https://twitter.com/#!/mr_sokhulu/status/1136934879982161920"/>
    <hyperlink ref="X39" r:id="rId269" display="https://twitter.com/#!/dolcemotsepe/status/1136910613093978112"/>
    <hyperlink ref="X40" r:id="rId270" display="https://twitter.com/#!/thee_asande/status/1136944795002294272"/>
    <hyperlink ref="X41" r:id="rId271" display="https://twitter.com/#!/thee_asande/status/1136944795002294272"/>
    <hyperlink ref="X42" r:id="rId272" display="https://twitter.com/#!/bumbillb/status/1136986328653094912"/>
    <hyperlink ref="X43" r:id="rId273" display="https://twitter.com/#!/4hlamnguni/status/1137022333191950338"/>
    <hyperlink ref="X44" r:id="rId274" display="https://twitter.com/#!/aapstert2/status/1137040491164446720"/>
    <hyperlink ref="X45" r:id="rId275" display="https://twitter.com/#!/aapstert2/status/1137040491164446720"/>
    <hyperlink ref="X46" r:id="rId276" display="https://twitter.com/#!/aapstert2/status/1137040491164446720"/>
    <hyperlink ref="X47" r:id="rId277" display="https://twitter.com/#!/monyatsisaila/status/1137133492813344768"/>
    <hyperlink ref="X48" r:id="rId278" display="https://twitter.com/#!/love_audz/status/1137236973347885056"/>
    <hyperlink ref="X49" r:id="rId279" display="https://twitter.com/#!/ssegametsi/status/1137245594974609408"/>
    <hyperlink ref="X50" r:id="rId280" display="https://twitter.com/#!/sibonisomananas/status/1137401342690021377"/>
    <hyperlink ref="X51" r:id="rId281" display="https://twitter.com/#!/sibonisomananas/status/1137401342690021377"/>
    <hyperlink ref="X52" r:id="rId282" display="https://twitter.com/#!/sibonisomananas/status/1137401342690021377"/>
    <hyperlink ref="X53" r:id="rId283" display="https://twitter.com/#!/theafricamentor/status/1136277674870132736"/>
    <hyperlink ref="X54" r:id="rId284" display="https://twitter.com/#!/theafricamentor/status/1136402212710735874"/>
    <hyperlink ref="X55" r:id="rId285" display="https://twitter.com/#!/zydahmanuel/status/1137615344460341249"/>
    <hyperlink ref="X56" r:id="rId286" display="https://twitter.com/#!/tshepomodikwe1/status/1137718513190297602"/>
    <hyperlink ref="X57" r:id="rId287" display="https://twitter.com/#!/hvonani/status/1137724319809908736"/>
    <hyperlink ref="X58" r:id="rId288" display="https://twitter.com/#!/aoteh/status/1137786580977029123"/>
    <hyperlink ref="X59" r:id="rId289" display="https://twitter.com/#!/thedestinyman/status/1137889876806950912"/>
    <hyperlink ref="X60" r:id="rId290" display="https://twitter.com/#!/swazi_lit/status/1138039689326354432"/>
    <hyperlink ref="X61" r:id="rId291" display="https://twitter.com/#!/fakeano/status/1138053409733566464"/>
    <hyperlink ref="X62" r:id="rId292" display="https://twitter.com/#!/mifbtradefair/status/1118820206871105536"/>
    <hyperlink ref="X63" r:id="rId293" display="https://twitter.com/#!/twt_usahawan/status/1138134595935752197"/>
    <hyperlink ref="X64" r:id="rId294" display="https://twitter.com/#!/thaboh_khumalo/status/1138142061352443907"/>
    <hyperlink ref="X65" r:id="rId295" display="https://twitter.com/#!/snakhonator90/status/1138346857158103041"/>
    <hyperlink ref="X66" r:id="rId296" display="https://twitter.com/#!/leparalajazz/status/1138368286725496832"/>
    <hyperlink ref="X67" r:id="rId297" display="https://twitter.com/#!/naholelettie/status/1138144803403776002"/>
    <hyperlink ref="X68" r:id="rId298" display="https://twitter.com/#!/ndatipo_johanna/status/1138398608468918272"/>
    <hyperlink ref="X69" r:id="rId299" display="https://twitter.com/#!/naholelettie/status/1138144803403776002"/>
    <hyperlink ref="X70" r:id="rId300" display="https://twitter.com/#!/ndatipo_johanna/status/1138398608468918272"/>
    <hyperlink ref="X71" r:id="rId301" display="https://twitter.com/#!/ndatipo_johanna/status/1138398608468918272"/>
    <hyperlink ref="X72" r:id="rId302" display="https://twitter.com/#!/riazgilani/status/1138424588277362689"/>
    <hyperlink ref="X73" r:id="rId303" display="https://twitter.com/#!/riazgilani/status/1138424588277362689"/>
    <hyperlink ref="X74" r:id="rId304" display="https://twitter.com/#!/riazgilani/status/1138424588277362689"/>
    <hyperlink ref="X75" r:id="rId305" display="https://twitter.com/#!/riazgilani/status/1138424588277362689"/>
    <hyperlink ref="X76" r:id="rId306" display="https://twitter.com/#!/gina_botha/status/1138492687059955712"/>
    <hyperlink ref="X77" r:id="rId307" display="https://twitter.com/#!/adw365/status/1138412303769059328"/>
    <hyperlink ref="X78" r:id="rId308" display="https://twitter.com/#!/shmono1/status/1138539244681670656"/>
    <hyperlink ref="X79" r:id="rId309" display="https://twitter.com/#!/adw365/status/1138412303769059328"/>
    <hyperlink ref="X80" r:id="rId310" display="https://twitter.com/#!/adw365/status/1138412303769059328"/>
    <hyperlink ref="X81" r:id="rId311" display="https://twitter.com/#!/shmono1/status/1138539244681670656"/>
    <hyperlink ref="X82" r:id="rId312" display="https://twitter.com/#!/shmono1/status/1138539244681670656"/>
    <hyperlink ref="X83" r:id="rId313" display="https://twitter.com/#!/shmono1/status/1138539244681670656"/>
    <hyperlink ref="X84" r:id="rId314" display="https://twitter.com/#!/fnb_botswana/status/1136241301102481409"/>
    <hyperlink ref="X85" r:id="rId315" display="https://twitter.com/#!/fnb_botswana/status/1136278435876220931"/>
    <hyperlink ref="X86" r:id="rId316" display="https://twitter.com/#!/fnb_botswana/status/1138742477639376902"/>
    <hyperlink ref="X87" r:id="rId317" display="https://twitter.com/#!/future_of_hr/status/1123939676895707138"/>
    <hyperlink ref="X88" r:id="rId318" display="https://twitter.com/#!/nmajudith/status/1138765305071775745"/>
    <hyperlink ref="X89" r:id="rId319" display="https://twitter.com/#!/magnificentcoms/status/1138779332569116673"/>
    <hyperlink ref="X90" r:id="rId320" display="https://twitter.com/#!/abiotmledwaba/status/1138779620596158465"/>
    <hyperlink ref="X91" r:id="rId321" display="https://twitter.com/#!/kabeloonlife/status/1138785171912704001"/>
    <hyperlink ref="X92" r:id="rId322" display="https://twitter.com/#!/kabeloonlife/status/1138785171912704001"/>
    <hyperlink ref="X93" r:id="rId323" display="https://twitter.com/#!/kabeloonlife/status/1138785171912704001"/>
    <hyperlink ref="X94" r:id="rId324" display="https://twitter.com/#!/babtin_/status/1138788244462682112"/>
    <hyperlink ref="X95" r:id="rId325" display="https://twitter.com/#!/rogerbez/status/1138788268164755456"/>
    <hyperlink ref="X96" r:id="rId326" display="https://twitter.com/#!/lazarussekele6/status/1138793153883004928"/>
    <hyperlink ref="X97" r:id="rId327" display="https://twitter.com/#!/segakwengjk/status/1138793387681820672"/>
    <hyperlink ref="X98" r:id="rId328" display="https://twitter.com/#!/segakwengjk/status/1138793387681820672"/>
    <hyperlink ref="X99" r:id="rId329" display="https://twitter.com/#!/segakwengjk/status/1138793387681820672"/>
    <hyperlink ref="X100" r:id="rId330" display="https://twitter.com/#!/segakwengjk/status/1138793387681820672"/>
    <hyperlink ref="X101" r:id="rId331" display="https://twitter.com/#!/segakwengjk/status/1138793387681820672"/>
    <hyperlink ref="X102" r:id="rId332" display="https://twitter.com/#!/twolzonline/status/1138798358607347712"/>
    <hyperlink ref="X103" r:id="rId333" display="https://twitter.com/#!/hsmsteve/status/1138810727190421505"/>
    <hyperlink ref="X104" r:id="rId334" display="https://twitter.com/#!/youthstand1/status/1138865329428414464"/>
    <hyperlink ref="X105" r:id="rId335" display="https://twitter.com/#!/kunuum/status/1138814059665645568"/>
    <hyperlink ref="X106" r:id="rId336" display="https://twitter.com/#!/haulinenhu/status/1138874438743658498"/>
    <hyperlink ref="X107" r:id="rId337" display="https://twitter.com/#!/haulinenhu/status/1138874438743658498"/>
    <hyperlink ref="X108" r:id="rId338" display="https://twitter.com/#!/rbjacobs/status/1136544938047549440"/>
    <hyperlink ref="X109" r:id="rId339" display="https://twitter.com/#!/rtfworldwide/status/1138838413719875585"/>
    <hyperlink ref="X110" r:id="rId340" display="https://twitter.com/#!/rbjacobs/status/1138879599100739584"/>
    <hyperlink ref="X111" r:id="rId341" display="https://twitter.com/#!/mmaps_thepro/status/1138900835851784192"/>
    <hyperlink ref="X112" r:id="rId342" display="https://twitter.com/#!/number1knoxman/status/1139021910879158272"/>
    <hyperlink ref="X113" r:id="rId343" display="https://twitter.com/#!/sjaymabaso/status/1139049305795375104"/>
    <hyperlink ref="X114" r:id="rId344" display="https://twitter.com/#!/sjaymabaso/status/1139049305795375104"/>
    <hyperlink ref="X115" r:id="rId345" display="https://twitter.com/#!/vanessambenoun/status/1139083497098960896"/>
    <hyperlink ref="X116" r:id="rId346" display="https://twitter.com/#!/sola_akinbo/status/1139057545585332224"/>
    <hyperlink ref="X117" r:id="rId347" display="https://twitter.com/#!/bruckenassociat/status/1139099043433525250"/>
    <hyperlink ref="X118" r:id="rId348" display="https://twitter.com/#!/ke_geeman/status/1139116542048841728"/>
    <hyperlink ref="X119" r:id="rId349" display="https://twitter.com/#!/ke_geeman/status/1139116542048841728"/>
    <hyperlink ref="X120" r:id="rId350" display="https://twitter.com/#!/pass1tj/status/1139123591860146176"/>
    <hyperlink ref="X121" r:id="rId351" display="https://twitter.com/#!/pass1tj/status/1139123591860146176"/>
    <hyperlink ref="X122" r:id="rId352" display="https://twitter.com/#!/shebeegee/status/1139132365442301952"/>
    <hyperlink ref="X123" r:id="rId353" display="https://twitter.com/#!/cazker1/status/1139132813821849600"/>
    <hyperlink ref="X124" r:id="rId354" display="https://twitter.com/#!/simodisa_sa/status/1136282771310219270"/>
    <hyperlink ref="X125" r:id="rId355" display="https://twitter.com/#!/simodisa_sa/status/1139144553905229824"/>
    <hyperlink ref="X126" r:id="rId356" display="https://twitter.com/#!/endeavorsa/status/1135875269011656704"/>
    <hyperlink ref="X127" r:id="rId357" display="https://twitter.com/#!/endeavorsa/status/1139145027005943808"/>
    <hyperlink ref="X128" r:id="rId358" display="https://twitter.com/#!/siyamchunu/status/1139194013725208576"/>
    <hyperlink ref="X129" r:id="rId359" display="https://twitter.com/#!/ekasientreprene/status/1136208626874540032"/>
    <hyperlink ref="X130" r:id="rId360" display="https://twitter.com/#!/townshipbrands/status/1136332790855819264"/>
    <hyperlink ref="X131" r:id="rId361" display="https://twitter.com/#!/joinusfortea/status/1138773299264131072"/>
    <hyperlink ref="X132" r:id="rId362" display="https://twitter.com/#!/joinusfortea/status/1139115371003355136"/>
    <hyperlink ref="X133" r:id="rId363" display="https://twitter.com/#!/townshipbrands/status/1139213988540100608"/>
    <hyperlink ref="X134" r:id="rId364" display="https://twitter.com/#!/townshipbrands/status/1139213988540100608"/>
    <hyperlink ref="X135" r:id="rId365" display="https://twitter.com/#!/bumblesbabies/status/1139215351898660869"/>
    <hyperlink ref="X136" r:id="rId366" display="https://twitter.com/#!/ordinarygirlnix/status/1139233759272886273"/>
    <hyperlink ref="X137" r:id="rId367" display="https://twitter.com/#!/ordinarygirlnix/status/1139233759272886273"/>
    <hyperlink ref="X138" r:id="rId368" display="https://twitter.com/#!/provocative69/status/1139264218543378433"/>
    <hyperlink ref="X139" r:id="rId369" display="https://twitter.com/#!/jimisi4/status/1139397124284485636"/>
    <hyperlink ref="X140" r:id="rId370" display="https://twitter.com/#!/nowclarence/status/1139413633182519297"/>
    <hyperlink ref="X141" r:id="rId371" display="https://twitter.com/#!/cnn_co_jp/status/1139391430256807939"/>
    <hyperlink ref="X142" r:id="rId372" display="https://twitter.com/#!/sakuraba_fnb/status/1139469536921448448"/>
    <hyperlink ref="X143" r:id="rId373" display="https://twitter.com/#!/noeleensaid/status/1139480729895784448"/>
    <hyperlink ref="X144" r:id="rId374" display="https://twitter.com/#!/tweetobakeng/status/1139497077266886658"/>
    <hyperlink ref="X145" r:id="rId375" display="https://twitter.com/#!/siliconcape/status/1132927212506759168"/>
    <hyperlink ref="X146" r:id="rId376" display="https://twitter.com/#!/siliconcape/status/1139498119702503430"/>
    <hyperlink ref="X147" r:id="rId377" display="https://twitter.com/#!/siliconcape/status/1139498147917570049"/>
    <hyperlink ref="X148" r:id="rId378" display="https://twitter.com/#!/fnbsa/status/1128648190809530369"/>
    <hyperlink ref="X149" r:id="rId379" display="https://twitter.com/#!/fnbsa/status/1123164029768404992"/>
    <hyperlink ref="X150" r:id="rId380" display="https://twitter.com/#!/fnbsa/status/1136163690552713217"/>
    <hyperlink ref="X151" r:id="rId381" display="https://twitter.com/#!/fnbsa/status/1122081778485932032"/>
    <hyperlink ref="X152" r:id="rId382" display="https://twitter.com/#!/fnbsa/status/1122086835717537797"/>
    <hyperlink ref="X153" r:id="rId383" display="https://twitter.com/#!/fnbsa/status/1134379673323016192"/>
    <hyperlink ref="X154" r:id="rId384" display="https://twitter.com/#!/fnbsa/status/1133742291892428800"/>
    <hyperlink ref="X155" r:id="rId385" display="https://twitter.com/#!/owethumack/status/1139498333477715968"/>
    <hyperlink ref="X156" r:id="rId386" display="https://twitter.com/#!/mbe50288854/status/1139498718925852672"/>
    <hyperlink ref="X157" r:id="rId387" display="https://twitter.com/#!/thebestofzambia/status/1139196500343439361"/>
    <hyperlink ref="X158" r:id="rId388" display="https://twitter.com/#!/thebestofzambia/status/1139502089040777216"/>
    <hyperlink ref="X159" r:id="rId389" display="https://twitter.com/#!/bontlelq/status/1139551931855233026"/>
    <hyperlink ref="X160" r:id="rId390" display="https://twitter.com/#!/bontlelq/status/1139551931855233026"/>
    <hyperlink ref="X161" r:id="rId391" display="https://twitter.com/#!/bontlelq/status/1139551931855233026"/>
    <hyperlink ref="X162" r:id="rId392" display="https://twitter.com/#!/phachsitha_c/status/1139554162738257920"/>
    <hyperlink ref="X163" r:id="rId393" display="https://twitter.com/#!/moosetsmedia/status/1139555467712221185"/>
    <hyperlink ref="X164" r:id="rId394" display="https://twitter.com/#!/iamntshavhi/status/1139564154262568960"/>
    <hyperlink ref="X165" r:id="rId395" display="https://twitter.com/#!/blacktizza/status/1139589222346739712"/>
    <hyperlink ref="X166" r:id="rId396" display="https://twitter.com/#!/angelfaroverde/status/1139608407672066048"/>
    <hyperlink ref="X167" r:id="rId397" display="https://twitter.com/#!/luismhuete/status/1139610956827418625"/>
    <hyperlink ref="X168" r:id="rId398" display="https://twitter.com/#!/analuzhuete/status/1139611978006237184"/>
    <hyperlink ref="X169" r:id="rId399" display="https://twitter.com/#!/analuzhuete/status/1139611978006237184"/>
    <hyperlink ref="AZ5" r:id="rId400" display="https://api.twitter.com/1.1/geo/id/8b9ec16fdc0d7e55.json"/>
    <hyperlink ref="AZ22" r:id="rId401" display="https://api.twitter.com/1.1/geo/id/8b9ec16fdc0d7e55.json"/>
    <hyperlink ref="AZ39" r:id="rId402" display="https://api.twitter.com/1.1/geo/id/d73e8f8ebdd03aff.json"/>
    <hyperlink ref="AZ103" r:id="rId403" display="https://api.twitter.com/1.1/geo/id/a02e6c261fa62b42.json"/>
    <hyperlink ref="AZ131" r:id="rId404" display="https://api.twitter.com/1.1/geo/id/46c1b1ab24d7e11a.json"/>
    <hyperlink ref="AZ156" r:id="rId405" display="https://api.twitter.com/1.1/geo/id/9d7cae88ff6a29f5.json"/>
    <hyperlink ref="AZ163" r:id="rId406" display="https://api.twitter.com/1.1/geo/id/8a927a7056322151.json"/>
  </hyperlinks>
  <printOptions/>
  <pageMargins left="0.7" right="0.7" top="0.75" bottom="0.75" header="0.3" footer="0.3"/>
  <pageSetup horizontalDpi="600" verticalDpi="600" orientation="portrait" r:id="rId410"/>
  <legacyDrawing r:id="rId408"/>
  <tableParts>
    <tablePart r:id="rId4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2553</v>
      </c>
      <c r="B1" s="13" t="s">
        <v>2812</v>
      </c>
      <c r="C1" s="13" t="s">
        <v>2813</v>
      </c>
      <c r="D1" s="13" t="s">
        <v>144</v>
      </c>
      <c r="E1" s="13" t="s">
        <v>2815</v>
      </c>
      <c r="F1" s="13" t="s">
        <v>2816</v>
      </c>
      <c r="G1" s="13" t="s">
        <v>2817</v>
      </c>
    </row>
    <row r="2" spans="1:7" ht="15">
      <c r="A2" s="78" t="s">
        <v>2094</v>
      </c>
      <c r="B2" s="78">
        <v>190</v>
      </c>
      <c r="C2" s="122">
        <v>0.057733211789729566</v>
      </c>
      <c r="D2" s="78" t="s">
        <v>2814</v>
      </c>
      <c r="E2" s="78"/>
      <c r="F2" s="78"/>
      <c r="G2" s="78"/>
    </row>
    <row r="3" spans="1:7" ht="15">
      <c r="A3" s="78" t="s">
        <v>2095</v>
      </c>
      <c r="B3" s="78">
        <v>47</v>
      </c>
      <c r="C3" s="122">
        <v>0.014281373442722576</v>
      </c>
      <c r="D3" s="78" t="s">
        <v>2814</v>
      </c>
      <c r="E3" s="78"/>
      <c r="F3" s="78"/>
      <c r="G3" s="78"/>
    </row>
    <row r="4" spans="1:7" ht="15">
      <c r="A4" s="78" t="s">
        <v>2096</v>
      </c>
      <c r="B4" s="78">
        <v>0</v>
      </c>
      <c r="C4" s="122">
        <v>0</v>
      </c>
      <c r="D4" s="78" t="s">
        <v>2814</v>
      </c>
      <c r="E4" s="78"/>
      <c r="F4" s="78"/>
      <c r="G4" s="78"/>
    </row>
    <row r="5" spans="1:7" ht="15">
      <c r="A5" s="78" t="s">
        <v>2097</v>
      </c>
      <c r="B5" s="78">
        <v>3054</v>
      </c>
      <c r="C5" s="122">
        <v>0.9279854147675479</v>
      </c>
      <c r="D5" s="78" t="s">
        <v>2814</v>
      </c>
      <c r="E5" s="78"/>
      <c r="F5" s="78"/>
      <c r="G5" s="78"/>
    </row>
    <row r="6" spans="1:7" ht="15">
      <c r="A6" s="78" t="s">
        <v>2098</v>
      </c>
      <c r="B6" s="78">
        <v>3291</v>
      </c>
      <c r="C6" s="122">
        <v>1</v>
      </c>
      <c r="D6" s="78" t="s">
        <v>2814</v>
      </c>
      <c r="E6" s="78"/>
      <c r="F6" s="78"/>
      <c r="G6" s="78"/>
    </row>
    <row r="7" spans="1:7" ht="15">
      <c r="A7" s="84" t="s">
        <v>2067</v>
      </c>
      <c r="B7" s="84">
        <v>135</v>
      </c>
      <c r="C7" s="123">
        <v>0.005981948326532906</v>
      </c>
      <c r="D7" s="84" t="s">
        <v>2814</v>
      </c>
      <c r="E7" s="84" t="b">
        <v>0</v>
      </c>
      <c r="F7" s="84" t="b">
        <v>0</v>
      </c>
      <c r="G7" s="84" t="b">
        <v>0</v>
      </c>
    </row>
    <row r="8" spans="1:7" ht="15">
      <c r="A8" s="84" t="s">
        <v>327</v>
      </c>
      <c r="B8" s="84">
        <v>103</v>
      </c>
      <c r="C8" s="123">
        <v>0.005985437149141811</v>
      </c>
      <c r="D8" s="84" t="s">
        <v>2814</v>
      </c>
      <c r="E8" s="84" t="b">
        <v>0</v>
      </c>
      <c r="F8" s="84" t="b">
        <v>0</v>
      </c>
      <c r="G8" s="84" t="b">
        <v>0</v>
      </c>
    </row>
    <row r="9" spans="1:7" ht="15">
      <c r="A9" s="84" t="s">
        <v>314</v>
      </c>
      <c r="B9" s="84">
        <v>34</v>
      </c>
      <c r="C9" s="123">
        <v>0.009315921154214986</v>
      </c>
      <c r="D9" s="84" t="s">
        <v>2814</v>
      </c>
      <c r="E9" s="84" t="b">
        <v>0</v>
      </c>
      <c r="F9" s="84" t="b">
        <v>0</v>
      </c>
      <c r="G9" s="84" t="b">
        <v>0</v>
      </c>
    </row>
    <row r="10" spans="1:7" ht="15">
      <c r="A10" s="84" t="s">
        <v>2099</v>
      </c>
      <c r="B10" s="84">
        <v>34</v>
      </c>
      <c r="C10" s="123">
        <v>0.010649367718773693</v>
      </c>
      <c r="D10" s="84" t="s">
        <v>2814</v>
      </c>
      <c r="E10" s="84" t="b">
        <v>1</v>
      </c>
      <c r="F10" s="84" t="b">
        <v>0</v>
      </c>
      <c r="G10" s="84" t="b">
        <v>0</v>
      </c>
    </row>
    <row r="11" spans="1:7" ht="15">
      <c r="A11" s="84" t="s">
        <v>2100</v>
      </c>
      <c r="B11" s="84">
        <v>27</v>
      </c>
      <c r="C11" s="123">
        <v>0.010291947097502538</v>
      </c>
      <c r="D11" s="84" t="s">
        <v>2814</v>
      </c>
      <c r="E11" s="84" t="b">
        <v>0</v>
      </c>
      <c r="F11" s="84" t="b">
        <v>0</v>
      </c>
      <c r="G11" s="84" t="b">
        <v>0</v>
      </c>
    </row>
    <row r="12" spans="1:7" ht="15">
      <c r="A12" s="84" t="s">
        <v>2074</v>
      </c>
      <c r="B12" s="84">
        <v>25</v>
      </c>
      <c r="C12" s="123">
        <v>0.009048270353298181</v>
      </c>
      <c r="D12" s="84" t="s">
        <v>2814</v>
      </c>
      <c r="E12" s="84" t="b">
        <v>1</v>
      </c>
      <c r="F12" s="84" t="b">
        <v>0</v>
      </c>
      <c r="G12" s="84" t="b">
        <v>0</v>
      </c>
    </row>
    <row r="13" spans="1:7" ht="15">
      <c r="A13" s="84" t="s">
        <v>2107</v>
      </c>
      <c r="B13" s="84">
        <v>22</v>
      </c>
      <c r="C13" s="123">
        <v>0.008613975472356492</v>
      </c>
      <c r="D13" s="84" t="s">
        <v>2814</v>
      </c>
      <c r="E13" s="84" t="b">
        <v>0</v>
      </c>
      <c r="F13" s="84" t="b">
        <v>0</v>
      </c>
      <c r="G13" s="84" t="b">
        <v>0</v>
      </c>
    </row>
    <row r="14" spans="1:7" ht="15">
      <c r="A14" s="84" t="s">
        <v>2104</v>
      </c>
      <c r="B14" s="84">
        <v>22</v>
      </c>
      <c r="C14" s="123">
        <v>0.008613975472356492</v>
      </c>
      <c r="D14" s="84" t="s">
        <v>2814</v>
      </c>
      <c r="E14" s="84" t="b">
        <v>0</v>
      </c>
      <c r="F14" s="84" t="b">
        <v>0</v>
      </c>
      <c r="G14" s="84" t="b">
        <v>0</v>
      </c>
    </row>
    <row r="15" spans="1:7" ht="15">
      <c r="A15" s="84" t="s">
        <v>2108</v>
      </c>
      <c r="B15" s="84">
        <v>21</v>
      </c>
      <c r="C15" s="123">
        <v>0.008222431132703925</v>
      </c>
      <c r="D15" s="84" t="s">
        <v>2814</v>
      </c>
      <c r="E15" s="84" t="b">
        <v>0</v>
      </c>
      <c r="F15" s="84" t="b">
        <v>0</v>
      </c>
      <c r="G15" s="84" t="b">
        <v>0</v>
      </c>
    </row>
    <row r="16" spans="1:7" ht="15">
      <c r="A16" s="84" t="s">
        <v>2109</v>
      </c>
      <c r="B16" s="84">
        <v>19</v>
      </c>
      <c r="C16" s="123">
        <v>0.008098895359278407</v>
      </c>
      <c r="D16" s="84" t="s">
        <v>2814</v>
      </c>
      <c r="E16" s="84" t="b">
        <v>0</v>
      </c>
      <c r="F16" s="84" t="b">
        <v>0</v>
      </c>
      <c r="G16" s="84" t="b">
        <v>0</v>
      </c>
    </row>
    <row r="17" spans="1:7" ht="15">
      <c r="A17" s="84" t="s">
        <v>2127</v>
      </c>
      <c r="B17" s="84">
        <v>17</v>
      </c>
      <c r="C17" s="123">
        <v>0.0072463800583017325</v>
      </c>
      <c r="D17" s="84" t="s">
        <v>2814</v>
      </c>
      <c r="E17" s="84" t="b">
        <v>0</v>
      </c>
      <c r="F17" s="84" t="b">
        <v>0</v>
      </c>
      <c r="G17" s="84" t="b">
        <v>0</v>
      </c>
    </row>
    <row r="18" spans="1:7" ht="15">
      <c r="A18" s="84" t="s">
        <v>2114</v>
      </c>
      <c r="B18" s="84">
        <v>17</v>
      </c>
      <c r="C18" s="123">
        <v>0.008860352014185788</v>
      </c>
      <c r="D18" s="84" t="s">
        <v>2814</v>
      </c>
      <c r="E18" s="84" t="b">
        <v>0</v>
      </c>
      <c r="F18" s="84" t="b">
        <v>0</v>
      </c>
      <c r="G18" s="84" t="b">
        <v>0</v>
      </c>
    </row>
    <row r="19" spans="1:7" ht="15">
      <c r="A19" s="84" t="s">
        <v>2121</v>
      </c>
      <c r="B19" s="84">
        <v>16</v>
      </c>
      <c r="C19" s="123">
        <v>0.006820122407813396</v>
      </c>
      <c r="D19" s="84" t="s">
        <v>2814</v>
      </c>
      <c r="E19" s="84" t="b">
        <v>0</v>
      </c>
      <c r="F19" s="84" t="b">
        <v>0</v>
      </c>
      <c r="G19" s="84" t="b">
        <v>0</v>
      </c>
    </row>
    <row r="20" spans="1:7" ht="15">
      <c r="A20" s="84" t="s">
        <v>2103</v>
      </c>
      <c r="B20" s="84">
        <v>14</v>
      </c>
      <c r="C20" s="123">
        <v>0.006345229087156542</v>
      </c>
      <c r="D20" s="84" t="s">
        <v>2814</v>
      </c>
      <c r="E20" s="84" t="b">
        <v>0</v>
      </c>
      <c r="F20" s="84" t="b">
        <v>0</v>
      </c>
      <c r="G20" s="84" t="b">
        <v>0</v>
      </c>
    </row>
    <row r="21" spans="1:7" ht="15">
      <c r="A21" s="84" t="s">
        <v>2175</v>
      </c>
      <c r="B21" s="84">
        <v>14</v>
      </c>
      <c r="C21" s="123">
        <v>0.006554803769574969</v>
      </c>
      <c r="D21" s="84" t="s">
        <v>2814</v>
      </c>
      <c r="E21" s="84" t="b">
        <v>0</v>
      </c>
      <c r="F21" s="84" t="b">
        <v>0</v>
      </c>
      <c r="G21" s="84" t="b">
        <v>0</v>
      </c>
    </row>
    <row r="22" spans="1:7" ht="15">
      <c r="A22" s="84" t="s">
        <v>2554</v>
      </c>
      <c r="B22" s="84">
        <v>13</v>
      </c>
      <c r="C22" s="123">
        <v>0.006086603500319613</v>
      </c>
      <c r="D22" s="84" t="s">
        <v>2814</v>
      </c>
      <c r="E22" s="84" t="b">
        <v>0</v>
      </c>
      <c r="F22" s="84" t="b">
        <v>0</v>
      </c>
      <c r="G22" s="84" t="b">
        <v>0</v>
      </c>
    </row>
    <row r="23" spans="1:7" ht="15">
      <c r="A23" s="84" t="s">
        <v>2102</v>
      </c>
      <c r="B23" s="84">
        <v>12</v>
      </c>
      <c r="C23" s="123">
        <v>0.008475426641178908</v>
      </c>
      <c r="D23" s="84" t="s">
        <v>2814</v>
      </c>
      <c r="E23" s="84" t="b">
        <v>0</v>
      </c>
      <c r="F23" s="84" t="b">
        <v>0</v>
      </c>
      <c r="G23" s="84" t="b">
        <v>0</v>
      </c>
    </row>
    <row r="24" spans="1:7" ht="15">
      <c r="A24" s="84" t="s">
        <v>2555</v>
      </c>
      <c r="B24" s="84">
        <v>12</v>
      </c>
      <c r="C24" s="123">
        <v>0.00581242428925521</v>
      </c>
      <c r="D24" s="84" t="s">
        <v>2814</v>
      </c>
      <c r="E24" s="84" t="b">
        <v>0</v>
      </c>
      <c r="F24" s="84" t="b">
        <v>0</v>
      </c>
      <c r="G24" s="84" t="b">
        <v>0</v>
      </c>
    </row>
    <row r="25" spans="1:7" ht="15">
      <c r="A25" s="84" t="s">
        <v>2115</v>
      </c>
      <c r="B25" s="84">
        <v>12</v>
      </c>
      <c r="C25" s="123">
        <v>0.006254366127660557</v>
      </c>
      <c r="D25" s="84" t="s">
        <v>2814</v>
      </c>
      <c r="E25" s="84" t="b">
        <v>0</v>
      </c>
      <c r="F25" s="84" t="b">
        <v>0</v>
      </c>
      <c r="G25" s="84" t="b">
        <v>0</v>
      </c>
    </row>
    <row r="26" spans="1:7" ht="15">
      <c r="A26" s="84" t="s">
        <v>2556</v>
      </c>
      <c r="B26" s="84">
        <v>12</v>
      </c>
      <c r="C26" s="123">
        <v>0.00581242428925521</v>
      </c>
      <c r="D26" s="84" t="s">
        <v>2814</v>
      </c>
      <c r="E26" s="84" t="b">
        <v>1</v>
      </c>
      <c r="F26" s="84" t="b">
        <v>0</v>
      </c>
      <c r="G26" s="84" t="b">
        <v>0</v>
      </c>
    </row>
    <row r="27" spans="1:7" ht="15">
      <c r="A27" s="84" t="s">
        <v>2105</v>
      </c>
      <c r="B27" s="84">
        <v>11</v>
      </c>
      <c r="C27" s="123">
        <v>0.005521392421639011</v>
      </c>
      <c r="D27" s="84" t="s">
        <v>2814</v>
      </c>
      <c r="E27" s="84" t="b">
        <v>0</v>
      </c>
      <c r="F27" s="84" t="b">
        <v>0</v>
      </c>
      <c r="G27" s="84" t="b">
        <v>0</v>
      </c>
    </row>
    <row r="28" spans="1:7" ht="15">
      <c r="A28" s="84" t="s">
        <v>2557</v>
      </c>
      <c r="B28" s="84">
        <v>10</v>
      </c>
      <c r="C28" s="123">
        <v>0.005211971773050464</v>
      </c>
      <c r="D28" s="84" t="s">
        <v>2814</v>
      </c>
      <c r="E28" s="84" t="b">
        <v>0</v>
      </c>
      <c r="F28" s="84" t="b">
        <v>0</v>
      </c>
      <c r="G28" s="84" t="b">
        <v>0</v>
      </c>
    </row>
    <row r="29" spans="1:7" ht="15">
      <c r="A29" s="84" t="s">
        <v>2558</v>
      </c>
      <c r="B29" s="84">
        <v>10</v>
      </c>
      <c r="C29" s="123">
        <v>0.005211971773050464</v>
      </c>
      <c r="D29" s="84" t="s">
        <v>2814</v>
      </c>
      <c r="E29" s="84" t="b">
        <v>1</v>
      </c>
      <c r="F29" s="84" t="b">
        <v>0</v>
      </c>
      <c r="G29" s="84" t="b">
        <v>0</v>
      </c>
    </row>
    <row r="30" spans="1:7" ht="15">
      <c r="A30" s="84" t="s">
        <v>2116</v>
      </c>
      <c r="B30" s="84">
        <v>10</v>
      </c>
      <c r="C30" s="123">
        <v>0.005211971773050464</v>
      </c>
      <c r="D30" s="84" t="s">
        <v>2814</v>
      </c>
      <c r="E30" s="84" t="b">
        <v>0</v>
      </c>
      <c r="F30" s="84" t="b">
        <v>0</v>
      </c>
      <c r="G30" s="84" t="b">
        <v>0</v>
      </c>
    </row>
    <row r="31" spans="1:7" ht="15">
      <c r="A31" s="84" t="s">
        <v>2117</v>
      </c>
      <c r="B31" s="84">
        <v>10</v>
      </c>
      <c r="C31" s="123">
        <v>0.005211971773050464</v>
      </c>
      <c r="D31" s="84" t="s">
        <v>2814</v>
      </c>
      <c r="E31" s="84" t="b">
        <v>0</v>
      </c>
      <c r="F31" s="84" t="b">
        <v>0</v>
      </c>
      <c r="G31" s="84" t="b">
        <v>0</v>
      </c>
    </row>
    <row r="32" spans="1:7" ht="15">
      <c r="A32" s="84" t="s">
        <v>2076</v>
      </c>
      <c r="B32" s="84">
        <v>10</v>
      </c>
      <c r="C32" s="123">
        <v>0.005211971773050464</v>
      </c>
      <c r="D32" s="84" t="s">
        <v>2814</v>
      </c>
      <c r="E32" s="84" t="b">
        <v>0</v>
      </c>
      <c r="F32" s="84" t="b">
        <v>0</v>
      </c>
      <c r="G32" s="84" t="b">
        <v>0</v>
      </c>
    </row>
    <row r="33" spans="1:7" ht="15">
      <c r="A33" s="84" t="s">
        <v>2118</v>
      </c>
      <c r="B33" s="84">
        <v>10</v>
      </c>
      <c r="C33" s="123">
        <v>0.005211971773050464</v>
      </c>
      <c r="D33" s="84" t="s">
        <v>2814</v>
      </c>
      <c r="E33" s="84" t="b">
        <v>0</v>
      </c>
      <c r="F33" s="84" t="b">
        <v>0</v>
      </c>
      <c r="G33" s="84" t="b">
        <v>0</v>
      </c>
    </row>
    <row r="34" spans="1:7" ht="15">
      <c r="A34" s="84" t="s">
        <v>2119</v>
      </c>
      <c r="B34" s="84">
        <v>10</v>
      </c>
      <c r="C34" s="123">
        <v>0.005211971773050464</v>
      </c>
      <c r="D34" s="84" t="s">
        <v>2814</v>
      </c>
      <c r="E34" s="84" t="b">
        <v>0</v>
      </c>
      <c r="F34" s="84" t="b">
        <v>0</v>
      </c>
      <c r="G34" s="84" t="b">
        <v>0</v>
      </c>
    </row>
    <row r="35" spans="1:7" ht="15">
      <c r="A35" s="84" t="s">
        <v>2120</v>
      </c>
      <c r="B35" s="84">
        <v>10</v>
      </c>
      <c r="C35" s="123">
        <v>0.005211971773050464</v>
      </c>
      <c r="D35" s="84" t="s">
        <v>2814</v>
      </c>
      <c r="E35" s="84" t="b">
        <v>0</v>
      </c>
      <c r="F35" s="84" t="b">
        <v>0</v>
      </c>
      <c r="G35" s="84" t="b">
        <v>0</v>
      </c>
    </row>
    <row r="36" spans="1:7" ht="15">
      <c r="A36" s="84" t="s">
        <v>2559</v>
      </c>
      <c r="B36" s="84">
        <v>10</v>
      </c>
      <c r="C36" s="123">
        <v>0.005211971773050464</v>
      </c>
      <c r="D36" s="84" t="s">
        <v>2814</v>
      </c>
      <c r="E36" s="84" t="b">
        <v>0</v>
      </c>
      <c r="F36" s="84" t="b">
        <v>0</v>
      </c>
      <c r="G36" s="84" t="b">
        <v>0</v>
      </c>
    </row>
    <row r="37" spans="1:7" ht="15">
      <c r="A37" s="84" t="s">
        <v>2560</v>
      </c>
      <c r="B37" s="84">
        <v>9</v>
      </c>
      <c r="C37" s="123">
        <v>0.0048823175794877795</v>
      </c>
      <c r="D37" s="84" t="s">
        <v>2814</v>
      </c>
      <c r="E37" s="84" t="b">
        <v>0</v>
      </c>
      <c r="F37" s="84" t="b">
        <v>0</v>
      </c>
      <c r="G37" s="84" t="b">
        <v>0</v>
      </c>
    </row>
    <row r="38" spans="1:7" ht="15">
      <c r="A38" s="84" t="s">
        <v>2561</v>
      </c>
      <c r="B38" s="84">
        <v>8</v>
      </c>
      <c r="C38" s="123">
        <v>0.004530172815679651</v>
      </c>
      <c r="D38" s="84" t="s">
        <v>2814</v>
      </c>
      <c r="E38" s="84" t="b">
        <v>1</v>
      </c>
      <c r="F38" s="84" t="b">
        <v>0</v>
      </c>
      <c r="G38" s="84" t="b">
        <v>0</v>
      </c>
    </row>
    <row r="39" spans="1:7" ht="15">
      <c r="A39" s="84" t="s">
        <v>2562</v>
      </c>
      <c r="B39" s="84">
        <v>8</v>
      </c>
      <c r="C39" s="123">
        <v>0.004530172815679651</v>
      </c>
      <c r="D39" s="84" t="s">
        <v>2814</v>
      </c>
      <c r="E39" s="84" t="b">
        <v>0</v>
      </c>
      <c r="F39" s="84" t="b">
        <v>0</v>
      </c>
      <c r="G39" s="84" t="b">
        <v>0</v>
      </c>
    </row>
    <row r="40" spans="1:7" ht="15">
      <c r="A40" s="84" t="s">
        <v>303</v>
      </c>
      <c r="B40" s="84">
        <v>8</v>
      </c>
      <c r="C40" s="123">
        <v>0.004530172815679651</v>
      </c>
      <c r="D40" s="84" t="s">
        <v>2814</v>
      </c>
      <c r="E40" s="84" t="b">
        <v>0</v>
      </c>
      <c r="F40" s="84" t="b">
        <v>0</v>
      </c>
      <c r="G40" s="84" t="b">
        <v>0</v>
      </c>
    </row>
    <row r="41" spans="1:7" ht="15">
      <c r="A41" s="84" t="s">
        <v>2563</v>
      </c>
      <c r="B41" s="84">
        <v>8</v>
      </c>
      <c r="C41" s="123">
        <v>0.004530172815679651</v>
      </c>
      <c r="D41" s="84" t="s">
        <v>2814</v>
      </c>
      <c r="E41" s="84" t="b">
        <v>0</v>
      </c>
      <c r="F41" s="84" t="b">
        <v>0</v>
      </c>
      <c r="G41" s="84" t="b">
        <v>0</v>
      </c>
    </row>
    <row r="42" spans="1:7" ht="15">
      <c r="A42" s="84" t="s">
        <v>2112</v>
      </c>
      <c r="B42" s="84">
        <v>8</v>
      </c>
      <c r="C42" s="123">
        <v>0.004995061137943093</v>
      </c>
      <c r="D42" s="84" t="s">
        <v>2814</v>
      </c>
      <c r="E42" s="84" t="b">
        <v>0</v>
      </c>
      <c r="F42" s="84" t="b">
        <v>0</v>
      </c>
      <c r="G42" s="84" t="b">
        <v>0</v>
      </c>
    </row>
    <row r="43" spans="1:7" ht="15">
      <c r="A43" s="84" t="s">
        <v>2564</v>
      </c>
      <c r="B43" s="84">
        <v>8</v>
      </c>
      <c r="C43" s="123">
        <v>0.004530172815679651</v>
      </c>
      <c r="D43" s="84" t="s">
        <v>2814</v>
      </c>
      <c r="E43" s="84" t="b">
        <v>0</v>
      </c>
      <c r="F43" s="84" t="b">
        <v>0</v>
      </c>
      <c r="G43" s="84" t="b">
        <v>0</v>
      </c>
    </row>
    <row r="44" spans="1:7" ht="15">
      <c r="A44" s="84" t="s">
        <v>2149</v>
      </c>
      <c r="B44" s="84">
        <v>7</v>
      </c>
      <c r="C44" s="123">
        <v>0.004152712203879605</v>
      </c>
      <c r="D44" s="84" t="s">
        <v>2814</v>
      </c>
      <c r="E44" s="84" t="b">
        <v>0</v>
      </c>
      <c r="F44" s="84" t="b">
        <v>0</v>
      </c>
      <c r="G44" s="84" t="b">
        <v>0</v>
      </c>
    </row>
    <row r="45" spans="1:7" ht="15">
      <c r="A45" s="84" t="s">
        <v>2565</v>
      </c>
      <c r="B45" s="84">
        <v>7</v>
      </c>
      <c r="C45" s="123">
        <v>0.004152712203879605</v>
      </c>
      <c r="D45" s="84" t="s">
        <v>2814</v>
      </c>
      <c r="E45" s="84" t="b">
        <v>0</v>
      </c>
      <c r="F45" s="84" t="b">
        <v>0</v>
      </c>
      <c r="G45" s="84" t="b">
        <v>0</v>
      </c>
    </row>
    <row r="46" spans="1:7" ht="15">
      <c r="A46" s="84" t="s">
        <v>2566</v>
      </c>
      <c r="B46" s="84">
        <v>7</v>
      </c>
      <c r="C46" s="123">
        <v>0.004152712203879605</v>
      </c>
      <c r="D46" s="84" t="s">
        <v>2814</v>
      </c>
      <c r="E46" s="84" t="b">
        <v>1</v>
      </c>
      <c r="F46" s="84" t="b">
        <v>0</v>
      </c>
      <c r="G46" s="84" t="b">
        <v>0</v>
      </c>
    </row>
    <row r="47" spans="1:7" ht="15">
      <c r="A47" s="84" t="s">
        <v>2567</v>
      </c>
      <c r="B47" s="84">
        <v>7</v>
      </c>
      <c r="C47" s="123">
        <v>0.004152712203879605</v>
      </c>
      <c r="D47" s="84" t="s">
        <v>2814</v>
      </c>
      <c r="E47" s="84" t="b">
        <v>0</v>
      </c>
      <c r="F47" s="84" t="b">
        <v>0</v>
      </c>
      <c r="G47" s="84" t="b">
        <v>0</v>
      </c>
    </row>
    <row r="48" spans="1:7" ht="15">
      <c r="A48" s="84" t="s">
        <v>2568</v>
      </c>
      <c r="B48" s="84">
        <v>7</v>
      </c>
      <c r="C48" s="123">
        <v>0.004152712203879605</v>
      </c>
      <c r="D48" s="84" t="s">
        <v>2814</v>
      </c>
      <c r="E48" s="84" t="b">
        <v>0</v>
      </c>
      <c r="F48" s="84" t="b">
        <v>0</v>
      </c>
      <c r="G48" s="84" t="b">
        <v>0</v>
      </c>
    </row>
    <row r="49" spans="1:7" ht="15">
      <c r="A49" s="84" t="s">
        <v>2569</v>
      </c>
      <c r="B49" s="84">
        <v>7</v>
      </c>
      <c r="C49" s="123">
        <v>0.004152712203879605</v>
      </c>
      <c r="D49" s="84" t="s">
        <v>2814</v>
      </c>
      <c r="E49" s="84" t="b">
        <v>0</v>
      </c>
      <c r="F49" s="84" t="b">
        <v>0</v>
      </c>
      <c r="G49" s="84" t="b">
        <v>0</v>
      </c>
    </row>
    <row r="50" spans="1:7" ht="15">
      <c r="A50" s="84" t="s">
        <v>2570</v>
      </c>
      <c r="B50" s="84">
        <v>6</v>
      </c>
      <c r="C50" s="123">
        <v>0.0037462958534573198</v>
      </c>
      <c r="D50" s="84" t="s">
        <v>2814</v>
      </c>
      <c r="E50" s="84" t="b">
        <v>0</v>
      </c>
      <c r="F50" s="84" t="b">
        <v>0</v>
      </c>
      <c r="G50" s="84" t="b">
        <v>0</v>
      </c>
    </row>
    <row r="51" spans="1:7" ht="15">
      <c r="A51" s="84" t="s">
        <v>2571</v>
      </c>
      <c r="B51" s="84">
        <v>6</v>
      </c>
      <c r="C51" s="123">
        <v>0.0037462958534573198</v>
      </c>
      <c r="D51" s="84" t="s">
        <v>2814</v>
      </c>
      <c r="E51" s="84" t="b">
        <v>0</v>
      </c>
      <c r="F51" s="84" t="b">
        <v>0</v>
      </c>
      <c r="G51" s="84" t="b">
        <v>0</v>
      </c>
    </row>
    <row r="52" spans="1:7" ht="15">
      <c r="A52" s="84" t="s">
        <v>2572</v>
      </c>
      <c r="B52" s="84">
        <v>6</v>
      </c>
      <c r="C52" s="123">
        <v>0.0037462958534573198</v>
      </c>
      <c r="D52" s="84" t="s">
        <v>2814</v>
      </c>
      <c r="E52" s="84" t="b">
        <v>0</v>
      </c>
      <c r="F52" s="84" t="b">
        <v>0</v>
      </c>
      <c r="G52" s="84" t="b">
        <v>0</v>
      </c>
    </row>
    <row r="53" spans="1:7" ht="15">
      <c r="A53" s="84" t="s">
        <v>2573</v>
      </c>
      <c r="B53" s="84">
        <v>6</v>
      </c>
      <c r="C53" s="123">
        <v>0.0037462958534573198</v>
      </c>
      <c r="D53" s="84" t="s">
        <v>2814</v>
      </c>
      <c r="E53" s="84" t="b">
        <v>0</v>
      </c>
      <c r="F53" s="84" t="b">
        <v>0</v>
      </c>
      <c r="G53" s="84" t="b">
        <v>0</v>
      </c>
    </row>
    <row r="54" spans="1:7" ht="15">
      <c r="A54" s="84" t="s">
        <v>2574</v>
      </c>
      <c r="B54" s="84">
        <v>6</v>
      </c>
      <c r="C54" s="123">
        <v>0.0037462958534573198</v>
      </c>
      <c r="D54" s="84" t="s">
        <v>2814</v>
      </c>
      <c r="E54" s="84" t="b">
        <v>0</v>
      </c>
      <c r="F54" s="84" t="b">
        <v>0</v>
      </c>
      <c r="G54" s="84" t="b">
        <v>0</v>
      </c>
    </row>
    <row r="55" spans="1:7" ht="15">
      <c r="A55" s="84" t="s">
        <v>2575</v>
      </c>
      <c r="B55" s="84">
        <v>6</v>
      </c>
      <c r="C55" s="123">
        <v>0.0037462958534573198</v>
      </c>
      <c r="D55" s="84" t="s">
        <v>2814</v>
      </c>
      <c r="E55" s="84" t="b">
        <v>0</v>
      </c>
      <c r="F55" s="84" t="b">
        <v>0</v>
      </c>
      <c r="G55" s="84" t="b">
        <v>0</v>
      </c>
    </row>
    <row r="56" spans="1:7" ht="15">
      <c r="A56" s="84" t="s">
        <v>2576</v>
      </c>
      <c r="B56" s="84">
        <v>6</v>
      </c>
      <c r="C56" s="123">
        <v>0.0037462958534573198</v>
      </c>
      <c r="D56" s="84" t="s">
        <v>2814</v>
      </c>
      <c r="E56" s="84" t="b">
        <v>0</v>
      </c>
      <c r="F56" s="84" t="b">
        <v>0</v>
      </c>
      <c r="G56" s="84" t="b">
        <v>0</v>
      </c>
    </row>
    <row r="57" spans="1:7" ht="15">
      <c r="A57" s="84" t="s">
        <v>2577</v>
      </c>
      <c r="B57" s="84">
        <v>6</v>
      </c>
      <c r="C57" s="123">
        <v>0.0037462958534573198</v>
      </c>
      <c r="D57" s="84" t="s">
        <v>2814</v>
      </c>
      <c r="E57" s="84" t="b">
        <v>1</v>
      </c>
      <c r="F57" s="84" t="b">
        <v>0</v>
      </c>
      <c r="G57" s="84" t="b">
        <v>0</v>
      </c>
    </row>
    <row r="58" spans="1:7" ht="15">
      <c r="A58" s="84" t="s">
        <v>2578</v>
      </c>
      <c r="B58" s="84">
        <v>6</v>
      </c>
      <c r="C58" s="123">
        <v>0.0037462958534573198</v>
      </c>
      <c r="D58" s="84" t="s">
        <v>2814</v>
      </c>
      <c r="E58" s="84" t="b">
        <v>0</v>
      </c>
      <c r="F58" s="84" t="b">
        <v>0</v>
      </c>
      <c r="G58" s="84" t="b">
        <v>0</v>
      </c>
    </row>
    <row r="59" spans="1:7" ht="15">
      <c r="A59" s="84" t="s">
        <v>2579</v>
      </c>
      <c r="B59" s="84">
        <v>6</v>
      </c>
      <c r="C59" s="123">
        <v>0.0037462958534573198</v>
      </c>
      <c r="D59" s="84" t="s">
        <v>2814</v>
      </c>
      <c r="E59" s="84" t="b">
        <v>0</v>
      </c>
      <c r="F59" s="84" t="b">
        <v>0</v>
      </c>
      <c r="G59" s="84" t="b">
        <v>0</v>
      </c>
    </row>
    <row r="60" spans="1:7" ht="15">
      <c r="A60" s="84" t="s">
        <v>2580</v>
      </c>
      <c r="B60" s="84">
        <v>6</v>
      </c>
      <c r="C60" s="123">
        <v>0.0037462958534573198</v>
      </c>
      <c r="D60" s="84" t="s">
        <v>2814</v>
      </c>
      <c r="E60" s="84" t="b">
        <v>0</v>
      </c>
      <c r="F60" s="84" t="b">
        <v>0</v>
      </c>
      <c r="G60" s="84" t="b">
        <v>0</v>
      </c>
    </row>
    <row r="61" spans="1:7" ht="15">
      <c r="A61" s="84" t="s">
        <v>2581</v>
      </c>
      <c r="B61" s="84">
        <v>6</v>
      </c>
      <c r="C61" s="123">
        <v>0.0037462958534573198</v>
      </c>
      <c r="D61" s="84" t="s">
        <v>2814</v>
      </c>
      <c r="E61" s="84" t="b">
        <v>0</v>
      </c>
      <c r="F61" s="84" t="b">
        <v>0</v>
      </c>
      <c r="G61" s="84" t="b">
        <v>0</v>
      </c>
    </row>
    <row r="62" spans="1:7" ht="15">
      <c r="A62" s="84" t="s">
        <v>2582</v>
      </c>
      <c r="B62" s="84">
        <v>6</v>
      </c>
      <c r="C62" s="123">
        <v>0.0037462958534573198</v>
      </c>
      <c r="D62" s="84" t="s">
        <v>2814</v>
      </c>
      <c r="E62" s="84" t="b">
        <v>0</v>
      </c>
      <c r="F62" s="84" t="b">
        <v>0</v>
      </c>
      <c r="G62" s="84" t="b">
        <v>0</v>
      </c>
    </row>
    <row r="63" spans="1:7" ht="15">
      <c r="A63" s="84" t="s">
        <v>2583</v>
      </c>
      <c r="B63" s="84">
        <v>6</v>
      </c>
      <c r="C63" s="123">
        <v>0.0037462958534573198</v>
      </c>
      <c r="D63" s="84" t="s">
        <v>2814</v>
      </c>
      <c r="E63" s="84" t="b">
        <v>0</v>
      </c>
      <c r="F63" s="84" t="b">
        <v>0</v>
      </c>
      <c r="G63" s="84" t="b">
        <v>0</v>
      </c>
    </row>
    <row r="64" spans="1:7" ht="15">
      <c r="A64" s="84" t="s">
        <v>2584</v>
      </c>
      <c r="B64" s="84">
        <v>6</v>
      </c>
      <c r="C64" s="123">
        <v>0.0037462958534573198</v>
      </c>
      <c r="D64" s="84" t="s">
        <v>2814</v>
      </c>
      <c r="E64" s="84" t="b">
        <v>1</v>
      </c>
      <c r="F64" s="84" t="b">
        <v>0</v>
      </c>
      <c r="G64" s="84" t="b">
        <v>0</v>
      </c>
    </row>
    <row r="65" spans="1:7" ht="15">
      <c r="A65" s="84" t="s">
        <v>2585</v>
      </c>
      <c r="B65" s="84">
        <v>6</v>
      </c>
      <c r="C65" s="123">
        <v>0.0037462958534573198</v>
      </c>
      <c r="D65" s="84" t="s">
        <v>2814</v>
      </c>
      <c r="E65" s="84" t="b">
        <v>0</v>
      </c>
      <c r="F65" s="84" t="b">
        <v>0</v>
      </c>
      <c r="G65" s="84" t="b">
        <v>0</v>
      </c>
    </row>
    <row r="66" spans="1:7" ht="15">
      <c r="A66" s="84" t="s">
        <v>2586</v>
      </c>
      <c r="B66" s="84">
        <v>6</v>
      </c>
      <c r="C66" s="123">
        <v>0.0037462958534573198</v>
      </c>
      <c r="D66" s="84" t="s">
        <v>2814</v>
      </c>
      <c r="E66" s="84" t="b">
        <v>1</v>
      </c>
      <c r="F66" s="84" t="b">
        <v>0</v>
      </c>
      <c r="G66" s="84" t="b">
        <v>0</v>
      </c>
    </row>
    <row r="67" spans="1:7" ht="15">
      <c r="A67" s="84" t="s">
        <v>2587</v>
      </c>
      <c r="B67" s="84">
        <v>6</v>
      </c>
      <c r="C67" s="123">
        <v>0.0037462958534573198</v>
      </c>
      <c r="D67" s="84" t="s">
        <v>2814</v>
      </c>
      <c r="E67" s="84" t="b">
        <v>0</v>
      </c>
      <c r="F67" s="84" t="b">
        <v>0</v>
      </c>
      <c r="G67" s="84" t="b">
        <v>0</v>
      </c>
    </row>
    <row r="68" spans="1:7" ht="15">
      <c r="A68" s="84" t="s">
        <v>2588</v>
      </c>
      <c r="B68" s="84">
        <v>6</v>
      </c>
      <c r="C68" s="123">
        <v>0.0037462958534573198</v>
      </c>
      <c r="D68" s="84" t="s">
        <v>2814</v>
      </c>
      <c r="E68" s="84" t="b">
        <v>0</v>
      </c>
      <c r="F68" s="84" t="b">
        <v>0</v>
      </c>
      <c r="G68" s="84" t="b">
        <v>0</v>
      </c>
    </row>
    <row r="69" spans="1:7" ht="15">
      <c r="A69" s="84" t="s">
        <v>2138</v>
      </c>
      <c r="B69" s="84">
        <v>6</v>
      </c>
      <c r="C69" s="123">
        <v>0.005077797029419169</v>
      </c>
      <c r="D69" s="84" t="s">
        <v>2814</v>
      </c>
      <c r="E69" s="84" t="b">
        <v>0</v>
      </c>
      <c r="F69" s="84" t="b">
        <v>1</v>
      </c>
      <c r="G69" s="84" t="b">
        <v>0</v>
      </c>
    </row>
    <row r="70" spans="1:7" ht="15">
      <c r="A70" s="84" t="s">
        <v>2110</v>
      </c>
      <c r="B70" s="84">
        <v>6</v>
      </c>
      <c r="C70" s="123">
        <v>0.003967266772659994</v>
      </c>
      <c r="D70" s="84" t="s">
        <v>2814</v>
      </c>
      <c r="E70" s="84" t="b">
        <v>0</v>
      </c>
      <c r="F70" s="84" t="b">
        <v>0</v>
      </c>
      <c r="G70" s="84" t="b">
        <v>0</v>
      </c>
    </row>
    <row r="71" spans="1:7" ht="15">
      <c r="A71" s="84" t="s">
        <v>2589</v>
      </c>
      <c r="B71" s="84">
        <v>6</v>
      </c>
      <c r="C71" s="123">
        <v>0.0045863795622870344</v>
      </c>
      <c r="D71" s="84" t="s">
        <v>2814</v>
      </c>
      <c r="E71" s="84" t="b">
        <v>0</v>
      </c>
      <c r="F71" s="84" t="b">
        <v>0</v>
      </c>
      <c r="G71" s="84" t="b">
        <v>0</v>
      </c>
    </row>
    <row r="72" spans="1:7" ht="15">
      <c r="A72" s="84" t="s">
        <v>2590</v>
      </c>
      <c r="B72" s="84">
        <v>6</v>
      </c>
      <c r="C72" s="123">
        <v>0.004237713320589454</v>
      </c>
      <c r="D72" s="84" t="s">
        <v>2814</v>
      </c>
      <c r="E72" s="84" t="b">
        <v>0</v>
      </c>
      <c r="F72" s="84" t="b">
        <v>0</v>
      </c>
      <c r="G72" s="84" t="b">
        <v>0</v>
      </c>
    </row>
    <row r="73" spans="1:7" ht="15">
      <c r="A73" s="84" t="s">
        <v>2591</v>
      </c>
      <c r="B73" s="84">
        <v>6</v>
      </c>
      <c r="C73" s="123">
        <v>0.0045863795622870344</v>
      </c>
      <c r="D73" s="84" t="s">
        <v>2814</v>
      </c>
      <c r="E73" s="84" t="b">
        <v>0</v>
      </c>
      <c r="F73" s="84" t="b">
        <v>0</v>
      </c>
      <c r="G73" s="84" t="b">
        <v>0</v>
      </c>
    </row>
    <row r="74" spans="1:7" ht="15">
      <c r="A74" s="84" t="s">
        <v>2592</v>
      </c>
      <c r="B74" s="84">
        <v>6</v>
      </c>
      <c r="C74" s="123">
        <v>0.0037462958534573198</v>
      </c>
      <c r="D74" s="84" t="s">
        <v>2814</v>
      </c>
      <c r="E74" s="84" t="b">
        <v>0</v>
      </c>
      <c r="F74" s="84" t="b">
        <v>0</v>
      </c>
      <c r="G74" s="84" t="b">
        <v>0</v>
      </c>
    </row>
    <row r="75" spans="1:7" ht="15">
      <c r="A75" s="84" t="s">
        <v>2593</v>
      </c>
      <c r="B75" s="84">
        <v>6</v>
      </c>
      <c r="C75" s="123">
        <v>0.0037462958534573198</v>
      </c>
      <c r="D75" s="84" t="s">
        <v>2814</v>
      </c>
      <c r="E75" s="84" t="b">
        <v>0</v>
      </c>
      <c r="F75" s="84" t="b">
        <v>0</v>
      </c>
      <c r="G75" s="84" t="b">
        <v>0</v>
      </c>
    </row>
    <row r="76" spans="1:7" ht="15">
      <c r="A76" s="84" t="s">
        <v>2594</v>
      </c>
      <c r="B76" s="84">
        <v>5</v>
      </c>
      <c r="C76" s="123">
        <v>0.003306055643883328</v>
      </c>
      <c r="D76" s="84" t="s">
        <v>2814</v>
      </c>
      <c r="E76" s="84" t="b">
        <v>0</v>
      </c>
      <c r="F76" s="84" t="b">
        <v>0</v>
      </c>
      <c r="G76" s="84" t="b">
        <v>0</v>
      </c>
    </row>
    <row r="77" spans="1:7" ht="15">
      <c r="A77" s="84" t="s">
        <v>2595</v>
      </c>
      <c r="B77" s="84">
        <v>5</v>
      </c>
      <c r="C77" s="123">
        <v>0.003306055643883328</v>
      </c>
      <c r="D77" s="84" t="s">
        <v>2814</v>
      </c>
      <c r="E77" s="84" t="b">
        <v>0</v>
      </c>
      <c r="F77" s="84" t="b">
        <v>0</v>
      </c>
      <c r="G77" s="84" t="b">
        <v>0</v>
      </c>
    </row>
    <row r="78" spans="1:7" ht="15">
      <c r="A78" s="84" t="s">
        <v>2142</v>
      </c>
      <c r="B78" s="84">
        <v>5</v>
      </c>
      <c r="C78" s="123">
        <v>0.003306055643883328</v>
      </c>
      <c r="D78" s="84" t="s">
        <v>2814</v>
      </c>
      <c r="E78" s="84" t="b">
        <v>0</v>
      </c>
      <c r="F78" s="84" t="b">
        <v>0</v>
      </c>
      <c r="G78" s="84" t="b">
        <v>0</v>
      </c>
    </row>
    <row r="79" spans="1:7" ht="15">
      <c r="A79" s="84" t="s">
        <v>2596</v>
      </c>
      <c r="B79" s="84">
        <v>5</v>
      </c>
      <c r="C79" s="123">
        <v>0.003306055643883328</v>
      </c>
      <c r="D79" s="84" t="s">
        <v>2814</v>
      </c>
      <c r="E79" s="84" t="b">
        <v>0</v>
      </c>
      <c r="F79" s="84" t="b">
        <v>0</v>
      </c>
      <c r="G79" s="84" t="b">
        <v>0</v>
      </c>
    </row>
    <row r="80" spans="1:7" ht="15">
      <c r="A80" s="84" t="s">
        <v>2597</v>
      </c>
      <c r="B80" s="84">
        <v>5</v>
      </c>
      <c r="C80" s="123">
        <v>0.003306055643883328</v>
      </c>
      <c r="D80" s="84" t="s">
        <v>2814</v>
      </c>
      <c r="E80" s="84" t="b">
        <v>0</v>
      </c>
      <c r="F80" s="84" t="b">
        <v>0</v>
      </c>
      <c r="G80" s="84" t="b">
        <v>0</v>
      </c>
    </row>
    <row r="81" spans="1:7" ht="15">
      <c r="A81" s="84" t="s">
        <v>2139</v>
      </c>
      <c r="B81" s="84">
        <v>5</v>
      </c>
      <c r="C81" s="123">
        <v>0.003306055643883328</v>
      </c>
      <c r="D81" s="84" t="s">
        <v>2814</v>
      </c>
      <c r="E81" s="84" t="b">
        <v>0</v>
      </c>
      <c r="F81" s="84" t="b">
        <v>0</v>
      </c>
      <c r="G81" s="84" t="b">
        <v>0</v>
      </c>
    </row>
    <row r="82" spans="1:7" ht="15">
      <c r="A82" s="84" t="s">
        <v>2598</v>
      </c>
      <c r="B82" s="84">
        <v>5</v>
      </c>
      <c r="C82" s="123">
        <v>0.003306055643883328</v>
      </c>
      <c r="D82" s="84" t="s">
        <v>2814</v>
      </c>
      <c r="E82" s="84" t="b">
        <v>0</v>
      </c>
      <c r="F82" s="84" t="b">
        <v>0</v>
      </c>
      <c r="G82" s="84" t="b">
        <v>0</v>
      </c>
    </row>
    <row r="83" spans="1:7" ht="15">
      <c r="A83" s="84" t="s">
        <v>2599</v>
      </c>
      <c r="B83" s="84">
        <v>5</v>
      </c>
      <c r="C83" s="123">
        <v>0.0035314277671578778</v>
      </c>
      <c r="D83" s="84" t="s">
        <v>2814</v>
      </c>
      <c r="E83" s="84" t="b">
        <v>0</v>
      </c>
      <c r="F83" s="84" t="b">
        <v>0</v>
      </c>
      <c r="G83" s="84" t="b">
        <v>0</v>
      </c>
    </row>
    <row r="84" spans="1:7" ht="15">
      <c r="A84" s="84" t="s">
        <v>2600</v>
      </c>
      <c r="B84" s="84">
        <v>5</v>
      </c>
      <c r="C84" s="123">
        <v>0.003306055643883328</v>
      </c>
      <c r="D84" s="84" t="s">
        <v>2814</v>
      </c>
      <c r="E84" s="84" t="b">
        <v>0</v>
      </c>
      <c r="F84" s="84" t="b">
        <v>0</v>
      </c>
      <c r="G84" s="84" t="b">
        <v>0</v>
      </c>
    </row>
    <row r="85" spans="1:7" ht="15">
      <c r="A85" s="84" t="s">
        <v>2601</v>
      </c>
      <c r="B85" s="84">
        <v>5</v>
      </c>
      <c r="C85" s="123">
        <v>0.003306055643883328</v>
      </c>
      <c r="D85" s="84" t="s">
        <v>2814</v>
      </c>
      <c r="E85" s="84" t="b">
        <v>0</v>
      </c>
      <c r="F85" s="84" t="b">
        <v>0</v>
      </c>
      <c r="G85" s="84" t="b">
        <v>0</v>
      </c>
    </row>
    <row r="86" spans="1:7" ht="15">
      <c r="A86" s="84" t="s">
        <v>2602</v>
      </c>
      <c r="B86" s="84">
        <v>4</v>
      </c>
      <c r="C86" s="123">
        <v>0.0028251422137263024</v>
      </c>
      <c r="D86" s="84" t="s">
        <v>2814</v>
      </c>
      <c r="E86" s="84" t="b">
        <v>0</v>
      </c>
      <c r="F86" s="84" t="b">
        <v>0</v>
      </c>
      <c r="G86" s="84" t="b">
        <v>0</v>
      </c>
    </row>
    <row r="87" spans="1:7" ht="15">
      <c r="A87" s="84" t="s">
        <v>2603</v>
      </c>
      <c r="B87" s="84">
        <v>4</v>
      </c>
      <c r="C87" s="123">
        <v>0.0028251422137263024</v>
      </c>
      <c r="D87" s="84" t="s">
        <v>2814</v>
      </c>
      <c r="E87" s="84" t="b">
        <v>0</v>
      </c>
      <c r="F87" s="84" t="b">
        <v>0</v>
      </c>
      <c r="G87" s="84" t="b">
        <v>0</v>
      </c>
    </row>
    <row r="88" spans="1:7" ht="15">
      <c r="A88" s="84" t="s">
        <v>2111</v>
      </c>
      <c r="B88" s="84">
        <v>4</v>
      </c>
      <c r="C88" s="123">
        <v>0.003385198019612779</v>
      </c>
      <c r="D88" s="84" t="s">
        <v>2814</v>
      </c>
      <c r="E88" s="84" t="b">
        <v>0</v>
      </c>
      <c r="F88" s="84" t="b">
        <v>0</v>
      </c>
      <c r="G88" s="84" t="b">
        <v>0</v>
      </c>
    </row>
    <row r="89" spans="1:7" ht="15">
      <c r="A89" s="84" t="s">
        <v>2604</v>
      </c>
      <c r="B89" s="84">
        <v>4</v>
      </c>
      <c r="C89" s="123">
        <v>0.0028251422137263024</v>
      </c>
      <c r="D89" s="84" t="s">
        <v>2814</v>
      </c>
      <c r="E89" s="84" t="b">
        <v>0</v>
      </c>
      <c r="F89" s="84" t="b">
        <v>0</v>
      </c>
      <c r="G89" s="84" t="b">
        <v>0</v>
      </c>
    </row>
    <row r="90" spans="1:7" ht="15">
      <c r="A90" s="84" t="s">
        <v>2605</v>
      </c>
      <c r="B90" s="84">
        <v>4</v>
      </c>
      <c r="C90" s="123">
        <v>0.003385198019612779</v>
      </c>
      <c r="D90" s="84" t="s">
        <v>2814</v>
      </c>
      <c r="E90" s="84" t="b">
        <v>0</v>
      </c>
      <c r="F90" s="84" t="b">
        <v>0</v>
      </c>
      <c r="G90" s="84" t="b">
        <v>0</v>
      </c>
    </row>
    <row r="91" spans="1:7" ht="15">
      <c r="A91" s="84" t="s">
        <v>2606</v>
      </c>
      <c r="B91" s="84">
        <v>4</v>
      </c>
      <c r="C91" s="123">
        <v>0.0028251422137263024</v>
      </c>
      <c r="D91" s="84" t="s">
        <v>2814</v>
      </c>
      <c r="E91" s="84" t="b">
        <v>0</v>
      </c>
      <c r="F91" s="84" t="b">
        <v>0</v>
      </c>
      <c r="G91" s="84" t="b">
        <v>0</v>
      </c>
    </row>
    <row r="92" spans="1:7" ht="15">
      <c r="A92" s="84" t="s">
        <v>2607</v>
      </c>
      <c r="B92" s="84">
        <v>4</v>
      </c>
      <c r="C92" s="123">
        <v>0.0028251422137263024</v>
      </c>
      <c r="D92" s="84" t="s">
        <v>2814</v>
      </c>
      <c r="E92" s="84" t="b">
        <v>0</v>
      </c>
      <c r="F92" s="84" t="b">
        <v>0</v>
      </c>
      <c r="G92" s="84" t="b">
        <v>0</v>
      </c>
    </row>
    <row r="93" spans="1:7" ht="15">
      <c r="A93" s="84" t="s">
        <v>2608</v>
      </c>
      <c r="B93" s="84">
        <v>4</v>
      </c>
      <c r="C93" s="123">
        <v>0.0028251422137263024</v>
      </c>
      <c r="D93" s="84" t="s">
        <v>2814</v>
      </c>
      <c r="E93" s="84" t="b">
        <v>0</v>
      </c>
      <c r="F93" s="84" t="b">
        <v>0</v>
      </c>
      <c r="G93" s="84" t="b">
        <v>0</v>
      </c>
    </row>
    <row r="94" spans="1:7" ht="15">
      <c r="A94" s="84" t="s">
        <v>2609</v>
      </c>
      <c r="B94" s="84">
        <v>4</v>
      </c>
      <c r="C94" s="123">
        <v>0.0028251422137263024</v>
      </c>
      <c r="D94" s="84" t="s">
        <v>2814</v>
      </c>
      <c r="E94" s="84" t="b">
        <v>1</v>
      </c>
      <c r="F94" s="84" t="b">
        <v>0</v>
      </c>
      <c r="G94" s="84" t="b">
        <v>0</v>
      </c>
    </row>
    <row r="95" spans="1:7" ht="15">
      <c r="A95" s="84" t="s">
        <v>2610</v>
      </c>
      <c r="B95" s="84">
        <v>4</v>
      </c>
      <c r="C95" s="123">
        <v>0.0028251422137263024</v>
      </c>
      <c r="D95" s="84" t="s">
        <v>2814</v>
      </c>
      <c r="E95" s="84" t="b">
        <v>0</v>
      </c>
      <c r="F95" s="84" t="b">
        <v>0</v>
      </c>
      <c r="G95" s="84" t="b">
        <v>0</v>
      </c>
    </row>
    <row r="96" spans="1:7" ht="15">
      <c r="A96" s="84" t="s">
        <v>2611</v>
      </c>
      <c r="B96" s="84">
        <v>4</v>
      </c>
      <c r="C96" s="123">
        <v>0.0028251422137263024</v>
      </c>
      <c r="D96" s="84" t="s">
        <v>2814</v>
      </c>
      <c r="E96" s="84" t="b">
        <v>0</v>
      </c>
      <c r="F96" s="84" t="b">
        <v>0</v>
      </c>
      <c r="G96" s="84" t="b">
        <v>0</v>
      </c>
    </row>
    <row r="97" spans="1:7" ht="15">
      <c r="A97" s="84" t="s">
        <v>2612</v>
      </c>
      <c r="B97" s="84">
        <v>4</v>
      </c>
      <c r="C97" s="123">
        <v>0.0030575863748580233</v>
      </c>
      <c r="D97" s="84" t="s">
        <v>2814</v>
      </c>
      <c r="E97" s="84" t="b">
        <v>0</v>
      </c>
      <c r="F97" s="84" t="b">
        <v>0</v>
      </c>
      <c r="G97" s="84" t="b">
        <v>0</v>
      </c>
    </row>
    <row r="98" spans="1:7" ht="15">
      <c r="A98" s="84" t="s">
        <v>2613</v>
      </c>
      <c r="B98" s="84">
        <v>4</v>
      </c>
      <c r="C98" s="123">
        <v>0.0028251422137263024</v>
      </c>
      <c r="D98" s="84" t="s">
        <v>2814</v>
      </c>
      <c r="E98" s="84" t="b">
        <v>0</v>
      </c>
      <c r="F98" s="84" t="b">
        <v>0</v>
      </c>
      <c r="G98" s="84" t="b">
        <v>0</v>
      </c>
    </row>
    <row r="99" spans="1:7" ht="15">
      <c r="A99" s="84" t="s">
        <v>2614</v>
      </c>
      <c r="B99" s="84">
        <v>4</v>
      </c>
      <c r="C99" s="123">
        <v>0.0028251422137263024</v>
      </c>
      <c r="D99" s="84" t="s">
        <v>2814</v>
      </c>
      <c r="E99" s="84" t="b">
        <v>0</v>
      </c>
      <c r="F99" s="84" t="b">
        <v>0</v>
      </c>
      <c r="G99" s="84" t="b">
        <v>0</v>
      </c>
    </row>
    <row r="100" spans="1:7" ht="15">
      <c r="A100" s="84" t="s">
        <v>2615</v>
      </c>
      <c r="B100" s="84">
        <v>4</v>
      </c>
      <c r="C100" s="123">
        <v>0.0028251422137263024</v>
      </c>
      <c r="D100" s="84" t="s">
        <v>2814</v>
      </c>
      <c r="E100" s="84" t="b">
        <v>0</v>
      </c>
      <c r="F100" s="84" t="b">
        <v>0</v>
      </c>
      <c r="G100" s="84" t="b">
        <v>0</v>
      </c>
    </row>
    <row r="101" spans="1:7" ht="15">
      <c r="A101" s="84" t="s">
        <v>2130</v>
      </c>
      <c r="B101" s="84">
        <v>4</v>
      </c>
      <c r="C101" s="123">
        <v>0.0030575863748580233</v>
      </c>
      <c r="D101" s="84" t="s">
        <v>2814</v>
      </c>
      <c r="E101" s="84" t="b">
        <v>0</v>
      </c>
      <c r="F101" s="84" t="b">
        <v>0</v>
      </c>
      <c r="G101" s="84" t="b">
        <v>0</v>
      </c>
    </row>
    <row r="102" spans="1:7" ht="15">
      <c r="A102" s="84" t="s">
        <v>2616</v>
      </c>
      <c r="B102" s="84">
        <v>4</v>
      </c>
      <c r="C102" s="123">
        <v>0.0028251422137263024</v>
      </c>
      <c r="D102" s="84" t="s">
        <v>2814</v>
      </c>
      <c r="E102" s="84" t="b">
        <v>0</v>
      </c>
      <c r="F102" s="84" t="b">
        <v>0</v>
      </c>
      <c r="G102" s="84" t="b">
        <v>0</v>
      </c>
    </row>
    <row r="103" spans="1:7" ht="15">
      <c r="A103" s="84" t="s">
        <v>2617</v>
      </c>
      <c r="B103" s="84">
        <v>4</v>
      </c>
      <c r="C103" s="123">
        <v>0.003385198019612779</v>
      </c>
      <c r="D103" s="84" t="s">
        <v>2814</v>
      </c>
      <c r="E103" s="84" t="b">
        <v>0</v>
      </c>
      <c r="F103" s="84" t="b">
        <v>0</v>
      </c>
      <c r="G103" s="84" t="b">
        <v>0</v>
      </c>
    </row>
    <row r="104" spans="1:7" ht="15">
      <c r="A104" s="84" t="s">
        <v>2618</v>
      </c>
      <c r="B104" s="84">
        <v>4</v>
      </c>
      <c r="C104" s="123">
        <v>0.0028251422137263024</v>
      </c>
      <c r="D104" s="84" t="s">
        <v>2814</v>
      </c>
      <c r="E104" s="84" t="b">
        <v>0</v>
      </c>
      <c r="F104" s="84" t="b">
        <v>0</v>
      </c>
      <c r="G104" s="84" t="b">
        <v>0</v>
      </c>
    </row>
    <row r="105" spans="1:7" ht="15">
      <c r="A105" s="84" t="s">
        <v>2619</v>
      </c>
      <c r="B105" s="84">
        <v>4</v>
      </c>
      <c r="C105" s="123">
        <v>0.0028251422137263024</v>
      </c>
      <c r="D105" s="84" t="s">
        <v>2814</v>
      </c>
      <c r="E105" s="84" t="b">
        <v>0</v>
      </c>
      <c r="F105" s="84" t="b">
        <v>0</v>
      </c>
      <c r="G105" s="84" t="b">
        <v>0</v>
      </c>
    </row>
    <row r="106" spans="1:7" ht="15">
      <c r="A106" s="84" t="s">
        <v>2620</v>
      </c>
      <c r="B106" s="84">
        <v>4</v>
      </c>
      <c r="C106" s="123">
        <v>0.0028251422137263024</v>
      </c>
      <c r="D106" s="84" t="s">
        <v>2814</v>
      </c>
      <c r="E106" s="84" t="b">
        <v>0</v>
      </c>
      <c r="F106" s="84" t="b">
        <v>0</v>
      </c>
      <c r="G106" s="84" t="b">
        <v>0</v>
      </c>
    </row>
    <row r="107" spans="1:7" ht="15">
      <c r="A107" s="84" t="s">
        <v>2621</v>
      </c>
      <c r="B107" s="84">
        <v>4</v>
      </c>
      <c r="C107" s="123">
        <v>0.0030575863748580233</v>
      </c>
      <c r="D107" s="84" t="s">
        <v>2814</v>
      </c>
      <c r="E107" s="84" t="b">
        <v>0</v>
      </c>
      <c r="F107" s="84" t="b">
        <v>0</v>
      </c>
      <c r="G107" s="84" t="b">
        <v>0</v>
      </c>
    </row>
    <row r="108" spans="1:7" ht="15">
      <c r="A108" s="84" t="s">
        <v>2622</v>
      </c>
      <c r="B108" s="84">
        <v>4</v>
      </c>
      <c r="C108" s="123">
        <v>0.0030575863748580233</v>
      </c>
      <c r="D108" s="84" t="s">
        <v>2814</v>
      </c>
      <c r="E108" s="84" t="b">
        <v>0</v>
      </c>
      <c r="F108" s="84" t="b">
        <v>0</v>
      </c>
      <c r="G108" s="84" t="b">
        <v>0</v>
      </c>
    </row>
    <row r="109" spans="1:7" ht="15">
      <c r="A109" s="84" t="s">
        <v>2623</v>
      </c>
      <c r="B109" s="84">
        <v>4</v>
      </c>
      <c r="C109" s="123">
        <v>0.0028251422137263024</v>
      </c>
      <c r="D109" s="84" t="s">
        <v>2814</v>
      </c>
      <c r="E109" s="84" t="b">
        <v>0</v>
      </c>
      <c r="F109" s="84" t="b">
        <v>0</v>
      </c>
      <c r="G109" s="84" t="b">
        <v>0</v>
      </c>
    </row>
    <row r="110" spans="1:7" ht="15">
      <c r="A110" s="84" t="s">
        <v>2624</v>
      </c>
      <c r="B110" s="84">
        <v>4</v>
      </c>
      <c r="C110" s="123">
        <v>0.0028251422137263024</v>
      </c>
      <c r="D110" s="84" t="s">
        <v>2814</v>
      </c>
      <c r="E110" s="84" t="b">
        <v>0</v>
      </c>
      <c r="F110" s="84" t="b">
        <v>0</v>
      </c>
      <c r="G110" s="84" t="b">
        <v>0</v>
      </c>
    </row>
    <row r="111" spans="1:7" ht="15">
      <c r="A111" s="84" t="s">
        <v>2625</v>
      </c>
      <c r="B111" s="84">
        <v>4</v>
      </c>
      <c r="C111" s="123">
        <v>0.0028251422137263024</v>
      </c>
      <c r="D111" s="84" t="s">
        <v>2814</v>
      </c>
      <c r="E111" s="84" t="b">
        <v>0</v>
      </c>
      <c r="F111" s="84" t="b">
        <v>0</v>
      </c>
      <c r="G111" s="84" t="b">
        <v>0</v>
      </c>
    </row>
    <row r="112" spans="1:7" ht="15">
      <c r="A112" s="84" t="s">
        <v>2626</v>
      </c>
      <c r="B112" s="84">
        <v>4</v>
      </c>
      <c r="C112" s="123">
        <v>0.0028251422137263024</v>
      </c>
      <c r="D112" s="84" t="s">
        <v>2814</v>
      </c>
      <c r="E112" s="84" t="b">
        <v>0</v>
      </c>
      <c r="F112" s="84" t="b">
        <v>0</v>
      </c>
      <c r="G112" s="84" t="b">
        <v>0</v>
      </c>
    </row>
    <row r="113" spans="1:7" ht="15">
      <c r="A113" s="84" t="s">
        <v>2627</v>
      </c>
      <c r="B113" s="84">
        <v>4</v>
      </c>
      <c r="C113" s="123">
        <v>0.0028251422137263024</v>
      </c>
      <c r="D113" s="84" t="s">
        <v>2814</v>
      </c>
      <c r="E113" s="84" t="b">
        <v>0</v>
      </c>
      <c r="F113" s="84" t="b">
        <v>0</v>
      </c>
      <c r="G113" s="84" t="b">
        <v>0</v>
      </c>
    </row>
    <row r="114" spans="1:7" ht="15">
      <c r="A114" s="84" t="s">
        <v>2628</v>
      </c>
      <c r="B114" s="84">
        <v>4</v>
      </c>
      <c r="C114" s="123">
        <v>0.0028251422137263024</v>
      </c>
      <c r="D114" s="84" t="s">
        <v>2814</v>
      </c>
      <c r="E114" s="84" t="b">
        <v>0</v>
      </c>
      <c r="F114" s="84" t="b">
        <v>0</v>
      </c>
      <c r="G114" s="84" t="b">
        <v>0</v>
      </c>
    </row>
    <row r="115" spans="1:7" ht="15">
      <c r="A115" s="84" t="s">
        <v>2629</v>
      </c>
      <c r="B115" s="84">
        <v>3</v>
      </c>
      <c r="C115" s="123">
        <v>0.0022931897811435172</v>
      </c>
      <c r="D115" s="84" t="s">
        <v>2814</v>
      </c>
      <c r="E115" s="84" t="b">
        <v>0</v>
      </c>
      <c r="F115" s="84" t="b">
        <v>0</v>
      </c>
      <c r="G115" s="84" t="b">
        <v>0</v>
      </c>
    </row>
    <row r="116" spans="1:7" ht="15">
      <c r="A116" s="84" t="s">
        <v>324</v>
      </c>
      <c r="B116" s="84">
        <v>3</v>
      </c>
      <c r="C116" s="123">
        <v>0.0022931897811435172</v>
      </c>
      <c r="D116" s="84" t="s">
        <v>2814</v>
      </c>
      <c r="E116" s="84" t="b">
        <v>0</v>
      </c>
      <c r="F116" s="84" t="b">
        <v>0</v>
      </c>
      <c r="G116" s="84" t="b">
        <v>0</v>
      </c>
    </row>
    <row r="117" spans="1:7" ht="15">
      <c r="A117" s="84" t="s">
        <v>2630</v>
      </c>
      <c r="B117" s="84">
        <v>3</v>
      </c>
      <c r="C117" s="123">
        <v>0.0022931897811435172</v>
      </c>
      <c r="D117" s="84" t="s">
        <v>2814</v>
      </c>
      <c r="E117" s="84" t="b">
        <v>0</v>
      </c>
      <c r="F117" s="84" t="b">
        <v>0</v>
      </c>
      <c r="G117" s="84" t="b">
        <v>0</v>
      </c>
    </row>
    <row r="118" spans="1:7" ht="15">
      <c r="A118" s="84" t="s">
        <v>2631</v>
      </c>
      <c r="B118" s="84">
        <v>3</v>
      </c>
      <c r="C118" s="123">
        <v>0.0022931897811435172</v>
      </c>
      <c r="D118" s="84" t="s">
        <v>2814</v>
      </c>
      <c r="E118" s="84" t="b">
        <v>0</v>
      </c>
      <c r="F118" s="84" t="b">
        <v>0</v>
      </c>
      <c r="G118" s="84" t="b">
        <v>0</v>
      </c>
    </row>
    <row r="119" spans="1:7" ht="15">
      <c r="A119" s="84" t="s">
        <v>2632</v>
      </c>
      <c r="B119" s="84">
        <v>3</v>
      </c>
      <c r="C119" s="123">
        <v>0.0022931897811435172</v>
      </c>
      <c r="D119" s="84" t="s">
        <v>2814</v>
      </c>
      <c r="E119" s="84" t="b">
        <v>0</v>
      </c>
      <c r="F119" s="84" t="b">
        <v>0</v>
      </c>
      <c r="G119" s="84" t="b">
        <v>0</v>
      </c>
    </row>
    <row r="120" spans="1:7" ht="15">
      <c r="A120" s="84" t="s">
        <v>2633</v>
      </c>
      <c r="B120" s="84">
        <v>3</v>
      </c>
      <c r="C120" s="123">
        <v>0.0022931897811435172</v>
      </c>
      <c r="D120" s="84" t="s">
        <v>2814</v>
      </c>
      <c r="E120" s="84" t="b">
        <v>0</v>
      </c>
      <c r="F120" s="84" t="b">
        <v>0</v>
      </c>
      <c r="G120" s="84" t="b">
        <v>0</v>
      </c>
    </row>
    <row r="121" spans="1:7" ht="15">
      <c r="A121" s="84" t="s">
        <v>2634</v>
      </c>
      <c r="B121" s="84">
        <v>3</v>
      </c>
      <c r="C121" s="123">
        <v>0.0022931897811435172</v>
      </c>
      <c r="D121" s="84" t="s">
        <v>2814</v>
      </c>
      <c r="E121" s="84" t="b">
        <v>0</v>
      </c>
      <c r="F121" s="84" t="b">
        <v>0</v>
      </c>
      <c r="G121" s="84" t="b">
        <v>0</v>
      </c>
    </row>
    <row r="122" spans="1:7" ht="15">
      <c r="A122" s="84" t="s">
        <v>2635</v>
      </c>
      <c r="B122" s="84">
        <v>3</v>
      </c>
      <c r="C122" s="123">
        <v>0.0022931897811435172</v>
      </c>
      <c r="D122" s="84" t="s">
        <v>2814</v>
      </c>
      <c r="E122" s="84" t="b">
        <v>0</v>
      </c>
      <c r="F122" s="84" t="b">
        <v>0</v>
      </c>
      <c r="G122" s="84" t="b">
        <v>0</v>
      </c>
    </row>
    <row r="123" spans="1:7" ht="15">
      <c r="A123" s="84" t="s">
        <v>2636</v>
      </c>
      <c r="B123" s="84">
        <v>3</v>
      </c>
      <c r="C123" s="123">
        <v>0.0022931897811435172</v>
      </c>
      <c r="D123" s="84" t="s">
        <v>2814</v>
      </c>
      <c r="E123" s="84" t="b">
        <v>0</v>
      </c>
      <c r="F123" s="84" t="b">
        <v>0</v>
      </c>
      <c r="G123" s="84" t="b">
        <v>0</v>
      </c>
    </row>
    <row r="124" spans="1:7" ht="15">
      <c r="A124" s="84" t="s">
        <v>2637</v>
      </c>
      <c r="B124" s="84">
        <v>3</v>
      </c>
      <c r="C124" s="123">
        <v>0.0022931897811435172</v>
      </c>
      <c r="D124" s="84" t="s">
        <v>2814</v>
      </c>
      <c r="E124" s="84" t="b">
        <v>0</v>
      </c>
      <c r="F124" s="84" t="b">
        <v>0</v>
      </c>
      <c r="G124" s="84" t="b">
        <v>0</v>
      </c>
    </row>
    <row r="125" spans="1:7" ht="15">
      <c r="A125" s="84" t="s">
        <v>2638</v>
      </c>
      <c r="B125" s="84">
        <v>3</v>
      </c>
      <c r="C125" s="123">
        <v>0.0022931897811435172</v>
      </c>
      <c r="D125" s="84" t="s">
        <v>2814</v>
      </c>
      <c r="E125" s="84" t="b">
        <v>0</v>
      </c>
      <c r="F125" s="84" t="b">
        <v>0</v>
      </c>
      <c r="G125" s="84" t="b">
        <v>0</v>
      </c>
    </row>
    <row r="126" spans="1:7" ht="15">
      <c r="A126" s="84" t="s">
        <v>2133</v>
      </c>
      <c r="B126" s="84">
        <v>3</v>
      </c>
      <c r="C126" s="123">
        <v>0.0022931897811435172</v>
      </c>
      <c r="D126" s="84" t="s">
        <v>2814</v>
      </c>
      <c r="E126" s="84" t="b">
        <v>0</v>
      </c>
      <c r="F126" s="84" t="b">
        <v>0</v>
      </c>
      <c r="G126" s="84" t="b">
        <v>0</v>
      </c>
    </row>
    <row r="127" spans="1:7" ht="15">
      <c r="A127" s="84" t="s">
        <v>2134</v>
      </c>
      <c r="B127" s="84">
        <v>3</v>
      </c>
      <c r="C127" s="123">
        <v>0.0022931897811435172</v>
      </c>
      <c r="D127" s="84" t="s">
        <v>2814</v>
      </c>
      <c r="E127" s="84" t="b">
        <v>0</v>
      </c>
      <c r="F127" s="84" t="b">
        <v>0</v>
      </c>
      <c r="G127" s="84" t="b">
        <v>0</v>
      </c>
    </row>
    <row r="128" spans="1:7" ht="15">
      <c r="A128" s="84" t="s">
        <v>2639</v>
      </c>
      <c r="B128" s="84">
        <v>3</v>
      </c>
      <c r="C128" s="123">
        <v>0.0022931897811435172</v>
      </c>
      <c r="D128" s="84" t="s">
        <v>2814</v>
      </c>
      <c r="E128" s="84" t="b">
        <v>0</v>
      </c>
      <c r="F128" s="84" t="b">
        <v>0</v>
      </c>
      <c r="G128" s="84" t="b">
        <v>0</v>
      </c>
    </row>
    <row r="129" spans="1:7" ht="15">
      <c r="A129" s="84" t="s">
        <v>2640</v>
      </c>
      <c r="B129" s="84">
        <v>3</v>
      </c>
      <c r="C129" s="123">
        <v>0.002958940369124442</v>
      </c>
      <c r="D129" s="84" t="s">
        <v>2814</v>
      </c>
      <c r="E129" s="84" t="b">
        <v>0</v>
      </c>
      <c r="F129" s="84" t="b">
        <v>0</v>
      </c>
      <c r="G129" s="84" t="b">
        <v>0</v>
      </c>
    </row>
    <row r="130" spans="1:7" ht="15">
      <c r="A130" s="84" t="s">
        <v>2641</v>
      </c>
      <c r="B130" s="84">
        <v>3</v>
      </c>
      <c r="C130" s="123">
        <v>0.0022931897811435172</v>
      </c>
      <c r="D130" s="84" t="s">
        <v>2814</v>
      </c>
      <c r="E130" s="84" t="b">
        <v>0</v>
      </c>
      <c r="F130" s="84" t="b">
        <v>0</v>
      </c>
      <c r="G130" s="84" t="b">
        <v>0</v>
      </c>
    </row>
    <row r="131" spans="1:7" ht="15">
      <c r="A131" s="84" t="s">
        <v>2642</v>
      </c>
      <c r="B131" s="84">
        <v>3</v>
      </c>
      <c r="C131" s="123">
        <v>0.0022931897811435172</v>
      </c>
      <c r="D131" s="84" t="s">
        <v>2814</v>
      </c>
      <c r="E131" s="84" t="b">
        <v>0</v>
      </c>
      <c r="F131" s="84" t="b">
        <v>0</v>
      </c>
      <c r="G131" s="84" t="b">
        <v>0</v>
      </c>
    </row>
    <row r="132" spans="1:7" ht="15">
      <c r="A132" s="84" t="s">
        <v>2643</v>
      </c>
      <c r="B132" s="84">
        <v>3</v>
      </c>
      <c r="C132" s="123">
        <v>0.0022931897811435172</v>
      </c>
      <c r="D132" s="84" t="s">
        <v>2814</v>
      </c>
      <c r="E132" s="84" t="b">
        <v>0</v>
      </c>
      <c r="F132" s="84" t="b">
        <v>0</v>
      </c>
      <c r="G132" s="84" t="b">
        <v>0</v>
      </c>
    </row>
    <row r="133" spans="1:7" ht="15">
      <c r="A133" s="84" t="s">
        <v>2644</v>
      </c>
      <c r="B133" s="84">
        <v>3</v>
      </c>
      <c r="C133" s="123">
        <v>0.0022931897811435172</v>
      </c>
      <c r="D133" s="84" t="s">
        <v>2814</v>
      </c>
      <c r="E133" s="84" t="b">
        <v>0</v>
      </c>
      <c r="F133" s="84" t="b">
        <v>0</v>
      </c>
      <c r="G133" s="84" t="b">
        <v>0</v>
      </c>
    </row>
    <row r="134" spans="1:7" ht="15">
      <c r="A134" s="84" t="s">
        <v>2645</v>
      </c>
      <c r="B134" s="84">
        <v>3</v>
      </c>
      <c r="C134" s="123">
        <v>0.0022931897811435172</v>
      </c>
      <c r="D134" s="84" t="s">
        <v>2814</v>
      </c>
      <c r="E134" s="84" t="b">
        <v>0</v>
      </c>
      <c r="F134" s="84" t="b">
        <v>0</v>
      </c>
      <c r="G134" s="84" t="b">
        <v>0</v>
      </c>
    </row>
    <row r="135" spans="1:7" ht="15">
      <c r="A135" s="84" t="s">
        <v>2646</v>
      </c>
      <c r="B135" s="84">
        <v>3</v>
      </c>
      <c r="C135" s="123">
        <v>0.0022931897811435172</v>
      </c>
      <c r="D135" s="84" t="s">
        <v>2814</v>
      </c>
      <c r="E135" s="84" t="b">
        <v>0</v>
      </c>
      <c r="F135" s="84" t="b">
        <v>0</v>
      </c>
      <c r="G135" s="84" t="b">
        <v>0</v>
      </c>
    </row>
    <row r="136" spans="1:7" ht="15">
      <c r="A136" s="84" t="s">
        <v>2647</v>
      </c>
      <c r="B136" s="84">
        <v>3</v>
      </c>
      <c r="C136" s="123">
        <v>0.0022931897811435172</v>
      </c>
      <c r="D136" s="84" t="s">
        <v>2814</v>
      </c>
      <c r="E136" s="84" t="b">
        <v>0</v>
      </c>
      <c r="F136" s="84" t="b">
        <v>0</v>
      </c>
      <c r="G136" s="84" t="b">
        <v>0</v>
      </c>
    </row>
    <row r="137" spans="1:7" ht="15">
      <c r="A137" s="84" t="s">
        <v>2171</v>
      </c>
      <c r="B137" s="84">
        <v>3</v>
      </c>
      <c r="C137" s="123">
        <v>0.0025388985147095844</v>
      </c>
      <c r="D137" s="84" t="s">
        <v>2814</v>
      </c>
      <c r="E137" s="84" t="b">
        <v>0</v>
      </c>
      <c r="F137" s="84" t="b">
        <v>0</v>
      </c>
      <c r="G137" s="84" t="b">
        <v>0</v>
      </c>
    </row>
    <row r="138" spans="1:7" ht="15">
      <c r="A138" s="84" t="s">
        <v>2648</v>
      </c>
      <c r="B138" s="84">
        <v>3</v>
      </c>
      <c r="C138" s="123">
        <v>0.0022931897811435172</v>
      </c>
      <c r="D138" s="84" t="s">
        <v>2814</v>
      </c>
      <c r="E138" s="84" t="b">
        <v>0</v>
      </c>
      <c r="F138" s="84" t="b">
        <v>0</v>
      </c>
      <c r="G138" s="84" t="b">
        <v>0</v>
      </c>
    </row>
    <row r="139" spans="1:7" ht="15">
      <c r="A139" s="84" t="s">
        <v>2649</v>
      </c>
      <c r="B139" s="84">
        <v>3</v>
      </c>
      <c r="C139" s="123">
        <v>0.0022931897811435172</v>
      </c>
      <c r="D139" s="84" t="s">
        <v>2814</v>
      </c>
      <c r="E139" s="84" t="b">
        <v>0</v>
      </c>
      <c r="F139" s="84" t="b">
        <v>0</v>
      </c>
      <c r="G139" s="84" t="b">
        <v>0</v>
      </c>
    </row>
    <row r="140" spans="1:7" ht="15">
      <c r="A140" s="84" t="s">
        <v>2650</v>
      </c>
      <c r="B140" s="84">
        <v>3</v>
      </c>
      <c r="C140" s="123">
        <v>0.0022931897811435172</v>
      </c>
      <c r="D140" s="84" t="s">
        <v>2814</v>
      </c>
      <c r="E140" s="84" t="b">
        <v>0</v>
      </c>
      <c r="F140" s="84" t="b">
        <v>0</v>
      </c>
      <c r="G140" s="84" t="b">
        <v>0</v>
      </c>
    </row>
    <row r="141" spans="1:7" ht="15">
      <c r="A141" s="84" t="s">
        <v>2651</v>
      </c>
      <c r="B141" s="84">
        <v>3</v>
      </c>
      <c r="C141" s="123">
        <v>0.0025388985147095844</v>
      </c>
      <c r="D141" s="84" t="s">
        <v>2814</v>
      </c>
      <c r="E141" s="84" t="b">
        <v>0</v>
      </c>
      <c r="F141" s="84" t="b">
        <v>0</v>
      </c>
      <c r="G141" s="84" t="b">
        <v>0</v>
      </c>
    </row>
    <row r="142" spans="1:7" ht="15">
      <c r="A142" s="84" t="s">
        <v>2652</v>
      </c>
      <c r="B142" s="84">
        <v>3</v>
      </c>
      <c r="C142" s="123">
        <v>0.0025388985147095844</v>
      </c>
      <c r="D142" s="84" t="s">
        <v>2814</v>
      </c>
      <c r="E142" s="84" t="b">
        <v>0</v>
      </c>
      <c r="F142" s="84" t="b">
        <v>0</v>
      </c>
      <c r="G142" s="84" t="b">
        <v>0</v>
      </c>
    </row>
    <row r="143" spans="1:7" ht="15">
      <c r="A143" s="84" t="s">
        <v>2653</v>
      </c>
      <c r="B143" s="84">
        <v>3</v>
      </c>
      <c r="C143" s="123">
        <v>0.0022931897811435172</v>
      </c>
      <c r="D143" s="84" t="s">
        <v>2814</v>
      </c>
      <c r="E143" s="84" t="b">
        <v>0</v>
      </c>
      <c r="F143" s="84" t="b">
        <v>0</v>
      </c>
      <c r="G143" s="84" t="b">
        <v>0</v>
      </c>
    </row>
    <row r="144" spans="1:7" ht="15">
      <c r="A144" s="84" t="s">
        <v>2654</v>
      </c>
      <c r="B144" s="84">
        <v>3</v>
      </c>
      <c r="C144" s="123">
        <v>0.0022931897811435172</v>
      </c>
      <c r="D144" s="84" t="s">
        <v>2814</v>
      </c>
      <c r="E144" s="84" t="b">
        <v>0</v>
      </c>
      <c r="F144" s="84" t="b">
        <v>0</v>
      </c>
      <c r="G144" s="84" t="b">
        <v>0</v>
      </c>
    </row>
    <row r="145" spans="1:7" ht="15">
      <c r="A145" s="84" t="s">
        <v>2655</v>
      </c>
      <c r="B145" s="84">
        <v>3</v>
      </c>
      <c r="C145" s="123">
        <v>0.0022931897811435172</v>
      </c>
      <c r="D145" s="84" t="s">
        <v>2814</v>
      </c>
      <c r="E145" s="84" t="b">
        <v>0</v>
      </c>
      <c r="F145" s="84" t="b">
        <v>0</v>
      </c>
      <c r="G145" s="84" t="b">
        <v>0</v>
      </c>
    </row>
    <row r="146" spans="1:7" ht="15">
      <c r="A146" s="84" t="s">
        <v>2656</v>
      </c>
      <c r="B146" s="84">
        <v>3</v>
      </c>
      <c r="C146" s="123">
        <v>0.0022931897811435172</v>
      </c>
      <c r="D146" s="84" t="s">
        <v>2814</v>
      </c>
      <c r="E146" s="84" t="b">
        <v>1</v>
      </c>
      <c r="F146" s="84" t="b">
        <v>0</v>
      </c>
      <c r="G146" s="84" t="b">
        <v>0</v>
      </c>
    </row>
    <row r="147" spans="1:7" ht="15">
      <c r="A147" s="84" t="s">
        <v>2657</v>
      </c>
      <c r="B147" s="84">
        <v>3</v>
      </c>
      <c r="C147" s="123">
        <v>0.0022931897811435172</v>
      </c>
      <c r="D147" s="84" t="s">
        <v>2814</v>
      </c>
      <c r="E147" s="84" t="b">
        <v>0</v>
      </c>
      <c r="F147" s="84" t="b">
        <v>0</v>
      </c>
      <c r="G147" s="84" t="b">
        <v>0</v>
      </c>
    </row>
    <row r="148" spans="1:7" ht="15">
      <c r="A148" s="84" t="s">
        <v>2658</v>
      </c>
      <c r="B148" s="84">
        <v>3</v>
      </c>
      <c r="C148" s="123">
        <v>0.0022931897811435172</v>
      </c>
      <c r="D148" s="84" t="s">
        <v>2814</v>
      </c>
      <c r="E148" s="84" t="b">
        <v>0</v>
      </c>
      <c r="F148" s="84" t="b">
        <v>0</v>
      </c>
      <c r="G148" s="84" t="b">
        <v>0</v>
      </c>
    </row>
    <row r="149" spans="1:7" ht="15">
      <c r="A149" s="84" t="s">
        <v>2659</v>
      </c>
      <c r="B149" s="84">
        <v>3</v>
      </c>
      <c r="C149" s="123">
        <v>0.0025388985147095844</v>
      </c>
      <c r="D149" s="84" t="s">
        <v>2814</v>
      </c>
      <c r="E149" s="84" t="b">
        <v>0</v>
      </c>
      <c r="F149" s="84" t="b">
        <v>0</v>
      </c>
      <c r="G149" s="84" t="b">
        <v>0</v>
      </c>
    </row>
    <row r="150" spans="1:7" ht="15">
      <c r="A150" s="84" t="s">
        <v>346</v>
      </c>
      <c r="B150" s="84">
        <v>3</v>
      </c>
      <c r="C150" s="123">
        <v>0.0022931897811435172</v>
      </c>
      <c r="D150" s="84" t="s">
        <v>2814</v>
      </c>
      <c r="E150" s="84" t="b">
        <v>0</v>
      </c>
      <c r="F150" s="84" t="b">
        <v>0</v>
      </c>
      <c r="G150" s="84" t="b">
        <v>0</v>
      </c>
    </row>
    <row r="151" spans="1:7" ht="15">
      <c r="A151" s="84" t="s">
        <v>2660</v>
      </c>
      <c r="B151" s="84">
        <v>3</v>
      </c>
      <c r="C151" s="123">
        <v>0.0022931897811435172</v>
      </c>
      <c r="D151" s="84" t="s">
        <v>2814</v>
      </c>
      <c r="E151" s="84" t="b">
        <v>0</v>
      </c>
      <c r="F151" s="84" t="b">
        <v>0</v>
      </c>
      <c r="G151" s="84" t="b">
        <v>0</v>
      </c>
    </row>
    <row r="152" spans="1:7" ht="15">
      <c r="A152" s="84" t="s">
        <v>338</v>
      </c>
      <c r="B152" s="84">
        <v>3</v>
      </c>
      <c r="C152" s="123">
        <v>0.0025388985147095844</v>
      </c>
      <c r="D152" s="84" t="s">
        <v>2814</v>
      </c>
      <c r="E152" s="84" t="b">
        <v>0</v>
      </c>
      <c r="F152" s="84" t="b">
        <v>0</v>
      </c>
      <c r="G152" s="84" t="b">
        <v>0</v>
      </c>
    </row>
    <row r="153" spans="1:7" ht="15">
      <c r="A153" s="84" t="s">
        <v>2661</v>
      </c>
      <c r="B153" s="84">
        <v>3</v>
      </c>
      <c r="C153" s="123">
        <v>0.0022931897811435172</v>
      </c>
      <c r="D153" s="84" t="s">
        <v>2814</v>
      </c>
      <c r="E153" s="84" t="b">
        <v>0</v>
      </c>
      <c r="F153" s="84" t="b">
        <v>0</v>
      </c>
      <c r="G153" s="84" t="b">
        <v>0</v>
      </c>
    </row>
    <row r="154" spans="1:7" ht="15">
      <c r="A154" s="84" t="s">
        <v>2662</v>
      </c>
      <c r="B154" s="84">
        <v>3</v>
      </c>
      <c r="C154" s="123">
        <v>0.0022931897811435172</v>
      </c>
      <c r="D154" s="84" t="s">
        <v>2814</v>
      </c>
      <c r="E154" s="84" t="b">
        <v>0</v>
      </c>
      <c r="F154" s="84" t="b">
        <v>0</v>
      </c>
      <c r="G154" s="84" t="b">
        <v>0</v>
      </c>
    </row>
    <row r="155" spans="1:7" ht="15">
      <c r="A155" s="84" t="s">
        <v>2663</v>
      </c>
      <c r="B155" s="84">
        <v>3</v>
      </c>
      <c r="C155" s="123">
        <v>0.0022931897811435172</v>
      </c>
      <c r="D155" s="84" t="s">
        <v>2814</v>
      </c>
      <c r="E155" s="84" t="b">
        <v>0</v>
      </c>
      <c r="F155" s="84" t="b">
        <v>0</v>
      </c>
      <c r="G155" s="84" t="b">
        <v>0</v>
      </c>
    </row>
    <row r="156" spans="1:7" ht="15">
      <c r="A156" s="84" t="s">
        <v>2664</v>
      </c>
      <c r="B156" s="84">
        <v>3</v>
      </c>
      <c r="C156" s="123">
        <v>0.0022931897811435172</v>
      </c>
      <c r="D156" s="84" t="s">
        <v>2814</v>
      </c>
      <c r="E156" s="84" t="b">
        <v>0</v>
      </c>
      <c r="F156" s="84" t="b">
        <v>0</v>
      </c>
      <c r="G156" s="84" t="b">
        <v>0</v>
      </c>
    </row>
    <row r="157" spans="1:7" ht="15">
      <c r="A157" s="84" t="s">
        <v>2665</v>
      </c>
      <c r="B157" s="84">
        <v>3</v>
      </c>
      <c r="C157" s="123">
        <v>0.0022931897811435172</v>
      </c>
      <c r="D157" s="84" t="s">
        <v>2814</v>
      </c>
      <c r="E157" s="84" t="b">
        <v>1</v>
      </c>
      <c r="F157" s="84" t="b">
        <v>0</v>
      </c>
      <c r="G157" s="84" t="b">
        <v>0</v>
      </c>
    </row>
    <row r="158" spans="1:7" ht="15">
      <c r="A158" s="84" t="s">
        <v>2666</v>
      </c>
      <c r="B158" s="84">
        <v>3</v>
      </c>
      <c r="C158" s="123">
        <v>0.0022931897811435172</v>
      </c>
      <c r="D158" s="84" t="s">
        <v>2814</v>
      </c>
      <c r="E158" s="84" t="b">
        <v>0</v>
      </c>
      <c r="F158" s="84" t="b">
        <v>0</v>
      </c>
      <c r="G158" s="84" t="b">
        <v>0</v>
      </c>
    </row>
    <row r="159" spans="1:7" ht="15">
      <c r="A159" s="84" t="s">
        <v>2667</v>
      </c>
      <c r="B159" s="84">
        <v>3</v>
      </c>
      <c r="C159" s="123">
        <v>0.0022931897811435172</v>
      </c>
      <c r="D159" s="84" t="s">
        <v>2814</v>
      </c>
      <c r="E159" s="84" t="b">
        <v>0</v>
      </c>
      <c r="F159" s="84" t="b">
        <v>0</v>
      </c>
      <c r="G159" s="84" t="b">
        <v>0</v>
      </c>
    </row>
    <row r="160" spans="1:7" ht="15">
      <c r="A160" s="84" t="s">
        <v>2668</v>
      </c>
      <c r="B160" s="84">
        <v>3</v>
      </c>
      <c r="C160" s="123">
        <v>0.0022931897811435172</v>
      </c>
      <c r="D160" s="84" t="s">
        <v>2814</v>
      </c>
      <c r="E160" s="84" t="b">
        <v>1</v>
      </c>
      <c r="F160" s="84" t="b">
        <v>0</v>
      </c>
      <c r="G160" s="84" t="b">
        <v>0</v>
      </c>
    </row>
    <row r="161" spans="1:7" ht="15">
      <c r="A161" s="84" t="s">
        <v>2669</v>
      </c>
      <c r="B161" s="84">
        <v>3</v>
      </c>
      <c r="C161" s="123">
        <v>0.0022931897811435172</v>
      </c>
      <c r="D161" s="84" t="s">
        <v>2814</v>
      </c>
      <c r="E161" s="84" t="b">
        <v>0</v>
      </c>
      <c r="F161" s="84" t="b">
        <v>0</v>
      </c>
      <c r="G161" s="84" t="b">
        <v>0</v>
      </c>
    </row>
    <row r="162" spans="1:7" ht="15">
      <c r="A162" s="84" t="s">
        <v>2670</v>
      </c>
      <c r="B162" s="84">
        <v>3</v>
      </c>
      <c r="C162" s="123">
        <v>0.0022931897811435172</v>
      </c>
      <c r="D162" s="84" t="s">
        <v>2814</v>
      </c>
      <c r="E162" s="84" t="b">
        <v>0</v>
      </c>
      <c r="F162" s="84" t="b">
        <v>0</v>
      </c>
      <c r="G162" s="84" t="b">
        <v>0</v>
      </c>
    </row>
    <row r="163" spans="1:7" ht="15">
      <c r="A163" s="84" t="s">
        <v>2671</v>
      </c>
      <c r="B163" s="84">
        <v>3</v>
      </c>
      <c r="C163" s="123">
        <v>0.0022931897811435172</v>
      </c>
      <c r="D163" s="84" t="s">
        <v>2814</v>
      </c>
      <c r="E163" s="84" t="b">
        <v>0</v>
      </c>
      <c r="F163" s="84" t="b">
        <v>0</v>
      </c>
      <c r="G163" s="84" t="b">
        <v>0</v>
      </c>
    </row>
    <row r="164" spans="1:7" ht="15">
      <c r="A164" s="84" t="s">
        <v>2672</v>
      </c>
      <c r="B164" s="84">
        <v>3</v>
      </c>
      <c r="C164" s="123">
        <v>0.0022931897811435172</v>
      </c>
      <c r="D164" s="84" t="s">
        <v>2814</v>
      </c>
      <c r="E164" s="84" t="b">
        <v>0</v>
      </c>
      <c r="F164" s="84" t="b">
        <v>0</v>
      </c>
      <c r="G164" s="84" t="b">
        <v>0</v>
      </c>
    </row>
    <row r="165" spans="1:7" ht="15">
      <c r="A165" s="84" t="s">
        <v>2123</v>
      </c>
      <c r="B165" s="84">
        <v>3</v>
      </c>
      <c r="C165" s="123">
        <v>0.0022931897811435172</v>
      </c>
      <c r="D165" s="84" t="s">
        <v>2814</v>
      </c>
      <c r="E165" s="84" t="b">
        <v>0</v>
      </c>
      <c r="F165" s="84" t="b">
        <v>0</v>
      </c>
      <c r="G165" s="84" t="b">
        <v>0</v>
      </c>
    </row>
    <row r="166" spans="1:7" ht="15">
      <c r="A166" s="84" t="s">
        <v>286</v>
      </c>
      <c r="B166" s="84">
        <v>3</v>
      </c>
      <c r="C166" s="123">
        <v>0.0022931897811435172</v>
      </c>
      <c r="D166" s="84" t="s">
        <v>2814</v>
      </c>
      <c r="E166" s="84" t="b">
        <v>0</v>
      </c>
      <c r="F166" s="84" t="b">
        <v>0</v>
      </c>
      <c r="G166" s="84" t="b">
        <v>0</v>
      </c>
    </row>
    <row r="167" spans="1:7" ht="15">
      <c r="A167" s="84" t="s">
        <v>342</v>
      </c>
      <c r="B167" s="84">
        <v>3</v>
      </c>
      <c r="C167" s="123">
        <v>0.0022931897811435172</v>
      </c>
      <c r="D167" s="84" t="s">
        <v>2814</v>
      </c>
      <c r="E167" s="84" t="b">
        <v>0</v>
      </c>
      <c r="F167" s="84" t="b">
        <v>0</v>
      </c>
      <c r="G167" s="84" t="b">
        <v>0</v>
      </c>
    </row>
    <row r="168" spans="1:7" ht="15">
      <c r="A168" s="84" t="s">
        <v>2124</v>
      </c>
      <c r="B168" s="84">
        <v>3</v>
      </c>
      <c r="C168" s="123">
        <v>0.0022931897811435172</v>
      </c>
      <c r="D168" s="84" t="s">
        <v>2814</v>
      </c>
      <c r="E168" s="84" t="b">
        <v>0</v>
      </c>
      <c r="F168" s="84" t="b">
        <v>0</v>
      </c>
      <c r="G168" s="84" t="b">
        <v>0</v>
      </c>
    </row>
    <row r="169" spans="1:7" ht="15">
      <c r="A169" s="84" t="s">
        <v>2125</v>
      </c>
      <c r="B169" s="84">
        <v>3</v>
      </c>
      <c r="C169" s="123">
        <v>0.0022931897811435172</v>
      </c>
      <c r="D169" s="84" t="s">
        <v>2814</v>
      </c>
      <c r="E169" s="84" t="b">
        <v>0</v>
      </c>
      <c r="F169" s="84" t="b">
        <v>0</v>
      </c>
      <c r="G169" s="84" t="b">
        <v>0</v>
      </c>
    </row>
    <row r="170" spans="1:7" ht="15">
      <c r="A170" s="84" t="s">
        <v>2126</v>
      </c>
      <c r="B170" s="84">
        <v>3</v>
      </c>
      <c r="C170" s="123">
        <v>0.0022931897811435172</v>
      </c>
      <c r="D170" s="84" t="s">
        <v>2814</v>
      </c>
      <c r="E170" s="84" t="b">
        <v>0</v>
      </c>
      <c r="F170" s="84" t="b">
        <v>0</v>
      </c>
      <c r="G170" s="84" t="b">
        <v>0</v>
      </c>
    </row>
    <row r="171" spans="1:7" ht="15">
      <c r="A171" s="84" t="s">
        <v>2128</v>
      </c>
      <c r="B171" s="84">
        <v>3</v>
      </c>
      <c r="C171" s="123">
        <v>0.0022931897811435172</v>
      </c>
      <c r="D171" s="84" t="s">
        <v>2814</v>
      </c>
      <c r="E171" s="84" t="b">
        <v>1</v>
      </c>
      <c r="F171" s="84" t="b">
        <v>0</v>
      </c>
      <c r="G171" s="84" t="b">
        <v>0</v>
      </c>
    </row>
    <row r="172" spans="1:7" ht="15">
      <c r="A172" s="84" t="s">
        <v>2673</v>
      </c>
      <c r="B172" s="84">
        <v>3</v>
      </c>
      <c r="C172" s="123">
        <v>0.0022931897811435172</v>
      </c>
      <c r="D172" s="84" t="s">
        <v>2814</v>
      </c>
      <c r="E172" s="84" t="b">
        <v>0</v>
      </c>
      <c r="F172" s="84" t="b">
        <v>1</v>
      </c>
      <c r="G172" s="84" t="b">
        <v>0</v>
      </c>
    </row>
    <row r="173" spans="1:7" ht="15">
      <c r="A173" s="84" t="s">
        <v>2674</v>
      </c>
      <c r="B173" s="84">
        <v>3</v>
      </c>
      <c r="C173" s="123">
        <v>0.0022931897811435172</v>
      </c>
      <c r="D173" s="84" t="s">
        <v>2814</v>
      </c>
      <c r="E173" s="84" t="b">
        <v>0</v>
      </c>
      <c r="F173" s="84" t="b">
        <v>0</v>
      </c>
      <c r="G173" s="84" t="b">
        <v>0</v>
      </c>
    </row>
    <row r="174" spans="1:7" ht="15">
      <c r="A174" s="84" t="s">
        <v>2675</v>
      </c>
      <c r="B174" s="84">
        <v>3</v>
      </c>
      <c r="C174" s="123">
        <v>0.0025388985147095844</v>
      </c>
      <c r="D174" s="84" t="s">
        <v>2814</v>
      </c>
      <c r="E174" s="84" t="b">
        <v>0</v>
      </c>
      <c r="F174" s="84" t="b">
        <v>0</v>
      </c>
      <c r="G174" s="84" t="b">
        <v>0</v>
      </c>
    </row>
    <row r="175" spans="1:7" ht="15">
      <c r="A175" s="84" t="s">
        <v>2676</v>
      </c>
      <c r="B175" s="84">
        <v>3</v>
      </c>
      <c r="C175" s="123">
        <v>0.0022931897811435172</v>
      </c>
      <c r="D175" s="84" t="s">
        <v>2814</v>
      </c>
      <c r="E175" s="84" t="b">
        <v>0</v>
      </c>
      <c r="F175" s="84" t="b">
        <v>0</v>
      </c>
      <c r="G175" s="84" t="b">
        <v>0</v>
      </c>
    </row>
    <row r="176" spans="1:7" ht="15">
      <c r="A176" s="84" t="s">
        <v>252</v>
      </c>
      <c r="B176" s="84">
        <v>3</v>
      </c>
      <c r="C176" s="123">
        <v>0.0022931897811435172</v>
      </c>
      <c r="D176" s="84" t="s">
        <v>2814</v>
      </c>
      <c r="E176" s="84" t="b">
        <v>0</v>
      </c>
      <c r="F176" s="84" t="b">
        <v>0</v>
      </c>
      <c r="G176" s="84" t="b">
        <v>0</v>
      </c>
    </row>
    <row r="177" spans="1:7" ht="15">
      <c r="A177" s="84" t="s">
        <v>2677</v>
      </c>
      <c r="B177" s="84">
        <v>3</v>
      </c>
      <c r="C177" s="123">
        <v>0.0022931897811435172</v>
      </c>
      <c r="D177" s="84" t="s">
        <v>2814</v>
      </c>
      <c r="E177" s="84" t="b">
        <v>0</v>
      </c>
      <c r="F177" s="84" t="b">
        <v>0</v>
      </c>
      <c r="G177" s="84" t="b">
        <v>0</v>
      </c>
    </row>
    <row r="178" spans="1:7" ht="15">
      <c r="A178" s="84" t="s">
        <v>2678</v>
      </c>
      <c r="B178" s="84">
        <v>3</v>
      </c>
      <c r="C178" s="123">
        <v>0.0022931897811435172</v>
      </c>
      <c r="D178" s="84" t="s">
        <v>2814</v>
      </c>
      <c r="E178" s="84" t="b">
        <v>0</v>
      </c>
      <c r="F178" s="84" t="b">
        <v>1</v>
      </c>
      <c r="G178" s="84" t="b">
        <v>0</v>
      </c>
    </row>
    <row r="179" spans="1:7" ht="15">
      <c r="A179" s="84" t="s">
        <v>2679</v>
      </c>
      <c r="B179" s="84">
        <v>3</v>
      </c>
      <c r="C179" s="123">
        <v>0.0022931897811435172</v>
      </c>
      <c r="D179" s="84" t="s">
        <v>2814</v>
      </c>
      <c r="E179" s="84" t="b">
        <v>1</v>
      </c>
      <c r="F179" s="84" t="b">
        <v>0</v>
      </c>
      <c r="G179" s="84" t="b">
        <v>0</v>
      </c>
    </row>
    <row r="180" spans="1:7" ht="15">
      <c r="A180" s="84" t="s">
        <v>2680</v>
      </c>
      <c r="B180" s="84">
        <v>3</v>
      </c>
      <c r="C180" s="123">
        <v>0.0022931897811435172</v>
      </c>
      <c r="D180" s="84" t="s">
        <v>2814</v>
      </c>
      <c r="E180" s="84" t="b">
        <v>0</v>
      </c>
      <c r="F180" s="84" t="b">
        <v>0</v>
      </c>
      <c r="G180" s="84" t="b">
        <v>0</v>
      </c>
    </row>
    <row r="181" spans="1:7" ht="15">
      <c r="A181" s="84" t="s">
        <v>2681</v>
      </c>
      <c r="B181" s="84">
        <v>3</v>
      </c>
      <c r="C181" s="123">
        <v>0.0022931897811435172</v>
      </c>
      <c r="D181" s="84" t="s">
        <v>2814</v>
      </c>
      <c r="E181" s="84" t="b">
        <v>0</v>
      </c>
      <c r="F181" s="84" t="b">
        <v>0</v>
      </c>
      <c r="G181" s="84" t="b">
        <v>0</v>
      </c>
    </row>
    <row r="182" spans="1:7" ht="15">
      <c r="A182" s="84" t="s">
        <v>2682</v>
      </c>
      <c r="B182" s="84">
        <v>3</v>
      </c>
      <c r="C182" s="123">
        <v>0.0022931897811435172</v>
      </c>
      <c r="D182" s="84" t="s">
        <v>2814</v>
      </c>
      <c r="E182" s="84" t="b">
        <v>0</v>
      </c>
      <c r="F182" s="84" t="b">
        <v>0</v>
      </c>
      <c r="G182" s="84" t="b">
        <v>0</v>
      </c>
    </row>
    <row r="183" spans="1:7" ht="15">
      <c r="A183" s="84" t="s">
        <v>2683</v>
      </c>
      <c r="B183" s="84">
        <v>3</v>
      </c>
      <c r="C183" s="123">
        <v>0.0022931897811435172</v>
      </c>
      <c r="D183" s="84" t="s">
        <v>2814</v>
      </c>
      <c r="E183" s="84" t="b">
        <v>0</v>
      </c>
      <c r="F183" s="84" t="b">
        <v>0</v>
      </c>
      <c r="G183" s="84" t="b">
        <v>0</v>
      </c>
    </row>
    <row r="184" spans="1:7" ht="15">
      <c r="A184" s="84" t="s">
        <v>2684</v>
      </c>
      <c r="B184" s="84">
        <v>3</v>
      </c>
      <c r="C184" s="123">
        <v>0.0022931897811435172</v>
      </c>
      <c r="D184" s="84" t="s">
        <v>2814</v>
      </c>
      <c r="E184" s="84" t="b">
        <v>1</v>
      </c>
      <c r="F184" s="84" t="b">
        <v>0</v>
      </c>
      <c r="G184" s="84" t="b">
        <v>0</v>
      </c>
    </row>
    <row r="185" spans="1:7" ht="15">
      <c r="A185" s="84" t="s">
        <v>2685</v>
      </c>
      <c r="B185" s="84">
        <v>3</v>
      </c>
      <c r="C185" s="123">
        <v>0.0022931897811435172</v>
      </c>
      <c r="D185" s="84" t="s">
        <v>2814</v>
      </c>
      <c r="E185" s="84" t="b">
        <v>0</v>
      </c>
      <c r="F185" s="84" t="b">
        <v>0</v>
      </c>
      <c r="G185" s="84" t="b">
        <v>0</v>
      </c>
    </row>
    <row r="186" spans="1:7" ht="15">
      <c r="A186" s="84" t="s">
        <v>2686</v>
      </c>
      <c r="B186" s="84">
        <v>3</v>
      </c>
      <c r="C186" s="123">
        <v>0.0022931897811435172</v>
      </c>
      <c r="D186" s="84" t="s">
        <v>2814</v>
      </c>
      <c r="E186" s="84" t="b">
        <v>1</v>
      </c>
      <c r="F186" s="84" t="b">
        <v>0</v>
      </c>
      <c r="G186" s="84" t="b">
        <v>0</v>
      </c>
    </row>
    <row r="187" spans="1:7" ht="15">
      <c r="A187" s="84" t="s">
        <v>2687</v>
      </c>
      <c r="B187" s="84">
        <v>3</v>
      </c>
      <c r="C187" s="123">
        <v>0.0022931897811435172</v>
      </c>
      <c r="D187" s="84" t="s">
        <v>2814</v>
      </c>
      <c r="E187" s="84" t="b">
        <v>0</v>
      </c>
      <c r="F187" s="84" t="b">
        <v>0</v>
      </c>
      <c r="G187" s="84" t="b">
        <v>0</v>
      </c>
    </row>
    <row r="188" spans="1:7" ht="15">
      <c r="A188" s="84" t="s">
        <v>2688</v>
      </c>
      <c r="B188" s="84">
        <v>3</v>
      </c>
      <c r="C188" s="123">
        <v>0.0022931897811435172</v>
      </c>
      <c r="D188" s="84" t="s">
        <v>2814</v>
      </c>
      <c r="E188" s="84" t="b">
        <v>0</v>
      </c>
      <c r="F188" s="84" t="b">
        <v>0</v>
      </c>
      <c r="G188" s="84" t="b">
        <v>0</v>
      </c>
    </row>
    <row r="189" spans="1:7" ht="15">
      <c r="A189" s="84" t="s">
        <v>233</v>
      </c>
      <c r="B189" s="84">
        <v>3</v>
      </c>
      <c r="C189" s="123">
        <v>0.0022931897811435172</v>
      </c>
      <c r="D189" s="84" t="s">
        <v>2814</v>
      </c>
      <c r="E189" s="84" t="b">
        <v>0</v>
      </c>
      <c r="F189" s="84" t="b">
        <v>0</v>
      </c>
      <c r="G189" s="84" t="b">
        <v>0</v>
      </c>
    </row>
    <row r="190" spans="1:7" ht="15">
      <c r="A190" s="84" t="s">
        <v>2689</v>
      </c>
      <c r="B190" s="84">
        <v>3</v>
      </c>
      <c r="C190" s="123">
        <v>0.0022931897811435172</v>
      </c>
      <c r="D190" s="84" t="s">
        <v>2814</v>
      </c>
      <c r="E190" s="84" t="b">
        <v>0</v>
      </c>
      <c r="F190" s="84" t="b">
        <v>0</v>
      </c>
      <c r="G190" s="84" t="b">
        <v>0</v>
      </c>
    </row>
    <row r="191" spans="1:7" ht="15">
      <c r="A191" s="84" t="s">
        <v>2690</v>
      </c>
      <c r="B191" s="84">
        <v>3</v>
      </c>
      <c r="C191" s="123">
        <v>0.0022931897811435172</v>
      </c>
      <c r="D191" s="84" t="s">
        <v>2814</v>
      </c>
      <c r="E191" s="84" t="b">
        <v>0</v>
      </c>
      <c r="F191" s="84" t="b">
        <v>0</v>
      </c>
      <c r="G191" s="84" t="b">
        <v>0</v>
      </c>
    </row>
    <row r="192" spans="1:7" ht="15">
      <c r="A192" s="84" t="s">
        <v>2691</v>
      </c>
      <c r="B192" s="84">
        <v>3</v>
      </c>
      <c r="C192" s="123">
        <v>0.0022931897811435172</v>
      </c>
      <c r="D192" s="84" t="s">
        <v>2814</v>
      </c>
      <c r="E192" s="84" t="b">
        <v>0</v>
      </c>
      <c r="F192" s="84" t="b">
        <v>0</v>
      </c>
      <c r="G192" s="84" t="b">
        <v>0</v>
      </c>
    </row>
    <row r="193" spans="1:7" ht="15">
      <c r="A193" s="84" t="s">
        <v>2692</v>
      </c>
      <c r="B193" s="84">
        <v>3</v>
      </c>
      <c r="C193" s="123">
        <v>0.0022931897811435172</v>
      </c>
      <c r="D193" s="84" t="s">
        <v>2814</v>
      </c>
      <c r="E193" s="84" t="b">
        <v>0</v>
      </c>
      <c r="F193" s="84" t="b">
        <v>0</v>
      </c>
      <c r="G193" s="84" t="b">
        <v>0</v>
      </c>
    </row>
    <row r="194" spans="1:7" ht="15">
      <c r="A194" s="84" t="s">
        <v>323</v>
      </c>
      <c r="B194" s="84">
        <v>2</v>
      </c>
      <c r="C194" s="123">
        <v>0.0016925990098063896</v>
      </c>
      <c r="D194" s="84" t="s">
        <v>2814</v>
      </c>
      <c r="E194" s="84" t="b">
        <v>0</v>
      </c>
      <c r="F194" s="84" t="b">
        <v>0</v>
      </c>
      <c r="G194" s="84" t="b">
        <v>0</v>
      </c>
    </row>
    <row r="195" spans="1:7" ht="15">
      <c r="A195" s="84" t="s">
        <v>2693</v>
      </c>
      <c r="B195" s="84">
        <v>2</v>
      </c>
      <c r="C195" s="123">
        <v>0.0016925990098063896</v>
      </c>
      <c r="D195" s="84" t="s">
        <v>2814</v>
      </c>
      <c r="E195" s="84" t="b">
        <v>0</v>
      </c>
      <c r="F195" s="84" t="b">
        <v>0</v>
      </c>
      <c r="G195" s="84" t="b">
        <v>0</v>
      </c>
    </row>
    <row r="196" spans="1:7" ht="15">
      <c r="A196" s="84" t="s">
        <v>358</v>
      </c>
      <c r="B196" s="84">
        <v>2</v>
      </c>
      <c r="C196" s="123">
        <v>0.0016925990098063896</v>
      </c>
      <c r="D196" s="84" t="s">
        <v>2814</v>
      </c>
      <c r="E196" s="84" t="b">
        <v>0</v>
      </c>
      <c r="F196" s="84" t="b">
        <v>0</v>
      </c>
      <c r="G196" s="84" t="b">
        <v>0</v>
      </c>
    </row>
    <row r="197" spans="1:7" ht="15">
      <c r="A197" s="84" t="s">
        <v>2694</v>
      </c>
      <c r="B197" s="84">
        <v>2</v>
      </c>
      <c r="C197" s="123">
        <v>0.0016925990098063896</v>
      </c>
      <c r="D197" s="84" t="s">
        <v>2814</v>
      </c>
      <c r="E197" s="84" t="b">
        <v>0</v>
      </c>
      <c r="F197" s="84" t="b">
        <v>0</v>
      </c>
      <c r="G197" s="84" t="b">
        <v>0</v>
      </c>
    </row>
    <row r="198" spans="1:7" ht="15">
      <c r="A198" s="84" t="s">
        <v>2695</v>
      </c>
      <c r="B198" s="84">
        <v>2</v>
      </c>
      <c r="C198" s="123">
        <v>0.0016925990098063896</v>
      </c>
      <c r="D198" s="84" t="s">
        <v>2814</v>
      </c>
      <c r="E198" s="84" t="b">
        <v>1</v>
      </c>
      <c r="F198" s="84" t="b">
        <v>0</v>
      </c>
      <c r="G198" s="84" t="b">
        <v>0</v>
      </c>
    </row>
    <row r="199" spans="1:7" ht="15">
      <c r="A199" s="84" t="s">
        <v>2696</v>
      </c>
      <c r="B199" s="84">
        <v>2</v>
      </c>
      <c r="C199" s="123">
        <v>0.0016925990098063896</v>
      </c>
      <c r="D199" s="84" t="s">
        <v>2814</v>
      </c>
      <c r="E199" s="84" t="b">
        <v>1</v>
      </c>
      <c r="F199" s="84" t="b">
        <v>0</v>
      </c>
      <c r="G199" s="84" t="b">
        <v>0</v>
      </c>
    </row>
    <row r="200" spans="1:7" ht="15">
      <c r="A200" s="84" t="s">
        <v>2697</v>
      </c>
      <c r="B200" s="84">
        <v>2</v>
      </c>
      <c r="C200" s="123">
        <v>0.0016925990098063896</v>
      </c>
      <c r="D200" s="84" t="s">
        <v>2814</v>
      </c>
      <c r="E200" s="84" t="b">
        <v>0</v>
      </c>
      <c r="F200" s="84" t="b">
        <v>0</v>
      </c>
      <c r="G200" s="84" t="b">
        <v>0</v>
      </c>
    </row>
    <row r="201" spans="1:7" ht="15">
      <c r="A201" s="84" t="s">
        <v>2698</v>
      </c>
      <c r="B201" s="84">
        <v>2</v>
      </c>
      <c r="C201" s="123">
        <v>0.001972626912749628</v>
      </c>
      <c r="D201" s="84" t="s">
        <v>2814</v>
      </c>
      <c r="E201" s="84" t="b">
        <v>0</v>
      </c>
      <c r="F201" s="84" t="b">
        <v>0</v>
      </c>
      <c r="G201" s="84" t="b">
        <v>0</v>
      </c>
    </row>
    <row r="202" spans="1:7" ht="15">
      <c r="A202" s="84" t="s">
        <v>2699</v>
      </c>
      <c r="B202" s="84">
        <v>2</v>
      </c>
      <c r="C202" s="123">
        <v>0.001972626912749628</v>
      </c>
      <c r="D202" s="84" t="s">
        <v>2814</v>
      </c>
      <c r="E202" s="84" t="b">
        <v>0</v>
      </c>
      <c r="F202" s="84" t="b">
        <v>0</v>
      </c>
      <c r="G202" s="84" t="b">
        <v>0</v>
      </c>
    </row>
    <row r="203" spans="1:7" ht="15">
      <c r="A203" s="84" t="s">
        <v>2700</v>
      </c>
      <c r="B203" s="84">
        <v>2</v>
      </c>
      <c r="C203" s="123">
        <v>0.0016925990098063896</v>
      </c>
      <c r="D203" s="84" t="s">
        <v>2814</v>
      </c>
      <c r="E203" s="84" t="b">
        <v>0</v>
      </c>
      <c r="F203" s="84" t="b">
        <v>0</v>
      </c>
      <c r="G203" s="84" t="b">
        <v>0</v>
      </c>
    </row>
    <row r="204" spans="1:7" ht="15">
      <c r="A204" s="84" t="s">
        <v>326</v>
      </c>
      <c r="B204" s="84">
        <v>2</v>
      </c>
      <c r="C204" s="123">
        <v>0.0016925990098063896</v>
      </c>
      <c r="D204" s="84" t="s">
        <v>2814</v>
      </c>
      <c r="E204" s="84" t="b">
        <v>0</v>
      </c>
      <c r="F204" s="84" t="b">
        <v>0</v>
      </c>
      <c r="G204" s="84" t="b">
        <v>0</v>
      </c>
    </row>
    <row r="205" spans="1:7" ht="15">
      <c r="A205" s="84" t="s">
        <v>2701</v>
      </c>
      <c r="B205" s="84">
        <v>2</v>
      </c>
      <c r="C205" s="123">
        <v>0.001972626912749628</v>
      </c>
      <c r="D205" s="84" t="s">
        <v>2814</v>
      </c>
      <c r="E205" s="84" t="b">
        <v>0</v>
      </c>
      <c r="F205" s="84" t="b">
        <v>0</v>
      </c>
      <c r="G205" s="84" t="b">
        <v>0</v>
      </c>
    </row>
    <row r="206" spans="1:7" ht="15">
      <c r="A206" s="84" t="s">
        <v>2702</v>
      </c>
      <c r="B206" s="84">
        <v>2</v>
      </c>
      <c r="C206" s="123">
        <v>0.0016925990098063896</v>
      </c>
      <c r="D206" s="84" t="s">
        <v>2814</v>
      </c>
      <c r="E206" s="84" t="b">
        <v>0</v>
      </c>
      <c r="F206" s="84" t="b">
        <v>0</v>
      </c>
      <c r="G206" s="84" t="b">
        <v>0</v>
      </c>
    </row>
    <row r="207" spans="1:7" ht="15">
      <c r="A207" s="84" t="s">
        <v>2703</v>
      </c>
      <c r="B207" s="84">
        <v>2</v>
      </c>
      <c r="C207" s="123">
        <v>0.001972626912749628</v>
      </c>
      <c r="D207" s="84" t="s">
        <v>2814</v>
      </c>
      <c r="E207" s="84" t="b">
        <v>0</v>
      </c>
      <c r="F207" s="84" t="b">
        <v>0</v>
      </c>
      <c r="G207" s="84" t="b">
        <v>0</v>
      </c>
    </row>
    <row r="208" spans="1:7" ht="15">
      <c r="A208" s="84" t="s">
        <v>2704</v>
      </c>
      <c r="B208" s="84">
        <v>2</v>
      </c>
      <c r="C208" s="123">
        <v>0.0016925990098063896</v>
      </c>
      <c r="D208" s="84" t="s">
        <v>2814</v>
      </c>
      <c r="E208" s="84" t="b">
        <v>0</v>
      </c>
      <c r="F208" s="84" t="b">
        <v>0</v>
      </c>
      <c r="G208" s="84" t="b">
        <v>0</v>
      </c>
    </row>
    <row r="209" spans="1:7" ht="15">
      <c r="A209" s="84" t="s">
        <v>2705</v>
      </c>
      <c r="B209" s="84">
        <v>2</v>
      </c>
      <c r="C209" s="123">
        <v>0.0016925990098063896</v>
      </c>
      <c r="D209" s="84" t="s">
        <v>2814</v>
      </c>
      <c r="E209" s="84" t="b">
        <v>0</v>
      </c>
      <c r="F209" s="84" t="b">
        <v>1</v>
      </c>
      <c r="G209" s="84" t="b">
        <v>0</v>
      </c>
    </row>
    <row r="210" spans="1:7" ht="15">
      <c r="A210" s="84" t="s">
        <v>2706</v>
      </c>
      <c r="B210" s="84">
        <v>2</v>
      </c>
      <c r="C210" s="123">
        <v>0.0016925990098063896</v>
      </c>
      <c r="D210" s="84" t="s">
        <v>2814</v>
      </c>
      <c r="E210" s="84" t="b">
        <v>0</v>
      </c>
      <c r="F210" s="84" t="b">
        <v>0</v>
      </c>
      <c r="G210" s="84" t="b">
        <v>0</v>
      </c>
    </row>
    <row r="211" spans="1:7" ht="15">
      <c r="A211" s="84" t="s">
        <v>2707</v>
      </c>
      <c r="B211" s="84">
        <v>2</v>
      </c>
      <c r="C211" s="123">
        <v>0.001972626912749628</v>
      </c>
      <c r="D211" s="84" t="s">
        <v>2814</v>
      </c>
      <c r="E211" s="84" t="b">
        <v>0</v>
      </c>
      <c r="F211" s="84" t="b">
        <v>0</v>
      </c>
      <c r="G211" s="84" t="b">
        <v>0</v>
      </c>
    </row>
    <row r="212" spans="1:7" ht="15">
      <c r="A212" s="84" t="s">
        <v>2708</v>
      </c>
      <c r="B212" s="84">
        <v>2</v>
      </c>
      <c r="C212" s="123">
        <v>0.0016925990098063896</v>
      </c>
      <c r="D212" s="84" t="s">
        <v>2814</v>
      </c>
      <c r="E212" s="84" t="b">
        <v>0</v>
      </c>
      <c r="F212" s="84" t="b">
        <v>0</v>
      </c>
      <c r="G212" s="84" t="b">
        <v>0</v>
      </c>
    </row>
    <row r="213" spans="1:7" ht="15">
      <c r="A213" s="84" t="s">
        <v>2709</v>
      </c>
      <c r="B213" s="84">
        <v>2</v>
      </c>
      <c r="C213" s="123">
        <v>0.0016925990098063896</v>
      </c>
      <c r="D213" s="84" t="s">
        <v>2814</v>
      </c>
      <c r="E213" s="84" t="b">
        <v>0</v>
      </c>
      <c r="F213" s="84" t="b">
        <v>0</v>
      </c>
      <c r="G213" s="84" t="b">
        <v>0</v>
      </c>
    </row>
    <row r="214" spans="1:7" ht="15">
      <c r="A214" s="84" t="s">
        <v>2710</v>
      </c>
      <c r="B214" s="84">
        <v>2</v>
      </c>
      <c r="C214" s="123">
        <v>0.0016925990098063896</v>
      </c>
      <c r="D214" s="84" t="s">
        <v>2814</v>
      </c>
      <c r="E214" s="84" t="b">
        <v>0</v>
      </c>
      <c r="F214" s="84" t="b">
        <v>0</v>
      </c>
      <c r="G214" s="84" t="b">
        <v>0</v>
      </c>
    </row>
    <row r="215" spans="1:7" ht="15">
      <c r="A215" s="84" t="s">
        <v>2711</v>
      </c>
      <c r="B215" s="84">
        <v>2</v>
      </c>
      <c r="C215" s="123">
        <v>0.0016925990098063896</v>
      </c>
      <c r="D215" s="84" t="s">
        <v>2814</v>
      </c>
      <c r="E215" s="84" t="b">
        <v>0</v>
      </c>
      <c r="F215" s="84" t="b">
        <v>0</v>
      </c>
      <c r="G215" s="84" t="b">
        <v>0</v>
      </c>
    </row>
    <row r="216" spans="1:7" ht="15">
      <c r="A216" s="84" t="s">
        <v>2712</v>
      </c>
      <c r="B216" s="84">
        <v>2</v>
      </c>
      <c r="C216" s="123">
        <v>0.0016925990098063896</v>
      </c>
      <c r="D216" s="84" t="s">
        <v>2814</v>
      </c>
      <c r="E216" s="84" t="b">
        <v>0</v>
      </c>
      <c r="F216" s="84" t="b">
        <v>0</v>
      </c>
      <c r="G216" s="84" t="b">
        <v>0</v>
      </c>
    </row>
    <row r="217" spans="1:7" ht="15">
      <c r="A217" s="84" t="s">
        <v>2713</v>
      </c>
      <c r="B217" s="84">
        <v>2</v>
      </c>
      <c r="C217" s="123">
        <v>0.0016925990098063896</v>
      </c>
      <c r="D217" s="84" t="s">
        <v>2814</v>
      </c>
      <c r="E217" s="84" t="b">
        <v>0</v>
      </c>
      <c r="F217" s="84" t="b">
        <v>0</v>
      </c>
      <c r="G217" s="84" t="b">
        <v>0</v>
      </c>
    </row>
    <row r="218" spans="1:7" ht="15">
      <c r="A218" s="84" t="s">
        <v>2714</v>
      </c>
      <c r="B218" s="84">
        <v>2</v>
      </c>
      <c r="C218" s="123">
        <v>0.0016925990098063896</v>
      </c>
      <c r="D218" s="84" t="s">
        <v>2814</v>
      </c>
      <c r="E218" s="84" t="b">
        <v>0</v>
      </c>
      <c r="F218" s="84" t="b">
        <v>0</v>
      </c>
      <c r="G218" s="84" t="b">
        <v>0</v>
      </c>
    </row>
    <row r="219" spans="1:7" ht="15">
      <c r="A219" s="84" t="s">
        <v>2715</v>
      </c>
      <c r="B219" s="84">
        <v>2</v>
      </c>
      <c r="C219" s="123">
        <v>0.0016925990098063896</v>
      </c>
      <c r="D219" s="84" t="s">
        <v>2814</v>
      </c>
      <c r="E219" s="84" t="b">
        <v>0</v>
      </c>
      <c r="F219" s="84" t="b">
        <v>0</v>
      </c>
      <c r="G219" s="84" t="b">
        <v>0</v>
      </c>
    </row>
    <row r="220" spans="1:7" ht="15">
      <c r="A220" s="84" t="s">
        <v>2716</v>
      </c>
      <c r="B220" s="84">
        <v>2</v>
      </c>
      <c r="C220" s="123">
        <v>0.0016925990098063896</v>
      </c>
      <c r="D220" s="84" t="s">
        <v>2814</v>
      </c>
      <c r="E220" s="84" t="b">
        <v>0</v>
      </c>
      <c r="F220" s="84" t="b">
        <v>0</v>
      </c>
      <c r="G220" s="84" t="b">
        <v>0</v>
      </c>
    </row>
    <row r="221" spans="1:7" ht="15">
      <c r="A221" s="84" t="s">
        <v>2717</v>
      </c>
      <c r="B221" s="84">
        <v>2</v>
      </c>
      <c r="C221" s="123">
        <v>0.0016925990098063896</v>
      </c>
      <c r="D221" s="84" t="s">
        <v>2814</v>
      </c>
      <c r="E221" s="84" t="b">
        <v>0</v>
      </c>
      <c r="F221" s="84" t="b">
        <v>0</v>
      </c>
      <c r="G221" s="84" t="b">
        <v>0</v>
      </c>
    </row>
    <row r="222" spans="1:7" ht="15">
      <c r="A222" s="84" t="s">
        <v>2718</v>
      </c>
      <c r="B222" s="84">
        <v>2</v>
      </c>
      <c r="C222" s="123">
        <v>0.0016925990098063896</v>
      </c>
      <c r="D222" s="84" t="s">
        <v>2814</v>
      </c>
      <c r="E222" s="84" t="b">
        <v>0</v>
      </c>
      <c r="F222" s="84" t="b">
        <v>0</v>
      </c>
      <c r="G222" s="84" t="b">
        <v>0</v>
      </c>
    </row>
    <row r="223" spans="1:7" ht="15">
      <c r="A223" s="84" t="s">
        <v>2719</v>
      </c>
      <c r="B223" s="84">
        <v>2</v>
      </c>
      <c r="C223" s="123">
        <v>0.001972626912749628</v>
      </c>
      <c r="D223" s="84" t="s">
        <v>2814</v>
      </c>
      <c r="E223" s="84" t="b">
        <v>1</v>
      </c>
      <c r="F223" s="84" t="b">
        <v>0</v>
      </c>
      <c r="G223" s="84" t="b">
        <v>0</v>
      </c>
    </row>
    <row r="224" spans="1:7" ht="15">
      <c r="A224" s="84" t="s">
        <v>301</v>
      </c>
      <c r="B224" s="84">
        <v>2</v>
      </c>
      <c r="C224" s="123">
        <v>0.0016925990098063896</v>
      </c>
      <c r="D224" s="84" t="s">
        <v>2814</v>
      </c>
      <c r="E224" s="84" t="b">
        <v>0</v>
      </c>
      <c r="F224" s="84" t="b">
        <v>0</v>
      </c>
      <c r="G224" s="84" t="b">
        <v>0</v>
      </c>
    </row>
    <row r="225" spans="1:7" ht="15">
      <c r="A225" s="84" t="s">
        <v>2720</v>
      </c>
      <c r="B225" s="84">
        <v>2</v>
      </c>
      <c r="C225" s="123">
        <v>0.0016925990098063896</v>
      </c>
      <c r="D225" s="84" t="s">
        <v>2814</v>
      </c>
      <c r="E225" s="84" t="b">
        <v>0</v>
      </c>
      <c r="F225" s="84" t="b">
        <v>0</v>
      </c>
      <c r="G225" s="84" t="b">
        <v>0</v>
      </c>
    </row>
    <row r="226" spans="1:7" ht="15">
      <c r="A226" s="84" t="s">
        <v>2721</v>
      </c>
      <c r="B226" s="84">
        <v>2</v>
      </c>
      <c r="C226" s="123">
        <v>0.0016925990098063896</v>
      </c>
      <c r="D226" s="84" t="s">
        <v>2814</v>
      </c>
      <c r="E226" s="84" t="b">
        <v>0</v>
      </c>
      <c r="F226" s="84" t="b">
        <v>0</v>
      </c>
      <c r="G226" s="84" t="b">
        <v>0</v>
      </c>
    </row>
    <row r="227" spans="1:7" ht="15">
      <c r="A227" s="84" t="s">
        <v>2722</v>
      </c>
      <c r="B227" s="84">
        <v>2</v>
      </c>
      <c r="C227" s="123">
        <v>0.0016925990098063896</v>
      </c>
      <c r="D227" s="84" t="s">
        <v>2814</v>
      </c>
      <c r="E227" s="84" t="b">
        <v>0</v>
      </c>
      <c r="F227" s="84" t="b">
        <v>0</v>
      </c>
      <c r="G227" s="84" t="b">
        <v>0</v>
      </c>
    </row>
    <row r="228" spans="1:7" ht="15">
      <c r="A228" s="84" t="s">
        <v>2723</v>
      </c>
      <c r="B228" s="84">
        <v>2</v>
      </c>
      <c r="C228" s="123">
        <v>0.0016925990098063896</v>
      </c>
      <c r="D228" s="84" t="s">
        <v>2814</v>
      </c>
      <c r="E228" s="84" t="b">
        <v>0</v>
      </c>
      <c r="F228" s="84" t="b">
        <v>0</v>
      </c>
      <c r="G228" s="84" t="b">
        <v>0</v>
      </c>
    </row>
    <row r="229" spans="1:7" ht="15">
      <c r="A229" s="84" t="s">
        <v>2724</v>
      </c>
      <c r="B229" s="84">
        <v>2</v>
      </c>
      <c r="C229" s="123">
        <v>0.0016925990098063896</v>
      </c>
      <c r="D229" s="84" t="s">
        <v>2814</v>
      </c>
      <c r="E229" s="84" t="b">
        <v>0</v>
      </c>
      <c r="F229" s="84" t="b">
        <v>0</v>
      </c>
      <c r="G229" s="84" t="b">
        <v>0</v>
      </c>
    </row>
    <row r="230" spans="1:7" ht="15">
      <c r="A230" s="84" t="s">
        <v>2725</v>
      </c>
      <c r="B230" s="84">
        <v>2</v>
      </c>
      <c r="C230" s="123">
        <v>0.0016925990098063896</v>
      </c>
      <c r="D230" s="84" t="s">
        <v>2814</v>
      </c>
      <c r="E230" s="84" t="b">
        <v>0</v>
      </c>
      <c r="F230" s="84" t="b">
        <v>0</v>
      </c>
      <c r="G230" s="84" t="b">
        <v>0</v>
      </c>
    </row>
    <row r="231" spans="1:7" ht="15">
      <c r="A231" s="84" t="s">
        <v>2726</v>
      </c>
      <c r="B231" s="84">
        <v>2</v>
      </c>
      <c r="C231" s="123">
        <v>0.0016925990098063896</v>
      </c>
      <c r="D231" s="84" t="s">
        <v>2814</v>
      </c>
      <c r="E231" s="84" t="b">
        <v>0</v>
      </c>
      <c r="F231" s="84" t="b">
        <v>0</v>
      </c>
      <c r="G231" s="84" t="b">
        <v>0</v>
      </c>
    </row>
    <row r="232" spans="1:7" ht="15">
      <c r="A232" s="84" t="s">
        <v>2727</v>
      </c>
      <c r="B232" s="84">
        <v>2</v>
      </c>
      <c r="C232" s="123">
        <v>0.0016925990098063896</v>
      </c>
      <c r="D232" s="84" t="s">
        <v>2814</v>
      </c>
      <c r="E232" s="84" t="b">
        <v>0</v>
      </c>
      <c r="F232" s="84" t="b">
        <v>0</v>
      </c>
      <c r="G232" s="84" t="b">
        <v>0</v>
      </c>
    </row>
    <row r="233" spans="1:7" ht="15">
      <c r="A233" s="84" t="s">
        <v>2728</v>
      </c>
      <c r="B233" s="84">
        <v>2</v>
      </c>
      <c r="C233" s="123">
        <v>0.0016925990098063896</v>
      </c>
      <c r="D233" s="84" t="s">
        <v>2814</v>
      </c>
      <c r="E233" s="84" t="b">
        <v>0</v>
      </c>
      <c r="F233" s="84" t="b">
        <v>0</v>
      </c>
      <c r="G233" s="84" t="b">
        <v>0</v>
      </c>
    </row>
    <row r="234" spans="1:7" ht="15">
      <c r="A234" s="84" t="s">
        <v>2729</v>
      </c>
      <c r="B234" s="84">
        <v>2</v>
      </c>
      <c r="C234" s="123">
        <v>0.0016925990098063896</v>
      </c>
      <c r="D234" s="84" t="s">
        <v>2814</v>
      </c>
      <c r="E234" s="84" t="b">
        <v>0</v>
      </c>
      <c r="F234" s="84" t="b">
        <v>0</v>
      </c>
      <c r="G234" s="84" t="b">
        <v>0</v>
      </c>
    </row>
    <row r="235" spans="1:7" ht="15">
      <c r="A235" s="84" t="s">
        <v>2730</v>
      </c>
      <c r="B235" s="84">
        <v>2</v>
      </c>
      <c r="C235" s="123">
        <v>0.0016925990098063896</v>
      </c>
      <c r="D235" s="84" t="s">
        <v>2814</v>
      </c>
      <c r="E235" s="84" t="b">
        <v>0</v>
      </c>
      <c r="F235" s="84" t="b">
        <v>0</v>
      </c>
      <c r="G235" s="84" t="b">
        <v>0</v>
      </c>
    </row>
    <row r="236" spans="1:7" ht="15">
      <c r="A236" s="84" t="s">
        <v>2731</v>
      </c>
      <c r="B236" s="84">
        <v>2</v>
      </c>
      <c r="C236" s="123">
        <v>0.0016925990098063896</v>
      </c>
      <c r="D236" s="84" t="s">
        <v>2814</v>
      </c>
      <c r="E236" s="84" t="b">
        <v>0</v>
      </c>
      <c r="F236" s="84" t="b">
        <v>0</v>
      </c>
      <c r="G236" s="84" t="b">
        <v>0</v>
      </c>
    </row>
    <row r="237" spans="1:7" ht="15">
      <c r="A237" s="84" t="s">
        <v>2732</v>
      </c>
      <c r="B237" s="84">
        <v>2</v>
      </c>
      <c r="C237" s="123">
        <v>0.0016925990098063896</v>
      </c>
      <c r="D237" s="84" t="s">
        <v>2814</v>
      </c>
      <c r="E237" s="84" t="b">
        <v>0</v>
      </c>
      <c r="F237" s="84" t="b">
        <v>0</v>
      </c>
      <c r="G237" s="84" t="b">
        <v>0</v>
      </c>
    </row>
    <row r="238" spans="1:7" ht="15">
      <c r="A238" s="84" t="s">
        <v>2733</v>
      </c>
      <c r="B238" s="84">
        <v>2</v>
      </c>
      <c r="C238" s="123">
        <v>0.0016925990098063896</v>
      </c>
      <c r="D238" s="84" t="s">
        <v>2814</v>
      </c>
      <c r="E238" s="84" t="b">
        <v>1</v>
      </c>
      <c r="F238" s="84" t="b">
        <v>0</v>
      </c>
      <c r="G238" s="84" t="b">
        <v>0</v>
      </c>
    </row>
    <row r="239" spans="1:7" ht="15">
      <c r="A239" s="84" t="s">
        <v>2734</v>
      </c>
      <c r="B239" s="84">
        <v>2</v>
      </c>
      <c r="C239" s="123">
        <v>0.0016925990098063896</v>
      </c>
      <c r="D239" s="84" t="s">
        <v>2814</v>
      </c>
      <c r="E239" s="84" t="b">
        <v>0</v>
      </c>
      <c r="F239" s="84" t="b">
        <v>0</v>
      </c>
      <c r="G239" s="84" t="b">
        <v>0</v>
      </c>
    </row>
    <row r="240" spans="1:7" ht="15">
      <c r="A240" s="84" t="s">
        <v>2735</v>
      </c>
      <c r="B240" s="84">
        <v>2</v>
      </c>
      <c r="C240" s="123">
        <v>0.0016925990098063896</v>
      </c>
      <c r="D240" s="84" t="s">
        <v>2814</v>
      </c>
      <c r="E240" s="84" t="b">
        <v>0</v>
      </c>
      <c r="F240" s="84" t="b">
        <v>0</v>
      </c>
      <c r="G240" s="84" t="b">
        <v>0</v>
      </c>
    </row>
    <row r="241" spans="1:7" ht="15">
      <c r="A241" s="84" t="s">
        <v>2736</v>
      </c>
      <c r="B241" s="84">
        <v>2</v>
      </c>
      <c r="C241" s="123">
        <v>0.0016925990098063896</v>
      </c>
      <c r="D241" s="84" t="s">
        <v>2814</v>
      </c>
      <c r="E241" s="84" t="b">
        <v>0</v>
      </c>
      <c r="F241" s="84" t="b">
        <v>0</v>
      </c>
      <c r="G241" s="84" t="b">
        <v>0</v>
      </c>
    </row>
    <row r="242" spans="1:7" ht="15">
      <c r="A242" s="84" t="s">
        <v>2737</v>
      </c>
      <c r="B242" s="84">
        <v>2</v>
      </c>
      <c r="C242" s="123">
        <v>0.0016925990098063896</v>
      </c>
      <c r="D242" s="84" t="s">
        <v>2814</v>
      </c>
      <c r="E242" s="84" t="b">
        <v>0</v>
      </c>
      <c r="F242" s="84" t="b">
        <v>0</v>
      </c>
      <c r="G242" s="84" t="b">
        <v>0</v>
      </c>
    </row>
    <row r="243" spans="1:7" ht="15">
      <c r="A243" s="84" t="s">
        <v>2738</v>
      </c>
      <c r="B243" s="84">
        <v>2</v>
      </c>
      <c r="C243" s="123">
        <v>0.0016925990098063896</v>
      </c>
      <c r="D243" s="84" t="s">
        <v>2814</v>
      </c>
      <c r="E243" s="84" t="b">
        <v>1</v>
      </c>
      <c r="F243" s="84" t="b">
        <v>0</v>
      </c>
      <c r="G243" s="84" t="b">
        <v>0</v>
      </c>
    </row>
    <row r="244" spans="1:7" ht="15">
      <c r="A244" s="84" t="s">
        <v>2739</v>
      </c>
      <c r="B244" s="84">
        <v>2</v>
      </c>
      <c r="C244" s="123">
        <v>0.0016925990098063896</v>
      </c>
      <c r="D244" s="84" t="s">
        <v>2814</v>
      </c>
      <c r="E244" s="84" t="b">
        <v>0</v>
      </c>
      <c r="F244" s="84" t="b">
        <v>0</v>
      </c>
      <c r="G244" s="84" t="b">
        <v>0</v>
      </c>
    </row>
    <row r="245" spans="1:7" ht="15">
      <c r="A245" s="84" t="s">
        <v>2740</v>
      </c>
      <c r="B245" s="84">
        <v>2</v>
      </c>
      <c r="C245" s="123">
        <v>0.0016925990098063896</v>
      </c>
      <c r="D245" s="84" t="s">
        <v>2814</v>
      </c>
      <c r="E245" s="84" t="b">
        <v>0</v>
      </c>
      <c r="F245" s="84" t="b">
        <v>0</v>
      </c>
      <c r="G245" s="84" t="b">
        <v>0</v>
      </c>
    </row>
    <row r="246" spans="1:7" ht="15">
      <c r="A246" s="84" t="s">
        <v>2741</v>
      </c>
      <c r="B246" s="84">
        <v>2</v>
      </c>
      <c r="C246" s="123">
        <v>0.0016925990098063896</v>
      </c>
      <c r="D246" s="84" t="s">
        <v>2814</v>
      </c>
      <c r="E246" s="84" t="b">
        <v>0</v>
      </c>
      <c r="F246" s="84" t="b">
        <v>0</v>
      </c>
      <c r="G246" s="84" t="b">
        <v>0</v>
      </c>
    </row>
    <row r="247" spans="1:7" ht="15">
      <c r="A247" s="84" t="s">
        <v>2742</v>
      </c>
      <c r="B247" s="84">
        <v>2</v>
      </c>
      <c r="C247" s="123">
        <v>0.0016925990098063896</v>
      </c>
      <c r="D247" s="84" t="s">
        <v>2814</v>
      </c>
      <c r="E247" s="84" t="b">
        <v>1</v>
      </c>
      <c r="F247" s="84" t="b">
        <v>0</v>
      </c>
      <c r="G247" s="84" t="b">
        <v>0</v>
      </c>
    </row>
    <row r="248" spans="1:7" ht="15">
      <c r="A248" s="84" t="s">
        <v>2743</v>
      </c>
      <c r="B248" s="84">
        <v>2</v>
      </c>
      <c r="C248" s="123">
        <v>0.0016925990098063896</v>
      </c>
      <c r="D248" s="84" t="s">
        <v>2814</v>
      </c>
      <c r="E248" s="84" t="b">
        <v>0</v>
      </c>
      <c r="F248" s="84" t="b">
        <v>0</v>
      </c>
      <c r="G248" s="84" t="b">
        <v>0</v>
      </c>
    </row>
    <row r="249" spans="1:7" ht="15">
      <c r="A249" s="84" t="s">
        <v>2140</v>
      </c>
      <c r="B249" s="84">
        <v>2</v>
      </c>
      <c r="C249" s="123">
        <v>0.0016925990098063896</v>
      </c>
      <c r="D249" s="84" t="s">
        <v>2814</v>
      </c>
      <c r="E249" s="84" t="b">
        <v>0</v>
      </c>
      <c r="F249" s="84" t="b">
        <v>0</v>
      </c>
      <c r="G249" s="84" t="b">
        <v>0</v>
      </c>
    </row>
    <row r="250" spans="1:7" ht="15">
      <c r="A250" s="84" t="s">
        <v>2141</v>
      </c>
      <c r="B250" s="84">
        <v>2</v>
      </c>
      <c r="C250" s="123">
        <v>0.0016925990098063896</v>
      </c>
      <c r="D250" s="84" t="s">
        <v>2814</v>
      </c>
      <c r="E250" s="84" t="b">
        <v>0</v>
      </c>
      <c r="F250" s="84" t="b">
        <v>0</v>
      </c>
      <c r="G250" s="84" t="b">
        <v>0</v>
      </c>
    </row>
    <row r="251" spans="1:7" ht="15">
      <c r="A251" s="84" t="s">
        <v>2143</v>
      </c>
      <c r="B251" s="84">
        <v>2</v>
      </c>
      <c r="C251" s="123">
        <v>0.0016925990098063896</v>
      </c>
      <c r="D251" s="84" t="s">
        <v>2814</v>
      </c>
      <c r="E251" s="84" t="b">
        <v>1</v>
      </c>
      <c r="F251" s="84" t="b">
        <v>0</v>
      </c>
      <c r="G251" s="84" t="b">
        <v>0</v>
      </c>
    </row>
    <row r="252" spans="1:7" ht="15">
      <c r="A252" s="84" t="s">
        <v>2144</v>
      </c>
      <c r="B252" s="84">
        <v>2</v>
      </c>
      <c r="C252" s="123">
        <v>0.0016925990098063896</v>
      </c>
      <c r="D252" s="84" t="s">
        <v>2814</v>
      </c>
      <c r="E252" s="84" t="b">
        <v>0</v>
      </c>
      <c r="F252" s="84" t="b">
        <v>0</v>
      </c>
      <c r="G252" s="84" t="b">
        <v>0</v>
      </c>
    </row>
    <row r="253" spans="1:7" ht="15">
      <c r="A253" s="84" t="s">
        <v>2744</v>
      </c>
      <c r="B253" s="84">
        <v>2</v>
      </c>
      <c r="C253" s="123">
        <v>0.0016925990098063896</v>
      </c>
      <c r="D253" s="84" t="s">
        <v>2814</v>
      </c>
      <c r="E253" s="84" t="b">
        <v>0</v>
      </c>
      <c r="F253" s="84" t="b">
        <v>0</v>
      </c>
      <c r="G253" s="84" t="b">
        <v>0</v>
      </c>
    </row>
    <row r="254" spans="1:7" ht="15">
      <c r="A254" s="84" t="s">
        <v>2745</v>
      </c>
      <c r="B254" s="84">
        <v>2</v>
      </c>
      <c r="C254" s="123">
        <v>0.0016925990098063896</v>
      </c>
      <c r="D254" s="84" t="s">
        <v>2814</v>
      </c>
      <c r="E254" s="84" t="b">
        <v>1</v>
      </c>
      <c r="F254" s="84" t="b">
        <v>0</v>
      </c>
      <c r="G254" s="84" t="b">
        <v>0</v>
      </c>
    </row>
    <row r="255" spans="1:7" ht="15">
      <c r="A255" s="84" t="s">
        <v>339</v>
      </c>
      <c r="B255" s="84">
        <v>2</v>
      </c>
      <c r="C255" s="123">
        <v>0.0016925990098063896</v>
      </c>
      <c r="D255" s="84" t="s">
        <v>2814</v>
      </c>
      <c r="E255" s="84" t="b">
        <v>0</v>
      </c>
      <c r="F255" s="84" t="b">
        <v>0</v>
      </c>
      <c r="G255" s="84" t="b">
        <v>0</v>
      </c>
    </row>
    <row r="256" spans="1:7" ht="15">
      <c r="A256" s="84" t="s">
        <v>337</v>
      </c>
      <c r="B256" s="84">
        <v>2</v>
      </c>
      <c r="C256" s="123">
        <v>0.0016925990098063896</v>
      </c>
      <c r="D256" s="84" t="s">
        <v>2814</v>
      </c>
      <c r="E256" s="84" t="b">
        <v>0</v>
      </c>
      <c r="F256" s="84" t="b">
        <v>0</v>
      </c>
      <c r="G256" s="84" t="b">
        <v>0</v>
      </c>
    </row>
    <row r="257" spans="1:7" ht="15">
      <c r="A257" s="84" t="s">
        <v>2746</v>
      </c>
      <c r="B257" s="84">
        <v>2</v>
      </c>
      <c r="C257" s="123">
        <v>0.0016925990098063896</v>
      </c>
      <c r="D257" s="84" t="s">
        <v>2814</v>
      </c>
      <c r="E257" s="84" t="b">
        <v>1</v>
      </c>
      <c r="F257" s="84" t="b">
        <v>0</v>
      </c>
      <c r="G257" s="84" t="b">
        <v>0</v>
      </c>
    </row>
    <row r="258" spans="1:7" ht="15">
      <c r="A258" s="84" t="s">
        <v>2131</v>
      </c>
      <c r="B258" s="84">
        <v>2</v>
      </c>
      <c r="C258" s="123">
        <v>0.0016925990098063896</v>
      </c>
      <c r="D258" s="84" t="s">
        <v>2814</v>
      </c>
      <c r="E258" s="84" t="b">
        <v>0</v>
      </c>
      <c r="F258" s="84" t="b">
        <v>0</v>
      </c>
      <c r="G258" s="84" t="b">
        <v>0</v>
      </c>
    </row>
    <row r="259" spans="1:7" ht="15">
      <c r="A259" s="84" t="s">
        <v>2747</v>
      </c>
      <c r="B259" s="84">
        <v>2</v>
      </c>
      <c r="C259" s="123">
        <v>0.001972626912749628</v>
      </c>
      <c r="D259" s="84" t="s">
        <v>2814</v>
      </c>
      <c r="E259" s="84" t="b">
        <v>0</v>
      </c>
      <c r="F259" s="84" t="b">
        <v>0</v>
      </c>
      <c r="G259" s="84" t="b">
        <v>0</v>
      </c>
    </row>
    <row r="260" spans="1:7" ht="15">
      <c r="A260" s="84" t="s">
        <v>2748</v>
      </c>
      <c r="B260" s="84">
        <v>2</v>
      </c>
      <c r="C260" s="123">
        <v>0.001972626912749628</v>
      </c>
      <c r="D260" s="84" t="s">
        <v>2814</v>
      </c>
      <c r="E260" s="84" t="b">
        <v>0</v>
      </c>
      <c r="F260" s="84" t="b">
        <v>1</v>
      </c>
      <c r="G260" s="84" t="b">
        <v>0</v>
      </c>
    </row>
    <row r="261" spans="1:7" ht="15">
      <c r="A261" s="84" t="s">
        <v>2749</v>
      </c>
      <c r="B261" s="84">
        <v>2</v>
      </c>
      <c r="C261" s="123">
        <v>0.001972626912749628</v>
      </c>
      <c r="D261" s="84" t="s">
        <v>2814</v>
      </c>
      <c r="E261" s="84" t="b">
        <v>0</v>
      </c>
      <c r="F261" s="84" t="b">
        <v>0</v>
      </c>
      <c r="G261" s="84" t="b">
        <v>0</v>
      </c>
    </row>
    <row r="262" spans="1:7" ht="15">
      <c r="A262" s="84" t="s">
        <v>2750</v>
      </c>
      <c r="B262" s="84">
        <v>2</v>
      </c>
      <c r="C262" s="123">
        <v>0.0016925990098063896</v>
      </c>
      <c r="D262" s="84" t="s">
        <v>2814</v>
      </c>
      <c r="E262" s="84" t="b">
        <v>0</v>
      </c>
      <c r="F262" s="84" t="b">
        <v>0</v>
      </c>
      <c r="G262" s="84" t="b">
        <v>0</v>
      </c>
    </row>
    <row r="263" spans="1:7" ht="15">
      <c r="A263" s="84" t="s">
        <v>2751</v>
      </c>
      <c r="B263" s="84">
        <v>2</v>
      </c>
      <c r="C263" s="123">
        <v>0.0016925990098063896</v>
      </c>
      <c r="D263" s="84" t="s">
        <v>2814</v>
      </c>
      <c r="E263" s="84" t="b">
        <v>1</v>
      </c>
      <c r="F263" s="84" t="b">
        <v>0</v>
      </c>
      <c r="G263" s="84" t="b">
        <v>0</v>
      </c>
    </row>
    <row r="264" spans="1:7" ht="15">
      <c r="A264" s="84" t="s">
        <v>2752</v>
      </c>
      <c r="B264" s="84">
        <v>2</v>
      </c>
      <c r="C264" s="123">
        <v>0.0016925990098063896</v>
      </c>
      <c r="D264" s="84" t="s">
        <v>2814</v>
      </c>
      <c r="E264" s="84" t="b">
        <v>0</v>
      </c>
      <c r="F264" s="84" t="b">
        <v>0</v>
      </c>
      <c r="G264" s="84" t="b">
        <v>0</v>
      </c>
    </row>
    <row r="265" spans="1:7" ht="15">
      <c r="A265" s="84" t="s">
        <v>2753</v>
      </c>
      <c r="B265" s="84">
        <v>2</v>
      </c>
      <c r="C265" s="123">
        <v>0.0016925990098063896</v>
      </c>
      <c r="D265" s="84" t="s">
        <v>2814</v>
      </c>
      <c r="E265" s="84" t="b">
        <v>0</v>
      </c>
      <c r="F265" s="84" t="b">
        <v>0</v>
      </c>
      <c r="G265" s="84" t="b">
        <v>0</v>
      </c>
    </row>
    <row r="266" spans="1:7" ht="15">
      <c r="A266" s="84" t="s">
        <v>2754</v>
      </c>
      <c r="B266" s="84">
        <v>2</v>
      </c>
      <c r="C266" s="123">
        <v>0.0016925990098063896</v>
      </c>
      <c r="D266" s="84" t="s">
        <v>2814</v>
      </c>
      <c r="E266" s="84" t="b">
        <v>0</v>
      </c>
      <c r="F266" s="84" t="b">
        <v>0</v>
      </c>
      <c r="G266" s="84" t="b">
        <v>0</v>
      </c>
    </row>
    <row r="267" spans="1:7" ht="15">
      <c r="A267" s="84" t="s">
        <v>2755</v>
      </c>
      <c r="B267" s="84">
        <v>2</v>
      </c>
      <c r="C267" s="123">
        <v>0.0016925990098063896</v>
      </c>
      <c r="D267" s="84" t="s">
        <v>2814</v>
      </c>
      <c r="E267" s="84" t="b">
        <v>0</v>
      </c>
      <c r="F267" s="84" t="b">
        <v>0</v>
      </c>
      <c r="G267" s="84" t="b">
        <v>0</v>
      </c>
    </row>
    <row r="268" spans="1:7" ht="15">
      <c r="A268" s="84" t="s">
        <v>272</v>
      </c>
      <c r="B268" s="84">
        <v>2</v>
      </c>
      <c r="C268" s="123">
        <v>0.0016925990098063896</v>
      </c>
      <c r="D268" s="84" t="s">
        <v>2814</v>
      </c>
      <c r="E268" s="84" t="b">
        <v>0</v>
      </c>
      <c r="F268" s="84" t="b">
        <v>0</v>
      </c>
      <c r="G268" s="84" t="b">
        <v>0</v>
      </c>
    </row>
    <row r="269" spans="1:7" ht="15">
      <c r="A269" s="84" t="s">
        <v>2756</v>
      </c>
      <c r="B269" s="84">
        <v>2</v>
      </c>
      <c r="C269" s="123">
        <v>0.0016925990098063896</v>
      </c>
      <c r="D269" s="84" t="s">
        <v>2814</v>
      </c>
      <c r="E269" s="84" t="b">
        <v>0</v>
      </c>
      <c r="F269" s="84" t="b">
        <v>0</v>
      </c>
      <c r="G269" s="84" t="b">
        <v>0</v>
      </c>
    </row>
    <row r="270" spans="1:7" ht="15">
      <c r="A270" s="84" t="s">
        <v>2757</v>
      </c>
      <c r="B270" s="84">
        <v>2</v>
      </c>
      <c r="C270" s="123">
        <v>0.0016925990098063896</v>
      </c>
      <c r="D270" s="84" t="s">
        <v>2814</v>
      </c>
      <c r="E270" s="84" t="b">
        <v>0</v>
      </c>
      <c r="F270" s="84" t="b">
        <v>0</v>
      </c>
      <c r="G270" s="84" t="b">
        <v>0</v>
      </c>
    </row>
    <row r="271" spans="1:7" ht="15">
      <c r="A271" s="84" t="s">
        <v>2758</v>
      </c>
      <c r="B271" s="84">
        <v>2</v>
      </c>
      <c r="C271" s="123">
        <v>0.0016925990098063896</v>
      </c>
      <c r="D271" s="84" t="s">
        <v>2814</v>
      </c>
      <c r="E271" s="84" t="b">
        <v>0</v>
      </c>
      <c r="F271" s="84" t="b">
        <v>0</v>
      </c>
      <c r="G271" s="84" t="b">
        <v>0</v>
      </c>
    </row>
    <row r="272" spans="1:7" ht="15">
      <c r="A272" s="84" t="s">
        <v>2759</v>
      </c>
      <c r="B272" s="84">
        <v>2</v>
      </c>
      <c r="C272" s="123">
        <v>0.0016925990098063896</v>
      </c>
      <c r="D272" s="84" t="s">
        <v>2814</v>
      </c>
      <c r="E272" s="84" t="b">
        <v>0</v>
      </c>
      <c r="F272" s="84" t="b">
        <v>0</v>
      </c>
      <c r="G272" s="84" t="b">
        <v>0</v>
      </c>
    </row>
    <row r="273" spans="1:7" ht="15">
      <c r="A273" s="84" t="s">
        <v>2760</v>
      </c>
      <c r="B273" s="84">
        <v>2</v>
      </c>
      <c r="C273" s="123">
        <v>0.0016925990098063896</v>
      </c>
      <c r="D273" s="84" t="s">
        <v>2814</v>
      </c>
      <c r="E273" s="84" t="b">
        <v>0</v>
      </c>
      <c r="F273" s="84" t="b">
        <v>0</v>
      </c>
      <c r="G273" s="84" t="b">
        <v>0</v>
      </c>
    </row>
    <row r="274" spans="1:7" ht="15">
      <c r="A274" s="84" t="s">
        <v>2761</v>
      </c>
      <c r="B274" s="84">
        <v>2</v>
      </c>
      <c r="C274" s="123">
        <v>0.0016925990098063896</v>
      </c>
      <c r="D274" s="84" t="s">
        <v>2814</v>
      </c>
      <c r="E274" s="84" t="b">
        <v>0</v>
      </c>
      <c r="F274" s="84" t="b">
        <v>0</v>
      </c>
      <c r="G274" s="84" t="b">
        <v>0</v>
      </c>
    </row>
    <row r="275" spans="1:7" ht="15">
      <c r="A275" s="84" t="s">
        <v>2762</v>
      </c>
      <c r="B275" s="84">
        <v>2</v>
      </c>
      <c r="C275" s="123">
        <v>0.0016925990098063896</v>
      </c>
      <c r="D275" s="84" t="s">
        <v>2814</v>
      </c>
      <c r="E275" s="84" t="b">
        <v>0</v>
      </c>
      <c r="F275" s="84" t="b">
        <v>0</v>
      </c>
      <c r="G275" s="84" t="b">
        <v>0</v>
      </c>
    </row>
    <row r="276" spans="1:7" ht="15">
      <c r="A276" s="84" t="s">
        <v>2763</v>
      </c>
      <c r="B276" s="84">
        <v>2</v>
      </c>
      <c r="C276" s="123">
        <v>0.0016925990098063896</v>
      </c>
      <c r="D276" s="84" t="s">
        <v>2814</v>
      </c>
      <c r="E276" s="84" t="b">
        <v>0</v>
      </c>
      <c r="F276" s="84" t="b">
        <v>0</v>
      </c>
      <c r="G276" s="84" t="b">
        <v>0</v>
      </c>
    </row>
    <row r="277" spans="1:7" ht="15">
      <c r="A277" s="84" t="s">
        <v>2764</v>
      </c>
      <c r="B277" s="84">
        <v>2</v>
      </c>
      <c r="C277" s="123">
        <v>0.0016925990098063896</v>
      </c>
      <c r="D277" s="84" t="s">
        <v>2814</v>
      </c>
      <c r="E277" s="84" t="b">
        <v>0</v>
      </c>
      <c r="F277" s="84" t="b">
        <v>0</v>
      </c>
      <c r="G277" s="84" t="b">
        <v>0</v>
      </c>
    </row>
    <row r="278" spans="1:7" ht="15">
      <c r="A278" s="84" t="s">
        <v>269</v>
      </c>
      <c r="B278" s="84">
        <v>2</v>
      </c>
      <c r="C278" s="123">
        <v>0.0016925990098063896</v>
      </c>
      <c r="D278" s="84" t="s">
        <v>2814</v>
      </c>
      <c r="E278" s="84" t="b">
        <v>0</v>
      </c>
      <c r="F278" s="84" t="b">
        <v>0</v>
      </c>
      <c r="G278" s="84" t="b">
        <v>0</v>
      </c>
    </row>
    <row r="279" spans="1:7" ht="15">
      <c r="A279" s="84" t="s">
        <v>341</v>
      </c>
      <c r="B279" s="84">
        <v>2</v>
      </c>
      <c r="C279" s="123">
        <v>0.0016925990098063896</v>
      </c>
      <c r="D279" s="84" t="s">
        <v>2814</v>
      </c>
      <c r="E279" s="84" t="b">
        <v>0</v>
      </c>
      <c r="F279" s="84" t="b">
        <v>0</v>
      </c>
      <c r="G279" s="84" t="b">
        <v>0</v>
      </c>
    </row>
    <row r="280" spans="1:7" ht="15">
      <c r="A280" s="84" t="s">
        <v>340</v>
      </c>
      <c r="B280" s="84">
        <v>2</v>
      </c>
      <c r="C280" s="123">
        <v>0.0016925990098063896</v>
      </c>
      <c r="D280" s="84" t="s">
        <v>2814</v>
      </c>
      <c r="E280" s="84" t="b">
        <v>0</v>
      </c>
      <c r="F280" s="84" t="b">
        <v>0</v>
      </c>
      <c r="G280" s="84" t="b">
        <v>0</v>
      </c>
    </row>
    <row r="281" spans="1:7" ht="15">
      <c r="A281" s="84" t="s">
        <v>2147</v>
      </c>
      <c r="B281" s="84">
        <v>2</v>
      </c>
      <c r="C281" s="123">
        <v>0.0016925990098063896</v>
      </c>
      <c r="D281" s="84" t="s">
        <v>2814</v>
      </c>
      <c r="E281" s="84" t="b">
        <v>0</v>
      </c>
      <c r="F281" s="84" t="b">
        <v>0</v>
      </c>
      <c r="G281" s="84" t="b">
        <v>0</v>
      </c>
    </row>
    <row r="282" spans="1:7" ht="15">
      <c r="A282" s="84" t="s">
        <v>2148</v>
      </c>
      <c r="B282" s="84">
        <v>2</v>
      </c>
      <c r="C282" s="123">
        <v>0.0016925990098063896</v>
      </c>
      <c r="D282" s="84" t="s">
        <v>2814</v>
      </c>
      <c r="E282" s="84" t="b">
        <v>1</v>
      </c>
      <c r="F282" s="84" t="b">
        <v>0</v>
      </c>
      <c r="G282" s="84" t="b">
        <v>0</v>
      </c>
    </row>
    <row r="283" spans="1:7" ht="15">
      <c r="A283" s="84" t="s">
        <v>2150</v>
      </c>
      <c r="B283" s="84">
        <v>2</v>
      </c>
      <c r="C283" s="123">
        <v>0.0016925990098063896</v>
      </c>
      <c r="D283" s="84" t="s">
        <v>2814</v>
      </c>
      <c r="E283" s="84" t="b">
        <v>0</v>
      </c>
      <c r="F283" s="84" t="b">
        <v>0</v>
      </c>
      <c r="G283" s="84" t="b">
        <v>0</v>
      </c>
    </row>
    <row r="284" spans="1:7" ht="15">
      <c r="A284" s="84" t="s">
        <v>2151</v>
      </c>
      <c r="B284" s="84">
        <v>2</v>
      </c>
      <c r="C284" s="123">
        <v>0.0016925990098063896</v>
      </c>
      <c r="D284" s="84" t="s">
        <v>2814</v>
      </c>
      <c r="E284" s="84" t="b">
        <v>0</v>
      </c>
      <c r="F284" s="84" t="b">
        <v>0</v>
      </c>
      <c r="G284" s="84" t="b">
        <v>0</v>
      </c>
    </row>
    <row r="285" spans="1:7" ht="15">
      <c r="A285" s="84" t="s">
        <v>2765</v>
      </c>
      <c r="B285" s="84">
        <v>2</v>
      </c>
      <c r="C285" s="123">
        <v>0.0016925990098063896</v>
      </c>
      <c r="D285" s="84" t="s">
        <v>2814</v>
      </c>
      <c r="E285" s="84" t="b">
        <v>0</v>
      </c>
      <c r="F285" s="84" t="b">
        <v>0</v>
      </c>
      <c r="G285" s="84" t="b">
        <v>0</v>
      </c>
    </row>
    <row r="286" spans="1:7" ht="15">
      <c r="A286" s="84" t="s">
        <v>2766</v>
      </c>
      <c r="B286" s="84">
        <v>2</v>
      </c>
      <c r="C286" s="123">
        <v>0.0016925990098063896</v>
      </c>
      <c r="D286" s="84" t="s">
        <v>2814</v>
      </c>
      <c r="E286" s="84" t="b">
        <v>0</v>
      </c>
      <c r="F286" s="84" t="b">
        <v>0</v>
      </c>
      <c r="G286" s="84" t="b">
        <v>0</v>
      </c>
    </row>
    <row r="287" spans="1:7" ht="15">
      <c r="A287" s="84" t="s">
        <v>2767</v>
      </c>
      <c r="B287" s="84">
        <v>2</v>
      </c>
      <c r="C287" s="123">
        <v>0.0016925990098063896</v>
      </c>
      <c r="D287" s="84" t="s">
        <v>2814</v>
      </c>
      <c r="E287" s="84" t="b">
        <v>0</v>
      </c>
      <c r="F287" s="84" t="b">
        <v>0</v>
      </c>
      <c r="G287" s="84" t="b">
        <v>0</v>
      </c>
    </row>
    <row r="288" spans="1:7" ht="15">
      <c r="A288" s="84" t="s">
        <v>2768</v>
      </c>
      <c r="B288" s="84">
        <v>2</v>
      </c>
      <c r="C288" s="123">
        <v>0.0016925990098063896</v>
      </c>
      <c r="D288" s="84" t="s">
        <v>2814</v>
      </c>
      <c r="E288" s="84" t="b">
        <v>0</v>
      </c>
      <c r="F288" s="84" t="b">
        <v>0</v>
      </c>
      <c r="G288" s="84" t="b">
        <v>0</v>
      </c>
    </row>
    <row r="289" spans="1:7" ht="15">
      <c r="A289" s="84" t="s">
        <v>2769</v>
      </c>
      <c r="B289" s="84">
        <v>2</v>
      </c>
      <c r="C289" s="123">
        <v>0.0016925990098063896</v>
      </c>
      <c r="D289" s="84" t="s">
        <v>2814</v>
      </c>
      <c r="E289" s="84" t="b">
        <v>0</v>
      </c>
      <c r="F289" s="84" t="b">
        <v>0</v>
      </c>
      <c r="G289" s="84" t="b">
        <v>0</v>
      </c>
    </row>
    <row r="290" spans="1:7" ht="15">
      <c r="A290" s="84" t="s">
        <v>2770</v>
      </c>
      <c r="B290" s="84">
        <v>2</v>
      </c>
      <c r="C290" s="123">
        <v>0.0016925990098063896</v>
      </c>
      <c r="D290" s="84" t="s">
        <v>2814</v>
      </c>
      <c r="E290" s="84" t="b">
        <v>0</v>
      </c>
      <c r="F290" s="84" t="b">
        <v>0</v>
      </c>
      <c r="G290" s="84" t="b">
        <v>0</v>
      </c>
    </row>
    <row r="291" spans="1:7" ht="15">
      <c r="A291" s="84" t="s">
        <v>2771</v>
      </c>
      <c r="B291" s="84">
        <v>2</v>
      </c>
      <c r="C291" s="123">
        <v>0.0016925990098063896</v>
      </c>
      <c r="D291" s="84" t="s">
        <v>2814</v>
      </c>
      <c r="E291" s="84" t="b">
        <v>0</v>
      </c>
      <c r="F291" s="84" t="b">
        <v>0</v>
      </c>
      <c r="G291" s="84" t="b">
        <v>0</v>
      </c>
    </row>
    <row r="292" spans="1:7" ht="15">
      <c r="A292" s="84" t="s">
        <v>2772</v>
      </c>
      <c r="B292" s="84">
        <v>2</v>
      </c>
      <c r="C292" s="123">
        <v>0.0016925990098063896</v>
      </c>
      <c r="D292" s="84" t="s">
        <v>2814</v>
      </c>
      <c r="E292" s="84" t="b">
        <v>1</v>
      </c>
      <c r="F292" s="84" t="b">
        <v>0</v>
      </c>
      <c r="G292" s="84" t="b">
        <v>0</v>
      </c>
    </row>
    <row r="293" spans="1:7" ht="15">
      <c r="A293" s="84" t="s">
        <v>2773</v>
      </c>
      <c r="B293" s="84">
        <v>2</v>
      </c>
      <c r="C293" s="123">
        <v>0.0016925990098063896</v>
      </c>
      <c r="D293" s="84" t="s">
        <v>2814</v>
      </c>
      <c r="E293" s="84" t="b">
        <v>0</v>
      </c>
      <c r="F293" s="84" t="b">
        <v>0</v>
      </c>
      <c r="G293" s="84" t="b">
        <v>0</v>
      </c>
    </row>
    <row r="294" spans="1:7" ht="15">
      <c r="A294" s="84" t="s">
        <v>2774</v>
      </c>
      <c r="B294" s="84">
        <v>2</v>
      </c>
      <c r="C294" s="123">
        <v>0.0016925990098063896</v>
      </c>
      <c r="D294" s="84" t="s">
        <v>2814</v>
      </c>
      <c r="E294" s="84" t="b">
        <v>0</v>
      </c>
      <c r="F294" s="84" t="b">
        <v>0</v>
      </c>
      <c r="G294" s="84" t="b">
        <v>0</v>
      </c>
    </row>
    <row r="295" spans="1:7" ht="15">
      <c r="A295" s="84" t="s">
        <v>2775</v>
      </c>
      <c r="B295" s="84">
        <v>2</v>
      </c>
      <c r="C295" s="123">
        <v>0.0016925990098063896</v>
      </c>
      <c r="D295" s="84" t="s">
        <v>2814</v>
      </c>
      <c r="E295" s="84" t="b">
        <v>0</v>
      </c>
      <c r="F295" s="84" t="b">
        <v>0</v>
      </c>
      <c r="G295" s="84" t="b">
        <v>0</v>
      </c>
    </row>
    <row r="296" spans="1:7" ht="15">
      <c r="A296" s="84" t="s">
        <v>2776</v>
      </c>
      <c r="B296" s="84">
        <v>2</v>
      </c>
      <c r="C296" s="123">
        <v>0.0016925990098063896</v>
      </c>
      <c r="D296" s="84" t="s">
        <v>2814</v>
      </c>
      <c r="E296" s="84" t="b">
        <v>0</v>
      </c>
      <c r="F296" s="84" t="b">
        <v>0</v>
      </c>
      <c r="G296" s="84" t="b">
        <v>0</v>
      </c>
    </row>
    <row r="297" spans="1:7" ht="15">
      <c r="A297" s="84" t="s">
        <v>2777</v>
      </c>
      <c r="B297" s="84">
        <v>2</v>
      </c>
      <c r="C297" s="123">
        <v>0.0016925990098063896</v>
      </c>
      <c r="D297" s="84" t="s">
        <v>2814</v>
      </c>
      <c r="E297" s="84" t="b">
        <v>0</v>
      </c>
      <c r="F297" s="84" t="b">
        <v>0</v>
      </c>
      <c r="G297" s="84" t="b">
        <v>0</v>
      </c>
    </row>
    <row r="298" spans="1:7" ht="15">
      <c r="A298" s="84" t="s">
        <v>2778</v>
      </c>
      <c r="B298" s="84">
        <v>2</v>
      </c>
      <c r="C298" s="123">
        <v>0.0016925990098063896</v>
      </c>
      <c r="D298" s="84" t="s">
        <v>2814</v>
      </c>
      <c r="E298" s="84" t="b">
        <v>0</v>
      </c>
      <c r="F298" s="84" t="b">
        <v>0</v>
      </c>
      <c r="G298" s="84" t="b">
        <v>0</v>
      </c>
    </row>
    <row r="299" spans="1:7" ht="15">
      <c r="A299" s="84" t="s">
        <v>2779</v>
      </c>
      <c r="B299" s="84">
        <v>2</v>
      </c>
      <c r="C299" s="123">
        <v>0.001972626912749628</v>
      </c>
      <c r="D299" s="84" t="s">
        <v>2814</v>
      </c>
      <c r="E299" s="84" t="b">
        <v>0</v>
      </c>
      <c r="F299" s="84" t="b">
        <v>0</v>
      </c>
      <c r="G299" s="84" t="b">
        <v>0</v>
      </c>
    </row>
    <row r="300" spans="1:7" ht="15">
      <c r="A300" s="84" t="s">
        <v>2780</v>
      </c>
      <c r="B300" s="84">
        <v>2</v>
      </c>
      <c r="C300" s="123">
        <v>0.0016925990098063896</v>
      </c>
      <c r="D300" s="84" t="s">
        <v>2814</v>
      </c>
      <c r="E300" s="84" t="b">
        <v>0</v>
      </c>
      <c r="F300" s="84" t="b">
        <v>0</v>
      </c>
      <c r="G300" s="84" t="b">
        <v>0</v>
      </c>
    </row>
    <row r="301" spans="1:7" ht="15">
      <c r="A301" s="84" t="s">
        <v>2781</v>
      </c>
      <c r="B301" s="84">
        <v>2</v>
      </c>
      <c r="C301" s="123">
        <v>0.0016925990098063896</v>
      </c>
      <c r="D301" s="84" t="s">
        <v>2814</v>
      </c>
      <c r="E301" s="84" t="b">
        <v>0</v>
      </c>
      <c r="F301" s="84" t="b">
        <v>0</v>
      </c>
      <c r="G301" s="84" t="b">
        <v>0</v>
      </c>
    </row>
    <row r="302" spans="1:7" ht="15">
      <c r="A302" s="84" t="s">
        <v>2782</v>
      </c>
      <c r="B302" s="84">
        <v>2</v>
      </c>
      <c r="C302" s="123">
        <v>0.0016925990098063896</v>
      </c>
      <c r="D302" s="84" t="s">
        <v>2814</v>
      </c>
      <c r="E302" s="84" t="b">
        <v>0</v>
      </c>
      <c r="F302" s="84" t="b">
        <v>0</v>
      </c>
      <c r="G302" s="84" t="b">
        <v>0</v>
      </c>
    </row>
    <row r="303" spans="1:7" ht="15">
      <c r="A303" s="84" t="s">
        <v>2783</v>
      </c>
      <c r="B303" s="84">
        <v>2</v>
      </c>
      <c r="C303" s="123">
        <v>0.0016925990098063896</v>
      </c>
      <c r="D303" s="84" t="s">
        <v>2814</v>
      </c>
      <c r="E303" s="84" t="b">
        <v>0</v>
      </c>
      <c r="F303" s="84" t="b">
        <v>0</v>
      </c>
      <c r="G303" s="84" t="b">
        <v>0</v>
      </c>
    </row>
    <row r="304" spans="1:7" ht="15">
      <c r="A304" s="84" t="s">
        <v>2784</v>
      </c>
      <c r="B304" s="84">
        <v>2</v>
      </c>
      <c r="C304" s="123">
        <v>0.0016925990098063896</v>
      </c>
      <c r="D304" s="84" t="s">
        <v>2814</v>
      </c>
      <c r="E304" s="84" t="b">
        <v>0</v>
      </c>
      <c r="F304" s="84" t="b">
        <v>0</v>
      </c>
      <c r="G304" s="84" t="b">
        <v>0</v>
      </c>
    </row>
    <row r="305" spans="1:7" ht="15">
      <c r="A305" s="84" t="s">
        <v>2785</v>
      </c>
      <c r="B305" s="84">
        <v>2</v>
      </c>
      <c r="C305" s="123">
        <v>0.0016925990098063896</v>
      </c>
      <c r="D305" s="84" t="s">
        <v>2814</v>
      </c>
      <c r="E305" s="84" t="b">
        <v>0</v>
      </c>
      <c r="F305" s="84" t="b">
        <v>0</v>
      </c>
      <c r="G305" s="84" t="b">
        <v>0</v>
      </c>
    </row>
    <row r="306" spans="1:7" ht="15">
      <c r="A306" s="84" t="s">
        <v>2786</v>
      </c>
      <c r="B306" s="84">
        <v>2</v>
      </c>
      <c r="C306" s="123">
        <v>0.0016925990098063896</v>
      </c>
      <c r="D306" s="84" t="s">
        <v>2814</v>
      </c>
      <c r="E306" s="84" t="b">
        <v>0</v>
      </c>
      <c r="F306" s="84" t="b">
        <v>0</v>
      </c>
      <c r="G306" s="84" t="b">
        <v>0</v>
      </c>
    </row>
    <row r="307" spans="1:7" ht="15">
      <c r="A307" s="84" t="s">
        <v>2787</v>
      </c>
      <c r="B307" s="84">
        <v>2</v>
      </c>
      <c r="C307" s="123">
        <v>0.0016925990098063896</v>
      </c>
      <c r="D307" s="84" t="s">
        <v>2814</v>
      </c>
      <c r="E307" s="84" t="b">
        <v>0</v>
      </c>
      <c r="F307" s="84" t="b">
        <v>0</v>
      </c>
      <c r="G307" s="84" t="b">
        <v>0</v>
      </c>
    </row>
    <row r="308" spans="1:7" ht="15">
      <c r="A308" s="84" t="s">
        <v>2788</v>
      </c>
      <c r="B308" s="84">
        <v>2</v>
      </c>
      <c r="C308" s="123">
        <v>0.0016925990098063896</v>
      </c>
      <c r="D308" s="84" t="s">
        <v>2814</v>
      </c>
      <c r="E308" s="84" t="b">
        <v>0</v>
      </c>
      <c r="F308" s="84" t="b">
        <v>0</v>
      </c>
      <c r="G308" s="84" t="b">
        <v>0</v>
      </c>
    </row>
    <row r="309" spans="1:7" ht="15">
      <c r="A309" s="84" t="s">
        <v>2789</v>
      </c>
      <c r="B309" s="84">
        <v>2</v>
      </c>
      <c r="C309" s="123">
        <v>0.0016925990098063896</v>
      </c>
      <c r="D309" s="84" t="s">
        <v>2814</v>
      </c>
      <c r="E309" s="84" t="b">
        <v>0</v>
      </c>
      <c r="F309" s="84" t="b">
        <v>0</v>
      </c>
      <c r="G309" s="84" t="b">
        <v>0</v>
      </c>
    </row>
    <row r="310" spans="1:7" ht="15">
      <c r="A310" s="84" t="s">
        <v>2790</v>
      </c>
      <c r="B310" s="84">
        <v>2</v>
      </c>
      <c r="C310" s="123">
        <v>0.0016925990098063896</v>
      </c>
      <c r="D310" s="84" t="s">
        <v>2814</v>
      </c>
      <c r="E310" s="84" t="b">
        <v>0</v>
      </c>
      <c r="F310" s="84" t="b">
        <v>0</v>
      </c>
      <c r="G310" s="84" t="b">
        <v>0</v>
      </c>
    </row>
    <row r="311" spans="1:7" ht="15">
      <c r="A311" s="84" t="s">
        <v>2791</v>
      </c>
      <c r="B311" s="84">
        <v>2</v>
      </c>
      <c r="C311" s="123">
        <v>0.0016925990098063896</v>
      </c>
      <c r="D311" s="84" t="s">
        <v>2814</v>
      </c>
      <c r="E311" s="84" t="b">
        <v>0</v>
      </c>
      <c r="F311" s="84" t="b">
        <v>1</v>
      </c>
      <c r="G311" s="84" t="b">
        <v>0</v>
      </c>
    </row>
    <row r="312" spans="1:7" ht="15">
      <c r="A312" s="84" t="s">
        <v>2792</v>
      </c>
      <c r="B312" s="84">
        <v>2</v>
      </c>
      <c r="C312" s="123">
        <v>0.0016925990098063896</v>
      </c>
      <c r="D312" s="84" t="s">
        <v>2814</v>
      </c>
      <c r="E312" s="84" t="b">
        <v>0</v>
      </c>
      <c r="F312" s="84" t="b">
        <v>0</v>
      </c>
      <c r="G312" s="84" t="b">
        <v>0</v>
      </c>
    </row>
    <row r="313" spans="1:7" ht="15">
      <c r="A313" s="84" t="s">
        <v>2793</v>
      </c>
      <c r="B313" s="84">
        <v>2</v>
      </c>
      <c r="C313" s="123">
        <v>0.0016925990098063896</v>
      </c>
      <c r="D313" s="84" t="s">
        <v>2814</v>
      </c>
      <c r="E313" s="84" t="b">
        <v>0</v>
      </c>
      <c r="F313" s="84" t="b">
        <v>0</v>
      </c>
      <c r="G313" s="84" t="b">
        <v>0</v>
      </c>
    </row>
    <row r="314" spans="1:7" ht="15">
      <c r="A314" s="84" t="s">
        <v>2794</v>
      </c>
      <c r="B314" s="84">
        <v>2</v>
      </c>
      <c r="C314" s="123">
        <v>0.0016925990098063896</v>
      </c>
      <c r="D314" s="84" t="s">
        <v>2814</v>
      </c>
      <c r="E314" s="84" t="b">
        <v>0</v>
      </c>
      <c r="F314" s="84" t="b">
        <v>0</v>
      </c>
      <c r="G314" s="84" t="b">
        <v>0</v>
      </c>
    </row>
    <row r="315" spans="1:7" ht="15">
      <c r="A315" s="84" t="s">
        <v>2795</v>
      </c>
      <c r="B315" s="84">
        <v>2</v>
      </c>
      <c r="C315" s="123">
        <v>0.001972626912749628</v>
      </c>
      <c r="D315" s="84" t="s">
        <v>2814</v>
      </c>
      <c r="E315" s="84" t="b">
        <v>0</v>
      </c>
      <c r="F315" s="84" t="b">
        <v>0</v>
      </c>
      <c r="G315" s="84" t="b">
        <v>0</v>
      </c>
    </row>
    <row r="316" spans="1:7" ht="15">
      <c r="A316" s="84" t="s">
        <v>334</v>
      </c>
      <c r="B316" s="84">
        <v>2</v>
      </c>
      <c r="C316" s="123">
        <v>0.0016925990098063896</v>
      </c>
      <c r="D316" s="84" t="s">
        <v>2814</v>
      </c>
      <c r="E316" s="84" t="b">
        <v>0</v>
      </c>
      <c r="F316" s="84" t="b">
        <v>0</v>
      </c>
      <c r="G316" s="84" t="b">
        <v>0</v>
      </c>
    </row>
    <row r="317" spans="1:7" ht="15">
      <c r="A317" s="84" t="s">
        <v>2136</v>
      </c>
      <c r="B317" s="84">
        <v>2</v>
      </c>
      <c r="C317" s="123">
        <v>0.001972626912749628</v>
      </c>
      <c r="D317" s="84" t="s">
        <v>2814</v>
      </c>
      <c r="E317" s="84" t="b">
        <v>0</v>
      </c>
      <c r="F317" s="84" t="b">
        <v>0</v>
      </c>
      <c r="G317" s="84" t="b">
        <v>0</v>
      </c>
    </row>
    <row r="318" spans="1:7" ht="15">
      <c r="A318" s="84" t="s">
        <v>2796</v>
      </c>
      <c r="B318" s="84">
        <v>2</v>
      </c>
      <c r="C318" s="123">
        <v>0.0016925990098063896</v>
      </c>
      <c r="D318" s="84" t="s">
        <v>2814</v>
      </c>
      <c r="E318" s="84" t="b">
        <v>0</v>
      </c>
      <c r="F318" s="84" t="b">
        <v>0</v>
      </c>
      <c r="G318" s="84" t="b">
        <v>0</v>
      </c>
    </row>
    <row r="319" spans="1:7" ht="15">
      <c r="A319" s="84" t="s">
        <v>243</v>
      </c>
      <c r="B319" s="84">
        <v>2</v>
      </c>
      <c r="C319" s="123">
        <v>0.0016925990098063896</v>
      </c>
      <c r="D319" s="84" t="s">
        <v>2814</v>
      </c>
      <c r="E319" s="84" t="b">
        <v>0</v>
      </c>
      <c r="F319" s="84" t="b">
        <v>0</v>
      </c>
      <c r="G319" s="84" t="b">
        <v>0</v>
      </c>
    </row>
    <row r="320" spans="1:7" ht="15">
      <c r="A320" s="84" t="s">
        <v>333</v>
      </c>
      <c r="B320" s="84">
        <v>2</v>
      </c>
      <c r="C320" s="123">
        <v>0.0016925990098063896</v>
      </c>
      <c r="D320" s="84" t="s">
        <v>2814</v>
      </c>
      <c r="E320" s="84" t="b">
        <v>0</v>
      </c>
      <c r="F320" s="84" t="b">
        <v>0</v>
      </c>
      <c r="G320" s="84" t="b">
        <v>0</v>
      </c>
    </row>
    <row r="321" spans="1:7" ht="15">
      <c r="A321" s="84" t="s">
        <v>2797</v>
      </c>
      <c r="B321" s="84">
        <v>2</v>
      </c>
      <c r="C321" s="123">
        <v>0.0016925990098063896</v>
      </c>
      <c r="D321" s="84" t="s">
        <v>2814</v>
      </c>
      <c r="E321" s="84" t="b">
        <v>0</v>
      </c>
      <c r="F321" s="84" t="b">
        <v>0</v>
      </c>
      <c r="G321" s="84" t="b">
        <v>0</v>
      </c>
    </row>
    <row r="322" spans="1:7" ht="15">
      <c r="A322" s="84" t="s">
        <v>2798</v>
      </c>
      <c r="B322" s="84">
        <v>2</v>
      </c>
      <c r="C322" s="123">
        <v>0.0016925990098063896</v>
      </c>
      <c r="D322" s="84" t="s">
        <v>2814</v>
      </c>
      <c r="E322" s="84" t="b">
        <v>0</v>
      </c>
      <c r="F322" s="84" t="b">
        <v>0</v>
      </c>
      <c r="G322" s="84" t="b">
        <v>0</v>
      </c>
    </row>
    <row r="323" spans="1:7" ht="15">
      <c r="A323" s="84" t="s">
        <v>2799</v>
      </c>
      <c r="B323" s="84">
        <v>2</v>
      </c>
      <c r="C323" s="123">
        <v>0.0016925990098063896</v>
      </c>
      <c r="D323" s="84" t="s">
        <v>2814</v>
      </c>
      <c r="E323" s="84" t="b">
        <v>0</v>
      </c>
      <c r="F323" s="84" t="b">
        <v>0</v>
      </c>
      <c r="G323" s="84" t="b">
        <v>0</v>
      </c>
    </row>
    <row r="324" spans="1:7" ht="15">
      <c r="A324" s="84" t="s">
        <v>2800</v>
      </c>
      <c r="B324" s="84">
        <v>2</v>
      </c>
      <c r="C324" s="123">
        <v>0.0016925990098063896</v>
      </c>
      <c r="D324" s="84" t="s">
        <v>2814</v>
      </c>
      <c r="E324" s="84" t="b">
        <v>0</v>
      </c>
      <c r="F324" s="84" t="b">
        <v>0</v>
      </c>
      <c r="G324" s="84" t="b">
        <v>0</v>
      </c>
    </row>
    <row r="325" spans="1:7" ht="15">
      <c r="A325" s="84" t="s">
        <v>2801</v>
      </c>
      <c r="B325" s="84">
        <v>2</v>
      </c>
      <c r="C325" s="123">
        <v>0.0016925990098063896</v>
      </c>
      <c r="D325" s="84" t="s">
        <v>2814</v>
      </c>
      <c r="E325" s="84" t="b">
        <v>0</v>
      </c>
      <c r="F325" s="84" t="b">
        <v>0</v>
      </c>
      <c r="G325" s="84" t="b">
        <v>0</v>
      </c>
    </row>
    <row r="326" spans="1:7" ht="15">
      <c r="A326" s="84" t="s">
        <v>2802</v>
      </c>
      <c r="B326" s="84">
        <v>2</v>
      </c>
      <c r="C326" s="123">
        <v>0.0016925990098063896</v>
      </c>
      <c r="D326" s="84" t="s">
        <v>2814</v>
      </c>
      <c r="E326" s="84" t="b">
        <v>0</v>
      </c>
      <c r="F326" s="84" t="b">
        <v>0</v>
      </c>
      <c r="G326" s="84" t="b">
        <v>0</v>
      </c>
    </row>
    <row r="327" spans="1:7" ht="15">
      <c r="A327" s="84" t="s">
        <v>2803</v>
      </c>
      <c r="B327" s="84">
        <v>2</v>
      </c>
      <c r="C327" s="123">
        <v>0.001972626912749628</v>
      </c>
      <c r="D327" s="84" t="s">
        <v>2814</v>
      </c>
      <c r="E327" s="84" t="b">
        <v>0</v>
      </c>
      <c r="F327" s="84" t="b">
        <v>0</v>
      </c>
      <c r="G327" s="84" t="b">
        <v>0</v>
      </c>
    </row>
    <row r="328" spans="1:7" ht="15">
      <c r="A328" s="84" t="s">
        <v>2804</v>
      </c>
      <c r="B328" s="84">
        <v>2</v>
      </c>
      <c r="C328" s="123">
        <v>0.0016925990098063896</v>
      </c>
      <c r="D328" s="84" t="s">
        <v>2814</v>
      </c>
      <c r="E328" s="84" t="b">
        <v>0</v>
      </c>
      <c r="F328" s="84" t="b">
        <v>0</v>
      </c>
      <c r="G328" s="84" t="b">
        <v>0</v>
      </c>
    </row>
    <row r="329" spans="1:7" ht="15">
      <c r="A329" s="84" t="s">
        <v>2805</v>
      </c>
      <c r="B329" s="84">
        <v>2</v>
      </c>
      <c r="C329" s="123">
        <v>0.0016925990098063896</v>
      </c>
      <c r="D329" s="84" t="s">
        <v>2814</v>
      </c>
      <c r="E329" s="84" t="b">
        <v>0</v>
      </c>
      <c r="F329" s="84" t="b">
        <v>0</v>
      </c>
      <c r="G329" s="84" t="b">
        <v>0</v>
      </c>
    </row>
    <row r="330" spans="1:7" ht="15">
      <c r="A330" s="84" t="s">
        <v>2806</v>
      </c>
      <c r="B330" s="84">
        <v>2</v>
      </c>
      <c r="C330" s="123">
        <v>0.0016925990098063896</v>
      </c>
      <c r="D330" s="84" t="s">
        <v>2814</v>
      </c>
      <c r="E330" s="84" t="b">
        <v>0</v>
      </c>
      <c r="F330" s="84" t="b">
        <v>0</v>
      </c>
      <c r="G330" s="84" t="b">
        <v>0</v>
      </c>
    </row>
    <row r="331" spans="1:7" ht="15">
      <c r="A331" s="84" t="s">
        <v>2807</v>
      </c>
      <c r="B331" s="84">
        <v>2</v>
      </c>
      <c r="C331" s="123">
        <v>0.0016925990098063896</v>
      </c>
      <c r="D331" s="84" t="s">
        <v>2814</v>
      </c>
      <c r="E331" s="84" t="b">
        <v>0</v>
      </c>
      <c r="F331" s="84" t="b">
        <v>0</v>
      </c>
      <c r="G331" s="84" t="b">
        <v>0</v>
      </c>
    </row>
    <row r="332" spans="1:7" ht="15">
      <c r="A332" s="84" t="s">
        <v>2808</v>
      </c>
      <c r="B332" s="84">
        <v>2</v>
      </c>
      <c r="C332" s="123">
        <v>0.0016925990098063896</v>
      </c>
      <c r="D332" s="84" t="s">
        <v>2814</v>
      </c>
      <c r="E332" s="84" t="b">
        <v>0</v>
      </c>
      <c r="F332" s="84" t="b">
        <v>0</v>
      </c>
      <c r="G332" s="84" t="b">
        <v>0</v>
      </c>
    </row>
    <row r="333" spans="1:7" ht="15">
      <c r="A333" s="84" t="s">
        <v>2809</v>
      </c>
      <c r="B333" s="84">
        <v>2</v>
      </c>
      <c r="C333" s="123">
        <v>0.0016925990098063896</v>
      </c>
      <c r="D333" s="84" t="s">
        <v>2814</v>
      </c>
      <c r="E333" s="84" t="b">
        <v>0</v>
      </c>
      <c r="F333" s="84" t="b">
        <v>0</v>
      </c>
      <c r="G333" s="84" t="b">
        <v>0</v>
      </c>
    </row>
    <row r="334" spans="1:7" ht="15">
      <c r="A334" s="84" t="s">
        <v>2810</v>
      </c>
      <c r="B334" s="84">
        <v>2</v>
      </c>
      <c r="C334" s="123">
        <v>0.0016925990098063896</v>
      </c>
      <c r="D334" s="84" t="s">
        <v>2814</v>
      </c>
      <c r="E334" s="84" t="b">
        <v>0</v>
      </c>
      <c r="F334" s="84" t="b">
        <v>1</v>
      </c>
      <c r="G334" s="84" t="b">
        <v>0</v>
      </c>
    </row>
    <row r="335" spans="1:7" ht="15">
      <c r="A335" s="84" t="s">
        <v>2811</v>
      </c>
      <c r="B335" s="84">
        <v>2</v>
      </c>
      <c r="C335" s="123">
        <v>0.0016925990098063896</v>
      </c>
      <c r="D335" s="84" t="s">
        <v>2814</v>
      </c>
      <c r="E335" s="84" t="b">
        <v>0</v>
      </c>
      <c r="F335" s="84" t="b">
        <v>0</v>
      </c>
      <c r="G335" s="84" t="b">
        <v>0</v>
      </c>
    </row>
    <row r="336" spans="1:7" ht="15">
      <c r="A336" s="84" t="s">
        <v>2067</v>
      </c>
      <c r="B336" s="84">
        <v>46</v>
      </c>
      <c r="C336" s="123">
        <v>0.004568963170057358</v>
      </c>
      <c r="D336" s="84" t="s">
        <v>1971</v>
      </c>
      <c r="E336" s="84" t="b">
        <v>0</v>
      </c>
      <c r="F336" s="84" t="b">
        <v>0</v>
      </c>
      <c r="G336" s="84" t="b">
        <v>0</v>
      </c>
    </row>
    <row r="337" spans="1:7" ht="15">
      <c r="A337" s="84" t="s">
        <v>314</v>
      </c>
      <c r="B337" s="84">
        <v>27</v>
      </c>
      <c r="C337" s="123">
        <v>0.006550186191114754</v>
      </c>
      <c r="D337" s="84" t="s">
        <v>1971</v>
      </c>
      <c r="E337" s="84" t="b">
        <v>0</v>
      </c>
      <c r="F337" s="84" t="b">
        <v>0</v>
      </c>
      <c r="G337" s="84" t="b">
        <v>0</v>
      </c>
    </row>
    <row r="338" spans="1:7" ht="15">
      <c r="A338" s="84" t="s">
        <v>327</v>
      </c>
      <c r="B338" s="84">
        <v>25</v>
      </c>
      <c r="C338" s="123">
        <v>0.00854811937163501</v>
      </c>
      <c r="D338" s="84" t="s">
        <v>1971</v>
      </c>
      <c r="E338" s="84" t="b">
        <v>0</v>
      </c>
      <c r="F338" s="84" t="b">
        <v>0</v>
      </c>
      <c r="G338" s="84" t="b">
        <v>0</v>
      </c>
    </row>
    <row r="339" spans="1:7" ht="15">
      <c r="A339" s="84" t="s">
        <v>2099</v>
      </c>
      <c r="B339" s="84">
        <v>22</v>
      </c>
      <c r="C339" s="123">
        <v>0.011856457856151616</v>
      </c>
      <c r="D339" s="84" t="s">
        <v>1971</v>
      </c>
      <c r="E339" s="84" t="b">
        <v>1</v>
      </c>
      <c r="F339" s="84" t="b">
        <v>0</v>
      </c>
      <c r="G339" s="84" t="b">
        <v>0</v>
      </c>
    </row>
    <row r="340" spans="1:7" ht="15">
      <c r="A340" s="84" t="s">
        <v>2100</v>
      </c>
      <c r="B340" s="84">
        <v>22</v>
      </c>
      <c r="C340" s="123">
        <v>0.016242033626515207</v>
      </c>
      <c r="D340" s="84" t="s">
        <v>1971</v>
      </c>
      <c r="E340" s="84" t="b">
        <v>0</v>
      </c>
      <c r="F340" s="84" t="b">
        <v>0</v>
      </c>
      <c r="G340" s="84" t="b">
        <v>0</v>
      </c>
    </row>
    <row r="341" spans="1:7" ht="15">
      <c r="A341" s="84" t="s">
        <v>2074</v>
      </c>
      <c r="B341" s="84">
        <v>13</v>
      </c>
      <c r="C341" s="123">
        <v>0.012043837497777887</v>
      </c>
      <c r="D341" s="84" t="s">
        <v>1971</v>
      </c>
      <c r="E341" s="84" t="b">
        <v>1</v>
      </c>
      <c r="F341" s="84" t="b">
        <v>0</v>
      </c>
      <c r="G341" s="84" t="b">
        <v>0</v>
      </c>
    </row>
    <row r="342" spans="1:7" ht="15">
      <c r="A342" s="84" t="s">
        <v>2102</v>
      </c>
      <c r="B342" s="84">
        <v>12</v>
      </c>
      <c r="C342" s="123">
        <v>0.02223477691897456</v>
      </c>
      <c r="D342" s="84" t="s">
        <v>1971</v>
      </c>
      <c r="E342" s="84" t="b">
        <v>0</v>
      </c>
      <c r="F342" s="84" t="b">
        <v>0</v>
      </c>
      <c r="G342" s="84" t="b">
        <v>0</v>
      </c>
    </row>
    <row r="343" spans="1:7" ht="15">
      <c r="A343" s="84" t="s">
        <v>2103</v>
      </c>
      <c r="B343" s="84">
        <v>11</v>
      </c>
      <c r="C343" s="123">
        <v>0.010998073731455699</v>
      </c>
      <c r="D343" s="84" t="s">
        <v>1971</v>
      </c>
      <c r="E343" s="84" t="b">
        <v>0</v>
      </c>
      <c r="F343" s="84" t="b">
        <v>0</v>
      </c>
      <c r="G343" s="84" t="b">
        <v>0</v>
      </c>
    </row>
    <row r="344" spans="1:7" ht="15">
      <c r="A344" s="84" t="s">
        <v>2104</v>
      </c>
      <c r="B344" s="84">
        <v>11</v>
      </c>
      <c r="C344" s="123">
        <v>0.010998073731455699</v>
      </c>
      <c r="D344" s="84" t="s">
        <v>1971</v>
      </c>
      <c r="E344" s="84" t="b">
        <v>0</v>
      </c>
      <c r="F344" s="84" t="b">
        <v>0</v>
      </c>
      <c r="G344" s="84" t="b">
        <v>0</v>
      </c>
    </row>
    <row r="345" spans="1:7" ht="15">
      <c r="A345" s="84" t="s">
        <v>2105</v>
      </c>
      <c r="B345" s="84">
        <v>10</v>
      </c>
      <c r="C345" s="123">
        <v>0.010801990306160917</v>
      </c>
      <c r="D345" s="84" t="s">
        <v>1971</v>
      </c>
      <c r="E345" s="84" t="b">
        <v>0</v>
      </c>
      <c r="F345" s="84" t="b">
        <v>0</v>
      </c>
      <c r="G345" s="84" t="b">
        <v>0</v>
      </c>
    </row>
    <row r="346" spans="1:7" ht="15">
      <c r="A346" s="84" t="s">
        <v>2554</v>
      </c>
      <c r="B346" s="84">
        <v>10</v>
      </c>
      <c r="C346" s="123">
        <v>0.010801990306160917</v>
      </c>
      <c r="D346" s="84" t="s">
        <v>1971</v>
      </c>
      <c r="E346" s="84" t="b">
        <v>0</v>
      </c>
      <c r="F346" s="84" t="b">
        <v>0</v>
      </c>
      <c r="G346" s="84" t="b">
        <v>0</v>
      </c>
    </row>
    <row r="347" spans="1:7" ht="15">
      <c r="A347" s="84" t="s">
        <v>2555</v>
      </c>
      <c r="B347" s="84">
        <v>9</v>
      </c>
      <c r="C347" s="123">
        <v>0.010521436741653713</v>
      </c>
      <c r="D347" s="84" t="s">
        <v>1971</v>
      </c>
      <c r="E347" s="84" t="b">
        <v>0</v>
      </c>
      <c r="F347" s="84" t="b">
        <v>0</v>
      </c>
      <c r="G347" s="84" t="b">
        <v>0</v>
      </c>
    </row>
    <row r="348" spans="1:7" ht="15">
      <c r="A348" s="84" t="s">
        <v>2558</v>
      </c>
      <c r="B348" s="84">
        <v>9</v>
      </c>
      <c r="C348" s="123">
        <v>0.010521436741653713</v>
      </c>
      <c r="D348" s="84" t="s">
        <v>1971</v>
      </c>
      <c r="E348" s="84" t="b">
        <v>1</v>
      </c>
      <c r="F348" s="84" t="b">
        <v>0</v>
      </c>
      <c r="G348" s="84" t="b">
        <v>0</v>
      </c>
    </row>
    <row r="349" spans="1:7" ht="15">
      <c r="A349" s="84" t="s">
        <v>2127</v>
      </c>
      <c r="B349" s="84">
        <v>7</v>
      </c>
      <c r="C349" s="123">
        <v>0.009666856748099443</v>
      </c>
      <c r="D349" s="84" t="s">
        <v>1971</v>
      </c>
      <c r="E349" s="84" t="b">
        <v>0</v>
      </c>
      <c r="F349" s="84" t="b">
        <v>0</v>
      </c>
      <c r="G349" s="84" t="b">
        <v>0</v>
      </c>
    </row>
    <row r="350" spans="1:7" ht="15">
      <c r="A350" s="84" t="s">
        <v>2568</v>
      </c>
      <c r="B350" s="84">
        <v>7</v>
      </c>
      <c r="C350" s="123">
        <v>0.009666856748099443</v>
      </c>
      <c r="D350" s="84" t="s">
        <v>1971</v>
      </c>
      <c r="E350" s="84" t="b">
        <v>0</v>
      </c>
      <c r="F350" s="84" t="b">
        <v>0</v>
      </c>
      <c r="G350" s="84" t="b">
        <v>0</v>
      </c>
    </row>
    <row r="351" spans="1:7" ht="15">
      <c r="A351" s="84" t="s">
        <v>2562</v>
      </c>
      <c r="B351" s="84">
        <v>7</v>
      </c>
      <c r="C351" s="123">
        <v>0.009666856748099443</v>
      </c>
      <c r="D351" s="84" t="s">
        <v>1971</v>
      </c>
      <c r="E351" s="84" t="b">
        <v>0</v>
      </c>
      <c r="F351" s="84" t="b">
        <v>0</v>
      </c>
      <c r="G351" s="84" t="b">
        <v>0</v>
      </c>
    </row>
    <row r="352" spans="1:7" ht="15">
      <c r="A352" s="84" t="s">
        <v>2561</v>
      </c>
      <c r="B352" s="84">
        <v>6</v>
      </c>
      <c r="C352" s="123">
        <v>0.009065839810294877</v>
      </c>
      <c r="D352" s="84" t="s">
        <v>1971</v>
      </c>
      <c r="E352" s="84" t="b">
        <v>1</v>
      </c>
      <c r="F352" s="84" t="b">
        <v>0</v>
      </c>
      <c r="G352" s="84" t="b">
        <v>0</v>
      </c>
    </row>
    <row r="353" spans="1:7" ht="15">
      <c r="A353" s="84" t="s">
        <v>2564</v>
      </c>
      <c r="B353" s="84">
        <v>6</v>
      </c>
      <c r="C353" s="123">
        <v>0.009065839810294877</v>
      </c>
      <c r="D353" s="84" t="s">
        <v>1971</v>
      </c>
      <c r="E353" s="84" t="b">
        <v>0</v>
      </c>
      <c r="F353" s="84" t="b">
        <v>0</v>
      </c>
      <c r="G353" s="84" t="b">
        <v>0</v>
      </c>
    </row>
    <row r="354" spans="1:7" ht="15">
      <c r="A354" s="84" t="s">
        <v>2567</v>
      </c>
      <c r="B354" s="84">
        <v>6</v>
      </c>
      <c r="C354" s="123">
        <v>0.009065839810294877</v>
      </c>
      <c r="D354" s="84" t="s">
        <v>1971</v>
      </c>
      <c r="E354" s="84" t="b">
        <v>0</v>
      </c>
      <c r="F354" s="84" t="b">
        <v>0</v>
      </c>
      <c r="G354" s="84" t="b">
        <v>0</v>
      </c>
    </row>
    <row r="355" spans="1:7" ht="15">
      <c r="A355" s="84" t="s">
        <v>2563</v>
      </c>
      <c r="B355" s="84">
        <v>6</v>
      </c>
      <c r="C355" s="123">
        <v>0.009065839810294877</v>
      </c>
      <c r="D355" s="84" t="s">
        <v>1971</v>
      </c>
      <c r="E355" s="84" t="b">
        <v>0</v>
      </c>
      <c r="F355" s="84" t="b">
        <v>0</v>
      </c>
      <c r="G355" s="84" t="b">
        <v>0</v>
      </c>
    </row>
    <row r="356" spans="1:7" ht="15">
      <c r="A356" s="84" t="s">
        <v>2585</v>
      </c>
      <c r="B356" s="84">
        <v>6</v>
      </c>
      <c r="C356" s="123">
        <v>0.009065839810294877</v>
      </c>
      <c r="D356" s="84" t="s">
        <v>1971</v>
      </c>
      <c r="E356" s="84" t="b">
        <v>0</v>
      </c>
      <c r="F356" s="84" t="b">
        <v>0</v>
      </c>
      <c r="G356" s="84" t="b">
        <v>0</v>
      </c>
    </row>
    <row r="357" spans="1:7" ht="15">
      <c r="A357" s="84" t="s">
        <v>2586</v>
      </c>
      <c r="B357" s="84">
        <v>6</v>
      </c>
      <c r="C357" s="123">
        <v>0.009065839810294877</v>
      </c>
      <c r="D357" s="84" t="s">
        <v>1971</v>
      </c>
      <c r="E357" s="84" t="b">
        <v>1</v>
      </c>
      <c r="F357" s="84" t="b">
        <v>0</v>
      </c>
      <c r="G357" s="84" t="b">
        <v>0</v>
      </c>
    </row>
    <row r="358" spans="1:7" ht="15">
      <c r="A358" s="84" t="s">
        <v>2587</v>
      </c>
      <c r="B358" s="84">
        <v>6</v>
      </c>
      <c r="C358" s="123">
        <v>0.009065839810294877</v>
      </c>
      <c r="D358" s="84" t="s">
        <v>1971</v>
      </c>
      <c r="E358" s="84" t="b">
        <v>0</v>
      </c>
      <c r="F358" s="84" t="b">
        <v>0</v>
      </c>
      <c r="G358" s="84" t="b">
        <v>0</v>
      </c>
    </row>
    <row r="359" spans="1:7" ht="15">
      <c r="A359" s="84" t="s">
        <v>2588</v>
      </c>
      <c r="B359" s="84">
        <v>6</v>
      </c>
      <c r="C359" s="123">
        <v>0.009065839810294877</v>
      </c>
      <c r="D359" s="84" t="s">
        <v>1971</v>
      </c>
      <c r="E359" s="84" t="b">
        <v>0</v>
      </c>
      <c r="F359" s="84" t="b">
        <v>0</v>
      </c>
      <c r="G359" s="84" t="b">
        <v>0</v>
      </c>
    </row>
    <row r="360" spans="1:7" ht="15">
      <c r="A360" s="84" t="s">
        <v>2566</v>
      </c>
      <c r="B360" s="84">
        <v>6</v>
      </c>
      <c r="C360" s="123">
        <v>0.009065839810294877</v>
      </c>
      <c r="D360" s="84" t="s">
        <v>1971</v>
      </c>
      <c r="E360" s="84" t="b">
        <v>1</v>
      </c>
      <c r="F360" s="84" t="b">
        <v>0</v>
      </c>
      <c r="G360" s="84" t="b">
        <v>0</v>
      </c>
    </row>
    <row r="361" spans="1:7" ht="15">
      <c r="A361" s="84" t="s">
        <v>2577</v>
      </c>
      <c r="B361" s="84">
        <v>6</v>
      </c>
      <c r="C361" s="123">
        <v>0.009065839810294877</v>
      </c>
      <c r="D361" s="84" t="s">
        <v>1971</v>
      </c>
      <c r="E361" s="84" t="b">
        <v>1</v>
      </c>
      <c r="F361" s="84" t="b">
        <v>0</v>
      </c>
      <c r="G361" s="84" t="b">
        <v>0</v>
      </c>
    </row>
    <row r="362" spans="1:7" ht="15">
      <c r="A362" s="84" t="s">
        <v>2578</v>
      </c>
      <c r="B362" s="84">
        <v>6</v>
      </c>
      <c r="C362" s="123">
        <v>0.009065839810294877</v>
      </c>
      <c r="D362" s="84" t="s">
        <v>1971</v>
      </c>
      <c r="E362" s="84" t="b">
        <v>0</v>
      </c>
      <c r="F362" s="84" t="b">
        <v>0</v>
      </c>
      <c r="G362" s="84" t="b">
        <v>0</v>
      </c>
    </row>
    <row r="363" spans="1:7" ht="15">
      <c r="A363" s="84" t="s">
        <v>2576</v>
      </c>
      <c r="B363" s="84">
        <v>6</v>
      </c>
      <c r="C363" s="123">
        <v>0.009065839810294877</v>
      </c>
      <c r="D363" s="84" t="s">
        <v>1971</v>
      </c>
      <c r="E363" s="84" t="b">
        <v>0</v>
      </c>
      <c r="F363" s="84" t="b">
        <v>0</v>
      </c>
      <c r="G363" s="84" t="b">
        <v>0</v>
      </c>
    </row>
    <row r="364" spans="1:7" ht="15">
      <c r="A364" s="84" t="s">
        <v>2579</v>
      </c>
      <c r="B364" s="84">
        <v>6</v>
      </c>
      <c r="C364" s="123">
        <v>0.009065839810294877</v>
      </c>
      <c r="D364" s="84" t="s">
        <v>1971</v>
      </c>
      <c r="E364" s="84" t="b">
        <v>0</v>
      </c>
      <c r="F364" s="84" t="b">
        <v>0</v>
      </c>
      <c r="G364" s="84" t="b">
        <v>0</v>
      </c>
    </row>
    <row r="365" spans="1:7" ht="15">
      <c r="A365" s="84" t="s">
        <v>2580</v>
      </c>
      <c r="B365" s="84">
        <v>6</v>
      </c>
      <c r="C365" s="123">
        <v>0.009065839810294877</v>
      </c>
      <c r="D365" s="84" t="s">
        <v>1971</v>
      </c>
      <c r="E365" s="84" t="b">
        <v>0</v>
      </c>
      <c r="F365" s="84" t="b">
        <v>0</v>
      </c>
      <c r="G365" s="84" t="b">
        <v>0</v>
      </c>
    </row>
    <row r="366" spans="1:7" ht="15">
      <c r="A366" s="84" t="s">
        <v>2581</v>
      </c>
      <c r="B366" s="84">
        <v>6</v>
      </c>
      <c r="C366" s="123">
        <v>0.009065839810294877</v>
      </c>
      <c r="D366" s="84" t="s">
        <v>1971</v>
      </c>
      <c r="E366" s="84" t="b">
        <v>0</v>
      </c>
      <c r="F366" s="84" t="b">
        <v>0</v>
      </c>
      <c r="G366" s="84" t="b">
        <v>0</v>
      </c>
    </row>
    <row r="367" spans="1:7" ht="15">
      <c r="A367" s="84" t="s">
        <v>2557</v>
      </c>
      <c r="B367" s="84">
        <v>5</v>
      </c>
      <c r="C367" s="123">
        <v>0.008323616470206489</v>
      </c>
      <c r="D367" s="84" t="s">
        <v>1971</v>
      </c>
      <c r="E367" s="84" t="b">
        <v>0</v>
      </c>
      <c r="F367" s="84" t="b">
        <v>0</v>
      </c>
      <c r="G367" s="84" t="b">
        <v>0</v>
      </c>
    </row>
    <row r="368" spans="1:7" ht="15">
      <c r="A368" s="84" t="s">
        <v>2573</v>
      </c>
      <c r="B368" s="84">
        <v>4</v>
      </c>
      <c r="C368" s="123">
        <v>0.007411592306324853</v>
      </c>
      <c r="D368" s="84" t="s">
        <v>1971</v>
      </c>
      <c r="E368" s="84" t="b">
        <v>0</v>
      </c>
      <c r="F368" s="84" t="b">
        <v>0</v>
      </c>
      <c r="G368" s="84" t="b">
        <v>0</v>
      </c>
    </row>
    <row r="369" spans="1:7" ht="15">
      <c r="A369" s="84" t="s">
        <v>2606</v>
      </c>
      <c r="B369" s="84">
        <v>4</v>
      </c>
      <c r="C369" s="123">
        <v>0.007411592306324853</v>
      </c>
      <c r="D369" s="84" t="s">
        <v>1971</v>
      </c>
      <c r="E369" s="84" t="b">
        <v>0</v>
      </c>
      <c r="F369" s="84" t="b">
        <v>0</v>
      </c>
      <c r="G369" s="84" t="b">
        <v>0</v>
      </c>
    </row>
    <row r="370" spans="1:7" ht="15">
      <c r="A370" s="84" t="s">
        <v>2607</v>
      </c>
      <c r="B370" s="84">
        <v>4</v>
      </c>
      <c r="C370" s="123">
        <v>0.007411592306324853</v>
      </c>
      <c r="D370" s="84" t="s">
        <v>1971</v>
      </c>
      <c r="E370" s="84" t="b">
        <v>0</v>
      </c>
      <c r="F370" s="84" t="b">
        <v>0</v>
      </c>
      <c r="G370" s="84" t="b">
        <v>0</v>
      </c>
    </row>
    <row r="371" spans="1:7" ht="15">
      <c r="A371" s="84" t="s">
        <v>2608</v>
      </c>
      <c r="B371" s="84">
        <v>4</v>
      </c>
      <c r="C371" s="123">
        <v>0.007411592306324853</v>
      </c>
      <c r="D371" s="84" t="s">
        <v>1971</v>
      </c>
      <c r="E371" s="84" t="b">
        <v>0</v>
      </c>
      <c r="F371" s="84" t="b">
        <v>0</v>
      </c>
      <c r="G371" s="84" t="b">
        <v>0</v>
      </c>
    </row>
    <row r="372" spans="1:7" ht="15">
      <c r="A372" s="84" t="s">
        <v>2595</v>
      </c>
      <c r="B372" s="84">
        <v>4</v>
      </c>
      <c r="C372" s="123">
        <v>0.007411592306324853</v>
      </c>
      <c r="D372" s="84" t="s">
        <v>1971</v>
      </c>
      <c r="E372" s="84" t="b">
        <v>0</v>
      </c>
      <c r="F372" s="84" t="b">
        <v>0</v>
      </c>
      <c r="G372" s="84" t="b">
        <v>0</v>
      </c>
    </row>
    <row r="373" spans="1:7" ht="15">
      <c r="A373" s="84" t="s">
        <v>2644</v>
      </c>
      <c r="B373" s="84">
        <v>3</v>
      </c>
      <c r="C373" s="123">
        <v>0.006286492695423058</v>
      </c>
      <c r="D373" s="84" t="s">
        <v>1971</v>
      </c>
      <c r="E373" s="84" t="b">
        <v>0</v>
      </c>
      <c r="F373" s="84" t="b">
        <v>0</v>
      </c>
      <c r="G373" s="84" t="b">
        <v>0</v>
      </c>
    </row>
    <row r="374" spans="1:7" ht="15">
      <c r="A374" s="84" t="s">
        <v>2582</v>
      </c>
      <c r="B374" s="84">
        <v>3</v>
      </c>
      <c r="C374" s="123">
        <v>0.006286492695423058</v>
      </c>
      <c r="D374" s="84" t="s">
        <v>1971</v>
      </c>
      <c r="E374" s="84" t="b">
        <v>0</v>
      </c>
      <c r="F374" s="84" t="b">
        <v>0</v>
      </c>
      <c r="G374" s="84" t="b">
        <v>0</v>
      </c>
    </row>
    <row r="375" spans="1:7" ht="15">
      <c r="A375" s="84" t="s">
        <v>2583</v>
      </c>
      <c r="B375" s="84">
        <v>3</v>
      </c>
      <c r="C375" s="123">
        <v>0.006286492695423058</v>
      </c>
      <c r="D375" s="84" t="s">
        <v>1971</v>
      </c>
      <c r="E375" s="84" t="b">
        <v>0</v>
      </c>
      <c r="F375" s="84" t="b">
        <v>0</v>
      </c>
      <c r="G375" s="84" t="b">
        <v>0</v>
      </c>
    </row>
    <row r="376" spans="1:7" ht="15">
      <c r="A376" s="84" t="s">
        <v>2584</v>
      </c>
      <c r="B376" s="84">
        <v>3</v>
      </c>
      <c r="C376" s="123">
        <v>0.006286492695423058</v>
      </c>
      <c r="D376" s="84" t="s">
        <v>1971</v>
      </c>
      <c r="E376" s="84" t="b">
        <v>1</v>
      </c>
      <c r="F376" s="84" t="b">
        <v>0</v>
      </c>
      <c r="G376" s="84" t="b">
        <v>0</v>
      </c>
    </row>
    <row r="377" spans="1:7" ht="15">
      <c r="A377" s="84" t="s">
        <v>2560</v>
      </c>
      <c r="B377" s="84">
        <v>3</v>
      </c>
      <c r="C377" s="123">
        <v>0.006286492695423058</v>
      </c>
      <c r="D377" s="84" t="s">
        <v>1971</v>
      </c>
      <c r="E377" s="84" t="b">
        <v>0</v>
      </c>
      <c r="F377" s="84" t="b">
        <v>0</v>
      </c>
      <c r="G377" s="84" t="b">
        <v>0</v>
      </c>
    </row>
    <row r="378" spans="1:7" ht="15">
      <c r="A378" s="84" t="s">
        <v>2108</v>
      </c>
      <c r="B378" s="84">
        <v>3</v>
      </c>
      <c r="C378" s="123">
        <v>0.006286492695423058</v>
      </c>
      <c r="D378" s="84" t="s">
        <v>1971</v>
      </c>
      <c r="E378" s="84" t="b">
        <v>0</v>
      </c>
      <c r="F378" s="84" t="b">
        <v>0</v>
      </c>
      <c r="G378" s="84" t="b">
        <v>0</v>
      </c>
    </row>
    <row r="379" spans="1:7" ht="15">
      <c r="A379" s="84" t="s">
        <v>2107</v>
      </c>
      <c r="B379" s="84">
        <v>3</v>
      </c>
      <c r="C379" s="123">
        <v>0.006286492695423058</v>
      </c>
      <c r="D379" s="84" t="s">
        <v>1971</v>
      </c>
      <c r="E379" s="84" t="b">
        <v>0</v>
      </c>
      <c r="F379" s="84" t="b">
        <v>0</v>
      </c>
      <c r="G379" s="84" t="b">
        <v>0</v>
      </c>
    </row>
    <row r="380" spans="1:7" ht="15">
      <c r="A380" s="84" t="s">
        <v>2690</v>
      </c>
      <c r="B380" s="84">
        <v>3</v>
      </c>
      <c r="C380" s="123">
        <v>0.006286492695423058</v>
      </c>
      <c r="D380" s="84" t="s">
        <v>1971</v>
      </c>
      <c r="E380" s="84" t="b">
        <v>0</v>
      </c>
      <c r="F380" s="84" t="b">
        <v>0</v>
      </c>
      <c r="G380" s="84" t="b">
        <v>0</v>
      </c>
    </row>
    <row r="381" spans="1:7" ht="15">
      <c r="A381" s="84" t="s">
        <v>2575</v>
      </c>
      <c r="B381" s="84">
        <v>3</v>
      </c>
      <c r="C381" s="123">
        <v>0.006286492695423058</v>
      </c>
      <c r="D381" s="84" t="s">
        <v>1971</v>
      </c>
      <c r="E381" s="84" t="b">
        <v>0</v>
      </c>
      <c r="F381" s="84" t="b">
        <v>0</v>
      </c>
      <c r="G381" s="84" t="b">
        <v>0</v>
      </c>
    </row>
    <row r="382" spans="1:7" ht="15">
      <c r="A382" s="84" t="s">
        <v>2572</v>
      </c>
      <c r="B382" s="84">
        <v>3</v>
      </c>
      <c r="C382" s="123">
        <v>0.006286492695423058</v>
      </c>
      <c r="D382" s="84" t="s">
        <v>1971</v>
      </c>
      <c r="E382" s="84" t="b">
        <v>0</v>
      </c>
      <c r="F382" s="84" t="b">
        <v>0</v>
      </c>
      <c r="G382" s="84" t="b">
        <v>0</v>
      </c>
    </row>
    <row r="383" spans="1:7" ht="15">
      <c r="A383" s="84" t="s">
        <v>2676</v>
      </c>
      <c r="B383" s="84">
        <v>3</v>
      </c>
      <c r="C383" s="123">
        <v>0.006286492695423058</v>
      </c>
      <c r="D383" s="84" t="s">
        <v>1971</v>
      </c>
      <c r="E383" s="84" t="b">
        <v>0</v>
      </c>
      <c r="F383" s="84" t="b">
        <v>0</v>
      </c>
      <c r="G383" s="84" t="b">
        <v>0</v>
      </c>
    </row>
    <row r="384" spans="1:7" ht="15">
      <c r="A384" s="84" t="s">
        <v>2613</v>
      </c>
      <c r="B384" s="84">
        <v>3</v>
      </c>
      <c r="C384" s="123">
        <v>0.006286492695423058</v>
      </c>
      <c r="D384" s="84" t="s">
        <v>1971</v>
      </c>
      <c r="E384" s="84" t="b">
        <v>0</v>
      </c>
      <c r="F384" s="84" t="b">
        <v>0</v>
      </c>
      <c r="G384" s="84" t="b">
        <v>0</v>
      </c>
    </row>
    <row r="385" spans="1:7" ht="15">
      <c r="A385" s="84" t="s">
        <v>2650</v>
      </c>
      <c r="B385" s="84">
        <v>3</v>
      </c>
      <c r="C385" s="123">
        <v>0.006286492695423058</v>
      </c>
      <c r="D385" s="84" t="s">
        <v>1971</v>
      </c>
      <c r="E385" s="84" t="b">
        <v>0</v>
      </c>
      <c r="F385" s="84" t="b">
        <v>0</v>
      </c>
      <c r="G385" s="84" t="b">
        <v>0</v>
      </c>
    </row>
    <row r="386" spans="1:7" ht="15">
      <c r="A386" s="84" t="s">
        <v>2683</v>
      </c>
      <c r="B386" s="84">
        <v>3</v>
      </c>
      <c r="C386" s="123">
        <v>0.006286492695423058</v>
      </c>
      <c r="D386" s="84" t="s">
        <v>1971</v>
      </c>
      <c r="E386" s="84" t="b">
        <v>0</v>
      </c>
      <c r="F386" s="84" t="b">
        <v>0</v>
      </c>
      <c r="G386" s="84" t="b">
        <v>0</v>
      </c>
    </row>
    <row r="387" spans="1:7" ht="15">
      <c r="A387" s="84" t="s">
        <v>2684</v>
      </c>
      <c r="B387" s="84">
        <v>3</v>
      </c>
      <c r="C387" s="123">
        <v>0.006286492695423058</v>
      </c>
      <c r="D387" s="84" t="s">
        <v>1971</v>
      </c>
      <c r="E387" s="84" t="b">
        <v>1</v>
      </c>
      <c r="F387" s="84" t="b">
        <v>0</v>
      </c>
      <c r="G387" s="84" t="b">
        <v>0</v>
      </c>
    </row>
    <row r="388" spans="1:7" ht="15">
      <c r="A388" s="84" t="s">
        <v>2571</v>
      </c>
      <c r="B388" s="84">
        <v>3</v>
      </c>
      <c r="C388" s="123">
        <v>0.006286492695423058</v>
      </c>
      <c r="D388" s="84" t="s">
        <v>1971</v>
      </c>
      <c r="E388" s="84" t="b">
        <v>0</v>
      </c>
      <c r="F388" s="84" t="b">
        <v>0</v>
      </c>
      <c r="G388" s="84" t="b">
        <v>0</v>
      </c>
    </row>
    <row r="389" spans="1:7" ht="15">
      <c r="A389" s="84" t="s">
        <v>2618</v>
      </c>
      <c r="B389" s="84">
        <v>3</v>
      </c>
      <c r="C389" s="123">
        <v>0.006286492695423058</v>
      </c>
      <c r="D389" s="84" t="s">
        <v>1971</v>
      </c>
      <c r="E389" s="84" t="b">
        <v>0</v>
      </c>
      <c r="F389" s="84" t="b">
        <v>0</v>
      </c>
      <c r="G389" s="84" t="b">
        <v>0</v>
      </c>
    </row>
    <row r="390" spans="1:7" ht="15">
      <c r="A390" s="84" t="s">
        <v>2593</v>
      </c>
      <c r="B390" s="84">
        <v>3</v>
      </c>
      <c r="C390" s="123">
        <v>0.006286492695423058</v>
      </c>
      <c r="D390" s="84" t="s">
        <v>1971</v>
      </c>
      <c r="E390" s="84" t="b">
        <v>0</v>
      </c>
      <c r="F390" s="84" t="b">
        <v>0</v>
      </c>
      <c r="G390" s="84" t="b">
        <v>0</v>
      </c>
    </row>
    <row r="391" spans="1:7" ht="15">
      <c r="A391" s="84" t="s">
        <v>2685</v>
      </c>
      <c r="B391" s="84">
        <v>3</v>
      </c>
      <c r="C391" s="123">
        <v>0.006286492695423058</v>
      </c>
      <c r="D391" s="84" t="s">
        <v>1971</v>
      </c>
      <c r="E391" s="84" t="b">
        <v>0</v>
      </c>
      <c r="F391" s="84" t="b">
        <v>0</v>
      </c>
      <c r="G391" s="84" t="b">
        <v>0</v>
      </c>
    </row>
    <row r="392" spans="1:7" ht="15">
      <c r="A392" s="84" t="s">
        <v>2597</v>
      </c>
      <c r="B392" s="84">
        <v>3</v>
      </c>
      <c r="C392" s="123">
        <v>0.006286492695423058</v>
      </c>
      <c r="D392" s="84" t="s">
        <v>1971</v>
      </c>
      <c r="E392" s="84" t="b">
        <v>0</v>
      </c>
      <c r="F392" s="84" t="b">
        <v>0</v>
      </c>
      <c r="G392" s="84" t="b">
        <v>0</v>
      </c>
    </row>
    <row r="393" spans="1:7" ht="15">
      <c r="A393" s="84" t="s">
        <v>2686</v>
      </c>
      <c r="B393" s="84">
        <v>3</v>
      </c>
      <c r="C393" s="123">
        <v>0.006286492695423058</v>
      </c>
      <c r="D393" s="84" t="s">
        <v>1971</v>
      </c>
      <c r="E393" s="84" t="b">
        <v>1</v>
      </c>
      <c r="F393" s="84" t="b">
        <v>0</v>
      </c>
      <c r="G393" s="84" t="b">
        <v>0</v>
      </c>
    </row>
    <row r="394" spans="1:7" ht="15">
      <c r="A394" s="84" t="s">
        <v>2556</v>
      </c>
      <c r="B394" s="84">
        <v>2</v>
      </c>
      <c r="C394" s="123">
        <v>0.004874844680012838</v>
      </c>
      <c r="D394" s="84" t="s">
        <v>1971</v>
      </c>
      <c r="E394" s="84" t="b">
        <v>1</v>
      </c>
      <c r="F394" s="84" t="b">
        <v>0</v>
      </c>
      <c r="G394" s="84" t="b">
        <v>0</v>
      </c>
    </row>
    <row r="395" spans="1:7" ht="15">
      <c r="A395" s="84" t="s">
        <v>2592</v>
      </c>
      <c r="B395" s="84">
        <v>2</v>
      </c>
      <c r="C395" s="123">
        <v>0.004874844680012838</v>
      </c>
      <c r="D395" s="84" t="s">
        <v>1971</v>
      </c>
      <c r="E395" s="84" t="b">
        <v>0</v>
      </c>
      <c r="F395" s="84" t="b">
        <v>0</v>
      </c>
      <c r="G395" s="84" t="b">
        <v>0</v>
      </c>
    </row>
    <row r="396" spans="1:7" ht="15">
      <c r="A396" s="84" t="s">
        <v>2691</v>
      </c>
      <c r="B396" s="84">
        <v>2</v>
      </c>
      <c r="C396" s="123">
        <v>0.004874844680012838</v>
      </c>
      <c r="D396" s="84" t="s">
        <v>1971</v>
      </c>
      <c r="E396" s="84" t="b">
        <v>0</v>
      </c>
      <c r="F396" s="84" t="b">
        <v>0</v>
      </c>
      <c r="G396" s="84" t="b">
        <v>0</v>
      </c>
    </row>
    <row r="397" spans="1:7" ht="15">
      <c r="A397" s="84" t="s">
        <v>2692</v>
      </c>
      <c r="B397" s="84">
        <v>2</v>
      </c>
      <c r="C397" s="123">
        <v>0.004874844680012838</v>
      </c>
      <c r="D397" s="84" t="s">
        <v>1971</v>
      </c>
      <c r="E397" s="84" t="b">
        <v>0</v>
      </c>
      <c r="F397" s="84" t="b">
        <v>0</v>
      </c>
      <c r="G397" s="84" t="b">
        <v>0</v>
      </c>
    </row>
    <row r="398" spans="1:7" ht="15">
      <c r="A398" s="84" t="s">
        <v>2112</v>
      </c>
      <c r="B398" s="84">
        <v>2</v>
      </c>
      <c r="C398" s="123">
        <v>0.004874844680012838</v>
      </c>
      <c r="D398" s="84" t="s">
        <v>1971</v>
      </c>
      <c r="E398" s="84" t="b">
        <v>0</v>
      </c>
      <c r="F398" s="84" t="b">
        <v>0</v>
      </c>
      <c r="G398" s="84" t="b">
        <v>0</v>
      </c>
    </row>
    <row r="399" spans="1:7" ht="15">
      <c r="A399" s="84" t="s">
        <v>2807</v>
      </c>
      <c r="B399" s="84">
        <v>2</v>
      </c>
      <c r="C399" s="123">
        <v>0.004874844680012838</v>
      </c>
      <c r="D399" s="84" t="s">
        <v>1971</v>
      </c>
      <c r="E399" s="84" t="b">
        <v>0</v>
      </c>
      <c r="F399" s="84" t="b">
        <v>0</v>
      </c>
      <c r="G399" s="84" t="b">
        <v>0</v>
      </c>
    </row>
    <row r="400" spans="1:7" ht="15">
      <c r="A400" s="84" t="s">
        <v>2808</v>
      </c>
      <c r="B400" s="84">
        <v>2</v>
      </c>
      <c r="C400" s="123">
        <v>0.004874844680012838</v>
      </c>
      <c r="D400" s="84" t="s">
        <v>1971</v>
      </c>
      <c r="E400" s="84" t="b">
        <v>0</v>
      </c>
      <c r="F400" s="84" t="b">
        <v>0</v>
      </c>
      <c r="G400" s="84" t="b">
        <v>0</v>
      </c>
    </row>
    <row r="401" spans="1:7" ht="15">
      <c r="A401" s="84" t="s">
        <v>2809</v>
      </c>
      <c r="B401" s="84">
        <v>2</v>
      </c>
      <c r="C401" s="123">
        <v>0.004874844680012838</v>
      </c>
      <c r="D401" s="84" t="s">
        <v>1971</v>
      </c>
      <c r="E401" s="84" t="b">
        <v>0</v>
      </c>
      <c r="F401" s="84" t="b">
        <v>0</v>
      </c>
      <c r="G401" s="84" t="b">
        <v>0</v>
      </c>
    </row>
    <row r="402" spans="1:7" ht="15">
      <c r="A402" s="84" t="s">
        <v>2810</v>
      </c>
      <c r="B402" s="84">
        <v>2</v>
      </c>
      <c r="C402" s="123">
        <v>0.004874844680012838</v>
      </c>
      <c r="D402" s="84" t="s">
        <v>1971</v>
      </c>
      <c r="E402" s="84" t="b">
        <v>0</v>
      </c>
      <c r="F402" s="84" t="b">
        <v>1</v>
      </c>
      <c r="G402" s="84" t="b">
        <v>0</v>
      </c>
    </row>
    <row r="403" spans="1:7" ht="15">
      <c r="A403" s="84" t="s">
        <v>2811</v>
      </c>
      <c r="B403" s="84">
        <v>2</v>
      </c>
      <c r="C403" s="123">
        <v>0.004874844680012838</v>
      </c>
      <c r="D403" s="84" t="s">
        <v>1971</v>
      </c>
      <c r="E403" s="84" t="b">
        <v>0</v>
      </c>
      <c r="F403" s="84" t="b">
        <v>0</v>
      </c>
      <c r="G403" s="84" t="b">
        <v>0</v>
      </c>
    </row>
    <row r="404" spans="1:7" ht="15">
      <c r="A404" s="84" t="s">
        <v>2687</v>
      </c>
      <c r="B404" s="84">
        <v>2</v>
      </c>
      <c r="C404" s="123">
        <v>0.004874844680012838</v>
      </c>
      <c r="D404" s="84" t="s">
        <v>1971</v>
      </c>
      <c r="E404" s="84" t="b">
        <v>0</v>
      </c>
      <c r="F404" s="84" t="b">
        <v>0</v>
      </c>
      <c r="G404" s="84" t="b">
        <v>0</v>
      </c>
    </row>
    <row r="405" spans="1:7" ht="15">
      <c r="A405" s="84" t="s">
        <v>2574</v>
      </c>
      <c r="B405" s="84">
        <v>2</v>
      </c>
      <c r="C405" s="123">
        <v>0.004874844680012838</v>
      </c>
      <c r="D405" s="84" t="s">
        <v>1971</v>
      </c>
      <c r="E405" s="84" t="b">
        <v>0</v>
      </c>
      <c r="F405" s="84" t="b">
        <v>0</v>
      </c>
      <c r="G405" s="84" t="b">
        <v>0</v>
      </c>
    </row>
    <row r="406" spans="1:7" ht="15">
      <c r="A406" s="84" t="s">
        <v>2565</v>
      </c>
      <c r="B406" s="84">
        <v>2</v>
      </c>
      <c r="C406" s="123">
        <v>0.004874844680012838</v>
      </c>
      <c r="D406" s="84" t="s">
        <v>1971</v>
      </c>
      <c r="E406" s="84" t="b">
        <v>0</v>
      </c>
      <c r="F406" s="84" t="b">
        <v>0</v>
      </c>
      <c r="G406" s="84" t="b">
        <v>0</v>
      </c>
    </row>
    <row r="407" spans="1:7" ht="15">
      <c r="A407" s="84" t="s">
        <v>2645</v>
      </c>
      <c r="B407" s="84">
        <v>2</v>
      </c>
      <c r="C407" s="123">
        <v>0.004874844680012838</v>
      </c>
      <c r="D407" s="84" t="s">
        <v>1971</v>
      </c>
      <c r="E407" s="84" t="b">
        <v>0</v>
      </c>
      <c r="F407" s="84" t="b">
        <v>0</v>
      </c>
      <c r="G407" s="84" t="b">
        <v>0</v>
      </c>
    </row>
    <row r="408" spans="1:7" ht="15">
      <c r="A408" s="84" t="s">
        <v>2646</v>
      </c>
      <c r="B408" s="84">
        <v>2</v>
      </c>
      <c r="C408" s="123">
        <v>0.004874844680012838</v>
      </c>
      <c r="D408" s="84" t="s">
        <v>1971</v>
      </c>
      <c r="E408" s="84" t="b">
        <v>0</v>
      </c>
      <c r="F408" s="84" t="b">
        <v>0</v>
      </c>
      <c r="G408" s="84" t="b">
        <v>0</v>
      </c>
    </row>
    <row r="409" spans="1:7" ht="15">
      <c r="A409" s="84" t="s">
        <v>2609</v>
      </c>
      <c r="B409" s="84">
        <v>2</v>
      </c>
      <c r="C409" s="123">
        <v>0.004874844680012838</v>
      </c>
      <c r="D409" s="84" t="s">
        <v>1971</v>
      </c>
      <c r="E409" s="84" t="b">
        <v>1</v>
      </c>
      <c r="F409" s="84" t="b">
        <v>0</v>
      </c>
      <c r="G409" s="84" t="b">
        <v>0</v>
      </c>
    </row>
    <row r="410" spans="1:7" ht="15">
      <c r="A410" s="84" t="s">
        <v>2647</v>
      </c>
      <c r="B410" s="84">
        <v>2</v>
      </c>
      <c r="C410" s="123">
        <v>0.004874844680012838</v>
      </c>
      <c r="D410" s="84" t="s">
        <v>1971</v>
      </c>
      <c r="E410" s="84" t="b">
        <v>0</v>
      </c>
      <c r="F410" s="84" t="b">
        <v>0</v>
      </c>
      <c r="G410" s="84" t="b">
        <v>0</v>
      </c>
    </row>
    <row r="411" spans="1:7" ht="15">
      <c r="A411" s="84" t="s">
        <v>2610</v>
      </c>
      <c r="B411" s="84">
        <v>2</v>
      </c>
      <c r="C411" s="123">
        <v>0.004874844680012838</v>
      </c>
      <c r="D411" s="84" t="s">
        <v>1971</v>
      </c>
      <c r="E411" s="84" t="b">
        <v>0</v>
      </c>
      <c r="F411" s="84" t="b">
        <v>0</v>
      </c>
      <c r="G411" s="84" t="b">
        <v>0</v>
      </c>
    </row>
    <row r="412" spans="1:7" ht="15">
      <c r="A412" s="84" t="s">
        <v>2718</v>
      </c>
      <c r="B412" s="84">
        <v>2</v>
      </c>
      <c r="C412" s="123">
        <v>0.004874844680012838</v>
      </c>
      <c r="D412" s="84" t="s">
        <v>1971</v>
      </c>
      <c r="E412" s="84" t="b">
        <v>0</v>
      </c>
      <c r="F412" s="84" t="b">
        <v>0</v>
      </c>
      <c r="G412" s="84" t="b">
        <v>0</v>
      </c>
    </row>
    <row r="413" spans="1:7" ht="15">
      <c r="A413" s="84" t="s">
        <v>2659</v>
      </c>
      <c r="B413" s="84">
        <v>2</v>
      </c>
      <c r="C413" s="123">
        <v>0.006043893206863251</v>
      </c>
      <c r="D413" s="84" t="s">
        <v>1971</v>
      </c>
      <c r="E413" s="84" t="b">
        <v>0</v>
      </c>
      <c r="F413" s="84" t="b">
        <v>0</v>
      </c>
      <c r="G413" s="84" t="b">
        <v>0</v>
      </c>
    </row>
    <row r="414" spans="1:7" ht="15">
      <c r="A414" s="84" t="s">
        <v>243</v>
      </c>
      <c r="B414" s="84">
        <v>2</v>
      </c>
      <c r="C414" s="123">
        <v>0.004874844680012838</v>
      </c>
      <c r="D414" s="84" t="s">
        <v>1971</v>
      </c>
      <c r="E414" s="84" t="b">
        <v>0</v>
      </c>
      <c r="F414" s="84" t="b">
        <v>0</v>
      </c>
      <c r="G414" s="84" t="b">
        <v>0</v>
      </c>
    </row>
    <row r="415" spans="1:7" ht="15">
      <c r="A415" s="84" t="s">
        <v>2067</v>
      </c>
      <c r="B415" s="84">
        <v>39</v>
      </c>
      <c r="C415" s="123">
        <v>0</v>
      </c>
      <c r="D415" s="84" t="s">
        <v>1972</v>
      </c>
      <c r="E415" s="84" t="b">
        <v>0</v>
      </c>
      <c r="F415" s="84" t="b">
        <v>0</v>
      </c>
      <c r="G415" s="84" t="b">
        <v>0</v>
      </c>
    </row>
    <row r="416" spans="1:7" ht="15">
      <c r="A416" s="84" t="s">
        <v>327</v>
      </c>
      <c r="B416" s="84">
        <v>25</v>
      </c>
      <c r="C416" s="123">
        <v>0.0046693024991355855</v>
      </c>
      <c r="D416" s="84" t="s">
        <v>1972</v>
      </c>
      <c r="E416" s="84" t="b">
        <v>0</v>
      </c>
      <c r="F416" s="84" t="b">
        <v>0</v>
      </c>
      <c r="G416" s="84" t="b">
        <v>0</v>
      </c>
    </row>
    <row r="417" spans="1:7" ht="15">
      <c r="A417" s="84" t="s">
        <v>2107</v>
      </c>
      <c r="B417" s="84">
        <v>11</v>
      </c>
      <c r="C417" s="123">
        <v>0.011414449202183928</v>
      </c>
      <c r="D417" s="84" t="s">
        <v>1972</v>
      </c>
      <c r="E417" s="84" t="b">
        <v>0</v>
      </c>
      <c r="F417" s="84" t="b">
        <v>0</v>
      </c>
      <c r="G417" s="84" t="b">
        <v>0</v>
      </c>
    </row>
    <row r="418" spans="1:7" ht="15">
      <c r="A418" s="84" t="s">
        <v>2108</v>
      </c>
      <c r="B418" s="84">
        <v>10</v>
      </c>
      <c r="C418" s="123">
        <v>0.01037677200198539</v>
      </c>
      <c r="D418" s="84" t="s">
        <v>1972</v>
      </c>
      <c r="E418" s="84" t="b">
        <v>0</v>
      </c>
      <c r="F418" s="84" t="b">
        <v>0</v>
      </c>
      <c r="G418" s="84" t="b">
        <v>0</v>
      </c>
    </row>
    <row r="419" spans="1:7" ht="15">
      <c r="A419" s="84" t="s">
        <v>2109</v>
      </c>
      <c r="B419" s="84">
        <v>8</v>
      </c>
      <c r="C419" s="123">
        <v>0.011331027733772724</v>
      </c>
      <c r="D419" s="84" t="s">
        <v>1972</v>
      </c>
      <c r="E419" s="84" t="b">
        <v>0</v>
      </c>
      <c r="F419" s="84" t="b">
        <v>0</v>
      </c>
      <c r="G419" s="84" t="b">
        <v>0</v>
      </c>
    </row>
    <row r="420" spans="1:7" ht="15">
      <c r="A420" s="84" t="s">
        <v>2099</v>
      </c>
      <c r="B420" s="84">
        <v>5</v>
      </c>
      <c r="C420" s="123">
        <v>0.010773358091233533</v>
      </c>
      <c r="D420" s="84" t="s">
        <v>1972</v>
      </c>
      <c r="E420" s="84" t="b">
        <v>1</v>
      </c>
      <c r="F420" s="84" t="b">
        <v>0</v>
      </c>
      <c r="G420" s="84" t="b">
        <v>0</v>
      </c>
    </row>
    <row r="421" spans="1:7" ht="15">
      <c r="A421" s="84" t="s">
        <v>2074</v>
      </c>
      <c r="B421" s="84">
        <v>5</v>
      </c>
      <c r="C421" s="123">
        <v>0.009139858471050961</v>
      </c>
      <c r="D421" s="84" t="s">
        <v>1972</v>
      </c>
      <c r="E421" s="84" t="b">
        <v>1</v>
      </c>
      <c r="F421" s="84" t="b">
        <v>0</v>
      </c>
      <c r="G421" s="84" t="b">
        <v>0</v>
      </c>
    </row>
    <row r="422" spans="1:7" ht="15">
      <c r="A422" s="84" t="s">
        <v>2110</v>
      </c>
      <c r="B422" s="84">
        <v>5</v>
      </c>
      <c r="C422" s="123">
        <v>0.007980872046113115</v>
      </c>
      <c r="D422" s="84" t="s">
        <v>1972</v>
      </c>
      <c r="E422" s="84" t="b">
        <v>0</v>
      </c>
      <c r="F422" s="84" t="b">
        <v>0</v>
      </c>
      <c r="G422" s="84" t="b">
        <v>0</v>
      </c>
    </row>
    <row r="423" spans="1:7" ht="15">
      <c r="A423" s="84" t="s">
        <v>2111</v>
      </c>
      <c r="B423" s="84">
        <v>4</v>
      </c>
      <c r="C423" s="123">
        <v>0.008618686472986825</v>
      </c>
      <c r="D423" s="84" t="s">
        <v>1972</v>
      </c>
      <c r="E423" s="84" t="b">
        <v>0</v>
      </c>
      <c r="F423" s="84" t="b">
        <v>0</v>
      </c>
      <c r="G423" s="84" t="b">
        <v>0</v>
      </c>
    </row>
    <row r="424" spans="1:7" ht="15">
      <c r="A424" s="84" t="s">
        <v>2112</v>
      </c>
      <c r="B424" s="84">
        <v>4</v>
      </c>
      <c r="C424" s="123">
        <v>0.008618686472986825</v>
      </c>
      <c r="D424" s="84" t="s">
        <v>1972</v>
      </c>
      <c r="E424" s="84" t="b">
        <v>0</v>
      </c>
      <c r="F424" s="84" t="b">
        <v>0</v>
      </c>
      <c r="G424" s="84" t="b">
        <v>0</v>
      </c>
    </row>
    <row r="425" spans="1:7" ht="15">
      <c r="A425" s="84" t="s">
        <v>2605</v>
      </c>
      <c r="B425" s="84">
        <v>4</v>
      </c>
      <c r="C425" s="123">
        <v>0.008618686472986825</v>
      </c>
      <c r="D425" s="84" t="s">
        <v>1972</v>
      </c>
      <c r="E425" s="84" t="b">
        <v>0</v>
      </c>
      <c r="F425" s="84" t="b">
        <v>0</v>
      </c>
      <c r="G425" s="84" t="b">
        <v>0</v>
      </c>
    </row>
    <row r="426" spans="1:7" ht="15">
      <c r="A426" s="84" t="s">
        <v>2652</v>
      </c>
      <c r="B426" s="84">
        <v>3</v>
      </c>
      <c r="C426" s="123">
        <v>0.0064640148547401195</v>
      </c>
      <c r="D426" s="84" t="s">
        <v>1972</v>
      </c>
      <c r="E426" s="84" t="b">
        <v>0</v>
      </c>
      <c r="F426" s="84" t="b">
        <v>0</v>
      </c>
      <c r="G426" s="84" t="b">
        <v>0</v>
      </c>
    </row>
    <row r="427" spans="1:7" ht="15">
      <c r="A427" s="84" t="s">
        <v>2104</v>
      </c>
      <c r="B427" s="84">
        <v>3</v>
      </c>
      <c r="C427" s="123">
        <v>0.005483915082630577</v>
      </c>
      <c r="D427" s="84" t="s">
        <v>1972</v>
      </c>
      <c r="E427" s="84" t="b">
        <v>0</v>
      </c>
      <c r="F427" s="84" t="b">
        <v>0</v>
      </c>
      <c r="G427" s="84" t="b">
        <v>0</v>
      </c>
    </row>
    <row r="428" spans="1:7" ht="15">
      <c r="A428" s="84" t="s">
        <v>2672</v>
      </c>
      <c r="B428" s="84">
        <v>3</v>
      </c>
      <c r="C428" s="123">
        <v>0.005483915082630577</v>
      </c>
      <c r="D428" s="84" t="s">
        <v>1972</v>
      </c>
      <c r="E428" s="84" t="b">
        <v>0</v>
      </c>
      <c r="F428" s="84" t="b">
        <v>0</v>
      </c>
      <c r="G428" s="84" t="b">
        <v>0</v>
      </c>
    </row>
    <row r="429" spans="1:7" ht="15">
      <c r="A429" s="84" t="s">
        <v>2570</v>
      </c>
      <c r="B429" s="84">
        <v>3</v>
      </c>
      <c r="C429" s="123">
        <v>0.005483915082630577</v>
      </c>
      <c r="D429" s="84" t="s">
        <v>1972</v>
      </c>
      <c r="E429" s="84" t="b">
        <v>0</v>
      </c>
      <c r="F429" s="84" t="b">
        <v>0</v>
      </c>
      <c r="G429" s="84" t="b">
        <v>0</v>
      </c>
    </row>
    <row r="430" spans="1:7" ht="15">
      <c r="A430" s="84" t="s">
        <v>2620</v>
      </c>
      <c r="B430" s="84">
        <v>3</v>
      </c>
      <c r="C430" s="123">
        <v>0.005483915082630577</v>
      </c>
      <c r="D430" s="84" t="s">
        <v>1972</v>
      </c>
      <c r="E430" s="84" t="b">
        <v>0</v>
      </c>
      <c r="F430" s="84" t="b">
        <v>0</v>
      </c>
      <c r="G430" s="84" t="b">
        <v>0</v>
      </c>
    </row>
    <row r="431" spans="1:7" ht="15">
      <c r="A431" s="84" t="s">
        <v>2596</v>
      </c>
      <c r="B431" s="84">
        <v>3</v>
      </c>
      <c r="C431" s="123">
        <v>0.005483915082630577</v>
      </c>
      <c r="D431" s="84" t="s">
        <v>1972</v>
      </c>
      <c r="E431" s="84" t="b">
        <v>0</v>
      </c>
      <c r="F431" s="84" t="b">
        <v>0</v>
      </c>
      <c r="G431" s="84" t="b">
        <v>0</v>
      </c>
    </row>
    <row r="432" spans="1:7" ht="15">
      <c r="A432" s="84" t="s">
        <v>2590</v>
      </c>
      <c r="B432" s="84">
        <v>3</v>
      </c>
      <c r="C432" s="123">
        <v>0.0064640148547401195</v>
      </c>
      <c r="D432" s="84" t="s">
        <v>1972</v>
      </c>
      <c r="E432" s="84" t="b">
        <v>0</v>
      </c>
      <c r="F432" s="84" t="b">
        <v>0</v>
      </c>
      <c r="G432" s="84" t="b">
        <v>0</v>
      </c>
    </row>
    <row r="433" spans="1:7" ht="15">
      <c r="A433" s="84" t="s">
        <v>2604</v>
      </c>
      <c r="B433" s="84">
        <v>3</v>
      </c>
      <c r="C433" s="123">
        <v>0.005483915082630577</v>
      </c>
      <c r="D433" s="84" t="s">
        <v>1972</v>
      </c>
      <c r="E433" s="84" t="b">
        <v>0</v>
      </c>
      <c r="F433" s="84" t="b">
        <v>0</v>
      </c>
      <c r="G433" s="84" t="b">
        <v>0</v>
      </c>
    </row>
    <row r="434" spans="1:7" ht="15">
      <c r="A434" s="84" t="s">
        <v>2642</v>
      </c>
      <c r="B434" s="84">
        <v>3</v>
      </c>
      <c r="C434" s="123">
        <v>0.005483915082630577</v>
      </c>
      <c r="D434" s="84" t="s">
        <v>1972</v>
      </c>
      <c r="E434" s="84" t="b">
        <v>0</v>
      </c>
      <c r="F434" s="84" t="b">
        <v>0</v>
      </c>
      <c r="G434" s="84" t="b">
        <v>0</v>
      </c>
    </row>
    <row r="435" spans="1:7" ht="15">
      <c r="A435" s="84" t="s">
        <v>2127</v>
      </c>
      <c r="B435" s="84">
        <v>3</v>
      </c>
      <c r="C435" s="123">
        <v>0.0064640148547401195</v>
      </c>
      <c r="D435" s="84" t="s">
        <v>1972</v>
      </c>
      <c r="E435" s="84" t="b">
        <v>0</v>
      </c>
      <c r="F435" s="84" t="b">
        <v>0</v>
      </c>
      <c r="G435" s="84" t="b">
        <v>0</v>
      </c>
    </row>
    <row r="436" spans="1:7" ht="15">
      <c r="A436" s="84" t="s">
        <v>2598</v>
      </c>
      <c r="B436" s="84">
        <v>3</v>
      </c>
      <c r="C436" s="123">
        <v>0.005483915082630577</v>
      </c>
      <c r="D436" s="84" t="s">
        <v>1972</v>
      </c>
      <c r="E436" s="84" t="b">
        <v>0</v>
      </c>
      <c r="F436" s="84" t="b">
        <v>0</v>
      </c>
      <c r="G436" s="84" t="b">
        <v>0</v>
      </c>
    </row>
    <row r="437" spans="1:7" ht="15">
      <c r="A437" s="84" t="s">
        <v>2648</v>
      </c>
      <c r="B437" s="84">
        <v>3</v>
      </c>
      <c r="C437" s="123">
        <v>0.005483915082630577</v>
      </c>
      <c r="D437" s="84" t="s">
        <v>1972</v>
      </c>
      <c r="E437" s="84" t="b">
        <v>0</v>
      </c>
      <c r="F437" s="84" t="b">
        <v>0</v>
      </c>
      <c r="G437" s="84" t="b">
        <v>0</v>
      </c>
    </row>
    <row r="438" spans="1:7" ht="15">
      <c r="A438" s="84" t="s">
        <v>2671</v>
      </c>
      <c r="B438" s="84">
        <v>3</v>
      </c>
      <c r="C438" s="123">
        <v>0.005483915082630577</v>
      </c>
      <c r="D438" s="84" t="s">
        <v>1972</v>
      </c>
      <c r="E438" s="84" t="b">
        <v>0</v>
      </c>
      <c r="F438" s="84" t="b">
        <v>0</v>
      </c>
      <c r="G438" s="84" t="b">
        <v>0</v>
      </c>
    </row>
    <row r="439" spans="1:7" ht="15">
      <c r="A439" s="84" t="s">
        <v>2617</v>
      </c>
      <c r="B439" s="84">
        <v>3</v>
      </c>
      <c r="C439" s="123">
        <v>0.00813950648181237</v>
      </c>
      <c r="D439" s="84" t="s">
        <v>1972</v>
      </c>
      <c r="E439" s="84" t="b">
        <v>0</v>
      </c>
      <c r="F439" s="84" t="b">
        <v>0</v>
      </c>
      <c r="G439" s="84" t="b">
        <v>0</v>
      </c>
    </row>
    <row r="440" spans="1:7" ht="15">
      <c r="A440" s="84" t="s">
        <v>2640</v>
      </c>
      <c r="B440" s="84">
        <v>3</v>
      </c>
      <c r="C440" s="123">
        <v>0.00813950648181237</v>
      </c>
      <c r="D440" s="84" t="s">
        <v>1972</v>
      </c>
      <c r="E440" s="84" t="b">
        <v>0</v>
      </c>
      <c r="F440" s="84" t="b">
        <v>0</v>
      </c>
      <c r="G440" s="84" t="b">
        <v>0</v>
      </c>
    </row>
    <row r="441" spans="1:7" ht="15">
      <c r="A441" s="84" t="s">
        <v>2557</v>
      </c>
      <c r="B441" s="84">
        <v>2</v>
      </c>
      <c r="C441" s="123">
        <v>0.004309343236493413</v>
      </c>
      <c r="D441" s="84" t="s">
        <v>1972</v>
      </c>
      <c r="E441" s="84" t="b">
        <v>0</v>
      </c>
      <c r="F441" s="84" t="b">
        <v>0</v>
      </c>
      <c r="G441" s="84" t="b">
        <v>0</v>
      </c>
    </row>
    <row r="442" spans="1:7" ht="15">
      <c r="A442" s="84" t="s">
        <v>2675</v>
      </c>
      <c r="B442" s="84">
        <v>2</v>
      </c>
      <c r="C442" s="123">
        <v>0.005426337654541581</v>
      </c>
      <c r="D442" s="84" t="s">
        <v>1972</v>
      </c>
      <c r="E442" s="84" t="b">
        <v>0</v>
      </c>
      <c r="F442" s="84" t="b">
        <v>0</v>
      </c>
      <c r="G442" s="84" t="b">
        <v>0</v>
      </c>
    </row>
    <row r="443" spans="1:7" ht="15">
      <c r="A443" s="84" t="s">
        <v>2682</v>
      </c>
      <c r="B443" s="84">
        <v>2</v>
      </c>
      <c r="C443" s="123">
        <v>0.004309343236493413</v>
      </c>
      <c r="D443" s="84" t="s">
        <v>1972</v>
      </c>
      <c r="E443" s="84" t="b">
        <v>0</v>
      </c>
      <c r="F443" s="84" t="b">
        <v>0</v>
      </c>
      <c r="G443" s="84" t="b">
        <v>0</v>
      </c>
    </row>
    <row r="444" spans="1:7" ht="15">
      <c r="A444" s="84" t="s">
        <v>2556</v>
      </c>
      <c r="B444" s="84">
        <v>2</v>
      </c>
      <c r="C444" s="123">
        <v>0.004309343236493413</v>
      </c>
      <c r="D444" s="84" t="s">
        <v>1972</v>
      </c>
      <c r="E444" s="84" t="b">
        <v>1</v>
      </c>
      <c r="F444" s="84" t="b">
        <v>0</v>
      </c>
      <c r="G444" s="84" t="b">
        <v>0</v>
      </c>
    </row>
    <row r="445" spans="1:7" ht="15">
      <c r="A445" s="84" t="s">
        <v>2591</v>
      </c>
      <c r="B445" s="84">
        <v>2</v>
      </c>
      <c r="C445" s="123">
        <v>0.005426337654541581</v>
      </c>
      <c r="D445" s="84" t="s">
        <v>1972</v>
      </c>
      <c r="E445" s="84" t="b">
        <v>0</v>
      </c>
      <c r="F445" s="84" t="b">
        <v>0</v>
      </c>
      <c r="G445" s="84" t="b">
        <v>0</v>
      </c>
    </row>
    <row r="446" spans="1:7" ht="15">
      <c r="A446" s="84" t="s">
        <v>2623</v>
      </c>
      <c r="B446" s="84">
        <v>2</v>
      </c>
      <c r="C446" s="123">
        <v>0.004309343236493413</v>
      </c>
      <c r="D446" s="84" t="s">
        <v>1972</v>
      </c>
      <c r="E446" s="84" t="b">
        <v>0</v>
      </c>
      <c r="F446" s="84" t="b">
        <v>0</v>
      </c>
      <c r="G446" s="84" t="b">
        <v>0</v>
      </c>
    </row>
    <row r="447" spans="1:7" ht="15">
      <c r="A447" s="84" t="s">
        <v>2609</v>
      </c>
      <c r="B447" s="84">
        <v>2</v>
      </c>
      <c r="C447" s="123">
        <v>0.004309343236493413</v>
      </c>
      <c r="D447" s="84" t="s">
        <v>1972</v>
      </c>
      <c r="E447" s="84" t="b">
        <v>1</v>
      </c>
      <c r="F447" s="84" t="b">
        <v>0</v>
      </c>
      <c r="G447" s="84" t="b">
        <v>0</v>
      </c>
    </row>
    <row r="448" spans="1:7" ht="15">
      <c r="A448" s="84" t="s">
        <v>2781</v>
      </c>
      <c r="B448" s="84">
        <v>2</v>
      </c>
      <c r="C448" s="123">
        <v>0.004309343236493413</v>
      </c>
      <c r="D448" s="84" t="s">
        <v>1972</v>
      </c>
      <c r="E448" s="84" t="b">
        <v>0</v>
      </c>
      <c r="F448" s="84" t="b">
        <v>0</v>
      </c>
      <c r="G448" s="84" t="b">
        <v>0</v>
      </c>
    </row>
    <row r="449" spans="1:7" ht="15">
      <c r="A449" s="84" t="s">
        <v>2803</v>
      </c>
      <c r="B449" s="84">
        <v>2</v>
      </c>
      <c r="C449" s="123">
        <v>0.005426337654541581</v>
      </c>
      <c r="D449" s="84" t="s">
        <v>1972</v>
      </c>
      <c r="E449" s="84" t="b">
        <v>0</v>
      </c>
      <c r="F449" s="84" t="b">
        <v>0</v>
      </c>
      <c r="G449" s="84" t="b">
        <v>0</v>
      </c>
    </row>
    <row r="450" spans="1:7" ht="15">
      <c r="A450" s="84" t="s">
        <v>2794</v>
      </c>
      <c r="B450" s="84">
        <v>2</v>
      </c>
      <c r="C450" s="123">
        <v>0.004309343236493413</v>
      </c>
      <c r="D450" s="84" t="s">
        <v>1972</v>
      </c>
      <c r="E450" s="84" t="b">
        <v>0</v>
      </c>
      <c r="F450" s="84" t="b">
        <v>0</v>
      </c>
      <c r="G450" s="84" t="b">
        <v>0</v>
      </c>
    </row>
    <row r="451" spans="1:7" ht="15">
      <c r="A451" s="84" t="s">
        <v>2561</v>
      </c>
      <c r="B451" s="84">
        <v>2</v>
      </c>
      <c r="C451" s="123">
        <v>0.004309343236493413</v>
      </c>
      <c r="D451" s="84" t="s">
        <v>1972</v>
      </c>
      <c r="E451" s="84" t="b">
        <v>1</v>
      </c>
      <c r="F451" s="84" t="b">
        <v>0</v>
      </c>
      <c r="G451" s="84" t="b">
        <v>0</v>
      </c>
    </row>
    <row r="452" spans="1:7" ht="15">
      <c r="A452" s="84" t="s">
        <v>2603</v>
      </c>
      <c r="B452" s="84">
        <v>2</v>
      </c>
      <c r="C452" s="123">
        <v>0.004309343236493413</v>
      </c>
      <c r="D452" s="84" t="s">
        <v>1972</v>
      </c>
      <c r="E452" s="84" t="b">
        <v>0</v>
      </c>
      <c r="F452" s="84" t="b">
        <v>0</v>
      </c>
      <c r="G452" s="84" t="b">
        <v>0</v>
      </c>
    </row>
    <row r="453" spans="1:7" ht="15">
      <c r="A453" s="84" t="s">
        <v>2783</v>
      </c>
      <c r="B453" s="84">
        <v>2</v>
      </c>
      <c r="C453" s="123">
        <v>0.004309343236493413</v>
      </c>
      <c r="D453" s="84" t="s">
        <v>1972</v>
      </c>
      <c r="E453" s="84" t="b">
        <v>0</v>
      </c>
      <c r="F453" s="84" t="b">
        <v>0</v>
      </c>
      <c r="G453" s="84" t="b">
        <v>0</v>
      </c>
    </row>
    <row r="454" spans="1:7" ht="15">
      <c r="A454" s="84" t="s">
        <v>2697</v>
      </c>
      <c r="B454" s="84">
        <v>2</v>
      </c>
      <c r="C454" s="123">
        <v>0.004309343236493413</v>
      </c>
      <c r="D454" s="84" t="s">
        <v>1972</v>
      </c>
      <c r="E454" s="84" t="b">
        <v>0</v>
      </c>
      <c r="F454" s="84" t="b">
        <v>0</v>
      </c>
      <c r="G454" s="84" t="b">
        <v>0</v>
      </c>
    </row>
    <row r="455" spans="1:7" ht="15">
      <c r="A455" s="84" t="s">
        <v>2795</v>
      </c>
      <c r="B455" s="84">
        <v>2</v>
      </c>
      <c r="C455" s="123">
        <v>0.005426337654541581</v>
      </c>
      <c r="D455" s="84" t="s">
        <v>1972</v>
      </c>
      <c r="E455" s="84" t="b">
        <v>0</v>
      </c>
      <c r="F455" s="84" t="b">
        <v>0</v>
      </c>
      <c r="G455" s="84" t="b">
        <v>0</v>
      </c>
    </row>
    <row r="456" spans="1:7" ht="15">
      <c r="A456" s="84" t="s">
        <v>2569</v>
      </c>
      <c r="B456" s="84">
        <v>2</v>
      </c>
      <c r="C456" s="123">
        <v>0.004309343236493413</v>
      </c>
      <c r="D456" s="84" t="s">
        <v>1972</v>
      </c>
      <c r="E456" s="84" t="b">
        <v>0</v>
      </c>
      <c r="F456" s="84" t="b">
        <v>0</v>
      </c>
      <c r="G456" s="84" t="b">
        <v>0</v>
      </c>
    </row>
    <row r="457" spans="1:7" ht="15">
      <c r="A457" s="84" t="s">
        <v>2757</v>
      </c>
      <c r="B457" s="84">
        <v>2</v>
      </c>
      <c r="C457" s="123">
        <v>0.004309343236493413</v>
      </c>
      <c r="D457" s="84" t="s">
        <v>1972</v>
      </c>
      <c r="E457" s="84" t="b">
        <v>0</v>
      </c>
      <c r="F457" s="84" t="b">
        <v>0</v>
      </c>
      <c r="G457" s="84" t="b">
        <v>0</v>
      </c>
    </row>
    <row r="458" spans="1:7" ht="15">
      <c r="A458" s="84" t="s">
        <v>2121</v>
      </c>
      <c r="B458" s="84">
        <v>2</v>
      </c>
      <c r="C458" s="123">
        <v>0.004309343236493413</v>
      </c>
      <c r="D458" s="84" t="s">
        <v>1972</v>
      </c>
      <c r="E458" s="84" t="b">
        <v>0</v>
      </c>
      <c r="F458" s="84" t="b">
        <v>0</v>
      </c>
      <c r="G458" s="84" t="b">
        <v>0</v>
      </c>
    </row>
    <row r="459" spans="1:7" ht="15">
      <c r="A459" s="84" t="s">
        <v>2712</v>
      </c>
      <c r="B459" s="84">
        <v>2</v>
      </c>
      <c r="C459" s="123">
        <v>0.004309343236493413</v>
      </c>
      <c r="D459" s="84" t="s">
        <v>1972</v>
      </c>
      <c r="E459" s="84" t="b">
        <v>0</v>
      </c>
      <c r="F459" s="84" t="b">
        <v>0</v>
      </c>
      <c r="G459" s="84" t="b">
        <v>0</v>
      </c>
    </row>
    <row r="460" spans="1:7" ht="15">
      <c r="A460" s="84" t="s">
        <v>2782</v>
      </c>
      <c r="B460" s="84">
        <v>2</v>
      </c>
      <c r="C460" s="123">
        <v>0.004309343236493413</v>
      </c>
      <c r="D460" s="84" t="s">
        <v>1972</v>
      </c>
      <c r="E460" s="84" t="b">
        <v>0</v>
      </c>
      <c r="F460" s="84" t="b">
        <v>0</v>
      </c>
      <c r="G460" s="84" t="b">
        <v>0</v>
      </c>
    </row>
    <row r="461" spans="1:7" ht="15">
      <c r="A461" s="84" t="s">
        <v>2779</v>
      </c>
      <c r="B461" s="84">
        <v>2</v>
      </c>
      <c r="C461" s="123">
        <v>0.005426337654541581</v>
      </c>
      <c r="D461" s="84" t="s">
        <v>1972</v>
      </c>
      <c r="E461" s="84" t="b">
        <v>0</v>
      </c>
      <c r="F461" s="84" t="b">
        <v>0</v>
      </c>
      <c r="G461" s="84" t="b">
        <v>0</v>
      </c>
    </row>
    <row r="462" spans="1:7" ht="15">
      <c r="A462" s="84" t="s">
        <v>2702</v>
      </c>
      <c r="B462" s="84">
        <v>2</v>
      </c>
      <c r="C462" s="123">
        <v>0.004309343236493413</v>
      </c>
      <c r="D462" s="84" t="s">
        <v>1972</v>
      </c>
      <c r="E462" s="84" t="b">
        <v>0</v>
      </c>
      <c r="F462" s="84" t="b">
        <v>0</v>
      </c>
      <c r="G462" s="84" t="b">
        <v>0</v>
      </c>
    </row>
    <row r="463" spans="1:7" ht="15">
      <c r="A463" s="84" t="s">
        <v>2639</v>
      </c>
      <c r="B463" s="84">
        <v>2</v>
      </c>
      <c r="C463" s="123">
        <v>0.004309343236493413</v>
      </c>
      <c r="D463" s="84" t="s">
        <v>1972</v>
      </c>
      <c r="E463" s="84" t="b">
        <v>0</v>
      </c>
      <c r="F463" s="84" t="b">
        <v>0</v>
      </c>
      <c r="G463" s="84" t="b">
        <v>0</v>
      </c>
    </row>
    <row r="464" spans="1:7" ht="15">
      <c r="A464" s="84" t="s">
        <v>2758</v>
      </c>
      <c r="B464" s="84">
        <v>2</v>
      </c>
      <c r="C464" s="123">
        <v>0.004309343236493413</v>
      </c>
      <c r="D464" s="84" t="s">
        <v>1972</v>
      </c>
      <c r="E464" s="84" t="b">
        <v>0</v>
      </c>
      <c r="F464" s="84" t="b">
        <v>0</v>
      </c>
      <c r="G464" s="84" t="b">
        <v>0</v>
      </c>
    </row>
    <row r="465" spans="1:7" ht="15">
      <c r="A465" s="84" t="s">
        <v>2759</v>
      </c>
      <c r="B465" s="84">
        <v>2</v>
      </c>
      <c r="C465" s="123">
        <v>0.004309343236493413</v>
      </c>
      <c r="D465" s="84" t="s">
        <v>1972</v>
      </c>
      <c r="E465" s="84" t="b">
        <v>0</v>
      </c>
      <c r="F465" s="84" t="b">
        <v>0</v>
      </c>
      <c r="G465" s="84" t="b">
        <v>0</v>
      </c>
    </row>
    <row r="466" spans="1:7" ht="15">
      <c r="A466" s="84" t="s">
        <v>2763</v>
      </c>
      <c r="B466" s="84">
        <v>2</v>
      </c>
      <c r="C466" s="123">
        <v>0.004309343236493413</v>
      </c>
      <c r="D466" s="84" t="s">
        <v>1972</v>
      </c>
      <c r="E466" s="84" t="b">
        <v>0</v>
      </c>
      <c r="F466" s="84" t="b">
        <v>0</v>
      </c>
      <c r="G466" s="84" t="b">
        <v>0</v>
      </c>
    </row>
    <row r="467" spans="1:7" ht="15">
      <c r="A467" s="84" t="s">
        <v>2760</v>
      </c>
      <c r="B467" s="84">
        <v>2</v>
      </c>
      <c r="C467" s="123">
        <v>0.004309343236493413</v>
      </c>
      <c r="D467" s="84" t="s">
        <v>1972</v>
      </c>
      <c r="E467" s="84" t="b">
        <v>0</v>
      </c>
      <c r="F467" s="84" t="b">
        <v>0</v>
      </c>
      <c r="G467" s="84" t="b">
        <v>0</v>
      </c>
    </row>
    <row r="468" spans="1:7" ht="15">
      <c r="A468" s="84" t="s">
        <v>2761</v>
      </c>
      <c r="B468" s="84">
        <v>2</v>
      </c>
      <c r="C468" s="123">
        <v>0.004309343236493413</v>
      </c>
      <c r="D468" s="84" t="s">
        <v>1972</v>
      </c>
      <c r="E468" s="84" t="b">
        <v>0</v>
      </c>
      <c r="F468" s="84" t="b">
        <v>0</v>
      </c>
      <c r="G468" s="84" t="b">
        <v>0</v>
      </c>
    </row>
    <row r="469" spans="1:7" ht="15">
      <c r="A469" s="84" t="s">
        <v>2713</v>
      </c>
      <c r="B469" s="84">
        <v>2</v>
      </c>
      <c r="C469" s="123">
        <v>0.004309343236493413</v>
      </c>
      <c r="D469" s="84" t="s">
        <v>1972</v>
      </c>
      <c r="E469" s="84" t="b">
        <v>0</v>
      </c>
      <c r="F469" s="84" t="b">
        <v>0</v>
      </c>
      <c r="G469" s="84" t="b">
        <v>0</v>
      </c>
    </row>
    <row r="470" spans="1:7" ht="15">
      <c r="A470" s="84" t="s">
        <v>2764</v>
      </c>
      <c r="B470" s="84">
        <v>2</v>
      </c>
      <c r="C470" s="123">
        <v>0.004309343236493413</v>
      </c>
      <c r="D470" s="84" t="s">
        <v>1972</v>
      </c>
      <c r="E470" s="84" t="b">
        <v>0</v>
      </c>
      <c r="F470" s="84" t="b">
        <v>0</v>
      </c>
      <c r="G470" s="84" t="b">
        <v>0</v>
      </c>
    </row>
    <row r="471" spans="1:7" ht="15">
      <c r="A471" s="84" t="s">
        <v>2572</v>
      </c>
      <c r="B471" s="84">
        <v>2</v>
      </c>
      <c r="C471" s="123">
        <v>0.004309343236493413</v>
      </c>
      <c r="D471" s="84" t="s">
        <v>1972</v>
      </c>
      <c r="E471" s="84" t="b">
        <v>0</v>
      </c>
      <c r="F471" s="84" t="b">
        <v>0</v>
      </c>
      <c r="G471" s="84" t="b">
        <v>0</v>
      </c>
    </row>
    <row r="472" spans="1:7" ht="15">
      <c r="A472" s="84" t="s">
        <v>2747</v>
      </c>
      <c r="B472" s="84">
        <v>2</v>
      </c>
      <c r="C472" s="123">
        <v>0.005426337654541581</v>
      </c>
      <c r="D472" s="84" t="s">
        <v>1972</v>
      </c>
      <c r="E472" s="84" t="b">
        <v>0</v>
      </c>
      <c r="F472" s="84" t="b">
        <v>0</v>
      </c>
      <c r="G472" s="84" t="b">
        <v>0</v>
      </c>
    </row>
    <row r="473" spans="1:7" ht="15">
      <c r="A473" s="84" t="s">
        <v>2748</v>
      </c>
      <c r="B473" s="84">
        <v>2</v>
      </c>
      <c r="C473" s="123">
        <v>0.005426337654541581</v>
      </c>
      <c r="D473" s="84" t="s">
        <v>1972</v>
      </c>
      <c r="E473" s="84" t="b">
        <v>0</v>
      </c>
      <c r="F473" s="84" t="b">
        <v>1</v>
      </c>
      <c r="G473" s="84" t="b">
        <v>0</v>
      </c>
    </row>
    <row r="474" spans="1:7" ht="15">
      <c r="A474" s="84" t="s">
        <v>2656</v>
      </c>
      <c r="B474" s="84">
        <v>2</v>
      </c>
      <c r="C474" s="123">
        <v>0.004309343236493413</v>
      </c>
      <c r="D474" s="84" t="s">
        <v>1972</v>
      </c>
      <c r="E474" s="84" t="b">
        <v>1</v>
      </c>
      <c r="F474" s="84" t="b">
        <v>0</v>
      </c>
      <c r="G474" s="84" t="b">
        <v>0</v>
      </c>
    </row>
    <row r="475" spans="1:7" ht="15">
      <c r="A475" s="84" t="s">
        <v>2704</v>
      </c>
      <c r="B475" s="84">
        <v>2</v>
      </c>
      <c r="C475" s="123">
        <v>0.004309343236493413</v>
      </c>
      <c r="D475" s="84" t="s">
        <v>1972</v>
      </c>
      <c r="E475" s="84" t="b">
        <v>0</v>
      </c>
      <c r="F475" s="84" t="b">
        <v>0</v>
      </c>
      <c r="G475" s="84" t="b">
        <v>0</v>
      </c>
    </row>
    <row r="476" spans="1:7" ht="15">
      <c r="A476" s="84" t="s">
        <v>2749</v>
      </c>
      <c r="B476" s="84">
        <v>2</v>
      </c>
      <c r="C476" s="123">
        <v>0.005426337654541581</v>
      </c>
      <c r="D476" s="84" t="s">
        <v>1972</v>
      </c>
      <c r="E476" s="84" t="b">
        <v>0</v>
      </c>
      <c r="F476" s="84" t="b">
        <v>0</v>
      </c>
      <c r="G476" s="84" t="b">
        <v>0</v>
      </c>
    </row>
    <row r="477" spans="1:7" ht="15">
      <c r="A477" s="84" t="s">
        <v>2641</v>
      </c>
      <c r="B477" s="84">
        <v>2</v>
      </c>
      <c r="C477" s="123">
        <v>0.004309343236493413</v>
      </c>
      <c r="D477" s="84" t="s">
        <v>1972</v>
      </c>
      <c r="E477" s="84" t="b">
        <v>0</v>
      </c>
      <c r="F477" s="84" t="b">
        <v>0</v>
      </c>
      <c r="G477" s="84" t="b">
        <v>0</v>
      </c>
    </row>
    <row r="478" spans="1:7" ht="15">
      <c r="A478" s="84" t="s">
        <v>2643</v>
      </c>
      <c r="B478" s="84">
        <v>2</v>
      </c>
      <c r="C478" s="123">
        <v>0.004309343236493413</v>
      </c>
      <c r="D478" s="84" t="s">
        <v>1972</v>
      </c>
      <c r="E478" s="84" t="b">
        <v>0</v>
      </c>
      <c r="F478" s="84" t="b">
        <v>0</v>
      </c>
      <c r="G478" s="84" t="b">
        <v>0</v>
      </c>
    </row>
    <row r="479" spans="1:7" ht="15">
      <c r="A479" s="84" t="s">
        <v>2612</v>
      </c>
      <c r="B479" s="84">
        <v>2</v>
      </c>
      <c r="C479" s="123">
        <v>0.005426337654541581</v>
      </c>
      <c r="D479" s="84" t="s">
        <v>1972</v>
      </c>
      <c r="E479" s="84" t="b">
        <v>0</v>
      </c>
      <c r="F479" s="84" t="b">
        <v>0</v>
      </c>
      <c r="G479" s="84" t="b">
        <v>0</v>
      </c>
    </row>
    <row r="480" spans="1:7" ht="15">
      <c r="A480" s="84" t="s">
        <v>2707</v>
      </c>
      <c r="B480" s="84">
        <v>2</v>
      </c>
      <c r="C480" s="123">
        <v>0.005426337654541581</v>
      </c>
      <c r="D480" s="84" t="s">
        <v>1972</v>
      </c>
      <c r="E480" s="84" t="b">
        <v>0</v>
      </c>
      <c r="F480" s="84" t="b">
        <v>0</v>
      </c>
      <c r="G480" s="84" t="b">
        <v>0</v>
      </c>
    </row>
    <row r="481" spans="1:7" ht="15">
      <c r="A481" s="84" t="s">
        <v>2701</v>
      </c>
      <c r="B481" s="84">
        <v>2</v>
      </c>
      <c r="C481" s="123">
        <v>0.005426337654541581</v>
      </c>
      <c r="D481" s="84" t="s">
        <v>1972</v>
      </c>
      <c r="E481" s="84" t="b">
        <v>0</v>
      </c>
      <c r="F481" s="84" t="b">
        <v>0</v>
      </c>
      <c r="G481" s="84" t="b">
        <v>0</v>
      </c>
    </row>
    <row r="482" spans="1:7" ht="15">
      <c r="A482" s="84" t="s">
        <v>2703</v>
      </c>
      <c r="B482" s="84">
        <v>2</v>
      </c>
      <c r="C482" s="123">
        <v>0.005426337654541581</v>
      </c>
      <c r="D482" s="84" t="s">
        <v>1972</v>
      </c>
      <c r="E482" s="84" t="b">
        <v>0</v>
      </c>
      <c r="F482" s="84" t="b">
        <v>0</v>
      </c>
      <c r="G482" s="84" t="b">
        <v>0</v>
      </c>
    </row>
    <row r="483" spans="1:7" ht="15">
      <c r="A483" s="84" t="s">
        <v>2698</v>
      </c>
      <c r="B483" s="84">
        <v>2</v>
      </c>
      <c r="C483" s="123">
        <v>0.005426337654541581</v>
      </c>
      <c r="D483" s="84" t="s">
        <v>1972</v>
      </c>
      <c r="E483" s="84" t="b">
        <v>0</v>
      </c>
      <c r="F483" s="84" t="b">
        <v>0</v>
      </c>
      <c r="G483" s="84" t="b">
        <v>0</v>
      </c>
    </row>
    <row r="484" spans="1:7" ht="15">
      <c r="A484" s="84" t="s">
        <v>2699</v>
      </c>
      <c r="B484" s="84">
        <v>2</v>
      </c>
      <c r="C484" s="123">
        <v>0.005426337654541581</v>
      </c>
      <c r="D484" s="84" t="s">
        <v>1972</v>
      </c>
      <c r="E484" s="84" t="b">
        <v>0</v>
      </c>
      <c r="F484" s="84" t="b">
        <v>0</v>
      </c>
      <c r="G484" s="84" t="b">
        <v>0</v>
      </c>
    </row>
    <row r="485" spans="1:7" ht="15">
      <c r="A485" s="84" t="s">
        <v>2114</v>
      </c>
      <c r="B485" s="84">
        <v>17</v>
      </c>
      <c r="C485" s="123">
        <v>0.009589292025822899</v>
      </c>
      <c r="D485" s="84" t="s">
        <v>1973</v>
      </c>
      <c r="E485" s="84" t="b">
        <v>0</v>
      </c>
      <c r="F485" s="84" t="b">
        <v>0</v>
      </c>
      <c r="G485" s="84" t="b">
        <v>0</v>
      </c>
    </row>
    <row r="486" spans="1:7" ht="15">
      <c r="A486" s="84" t="s">
        <v>2115</v>
      </c>
      <c r="B486" s="84">
        <v>12</v>
      </c>
      <c r="C486" s="123">
        <v>0.006768912018227928</v>
      </c>
      <c r="D486" s="84" t="s">
        <v>1973</v>
      </c>
      <c r="E486" s="84" t="b">
        <v>0</v>
      </c>
      <c r="F486" s="84" t="b">
        <v>0</v>
      </c>
      <c r="G486" s="84" t="b">
        <v>0</v>
      </c>
    </row>
    <row r="487" spans="1:7" ht="15">
      <c r="A487" s="84" t="s">
        <v>327</v>
      </c>
      <c r="B487" s="84">
        <v>11</v>
      </c>
      <c r="C487" s="123">
        <v>0.006204836016708934</v>
      </c>
      <c r="D487" s="84" t="s">
        <v>1973</v>
      </c>
      <c r="E487" s="84" t="b">
        <v>0</v>
      </c>
      <c r="F487" s="84" t="b">
        <v>0</v>
      </c>
      <c r="G487" s="84" t="b">
        <v>0</v>
      </c>
    </row>
    <row r="488" spans="1:7" ht="15">
      <c r="A488" s="84" t="s">
        <v>2116</v>
      </c>
      <c r="B488" s="84">
        <v>10</v>
      </c>
      <c r="C488" s="123">
        <v>0.00564076001518994</v>
      </c>
      <c r="D488" s="84" t="s">
        <v>1973</v>
      </c>
      <c r="E488" s="84" t="b">
        <v>0</v>
      </c>
      <c r="F488" s="84" t="b">
        <v>0</v>
      </c>
      <c r="G488" s="84" t="b">
        <v>0</v>
      </c>
    </row>
    <row r="489" spans="1:7" ht="15">
      <c r="A489" s="84" t="s">
        <v>2117</v>
      </c>
      <c r="B489" s="84">
        <v>10</v>
      </c>
      <c r="C489" s="123">
        <v>0.00564076001518994</v>
      </c>
      <c r="D489" s="84" t="s">
        <v>1973</v>
      </c>
      <c r="E489" s="84" t="b">
        <v>0</v>
      </c>
      <c r="F489" s="84" t="b">
        <v>0</v>
      </c>
      <c r="G489" s="84" t="b">
        <v>0</v>
      </c>
    </row>
    <row r="490" spans="1:7" ht="15">
      <c r="A490" s="84" t="s">
        <v>2076</v>
      </c>
      <c r="B490" s="84">
        <v>10</v>
      </c>
      <c r="C490" s="123">
        <v>0.00564076001518994</v>
      </c>
      <c r="D490" s="84" t="s">
        <v>1973</v>
      </c>
      <c r="E490" s="84" t="b">
        <v>0</v>
      </c>
      <c r="F490" s="84" t="b">
        <v>0</v>
      </c>
      <c r="G490" s="84" t="b">
        <v>0</v>
      </c>
    </row>
    <row r="491" spans="1:7" ht="15">
      <c r="A491" s="84" t="s">
        <v>2118</v>
      </c>
      <c r="B491" s="84">
        <v>10</v>
      </c>
      <c r="C491" s="123">
        <v>0.00564076001518994</v>
      </c>
      <c r="D491" s="84" t="s">
        <v>1973</v>
      </c>
      <c r="E491" s="84" t="b">
        <v>0</v>
      </c>
      <c r="F491" s="84" t="b">
        <v>0</v>
      </c>
      <c r="G491" s="84" t="b">
        <v>0</v>
      </c>
    </row>
    <row r="492" spans="1:7" ht="15">
      <c r="A492" s="84" t="s">
        <v>2119</v>
      </c>
      <c r="B492" s="84">
        <v>10</v>
      </c>
      <c r="C492" s="123">
        <v>0.00564076001518994</v>
      </c>
      <c r="D492" s="84" t="s">
        <v>1973</v>
      </c>
      <c r="E492" s="84" t="b">
        <v>0</v>
      </c>
      <c r="F492" s="84" t="b">
        <v>0</v>
      </c>
      <c r="G492" s="84" t="b">
        <v>0</v>
      </c>
    </row>
    <row r="493" spans="1:7" ht="15">
      <c r="A493" s="84" t="s">
        <v>2120</v>
      </c>
      <c r="B493" s="84">
        <v>10</v>
      </c>
      <c r="C493" s="123">
        <v>0.00564076001518994</v>
      </c>
      <c r="D493" s="84" t="s">
        <v>1973</v>
      </c>
      <c r="E493" s="84" t="b">
        <v>0</v>
      </c>
      <c r="F493" s="84" t="b">
        <v>0</v>
      </c>
      <c r="G493" s="84" t="b">
        <v>0</v>
      </c>
    </row>
    <row r="494" spans="1:7" ht="15">
      <c r="A494" s="84" t="s">
        <v>2121</v>
      </c>
      <c r="B494" s="84">
        <v>10</v>
      </c>
      <c r="C494" s="123">
        <v>0.00564076001518994</v>
      </c>
      <c r="D494" s="84" t="s">
        <v>1973</v>
      </c>
      <c r="E494" s="84" t="b">
        <v>0</v>
      </c>
      <c r="F494" s="84" t="b">
        <v>0</v>
      </c>
      <c r="G494" s="84" t="b">
        <v>0</v>
      </c>
    </row>
    <row r="495" spans="1:7" ht="15">
      <c r="A495" s="84" t="s">
        <v>2559</v>
      </c>
      <c r="B495" s="84">
        <v>10</v>
      </c>
      <c r="C495" s="123">
        <v>0.00564076001518994</v>
      </c>
      <c r="D495" s="84" t="s">
        <v>1973</v>
      </c>
      <c r="E495" s="84" t="b">
        <v>0</v>
      </c>
      <c r="F495" s="84" t="b">
        <v>0</v>
      </c>
      <c r="G495" s="84" t="b">
        <v>0</v>
      </c>
    </row>
    <row r="496" spans="1:7" ht="15">
      <c r="A496" s="84" t="s">
        <v>303</v>
      </c>
      <c r="B496" s="84">
        <v>8</v>
      </c>
      <c r="C496" s="123">
        <v>0.0083506283293027</v>
      </c>
      <c r="D496" s="84" t="s">
        <v>1973</v>
      </c>
      <c r="E496" s="84" t="b">
        <v>0</v>
      </c>
      <c r="F496" s="84" t="b">
        <v>0</v>
      </c>
      <c r="G496" s="84" t="b">
        <v>0</v>
      </c>
    </row>
    <row r="497" spans="1:7" ht="15">
      <c r="A497" s="84" t="s">
        <v>2067</v>
      </c>
      <c r="B497" s="84">
        <v>8</v>
      </c>
      <c r="C497" s="123">
        <v>0.016434588038448238</v>
      </c>
      <c r="D497" s="84" t="s">
        <v>1973</v>
      </c>
      <c r="E497" s="84" t="b">
        <v>0</v>
      </c>
      <c r="F497" s="84" t="b">
        <v>0</v>
      </c>
      <c r="G497" s="84" t="b">
        <v>0</v>
      </c>
    </row>
    <row r="498" spans="1:7" ht="15">
      <c r="A498" s="84" t="s">
        <v>2175</v>
      </c>
      <c r="B498" s="84">
        <v>7</v>
      </c>
      <c r="C498" s="123">
        <v>0.009316421713109207</v>
      </c>
      <c r="D498" s="84" t="s">
        <v>1973</v>
      </c>
      <c r="E498" s="84" t="b">
        <v>0</v>
      </c>
      <c r="F498" s="84" t="b">
        <v>0</v>
      </c>
      <c r="G498" s="84" t="b">
        <v>0</v>
      </c>
    </row>
    <row r="499" spans="1:7" ht="15">
      <c r="A499" s="84" t="s">
        <v>2100</v>
      </c>
      <c r="B499" s="84">
        <v>5</v>
      </c>
      <c r="C499" s="123">
        <v>0.010271617524030148</v>
      </c>
      <c r="D499" s="84" t="s">
        <v>1973</v>
      </c>
      <c r="E499" s="84" t="b">
        <v>0</v>
      </c>
      <c r="F499" s="84" t="b">
        <v>0</v>
      </c>
      <c r="G499" s="84" t="b">
        <v>0</v>
      </c>
    </row>
    <row r="500" spans="1:7" ht="15">
      <c r="A500" s="84" t="s">
        <v>2099</v>
      </c>
      <c r="B500" s="84">
        <v>5</v>
      </c>
      <c r="C500" s="123">
        <v>0.010271617524030148</v>
      </c>
      <c r="D500" s="84" t="s">
        <v>1973</v>
      </c>
      <c r="E500" s="84" t="b">
        <v>1</v>
      </c>
      <c r="F500" s="84" t="b">
        <v>0</v>
      </c>
      <c r="G500" s="84" t="b">
        <v>0</v>
      </c>
    </row>
    <row r="501" spans="1:7" ht="15">
      <c r="A501" s="84" t="s">
        <v>2074</v>
      </c>
      <c r="B501" s="84">
        <v>5</v>
      </c>
      <c r="C501" s="123">
        <v>0.010271617524030148</v>
      </c>
      <c r="D501" s="84" t="s">
        <v>1973</v>
      </c>
      <c r="E501" s="84" t="b">
        <v>1</v>
      </c>
      <c r="F501" s="84" t="b">
        <v>0</v>
      </c>
      <c r="G501" s="84" t="b">
        <v>0</v>
      </c>
    </row>
    <row r="502" spans="1:7" ht="15">
      <c r="A502" s="84" t="s">
        <v>314</v>
      </c>
      <c r="B502" s="84">
        <v>4</v>
      </c>
      <c r="C502" s="123">
        <v>0.010136304177799491</v>
      </c>
      <c r="D502" s="84" t="s">
        <v>1973</v>
      </c>
      <c r="E502" s="84" t="b">
        <v>0</v>
      </c>
      <c r="F502" s="84" t="b">
        <v>0</v>
      </c>
      <c r="G502" s="84" t="b">
        <v>0</v>
      </c>
    </row>
    <row r="503" spans="1:7" ht="15">
      <c r="A503" s="84" t="s">
        <v>2653</v>
      </c>
      <c r="B503" s="84">
        <v>3</v>
      </c>
      <c r="C503" s="123">
        <v>0.009457753924561994</v>
      </c>
      <c r="D503" s="84" t="s">
        <v>1973</v>
      </c>
      <c r="E503" s="84" t="b">
        <v>0</v>
      </c>
      <c r="F503" s="84" t="b">
        <v>0</v>
      </c>
      <c r="G503" s="84" t="b">
        <v>0</v>
      </c>
    </row>
    <row r="504" spans="1:7" ht="15">
      <c r="A504" s="84" t="s">
        <v>2654</v>
      </c>
      <c r="B504" s="84">
        <v>3</v>
      </c>
      <c r="C504" s="123">
        <v>0.009457753924561994</v>
      </c>
      <c r="D504" s="84" t="s">
        <v>1973</v>
      </c>
      <c r="E504" s="84" t="b">
        <v>0</v>
      </c>
      <c r="F504" s="84" t="b">
        <v>0</v>
      </c>
      <c r="G504" s="84" t="b">
        <v>0</v>
      </c>
    </row>
    <row r="505" spans="1:7" ht="15">
      <c r="A505" s="84" t="s">
        <v>2582</v>
      </c>
      <c r="B505" s="84">
        <v>3</v>
      </c>
      <c r="C505" s="123">
        <v>0.009457753924561994</v>
      </c>
      <c r="D505" s="84" t="s">
        <v>1973</v>
      </c>
      <c r="E505" s="84" t="b">
        <v>0</v>
      </c>
      <c r="F505" s="84" t="b">
        <v>0</v>
      </c>
      <c r="G505" s="84" t="b">
        <v>0</v>
      </c>
    </row>
    <row r="506" spans="1:7" ht="15">
      <c r="A506" s="84" t="s">
        <v>2583</v>
      </c>
      <c r="B506" s="84">
        <v>3</v>
      </c>
      <c r="C506" s="123">
        <v>0.009457753924561994</v>
      </c>
      <c r="D506" s="84" t="s">
        <v>1973</v>
      </c>
      <c r="E506" s="84" t="b">
        <v>0</v>
      </c>
      <c r="F506" s="84" t="b">
        <v>0</v>
      </c>
      <c r="G506" s="84" t="b">
        <v>0</v>
      </c>
    </row>
    <row r="507" spans="1:7" ht="15">
      <c r="A507" s="84" t="s">
        <v>2584</v>
      </c>
      <c r="B507" s="84">
        <v>3</v>
      </c>
      <c r="C507" s="123">
        <v>0.009457753924561994</v>
      </c>
      <c r="D507" s="84" t="s">
        <v>1973</v>
      </c>
      <c r="E507" s="84" t="b">
        <v>1</v>
      </c>
      <c r="F507" s="84" t="b">
        <v>0</v>
      </c>
      <c r="G507" s="84" t="b">
        <v>0</v>
      </c>
    </row>
    <row r="508" spans="1:7" ht="15">
      <c r="A508" s="84" t="s">
        <v>2615</v>
      </c>
      <c r="B508" s="84">
        <v>3</v>
      </c>
      <c r="C508" s="123">
        <v>0.009457753924561994</v>
      </c>
      <c r="D508" s="84" t="s">
        <v>1973</v>
      </c>
      <c r="E508" s="84" t="b">
        <v>0</v>
      </c>
      <c r="F508" s="84" t="b">
        <v>0</v>
      </c>
      <c r="G508" s="84" t="b">
        <v>0</v>
      </c>
    </row>
    <row r="509" spans="1:7" ht="15">
      <c r="A509" s="84" t="s">
        <v>2556</v>
      </c>
      <c r="B509" s="84">
        <v>3</v>
      </c>
      <c r="C509" s="123">
        <v>0.009457753924561994</v>
      </c>
      <c r="D509" s="84" t="s">
        <v>1973</v>
      </c>
      <c r="E509" s="84" t="b">
        <v>1</v>
      </c>
      <c r="F509" s="84" t="b">
        <v>0</v>
      </c>
      <c r="G509" s="84" t="b">
        <v>0</v>
      </c>
    </row>
    <row r="510" spans="1:7" ht="15">
      <c r="A510" s="84" t="s">
        <v>2560</v>
      </c>
      <c r="B510" s="84">
        <v>3</v>
      </c>
      <c r="C510" s="123">
        <v>0.009457753924561994</v>
      </c>
      <c r="D510" s="84" t="s">
        <v>1973</v>
      </c>
      <c r="E510" s="84" t="b">
        <v>0</v>
      </c>
      <c r="F510" s="84" t="b">
        <v>0</v>
      </c>
      <c r="G510" s="84" t="b">
        <v>0</v>
      </c>
    </row>
    <row r="511" spans="1:7" ht="15">
      <c r="A511" s="84" t="s">
        <v>301</v>
      </c>
      <c r="B511" s="84">
        <v>2</v>
      </c>
      <c r="C511" s="123">
        <v>0.008048647095473817</v>
      </c>
      <c r="D511" s="84" t="s">
        <v>1973</v>
      </c>
      <c r="E511" s="84" t="b">
        <v>0</v>
      </c>
      <c r="F511" s="84" t="b">
        <v>0</v>
      </c>
      <c r="G511" s="84" t="b">
        <v>0</v>
      </c>
    </row>
    <row r="512" spans="1:7" ht="15">
      <c r="A512" s="84" t="s">
        <v>2751</v>
      </c>
      <c r="B512" s="84">
        <v>2</v>
      </c>
      <c r="C512" s="123">
        <v>0.008048647095473817</v>
      </c>
      <c r="D512" s="84" t="s">
        <v>1973</v>
      </c>
      <c r="E512" s="84" t="b">
        <v>1</v>
      </c>
      <c r="F512" s="84" t="b">
        <v>0</v>
      </c>
      <c r="G512" s="84" t="b">
        <v>0</v>
      </c>
    </row>
    <row r="513" spans="1:7" ht="15">
      <c r="A513" s="84" t="s">
        <v>2752</v>
      </c>
      <c r="B513" s="84">
        <v>2</v>
      </c>
      <c r="C513" s="123">
        <v>0.008048647095473817</v>
      </c>
      <c r="D513" s="84" t="s">
        <v>1973</v>
      </c>
      <c r="E513" s="84" t="b">
        <v>0</v>
      </c>
      <c r="F513" s="84" t="b">
        <v>0</v>
      </c>
      <c r="G513" s="84" t="b">
        <v>0</v>
      </c>
    </row>
    <row r="514" spans="1:7" ht="15">
      <c r="A514" s="84" t="s">
        <v>2753</v>
      </c>
      <c r="B514" s="84">
        <v>2</v>
      </c>
      <c r="C514" s="123">
        <v>0.008048647095473817</v>
      </c>
      <c r="D514" s="84" t="s">
        <v>1973</v>
      </c>
      <c r="E514" s="84" t="b">
        <v>0</v>
      </c>
      <c r="F514" s="84" t="b">
        <v>0</v>
      </c>
      <c r="G514" s="84" t="b">
        <v>0</v>
      </c>
    </row>
    <row r="515" spans="1:7" ht="15">
      <c r="A515" s="84" t="s">
        <v>2754</v>
      </c>
      <c r="B515" s="84">
        <v>2</v>
      </c>
      <c r="C515" s="123">
        <v>0.008048647095473817</v>
      </c>
      <c r="D515" s="84" t="s">
        <v>1973</v>
      </c>
      <c r="E515" s="84" t="b">
        <v>0</v>
      </c>
      <c r="F515" s="84" t="b">
        <v>0</v>
      </c>
      <c r="G515" s="84" t="b">
        <v>0</v>
      </c>
    </row>
    <row r="516" spans="1:7" ht="15">
      <c r="A516" s="84" t="s">
        <v>2755</v>
      </c>
      <c r="B516" s="84">
        <v>2</v>
      </c>
      <c r="C516" s="123">
        <v>0.008048647095473817</v>
      </c>
      <c r="D516" s="84" t="s">
        <v>1973</v>
      </c>
      <c r="E516" s="84" t="b">
        <v>0</v>
      </c>
      <c r="F516" s="84" t="b">
        <v>0</v>
      </c>
      <c r="G516" s="84" t="b">
        <v>0</v>
      </c>
    </row>
    <row r="517" spans="1:7" ht="15">
      <c r="A517" s="84" t="s">
        <v>327</v>
      </c>
      <c r="B517" s="84">
        <v>5</v>
      </c>
      <c r="C517" s="123">
        <v>0.004828124759001513</v>
      </c>
      <c r="D517" s="84" t="s">
        <v>1974</v>
      </c>
      <c r="E517" s="84" t="b">
        <v>0</v>
      </c>
      <c r="F517" s="84" t="b">
        <v>0</v>
      </c>
      <c r="G517" s="84" t="b">
        <v>0</v>
      </c>
    </row>
    <row r="518" spans="1:7" ht="15">
      <c r="A518" s="84" t="s">
        <v>2123</v>
      </c>
      <c r="B518" s="84">
        <v>3</v>
      </c>
      <c r="C518" s="123">
        <v>0.011013292524291994</v>
      </c>
      <c r="D518" s="84" t="s">
        <v>1974</v>
      </c>
      <c r="E518" s="84" t="b">
        <v>0</v>
      </c>
      <c r="F518" s="84" t="b">
        <v>0</v>
      </c>
      <c r="G518" s="84" t="b">
        <v>0</v>
      </c>
    </row>
    <row r="519" spans="1:7" ht="15">
      <c r="A519" s="84" t="s">
        <v>314</v>
      </c>
      <c r="B519" s="84">
        <v>3</v>
      </c>
      <c r="C519" s="123">
        <v>0.011013292524291994</v>
      </c>
      <c r="D519" s="84" t="s">
        <v>1974</v>
      </c>
      <c r="E519" s="84" t="b">
        <v>0</v>
      </c>
      <c r="F519" s="84" t="b">
        <v>0</v>
      </c>
      <c r="G519" s="84" t="b">
        <v>0</v>
      </c>
    </row>
    <row r="520" spans="1:7" ht="15">
      <c r="A520" s="84" t="s">
        <v>286</v>
      </c>
      <c r="B520" s="84">
        <v>3</v>
      </c>
      <c r="C520" s="123">
        <v>0.011013292524291994</v>
      </c>
      <c r="D520" s="84" t="s">
        <v>1974</v>
      </c>
      <c r="E520" s="84" t="b">
        <v>0</v>
      </c>
      <c r="F520" s="84" t="b">
        <v>0</v>
      </c>
      <c r="G520" s="84" t="b">
        <v>0</v>
      </c>
    </row>
    <row r="521" spans="1:7" ht="15">
      <c r="A521" s="84" t="s">
        <v>342</v>
      </c>
      <c r="B521" s="84">
        <v>3</v>
      </c>
      <c r="C521" s="123">
        <v>0.011013292524291994</v>
      </c>
      <c r="D521" s="84" t="s">
        <v>1974</v>
      </c>
      <c r="E521" s="84" t="b">
        <v>0</v>
      </c>
      <c r="F521" s="84" t="b">
        <v>0</v>
      </c>
      <c r="G521" s="84" t="b">
        <v>0</v>
      </c>
    </row>
    <row r="522" spans="1:7" ht="15">
      <c r="A522" s="84" t="s">
        <v>2124</v>
      </c>
      <c r="B522" s="84">
        <v>3</v>
      </c>
      <c r="C522" s="123">
        <v>0.011013292524291994</v>
      </c>
      <c r="D522" s="84" t="s">
        <v>1974</v>
      </c>
      <c r="E522" s="84" t="b">
        <v>0</v>
      </c>
      <c r="F522" s="84" t="b">
        <v>0</v>
      </c>
      <c r="G522" s="84" t="b">
        <v>0</v>
      </c>
    </row>
    <row r="523" spans="1:7" ht="15">
      <c r="A523" s="84" t="s">
        <v>2125</v>
      </c>
      <c r="B523" s="84">
        <v>3</v>
      </c>
      <c r="C523" s="123">
        <v>0.011013292524291994</v>
      </c>
      <c r="D523" s="84" t="s">
        <v>1974</v>
      </c>
      <c r="E523" s="84" t="b">
        <v>0</v>
      </c>
      <c r="F523" s="84" t="b">
        <v>0</v>
      </c>
      <c r="G523" s="84" t="b">
        <v>0</v>
      </c>
    </row>
    <row r="524" spans="1:7" ht="15">
      <c r="A524" s="84" t="s">
        <v>2126</v>
      </c>
      <c r="B524" s="84">
        <v>3</v>
      </c>
      <c r="C524" s="123">
        <v>0.011013292524291994</v>
      </c>
      <c r="D524" s="84" t="s">
        <v>1974</v>
      </c>
      <c r="E524" s="84" t="b">
        <v>0</v>
      </c>
      <c r="F524" s="84" t="b">
        <v>0</v>
      </c>
      <c r="G524" s="84" t="b">
        <v>0</v>
      </c>
    </row>
    <row r="525" spans="1:7" ht="15">
      <c r="A525" s="84" t="s">
        <v>2127</v>
      </c>
      <c r="B525" s="84">
        <v>3</v>
      </c>
      <c r="C525" s="123">
        <v>0.011013292524291994</v>
      </c>
      <c r="D525" s="84" t="s">
        <v>1974</v>
      </c>
      <c r="E525" s="84" t="b">
        <v>0</v>
      </c>
      <c r="F525" s="84" t="b">
        <v>0</v>
      </c>
      <c r="G525" s="84" t="b">
        <v>0</v>
      </c>
    </row>
    <row r="526" spans="1:7" ht="15">
      <c r="A526" s="84" t="s">
        <v>2128</v>
      </c>
      <c r="B526" s="84">
        <v>3</v>
      </c>
      <c r="C526" s="123">
        <v>0.011013292524291994</v>
      </c>
      <c r="D526" s="84" t="s">
        <v>1974</v>
      </c>
      <c r="E526" s="84" t="b">
        <v>1</v>
      </c>
      <c r="F526" s="84" t="b">
        <v>0</v>
      </c>
      <c r="G526" s="84" t="b">
        <v>0</v>
      </c>
    </row>
    <row r="527" spans="1:7" ht="15">
      <c r="A527" s="84" t="s">
        <v>2673</v>
      </c>
      <c r="B527" s="84">
        <v>3</v>
      </c>
      <c r="C527" s="123">
        <v>0.011013292524291994</v>
      </c>
      <c r="D527" s="84" t="s">
        <v>1974</v>
      </c>
      <c r="E527" s="84" t="b">
        <v>0</v>
      </c>
      <c r="F527" s="84" t="b">
        <v>1</v>
      </c>
      <c r="G527" s="84" t="b">
        <v>0</v>
      </c>
    </row>
    <row r="528" spans="1:7" ht="15">
      <c r="A528" s="84" t="s">
        <v>2569</v>
      </c>
      <c r="B528" s="84">
        <v>3</v>
      </c>
      <c r="C528" s="123">
        <v>0.011013292524291994</v>
      </c>
      <c r="D528" s="84" t="s">
        <v>1974</v>
      </c>
      <c r="E528" s="84" t="b">
        <v>0</v>
      </c>
      <c r="F528" s="84" t="b">
        <v>0</v>
      </c>
      <c r="G528" s="84" t="b">
        <v>0</v>
      </c>
    </row>
    <row r="529" spans="1:7" ht="15">
      <c r="A529" s="84" t="s">
        <v>2674</v>
      </c>
      <c r="B529" s="84">
        <v>3</v>
      </c>
      <c r="C529" s="123">
        <v>0.011013292524291994</v>
      </c>
      <c r="D529" s="84" t="s">
        <v>1974</v>
      </c>
      <c r="E529" s="84" t="b">
        <v>0</v>
      </c>
      <c r="F529" s="84" t="b">
        <v>0</v>
      </c>
      <c r="G529" s="84" t="b">
        <v>0</v>
      </c>
    </row>
    <row r="530" spans="1:7" ht="15">
      <c r="A530" s="84" t="s">
        <v>2740</v>
      </c>
      <c r="B530" s="84">
        <v>2</v>
      </c>
      <c r="C530" s="123">
        <v>0.011637103773650303</v>
      </c>
      <c r="D530" s="84" t="s">
        <v>1974</v>
      </c>
      <c r="E530" s="84" t="b">
        <v>0</v>
      </c>
      <c r="F530" s="84" t="b">
        <v>0</v>
      </c>
      <c r="G530" s="84" t="b">
        <v>0</v>
      </c>
    </row>
    <row r="531" spans="1:7" ht="15">
      <c r="A531" s="84" t="s">
        <v>2067</v>
      </c>
      <c r="B531" s="84">
        <v>2</v>
      </c>
      <c r="C531" s="123">
        <v>0.011637103773650303</v>
      </c>
      <c r="D531" s="84" t="s">
        <v>1974</v>
      </c>
      <c r="E531" s="84" t="b">
        <v>0</v>
      </c>
      <c r="F531" s="84" t="b">
        <v>0</v>
      </c>
      <c r="G531" s="84" t="b">
        <v>0</v>
      </c>
    </row>
    <row r="532" spans="1:7" ht="15">
      <c r="A532" s="84" t="s">
        <v>2107</v>
      </c>
      <c r="B532" s="84">
        <v>2</v>
      </c>
      <c r="C532" s="123">
        <v>0.011637103773650303</v>
      </c>
      <c r="D532" s="84" t="s">
        <v>1974</v>
      </c>
      <c r="E532" s="84" t="b">
        <v>0</v>
      </c>
      <c r="F532" s="84" t="b">
        <v>0</v>
      </c>
      <c r="G532" s="84" t="b">
        <v>0</v>
      </c>
    </row>
    <row r="533" spans="1:7" ht="15">
      <c r="A533" s="84" t="s">
        <v>269</v>
      </c>
      <c r="B533" s="84">
        <v>2</v>
      </c>
      <c r="C533" s="123">
        <v>0.011637103773650303</v>
      </c>
      <c r="D533" s="84" t="s">
        <v>1974</v>
      </c>
      <c r="E533" s="84" t="b">
        <v>0</v>
      </c>
      <c r="F533" s="84" t="b">
        <v>0</v>
      </c>
      <c r="G533" s="84" t="b">
        <v>0</v>
      </c>
    </row>
    <row r="534" spans="1:7" ht="15">
      <c r="A534" s="84" t="s">
        <v>338</v>
      </c>
      <c r="B534" s="84">
        <v>3</v>
      </c>
      <c r="C534" s="123">
        <v>0</v>
      </c>
      <c r="D534" s="84" t="s">
        <v>1975</v>
      </c>
      <c r="E534" s="84" t="b">
        <v>0</v>
      </c>
      <c r="F534" s="84" t="b">
        <v>0</v>
      </c>
      <c r="G534" s="84" t="b">
        <v>0</v>
      </c>
    </row>
    <row r="535" spans="1:7" ht="15">
      <c r="A535" s="84" t="s">
        <v>2130</v>
      </c>
      <c r="B535" s="84">
        <v>3</v>
      </c>
      <c r="C535" s="123">
        <v>0</v>
      </c>
      <c r="D535" s="84" t="s">
        <v>1975</v>
      </c>
      <c r="E535" s="84" t="b">
        <v>0</v>
      </c>
      <c r="F535" s="84" t="b">
        <v>0</v>
      </c>
      <c r="G535" s="84" t="b">
        <v>0</v>
      </c>
    </row>
    <row r="536" spans="1:7" ht="15">
      <c r="A536" s="84" t="s">
        <v>339</v>
      </c>
      <c r="B536" s="84">
        <v>2</v>
      </c>
      <c r="C536" s="123">
        <v>0</v>
      </c>
      <c r="D536" s="84" t="s">
        <v>1975</v>
      </c>
      <c r="E536" s="84" t="b">
        <v>0</v>
      </c>
      <c r="F536" s="84" t="b">
        <v>0</v>
      </c>
      <c r="G536" s="84" t="b">
        <v>0</v>
      </c>
    </row>
    <row r="537" spans="1:7" ht="15">
      <c r="A537" s="84" t="s">
        <v>337</v>
      </c>
      <c r="B537" s="84">
        <v>2</v>
      </c>
      <c r="C537" s="123">
        <v>0</v>
      </c>
      <c r="D537" s="84" t="s">
        <v>1975</v>
      </c>
      <c r="E537" s="84" t="b">
        <v>0</v>
      </c>
      <c r="F537" s="84" t="b">
        <v>0</v>
      </c>
      <c r="G537" s="84" t="b">
        <v>0</v>
      </c>
    </row>
    <row r="538" spans="1:7" ht="15">
      <c r="A538" s="84" t="s">
        <v>2067</v>
      </c>
      <c r="B538" s="84">
        <v>2</v>
      </c>
      <c r="C538" s="123">
        <v>0</v>
      </c>
      <c r="D538" s="84" t="s">
        <v>1975</v>
      </c>
      <c r="E538" s="84" t="b">
        <v>0</v>
      </c>
      <c r="F538" s="84" t="b">
        <v>0</v>
      </c>
      <c r="G538" s="84" t="b">
        <v>0</v>
      </c>
    </row>
    <row r="539" spans="1:7" ht="15">
      <c r="A539" s="84" t="s">
        <v>2131</v>
      </c>
      <c r="B539" s="84">
        <v>2</v>
      </c>
      <c r="C539" s="123">
        <v>0</v>
      </c>
      <c r="D539" s="84" t="s">
        <v>1975</v>
      </c>
      <c r="E539" s="84" t="b">
        <v>0</v>
      </c>
      <c r="F539" s="84" t="b">
        <v>0</v>
      </c>
      <c r="G539" s="84" t="b">
        <v>0</v>
      </c>
    </row>
    <row r="540" spans="1:7" ht="15">
      <c r="A540" s="84" t="s">
        <v>2121</v>
      </c>
      <c r="B540" s="84">
        <v>2</v>
      </c>
      <c r="C540" s="123">
        <v>0</v>
      </c>
      <c r="D540" s="84" t="s">
        <v>1975</v>
      </c>
      <c r="E540" s="84" t="b">
        <v>0</v>
      </c>
      <c r="F540" s="84" t="b">
        <v>0</v>
      </c>
      <c r="G540" s="84" t="b">
        <v>0</v>
      </c>
    </row>
    <row r="541" spans="1:7" ht="15">
      <c r="A541" s="84" t="s">
        <v>327</v>
      </c>
      <c r="B541" s="84">
        <v>2</v>
      </c>
      <c r="C541" s="123">
        <v>0</v>
      </c>
      <c r="D541" s="84" t="s">
        <v>1975</v>
      </c>
      <c r="E541" s="84" t="b">
        <v>0</v>
      </c>
      <c r="F541" s="84" t="b">
        <v>0</v>
      </c>
      <c r="G541" s="84" t="b">
        <v>0</v>
      </c>
    </row>
    <row r="542" spans="1:7" ht="15">
      <c r="A542" s="84" t="s">
        <v>358</v>
      </c>
      <c r="B542" s="84">
        <v>2</v>
      </c>
      <c r="C542" s="123">
        <v>0</v>
      </c>
      <c r="D542" s="84" t="s">
        <v>1976</v>
      </c>
      <c r="E542" s="84" t="b">
        <v>0</v>
      </c>
      <c r="F542" s="84" t="b">
        <v>0</v>
      </c>
      <c r="G542" s="84" t="b">
        <v>0</v>
      </c>
    </row>
    <row r="543" spans="1:7" ht="15">
      <c r="A543" s="84" t="s">
        <v>2067</v>
      </c>
      <c r="B543" s="84">
        <v>2</v>
      </c>
      <c r="C543" s="123">
        <v>0</v>
      </c>
      <c r="D543" s="84" t="s">
        <v>1976</v>
      </c>
      <c r="E543" s="84" t="b">
        <v>0</v>
      </c>
      <c r="F543" s="84" t="b">
        <v>0</v>
      </c>
      <c r="G543" s="84" t="b">
        <v>0</v>
      </c>
    </row>
    <row r="544" spans="1:7" ht="15">
      <c r="A544" s="84" t="s">
        <v>327</v>
      </c>
      <c r="B544" s="84">
        <v>2</v>
      </c>
      <c r="C544" s="123">
        <v>0</v>
      </c>
      <c r="D544" s="84" t="s">
        <v>1976</v>
      </c>
      <c r="E544" s="84" t="b">
        <v>0</v>
      </c>
      <c r="F544" s="84" t="b">
        <v>0</v>
      </c>
      <c r="G544" s="84" t="b">
        <v>0</v>
      </c>
    </row>
    <row r="545" spans="1:7" ht="15">
      <c r="A545" s="84" t="s">
        <v>2133</v>
      </c>
      <c r="B545" s="84">
        <v>2</v>
      </c>
      <c r="C545" s="123">
        <v>0</v>
      </c>
      <c r="D545" s="84" t="s">
        <v>1976</v>
      </c>
      <c r="E545" s="84" t="b">
        <v>0</v>
      </c>
      <c r="F545" s="84" t="b">
        <v>0</v>
      </c>
      <c r="G545" s="84" t="b">
        <v>0</v>
      </c>
    </row>
    <row r="546" spans="1:7" ht="15">
      <c r="A546" s="84" t="s">
        <v>2134</v>
      </c>
      <c r="B546" s="84">
        <v>2</v>
      </c>
      <c r="C546" s="123">
        <v>0</v>
      </c>
      <c r="D546" s="84" t="s">
        <v>1976</v>
      </c>
      <c r="E546" s="84" t="b">
        <v>0</v>
      </c>
      <c r="F546" s="84" t="b">
        <v>0</v>
      </c>
      <c r="G546" s="84" t="b">
        <v>0</v>
      </c>
    </row>
    <row r="547" spans="1:7" ht="15">
      <c r="A547" s="84" t="s">
        <v>334</v>
      </c>
      <c r="B547" s="84">
        <v>2</v>
      </c>
      <c r="C547" s="123">
        <v>0</v>
      </c>
      <c r="D547" s="84" t="s">
        <v>1977</v>
      </c>
      <c r="E547" s="84" t="b">
        <v>0</v>
      </c>
      <c r="F547" s="84" t="b">
        <v>0</v>
      </c>
      <c r="G547" s="84" t="b">
        <v>0</v>
      </c>
    </row>
    <row r="548" spans="1:7" ht="15">
      <c r="A548" s="84" t="s">
        <v>2067</v>
      </c>
      <c r="B548" s="84">
        <v>2</v>
      </c>
      <c r="C548" s="123">
        <v>0</v>
      </c>
      <c r="D548" s="84" t="s">
        <v>1977</v>
      </c>
      <c r="E548" s="84" t="b">
        <v>0</v>
      </c>
      <c r="F548" s="84" t="b">
        <v>0</v>
      </c>
      <c r="G548" s="84" t="b">
        <v>0</v>
      </c>
    </row>
    <row r="549" spans="1:7" ht="15">
      <c r="A549" s="84" t="s">
        <v>2136</v>
      </c>
      <c r="B549" s="84">
        <v>2</v>
      </c>
      <c r="C549" s="123">
        <v>0.012809787049531115</v>
      </c>
      <c r="D549" s="84" t="s">
        <v>1977</v>
      </c>
      <c r="E549" s="84" t="b">
        <v>0</v>
      </c>
      <c r="F549" s="84" t="b">
        <v>0</v>
      </c>
      <c r="G549" s="84" t="b">
        <v>0</v>
      </c>
    </row>
    <row r="550" spans="1:7" ht="15">
      <c r="A550" s="84" t="s">
        <v>327</v>
      </c>
      <c r="B550" s="84">
        <v>2</v>
      </c>
      <c r="C550" s="123">
        <v>0</v>
      </c>
      <c r="D550" s="84" t="s">
        <v>1977</v>
      </c>
      <c r="E550" s="84" t="b">
        <v>0</v>
      </c>
      <c r="F550" s="84" t="b">
        <v>0</v>
      </c>
      <c r="G550" s="84" t="b">
        <v>0</v>
      </c>
    </row>
    <row r="551" spans="1:7" ht="15">
      <c r="A551" s="84" t="s">
        <v>2138</v>
      </c>
      <c r="B551" s="84">
        <v>6</v>
      </c>
      <c r="C551" s="123">
        <v>0.022011407381960155</v>
      </c>
      <c r="D551" s="84" t="s">
        <v>1978</v>
      </c>
      <c r="E551" s="84" t="b">
        <v>0</v>
      </c>
      <c r="F551" s="84" t="b">
        <v>1</v>
      </c>
      <c r="G551" s="84" t="b">
        <v>0</v>
      </c>
    </row>
    <row r="552" spans="1:7" ht="15">
      <c r="A552" s="84" t="s">
        <v>346</v>
      </c>
      <c r="B552" s="84">
        <v>3</v>
      </c>
      <c r="C552" s="123">
        <v>0</v>
      </c>
      <c r="D552" s="84" t="s">
        <v>1978</v>
      </c>
      <c r="E552" s="84" t="b">
        <v>0</v>
      </c>
      <c r="F552" s="84" t="b">
        <v>0</v>
      </c>
      <c r="G552" s="84" t="b">
        <v>0</v>
      </c>
    </row>
    <row r="553" spans="1:7" ht="15">
      <c r="A553" s="84" t="s">
        <v>2067</v>
      </c>
      <c r="B553" s="84">
        <v>3</v>
      </c>
      <c r="C553" s="123">
        <v>0</v>
      </c>
      <c r="D553" s="84" t="s">
        <v>1978</v>
      </c>
      <c r="E553" s="84" t="b">
        <v>0</v>
      </c>
      <c r="F553" s="84" t="b">
        <v>0</v>
      </c>
      <c r="G553" s="84" t="b">
        <v>0</v>
      </c>
    </row>
    <row r="554" spans="1:7" ht="15">
      <c r="A554" s="84" t="s">
        <v>2139</v>
      </c>
      <c r="B554" s="84">
        <v>2</v>
      </c>
      <c r="C554" s="123">
        <v>0.007337135793986718</v>
      </c>
      <c r="D554" s="84" t="s">
        <v>1978</v>
      </c>
      <c r="E554" s="84" t="b">
        <v>0</v>
      </c>
      <c r="F554" s="84" t="b">
        <v>0</v>
      </c>
      <c r="G554" s="84" t="b">
        <v>0</v>
      </c>
    </row>
    <row r="555" spans="1:7" ht="15">
      <c r="A555" s="84" t="s">
        <v>2140</v>
      </c>
      <c r="B555" s="84">
        <v>2</v>
      </c>
      <c r="C555" s="123">
        <v>0.007337135793986718</v>
      </c>
      <c r="D555" s="84" t="s">
        <v>1978</v>
      </c>
      <c r="E555" s="84" t="b">
        <v>0</v>
      </c>
      <c r="F555" s="84" t="b">
        <v>0</v>
      </c>
      <c r="G555" s="84" t="b">
        <v>0</v>
      </c>
    </row>
    <row r="556" spans="1:7" ht="15">
      <c r="A556" s="84" t="s">
        <v>2121</v>
      </c>
      <c r="B556" s="84">
        <v>2</v>
      </c>
      <c r="C556" s="123">
        <v>0.007337135793986718</v>
      </c>
      <c r="D556" s="84" t="s">
        <v>1978</v>
      </c>
      <c r="E556" s="84" t="b">
        <v>0</v>
      </c>
      <c r="F556" s="84" t="b">
        <v>0</v>
      </c>
      <c r="G556" s="84" t="b">
        <v>0</v>
      </c>
    </row>
    <row r="557" spans="1:7" ht="15">
      <c r="A557" s="84" t="s">
        <v>2141</v>
      </c>
      <c r="B557" s="84">
        <v>2</v>
      </c>
      <c r="C557" s="123">
        <v>0.007337135793986718</v>
      </c>
      <c r="D557" s="84" t="s">
        <v>1978</v>
      </c>
      <c r="E557" s="84" t="b">
        <v>0</v>
      </c>
      <c r="F557" s="84" t="b">
        <v>0</v>
      </c>
      <c r="G557" s="84" t="b">
        <v>0</v>
      </c>
    </row>
    <row r="558" spans="1:7" ht="15">
      <c r="A558" s="84" t="s">
        <v>2142</v>
      </c>
      <c r="B558" s="84">
        <v>2</v>
      </c>
      <c r="C558" s="123">
        <v>0.007337135793986718</v>
      </c>
      <c r="D558" s="84" t="s">
        <v>1978</v>
      </c>
      <c r="E558" s="84" t="b">
        <v>0</v>
      </c>
      <c r="F558" s="84" t="b">
        <v>0</v>
      </c>
      <c r="G558" s="84" t="b">
        <v>0</v>
      </c>
    </row>
    <row r="559" spans="1:7" ht="15">
      <c r="A559" s="84" t="s">
        <v>2143</v>
      </c>
      <c r="B559" s="84">
        <v>2</v>
      </c>
      <c r="C559" s="123">
        <v>0.007337135793986718</v>
      </c>
      <c r="D559" s="84" t="s">
        <v>1978</v>
      </c>
      <c r="E559" s="84" t="b">
        <v>1</v>
      </c>
      <c r="F559" s="84" t="b">
        <v>0</v>
      </c>
      <c r="G559" s="84" t="b">
        <v>0</v>
      </c>
    </row>
    <row r="560" spans="1:7" ht="15">
      <c r="A560" s="84" t="s">
        <v>2144</v>
      </c>
      <c r="B560" s="84">
        <v>2</v>
      </c>
      <c r="C560" s="123">
        <v>0.007337135793986718</v>
      </c>
      <c r="D560" s="84" t="s">
        <v>1978</v>
      </c>
      <c r="E560" s="84" t="b">
        <v>0</v>
      </c>
      <c r="F560" s="84" t="b">
        <v>0</v>
      </c>
      <c r="G560" s="84" t="b">
        <v>0</v>
      </c>
    </row>
    <row r="561" spans="1:7" ht="15">
      <c r="A561" s="84" t="s">
        <v>2744</v>
      </c>
      <c r="B561" s="84">
        <v>2</v>
      </c>
      <c r="C561" s="123">
        <v>0.007337135793986718</v>
      </c>
      <c r="D561" s="84" t="s">
        <v>1978</v>
      </c>
      <c r="E561" s="84" t="b">
        <v>0</v>
      </c>
      <c r="F561" s="84" t="b">
        <v>0</v>
      </c>
      <c r="G561" s="84" t="b">
        <v>0</v>
      </c>
    </row>
    <row r="562" spans="1:7" ht="15">
      <c r="A562" s="84" t="s">
        <v>2660</v>
      </c>
      <c r="B562" s="84">
        <v>2</v>
      </c>
      <c r="C562" s="123">
        <v>0.007337135793986718</v>
      </c>
      <c r="D562" s="84" t="s">
        <v>1978</v>
      </c>
      <c r="E562" s="84" t="b">
        <v>0</v>
      </c>
      <c r="F562" s="84" t="b">
        <v>0</v>
      </c>
      <c r="G562" s="84" t="b">
        <v>0</v>
      </c>
    </row>
    <row r="563" spans="1:7" ht="15">
      <c r="A563" s="84" t="s">
        <v>2745</v>
      </c>
      <c r="B563" s="84">
        <v>2</v>
      </c>
      <c r="C563" s="123">
        <v>0.007337135793986718</v>
      </c>
      <c r="D563" s="84" t="s">
        <v>1978</v>
      </c>
      <c r="E563" s="84" t="b">
        <v>1</v>
      </c>
      <c r="F563" s="84" t="b">
        <v>0</v>
      </c>
      <c r="G563" s="84" t="b">
        <v>0</v>
      </c>
    </row>
    <row r="564" spans="1:7" ht="15">
      <c r="A564" s="84" t="s">
        <v>2556</v>
      </c>
      <c r="B564" s="84">
        <v>2</v>
      </c>
      <c r="C564" s="123">
        <v>0.007337135793986718</v>
      </c>
      <c r="D564" s="84" t="s">
        <v>1978</v>
      </c>
      <c r="E564" s="84" t="b">
        <v>1</v>
      </c>
      <c r="F564" s="84" t="b">
        <v>0</v>
      </c>
      <c r="G564" s="84" t="b">
        <v>0</v>
      </c>
    </row>
    <row r="565" spans="1:7" ht="15">
      <c r="A565" s="84" t="s">
        <v>327</v>
      </c>
      <c r="B565" s="84">
        <v>2</v>
      </c>
      <c r="C565" s="123">
        <v>0.007337135793986718</v>
      </c>
      <c r="D565" s="84" t="s">
        <v>1978</v>
      </c>
      <c r="E565" s="84" t="b">
        <v>0</v>
      </c>
      <c r="F565" s="84" t="b">
        <v>0</v>
      </c>
      <c r="G565" s="84" t="b">
        <v>0</v>
      </c>
    </row>
    <row r="566" spans="1:7" ht="15">
      <c r="A566" s="84" t="s">
        <v>341</v>
      </c>
      <c r="B566" s="84">
        <v>2</v>
      </c>
      <c r="C566" s="123">
        <v>0</v>
      </c>
      <c r="D566" s="84" t="s">
        <v>1980</v>
      </c>
      <c r="E566" s="84" t="b">
        <v>0</v>
      </c>
      <c r="F566" s="84" t="b">
        <v>0</v>
      </c>
      <c r="G566" s="84" t="b">
        <v>0</v>
      </c>
    </row>
    <row r="567" spans="1:7" ht="15">
      <c r="A567" s="84" t="s">
        <v>340</v>
      </c>
      <c r="B567" s="84">
        <v>2</v>
      </c>
      <c r="C567" s="123">
        <v>0</v>
      </c>
      <c r="D567" s="84" t="s">
        <v>1980</v>
      </c>
      <c r="E567" s="84" t="b">
        <v>0</v>
      </c>
      <c r="F567" s="84" t="b">
        <v>0</v>
      </c>
      <c r="G567" s="84" t="b">
        <v>0</v>
      </c>
    </row>
    <row r="568" spans="1:7" ht="15">
      <c r="A568" s="84" t="s">
        <v>2147</v>
      </c>
      <c r="B568" s="84">
        <v>2</v>
      </c>
      <c r="C568" s="123">
        <v>0</v>
      </c>
      <c r="D568" s="84" t="s">
        <v>1980</v>
      </c>
      <c r="E568" s="84" t="b">
        <v>0</v>
      </c>
      <c r="F568" s="84" t="b">
        <v>0</v>
      </c>
      <c r="G568" s="84" t="b">
        <v>0</v>
      </c>
    </row>
    <row r="569" spans="1:7" ht="15">
      <c r="A569" s="84" t="s">
        <v>2148</v>
      </c>
      <c r="B569" s="84">
        <v>2</v>
      </c>
      <c r="C569" s="123">
        <v>0</v>
      </c>
      <c r="D569" s="84" t="s">
        <v>1980</v>
      </c>
      <c r="E569" s="84" t="b">
        <v>1</v>
      </c>
      <c r="F569" s="84" t="b">
        <v>0</v>
      </c>
      <c r="G569" s="84" t="b">
        <v>0</v>
      </c>
    </row>
    <row r="570" spans="1:7" ht="15">
      <c r="A570" s="84" t="s">
        <v>2149</v>
      </c>
      <c r="B570" s="84">
        <v>2</v>
      </c>
      <c r="C570" s="123">
        <v>0</v>
      </c>
      <c r="D570" s="84" t="s">
        <v>1980</v>
      </c>
      <c r="E570" s="84" t="b">
        <v>0</v>
      </c>
      <c r="F570" s="84" t="b">
        <v>0</v>
      </c>
      <c r="G570" s="84" t="b">
        <v>0</v>
      </c>
    </row>
    <row r="571" spans="1:7" ht="15">
      <c r="A571" s="84" t="s">
        <v>327</v>
      </c>
      <c r="B571" s="84">
        <v>2</v>
      </c>
      <c r="C571" s="123">
        <v>0</v>
      </c>
      <c r="D571" s="84" t="s">
        <v>1980</v>
      </c>
      <c r="E571" s="84" t="b">
        <v>0</v>
      </c>
      <c r="F571" s="84" t="b">
        <v>0</v>
      </c>
      <c r="G571" s="84" t="b">
        <v>0</v>
      </c>
    </row>
    <row r="572" spans="1:7" ht="15">
      <c r="A572" s="84" t="s">
        <v>2150</v>
      </c>
      <c r="B572" s="84">
        <v>2</v>
      </c>
      <c r="C572" s="123">
        <v>0</v>
      </c>
      <c r="D572" s="84" t="s">
        <v>1980</v>
      </c>
      <c r="E572" s="84" t="b">
        <v>0</v>
      </c>
      <c r="F572" s="84" t="b">
        <v>0</v>
      </c>
      <c r="G572" s="84" t="b">
        <v>0</v>
      </c>
    </row>
    <row r="573" spans="1:7" ht="15">
      <c r="A573" s="84" t="s">
        <v>2067</v>
      </c>
      <c r="B573" s="84">
        <v>2</v>
      </c>
      <c r="C573" s="123">
        <v>0</v>
      </c>
      <c r="D573" s="84" t="s">
        <v>1980</v>
      </c>
      <c r="E573" s="84" t="b">
        <v>0</v>
      </c>
      <c r="F573" s="84" t="b">
        <v>0</v>
      </c>
      <c r="G573" s="84" t="b">
        <v>0</v>
      </c>
    </row>
    <row r="574" spans="1:7" ht="15">
      <c r="A574" s="84" t="s">
        <v>2108</v>
      </c>
      <c r="B574" s="84">
        <v>2</v>
      </c>
      <c r="C574" s="123">
        <v>0</v>
      </c>
      <c r="D574" s="84" t="s">
        <v>1980</v>
      </c>
      <c r="E574" s="84" t="b">
        <v>0</v>
      </c>
      <c r="F574" s="84" t="b">
        <v>0</v>
      </c>
      <c r="G574" s="84" t="b">
        <v>0</v>
      </c>
    </row>
    <row r="575" spans="1:7" ht="15">
      <c r="A575" s="84" t="s">
        <v>2151</v>
      </c>
      <c r="B575" s="84">
        <v>2</v>
      </c>
      <c r="C575" s="123">
        <v>0</v>
      </c>
      <c r="D575" s="84" t="s">
        <v>1980</v>
      </c>
      <c r="E575" s="84" t="b">
        <v>0</v>
      </c>
      <c r="F575" s="84" t="b">
        <v>0</v>
      </c>
      <c r="G575" s="84" t="b">
        <v>0</v>
      </c>
    </row>
    <row r="576" spans="1:7" ht="15">
      <c r="A576" s="84" t="s">
        <v>2649</v>
      </c>
      <c r="B576" s="84">
        <v>2</v>
      </c>
      <c r="C576" s="123">
        <v>0</v>
      </c>
      <c r="D576" s="84" t="s">
        <v>1980</v>
      </c>
      <c r="E576" s="84" t="b">
        <v>0</v>
      </c>
      <c r="F576" s="84" t="b">
        <v>0</v>
      </c>
      <c r="G576" s="84" t="b">
        <v>0</v>
      </c>
    </row>
    <row r="577" spans="1:7" ht="15">
      <c r="A577" s="84" t="s">
        <v>2127</v>
      </c>
      <c r="B577" s="84">
        <v>4</v>
      </c>
      <c r="C577" s="123">
        <v>0</v>
      </c>
      <c r="D577" s="84" t="s">
        <v>1981</v>
      </c>
      <c r="E577" s="84" t="b">
        <v>0</v>
      </c>
      <c r="F577" s="84" t="b">
        <v>0</v>
      </c>
      <c r="G577" s="84" t="b">
        <v>0</v>
      </c>
    </row>
    <row r="578" spans="1:7" ht="15">
      <c r="A578" s="84" t="s">
        <v>327</v>
      </c>
      <c r="B578" s="84">
        <v>4</v>
      </c>
      <c r="C578" s="123">
        <v>0</v>
      </c>
      <c r="D578" s="84" t="s">
        <v>1981</v>
      </c>
      <c r="E578" s="84" t="b">
        <v>0</v>
      </c>
      <c r="F578" s="84" t="b">
        <v>0</v>
      </c>
      <c r="G578" s="84" t="b">
        <v>0</v>
      </c>
    </row>
    <row r="579" spans="1:7" ht="15">
      <c r="A579" s="84" t="s">
        <v>2109</v>
      </c>
      <c r="B579" s="84">
        <v>4</v>
      </c>
      <c r="C579" s="123">
        <v>0</v>
      </c>
      <c r="D579" s="84" t="s">
        <v>1981</v>
      </c>
      <c r="E579" s="84" t="b">
        <v>0</v>
      </c>
      <c r="F579" s="84" t="b">
        <v>0</v>
      </c>
      <c r="G579" s="84" t="b">
        <v>0</v>
      </c>
    </row>
    <row r="580" spans="1:7" ht="15">
      <c r="A580" s="84" t="s">
        <v>2600</v>
      </c>
      <c r="B580" s="84">
        <v>4</v>
      </c>
      <c r="C580" s="123">
        <v>0</v>
      </c>
      <c r="D580" s="84" t="s">
        <v>1981</v>
      </c>
      <c r="E580" s="84" t="b">
        <v>0</v>
      </c>
      <c r="F580" s="84" t="b">
        <v>0</v>
      </c>
      <c r="G580" s="84" t="b">
        <v>0</v>
      </c>
    </row>
    <row r="581" spans="1:7" ht="15">
      <c r="A581" s="84" t="s">
        <v>2067</v>
      </c>
      <c r="B581" s="84">
        <v>4</v>
      </c>
      <c r="C581" s="123">
        <v>0</v>
      </c>
      <c r="D581" s="84" t="s">
        <v>1981</v>
      </c>
      <c r="E581" s="84" t="b">
        <v>0</v>
      </c>
      <c r="F581" s="84" t="b">
        <v>0</v>
      </c>
      <c r="G581" s="84" t="b">
        <v>0</v>
      </c>
    </row>
    <row r="582" spans="1:7" ht="15">
      <c r="A582" s="84" t="s">
        <v>2594</v>
      </c>
      <c r="B582" s="84">
        <v>4</v>
      </c>
      <c r="C582" s="123">
        <v>0</v>
      </c>
      <c r="D582" s="84" t="s">
        <v>1981</v>
      </c>
      <c r="E582" s="84" t="b">
        <v>0</v>
      </c>
      <c r="F582" s="84" t="b">
        <v>0</v>
      </c>
      <c r="G582" s="84" t="b">
        <v>0</v>
      </c>
    </row>
    <row r="583" spans="1:7" ht="15">
      <c r="A583" s="84" t="s">
        <v>2624</v>
      </c>
      <c r="B583" s="84">
        <v>4</v>
      </c>
      <c r="C583" s="123">
        <v>0</v>
      </c>
      <c r="D583" s="84" t="s">
        <v>1981</v>
      </c>
      <c r="E583" s="84" t="b">
        <v>0</v>
      </c>
      <c r="F583" s="84" t="b">
        <v>0</v>
      </c>
      <c r="G583" s="84" t="b">
        <v>0</v>
      </c>
    </row>
    <row r="584" spans="1:7" ht="15">
      <c r="A584" s="84" t="s">
        <v>2601</v>
      </c>
      <c r="B584" s="84">
        <v>4</v>
      </c>
      <c r="C584" s="123">
        <v>0</v>
      </c>
      <c r="D584" s="84" t="s">
        <v>1981</v>
      </c>
      <c r="E584" s="84" t="b">
        <v>0</v>
      </c>
      <c r="F584" s="84" t="b">
        <v>0</v>
      </c>
      <c r="G584" s="84" t="b">
        <v>0</v>
      </c>
    </row>
    <row r="585" spans="1:7" ht="15">
      <c r="A585" s="84" t="s">
        <v>2625</v>
      </c>
      <c r="B585" s="84">
        <v>4</v>
      </c>
      <c r="C585" s="123">
        <v>0</v>
      </c>
      <c r="D585" s="84" t="s">
        <v>1981</v>
      </c>
      <c r="E585" s="84" t="b">
        <v>0</v>
      </c>
      <c r="F585" s="84" t="b">
        <v>0</v>
      </c>
      <c r="G585" s="84" t="b">
        <v>0</v>
      </c>
    </row>
    <row r="586" spans="1:7" ht="15">
      <c r="A586" s="84" t="s">
        <v>2626</v>
      </c>
      <c r="B586" s="84">
        <v>4</v>
      </c>
      <c r="C586" s="123">
        <v>0</v>
      </c>
      <c r="D586" s="84" t="s">
        <v>1981</v>
      </c>
      <c r="E586" s="84" t="b">
        <v>0</v>
      </c>
      <c r="F586" s="84" t="b">
        <v>0</v>
      </c>
      <c r="G586" s="84" t="b">
        <v>0</v>
      </c>
    </row>
    <row r="587" spans="1:7" ht="15">
      <c r="A587" s="84" t="s">
        <v>2627</v>
      </c>
      <c r="B587" s="84">
        <v>4</v>
      </c>
      <c r="C587" s="123">
        <v>0</v>
      </c>
      <c r="D587" s="84" t="s">
        <v>1981</v>
      </c>
      <c r="E587" s="84" t="b">
        <v>0</v>
      </c>
      <c r="F587" s="84" t="b">
        <v>0</v>
      </c>
      <c r="G587" s="84" t="b">
        <v>0</v>
      </c>
    </row>
    <row r="588" spans="1:7" ht="15">
      <c r="A588" s="84" t="s">
        <v>2175</v>
      </c>
      <c r="B588" s="84">
        <v>4</v>
      </c>
      <c r="C588" s="123">
        <v>0</v>
      </c>
      <c r="D588" s="84" t="s">
        <v>1981</v>
      </c>
      <c r="E588" s="84" t="b">
        <v>0</v>
      </c>
      <c r="F588" s="84" t="b">
        <v>0</v>
      </c>
      <c r="G588" s="84" t="b">
        <v>0</v>
      </c>
    </row>
    <row r="589" spans="1:7" ht="15">
      <c r="A589" s="84" t="s">
        <v>2628</v>
      </c>
      <c r="B589" s="84">
        <v>4</v>
      </c>
      <c r="C589" s="123">
        <v>0</v>
      </c>
      <c r="D589" s="84" t="s">
        <v>1981</v>
      </c>
      <c r="E589" s="84" t="b">
        <v>0</v>
      </c>
      <c r="F589" s="84" t="b">
        <v>0</v>
      </c>
      <c r="G589" s="84" t="b">
        <v>0</v>
      </c>
    </row>
    <row r="590" spans="1:7" ht="15">
      <c r="A590" s="84" t="s">
        <v>233</v>
      </c>
      <c r="B590" s="84">
        <v>3</v>
      </c>
      <c r="C590" s="123">
        <v>0.006814840178634541</v>
      </c>
      <c r="D590" s="84" t="s">
        <v>1981</v>
      </c>
      <c r="E590" s="84" t="b">
        <v>0</v>
      </c>
      <c r="F590" s="84" t="b">
        <v>0</v>
      </c>
      <c r="G590" s="84" t="b">
        <v>0</v>
      </c>
    </row>
    <row r="591" spans="1:7" ht="15">
      <c r="A591" s="84" t="s">
        <v>2629</v>
      </c>
      <c r="B591" s="84">
        <v>3</v>
      </c>
      <c r="C591" s="123">
        <v>0</v>
      </c>
      <c r="D591" s="84" t="s">
        <v>1982</v>
      </c>
      <c r="E591" s="84" t="b">
        <v>0</v>
      </c>
      <c r="F591" s="84" t="b">
        <v>0</v>
      </c>
      <c r="G591" s="84" t="b">
        <v>0</v>
      </c>
    </row>
    <row r="592" spans="1:7" ht="15">
      <c r="A592" s="84" t="s">
        <v>324</v>
      </c>
      <c r="B592" s="84">
        <v>3</v>
      </c>
      <c r="C592" s="123">
        <v>0</v>
      </c>
      <c r="D592" s="84" t="s">
        <v>1982</v>
      </c>
      <c r="E592" s="84" t="b">
        <v>0</v>
      </c>
      <c r="F592" s="84" t="b">
        <v>0</v>
      </c>
      <c r="G592" s="84" t="b">
        <v>0</v>
      </c>
    </row>
    <row r="593" spans="1:7" ht="15">
      <c r="A593" s="84" t="s">
        <v>2630</v>
      </c>
      <c r="B593" s="84">
        <v>3</v>
      </c>
      <c r="C593" s="123">
        <v>0</v>
      </c>
      <c r="D593" s="84" t="s">
        <v>1982</v>
      </c>
      <c r="E593" s="84" t="b">
        <v>0</v>
      </c>
      <c r="F593" s="84" t="b">
        <v>0</v>
      </c>
      <c r="G593" s="84" t="b">
        <v>0</v>
      </c>
    </row>
    <row r="594" spans="1:7" ht="15">
      <c r="A594" s="84" t="s">
        <v>2067</v>
      </c>
      <c r="B594" s="84">
        <v>3</v>
      </c>
      <c r="C594" s="123">
        <v>0</v>
      </c>
      <c r="D594" s="84" t="s">
        <v>1982</v>
      </c>
      <c r="E594" s="84" t="b">
        <v>0</v>
      </c>
      <c r="F594" s="84" t="b">
        <v>0</v>
      </c>
      <c r="G594" s="84" t="b">
        <v>0</v>
      </c>
    </row>
    <row r="595" spans="1:7" ht="15">
      <c r="A595" s="84" t="s">
        <v>2631</v>
      </c>
      <c r="B595" s="84">
        <v>3</v>
      </c>
      <c r="C595" s="123">
        <v>0</v>
      </c>
      <c r="D595" s="84" t="s">
        <v>1982</v>
      </c>
      <c r="E595" s="84" t="b">
        <v>0</v>
      </c>
      <c r="F595" s="84" t="b">
        <v>0</v>
      </c>
      <c r="G595" s="84" t="b">
        <v>0</v>
      </c>
    </row>
    <row r="596" spans="1:7" ht="15">
      <c r="A596" s="84" t="s">
        <v>2632</v>
      </c>
      <c r="B596" s="84">
        <v>3</v>
      </c>
      <c r="C596" s="123">
        <v>0</v>
      </c>
      <c r="D596" s="84" t="s">
        <v>1982</v>
      </c>
      <c r="E596" s="84" t="b">
        <v>0</v>
      </c>
      <c r="F596" s="84" t="b">
        <v>0</v>
      </c>
      <c r="G596" s="84" t="b">
        <v>0</v>
      </c>
    </row>
    <row r="597" spans="1:7" ht="15">
      <c r="A597" s="84" t="s">
        <v>2633</v>
      </c>
      <c r="B597" s="84">
        <v>3</v>
      </c>
      <c r="C597" s="123">
        <v>0</v>
      </c>
      <c r="D597" s="84" t="s">
        <v>1982</v>
      </c>
      <c r="E597" s="84" t="b">
        <v>0</v>
      </c>
      <c r="F597" s="84" t="b">
        <v>0</v>
      </c>
      <c r="G597" s="84" t="b">
        <v>0</v>
      </c>
    </row>
    <row r="598" spans="1:7" ht="15">
      <c r="A598" s="84" t="s">
        <v>2634</v>
      </c>
      <c r="B598" s="84">
        <v>3</v>
      </c>
      <c r="C598" s="123">
        <v>0</v>
      </c>
      <c r="D598" s="84" t="s">
        <v>1982</v>
      </c>
      <c r="E598" s="84" t="b">
        <v>0</v>
      </c>
      <c r="F598" s="84" t="b">
        <v>0</v>
      </c>
      <c r="G598" s="84" t="b">
        <v>0</v>
      </c>
    </row>
    <row r="599" spans="1:7" ht="15">
      <c r="A599" s="84" t="s">
        <v>2635</v>
      </c>
      <c r="B599" s="84">
        <v>3</v>
      </c>
      <c r="C599" s="123">
        <v>0</v>
      </c>
      <c r="D599" s="84" t="s">
        <v>1982</v>
      </c>
      <c r="E599" s="84" t="b">
        <v>0</v>
      </c>
      <c r="F599" s="84" t="b">
        <v>0</v>
      </c>
      <c r="G599" s="84" t="b">
        <v>0</v>
      </c>
    </row>
    <row r="600" spans="1:7" ht="15">
      <c r="A600" s="84" t="s">
        <v>2636</v>
      </c>
      <c r="B600" s="84">
        <v>3</v>
      </c>
      <c r="C600" s="123">
        <v>0</v>
      </c>
      <c r="D600" s="84" t="s">
        <v>1982</v>
      </c>
      <c r="E600" s="84" t="b">
        <v>0</v>
      </c>
      <c r="F600" s="84" t="b">
        <v>0</v>
      </c>
      <c r="G600" s="84" t="b">
        <v>0</v>
      </c>
    </row>
    <row r="601" spans="1:7" ht="15">
      <c r="A601" s="84" t="s">
        <v>2637</v>
      </c>
      <c r="B601" s="84">
        <v>3</v>
      </c>
      <c r="C601" s="123">
        <v>0</v>
      </c>
      <c r="D601" s="84" t="s">
        <v>1982</v>
      </c>
      <c r="E601" s="84" t="b">
        <v>0</v>
      </c>
      <c r="F601" s="84" t="b">
        <v>0</v>
      </c>
      <c r="G601" s="84" t="b">
        <v>0</v>
      </c>
    </row>
    <row r="602" spans="1:7" ht="15">
      <c r="A602" s="84" t="s">
        <v>323</v>
      </c>
      <c r="B602" s="84">
        <v>2</v>
      </c>
      <c r="C602" s="123">
        <v>0.0074932450661992014</v>
      </c>
      <c r="D602" s="84" t="s">
        <v>1982</v>
      </c>
      <c r="E602" s="84" t="b">
        <v>0</v>
      </c>
      <c r="F602" s="84" t="b">
        <v>0</v>
      </c>
      <c r="G602" s="84" t="b">
        <v>0</v>
      </c>
    </row>
    <row r="603" spans="1:7" ht="15">
      <c r="A603" s="84" t="s">
        <v>2602</v>
      </c>
      <c r="B603" s="84">
        <v>2</v>
      </c>
      <c r="C603" s="123">
        <v>0.0074932450661992014</v>
      </c>
      <c r="D603" s="84" t="s">
        <v>1982</v>
      </c>
      <c r="E603" s="84" t="b">
        <v>0</v>
      </c>
      <c r="F603" s="84" t="b">
        <v>0</v>
      </c>
      <c r="G603" s="84" t="b">
        <v>0</v>
      </c>
    </row>
    <row r="604" spans="1:7" ht="15">
      <c r="A604" s="84" t="s">
        <v>2719</v>
      </c>
      <c r="B604" s="84">
        <v>2</v>
      </c>
      <c r="C604" s="123">
        <v>0</v>
      </c>
      <c r="D604" s="84" t="s">
        <v>1983</v>
      </c>
      <c r="E604" s="84" t="b">
        <v>1</v>
      </c>
      <c r="F604" s="84" t="b">
        <v>0</v>
      </c>
      <c r="G604" s="84" t="b">
        <v>0</v>
      </c>
    </row>
    <row r="605" spans="1:7" ht="15">
      <c r="A605" s="84" t="s">
        <v>2651</v>
      </c>
      <c r="B605" s="84">
        <v>2</v>
      </c>
      <c r="C605" s="123">
        <v>0</v>
      </c>
      <c r="D605" s="84" t="s">
        <v>1983</v>
      </c>
      <c r="E605" s="84" t="b">
        <v>0</v>
      </c>
      <c r="F605" s="84" t="b">
        <v>0</v>
      </c>
      <c r="G605" s="84" t="b">
        <v>0</v>
      </c>
    </row>
    <row r="606" spans="1:7" ht="15">
      <c r="A606" s="84" t="s">
        <v>2589</v>
      </c>
      <c r="B606" s="84">
        <v>6</v>
      </c>
      <c r="C606" s="123">
        <v>0</v>
      </c>
      <c r="D606" s="84" t="s">
        <v>1985</v>
      </c>
      <c r="E606" s="84" t="b">
        <v>0</v>
      </c>
      <c r="F606" s="84" t="b">
        <v>0</v>
      </c>
      <c r="G606" s="84" t="b">
        <v>0</v>
      </c>
    </row>
    <row r="607" spans="1:7" ht="15">
      <c r="A607" s="84" t="s">
        <v>2599</v>
      </c>
      <c r="B607" s="84">
        <v>4</v>
      </c>
      <c r="C607" s="123">
        <v>0</v>
      </c>
      <c r="D607" s="84" t="s">
        <v>1985</v>
      </c>
      <c r="E607" s="84" t="b">
        <v>0</v>
      </c>
      <c r="F607" s="84" t="b">
        <v>0</v>
      </c>
      <c r="G607" s="84" t="b">
        <v>0</v>
      </c>
    </row>
    <row r="608" spans="1:7" ht="15">
      <c r="A608" s="84" t="s">
        <v>2661</v>
      </c>
      <c r="B608" s="84">
        <v>3</v>
      </c>
      <c r="C608" s="123">
        <v>0</v>
      </c>
      <c r="D608" s="84" t="s">
        <v>1985</v>
      </c>
      <c r="E608" s="84" t="b">
        <v>0</v>
      </c>
      <c r="F608" s="84" t="b">
        <v>0</v>
      </c>
      <c r="G608" s="84" t="b">
        <v>0</v>
      </c>
    </row>
    <row r="609" spans="1:7" ht="15">
      <c r="A609" s="84" t="s">
        <v>2662</v>
      </c>
      <c r="B609" s="84">
        <v>3</v>
      </c>
      <c r="C609" s="123">
        <v>0</v>
      </c>
      <c r="D609" s="84" t="s">
        <v>1985</v>
      </c>
      <c r="E609" s="84" t="b">
        <v>0</v>
      </c>
      <c r="F609" s="84" t="b">
        <v>0</v>
      </c>
      <c r="G609" s="84" t="b">
        <v>0</v>
      </c>
    </row>
    <row r="610" spans="1:7" ht="15">
      <c r="A610" s="84" t="s">
        <v>2663</v>
      </c>
      <c r="B610" s="84">
        <v>3</v>
      </c>
      <c r="C610" s="123">
        <v>0</v>
      </c>
      <c r="D610" s="84" t="s">
        <v>1985</v>
      </c>
      <c r="E610" s="84" t="b">
        <v>0</v>
      </c>
      <c r="F610" s="84" t="b">
        <v>0</v>
      </c>
      <c r="G610" s="84" t="b">
        <v>0</v>
      </c>
    </row>
    <row r="611" spans="1:7" ht="15">
      <c r="A611" s="84" t="s">
        <v>2664</v>
      </c>
      <c r="B611" s="84">
        <v>3</v>
      </c>
      <c r="C611" s="123">
        <v>0</v>
      </c>
      <c r="D611" s="84" t="s">
        <v>1985</v>
      </c>
      <c r="E611" s="84" t="b">
        <v>0</v>
      </c>
      <c r="F611" s="84" t="b">
        <v>0</v>
      </c>
      <c r="G611" s="84" t="b">
        <v>0</v>
      </c>
    </row>
    <row r="612" spans="1:7" ht="15">
      <c r="A612" s="84" t="s">
        <v>2665</v>
      </c>
      <c r="B612" s="84">
        <v>3</v>
      </c>
      <c r="C612" s="123">
        <v>0</v>
      </c>
      <c r="D612" s="84" t="s">
        <v>1985</v>
      </c>
      <c r="E612" s="84" t="b">
        <v>1</v>
      </c>
      <c r="F612" s="84" t="b">
        <v>0</v>
      </c>
      <c r="G612" s="84" t="b">
        <v>0</v>
      </c>
    </row>
    <row r="613" spans="1:7" ht="15">
      <c r="A613" s="84" t="s">
        <v>2666</v>
      </c>
      <c r="B613" s="84">
        <v>3</v>
      </c>
      <c r="C613" s="123">
        <v>0</v>
      </c>
      <c r="D613" s="84" t="s">
        <v>1985</v>
      </c>
      <c r="E613" s="84" t="b">
        <v>0</v>
      </c>
      <c r="F613" s="84" t="b">
        <v>0</v>
      </c>
      <c r="G613" s="84" t="b">
        <v>0</v>
      </c>
    </row>
    <row r="614" spans="1:7" ht="15">
      <c r="A614" s="84" t="s">
        <v>2667</v>
      </c>
      <c r="B614" s="84">
        <v>3</v>
      </c>
      <c r="C614" s="123">
        <v>0</v>
      </c>
      <c r="D614" s="84" t="s">
        <v>1985</v>
      </c>
      <c r="E614" s="84" t="b">
        <v>0</v>
      </c>
      <c r="F614" s="84" t="b">
        <v>0</v>
      </c>
      <c r="G614" s="84" t="b">
        <v>0</v>
      </c>
    </row>
    <row r="615" spans="1:7" ht="15">
      <c r="A615" s="84" t="s">
        <v>2619</v>
      </c>
      <c r="B615" s="84">
        <v>3</v>
      </c>
      <c r="C615" s="123">
        <v>0</v>
      </c>
      <c r="D615" s="84" t="s">
        <v>1985</v>
      </c>
      <c r="E615" s="84" t="b">
        <v>0</v>
      </c>
      <c r="F615" s="84" t="b">
        <v>0</v>
      </c>
      <c r="G615" s="84" t="b">
        <v>0</v>
      </c>
    </row>
    <row r="616" spans="1:7" ht="15">
      <c r="A616" s="84" t="s">
        <v>2668</v>
      </c>
      <c r="B616" s="84">
        <v>3</v>
      </c>
      <c r="C616" s="123">
        <v>0</v>
      </c>
      <c r="D616" s="84" t="s">
        <v>1985</v>
      </c>
      <c r="E616" s="84" t="b">
        <v>1</v>
      </c>
      <c r="F616" s="84" t="b">
        <v>0</v>
      </c>
      <c r="G616" s="84" t="b">
        <v>0</v>
      </c>
    </row>
    <row r="617" spans="1:7" ht="15">
      <c r="A617" s="84" t="s">
        <v>327</v>
      </c>
      <c r="B617" s="84">
        <v>3</v>
      </c>
      <c r="C617" s="123">
        <v>0</v>
      </c>
      <c r="D617" s="84" t="s">
        <v>1985</v>
      </c>
      <c r="E617" s="84" t="b">
        <v>0</v>
      </c>
      <c r="F617" s="84" t="b">
        <v>0</v>
      </c>
      <c r="G617" s="84" t="b">
        <v>0</v>
      </c>
    </row>
    <row r="618" spans="1:7" ht="15">
      <c r="A618" s="84" t="s">
        <v>2669</v>
      </c>
      <c r="B618" s="84">
        <v>3</v>
      </c>
      <c r="C618" s="123">
        <v>0</v>
      </c>
      <c r="D618" s="84" t="s">
        <v>1985</v>
      </c>
      <c r="E618" s="84" t="b">
        <v>0</v>
      </c>
      <c r="F618" s="84" t="b">
        <v>0</v>
      </c>
      <c r="G618" s="84" t="b">
        <v>0</v>
      </c>
    </row>
    <row r="619" spans="1:7" ht="15">
      <c r="A619" s="84" t="s">
        <v>272</v>
      </c>
      <c r="B619" s="84">
        <v>2</v>
      </c>
      <c r="C619" s="123">
        <v>0.006072112381230388</v>
      </c>
      <c r="D619" s="84" t="s">
        <v>1985</v>
      </c>
      <c r="E619" s="84" t="b">
        <v>0</v>
      </c>
      <c r="F619" s="84" t="b">
        <v>0</v>
      </c>
      <c r="G619" s="84" t="b">
        <v>0</v>
      </c>
    </row>
    <row r="620" spans="1:7" ht="15">
      <c r="A620" s="84" t="s">
        <v>333</v>
      </c>
      <c r="B620" s="84">
        <v>2</v>
      </c>
      <c r="C620" s="123">
        <v>0</v>
      </c>
      <c r="D620" s="84" t="s">
        <v>1986</v>
      </c>
      <c r="E620" s="84" t="b">
        <v>0</v>
      </c>
      <c r="F620" s="84" t="b">
        <v>0</v>
      </c>
      <c r="G620" s="84" t="b">
        <v>0</v>
      </c>
    </row>
    <row r="621" spans="1:7" ht="15">
      <c r="A621" s="84" t="s">
        <v>2688</v>
      </c>
      <c r="B621" s="84">
        <v>2</v>
      </c>
      <c r="C621" s="123">
        <v>0</v>
      </c>
      <c r="D621" s="84" t="s">
        <v>1986</v>
      </c>
      <c r="E621" s="84" t="b">
        <v>0</v>
      </c>
      <c r="F621" s="84" t="b">
        <v>0</v>
      </c>
      <c r="G621" s="84" t="b">
        <v>0</v>
      </c>
    </row>
    <row r="622" spans="1:7" ht="15">
      <c r="A622" s="84" t="s">
        <v>2797</v>
      </c>
      <c r="B622" s="84">
        <v>2</v>
      </c>
      <c r="C622" s="123">
        <v>0</v>
      </c>
      <c r="D622" s="84" t="s">
        <v>1986</v>
      </c>
      <c r="E622" s="84" t="b">
        <v>0</v>
      </c>
      <c r="F622" s="84" t="b">
        <v>0</v>
      </c>
      <c r="G622" s="84" t="b">
        <v>0</v>
      </c>
    </row>
    <row r="623" spans="1:7" ht="15">
      <c r="A623" s="84" t="s">
        <v>2798</v>
      </c>
      <c r="B623" s="84">
        <v>2</v>
      </c>
      <c r="C623" s="123">
        <v>0</v>
      </c>
      <c r="D623" s="84" t="s">
        <v>1986</v>
      </c>
      <c r="E623" s="84" t="b">
        <v>0</v>
      </c>
      <c r="F623" s="84" t="b">
        <v>0</v>
      </c>
      <c r="G623" s="84" t="b">
        <v>0</v>
      </c>
    </row>
    <row r="624" spans="1:7" ht="15">
      <c r="A624" s="84" t="s">
        <v>2799</v>
      </c>
      <c r="B624" s="84">
        <v>2</v>
      </c>
      <c r="C624" s="123">
        <v>0</v>
      </c>
      <c r="D624" s="84" t="s">
        <v>1986</v>
      </c>
      <c r="E624" s="84" t="b">
        <v>0</v>
      </c>
      <c r="F624" s="84" t="b">
        <v>0</v>
      </c>
      <c r="G624" s="84" t="b">
        <v>0</v>
      </c>
    </row>
    <row r="625" spans="1:7" ht="15">
      <c r="A625" s="84" t="s">
        <v>2800</v>
      </c>
      <c r="B625" s="84">
        <v>2</v>
      </c>
      <c r="C625" s="123">
        <v>0</v>
      </c>
      <c r="D625" s="84" t="s">
        <v>1986</v>
      </c>
      <c r="E625" s="84" t="b">
        <v>0</v>
      </c>
      <c r="F625" s="84" t="b">
        <v>0</v>
      </c>
      <c r="G625" s="84" t="b">
        <v>0</v>
      </c>
    </row>
    <row r="626" spans="1:7" ht="15">
      <c r="A626" s="84" t="s">
        <v>2556</v>
      </c>
      <c r="B626" s="84">
        <v>2</v>
      </c>
      <c r="C626" s="123">
        <v>0</v>
      </c>
      <c r="D626" s="84" t="s">
        <v>1986</v>
      </c>
      <c r="E626" s="84" t="b">
        <v>1</v>
      </c>
      <c r="F626" s="84" t="b">
        <v>0</v>
      </c>
      <c r="G626" s="84" t="b">
        <v>0</v>
      </c>
    </row>
    <row r="627" spans="1:7" ht="15">
      <c r="A627" s="84" t="s">
        <v>2067</v>
      </c>
      <c r="B627" s="84">
        <v>2</v>
      </c>
      <c r="C627" s="123">
        <v>0</v>
      </c>
      <c r="D627" s="84" t="s">
        <v>1986</v>
      </c>
      <c r="E627" s="84" t="b">
        <v>0</v>
      </c>
      <c r="F627" s="84" t="b">
        <v>0</v>
      </c>
      <c r="G627" s="84" t="b">
        <v>0</v>
      </c>
    </row>
    <row r="628" spans="1:7" ht="15">
      <c r="A628" s="84" t="s">
        <v>2670</v>
      </c>
      <c r="B628" s="84">
        <v>2</v>
      </c>
      <c r="C628" s="123">
        <v>0</v>
      </c>
      <c r="D628" s="84" t="s">
        <v>1986</v>
      </c>
      <c r="E628" s="84" t="b">
        <v>0</v>
      </c>
      <c r="F628" s="84" t="b">
        <v>0</v>
      </c>
      <c r="G628" s="84" t="b">
        <v>0</v>
      </c>
    </row>
    <row r="629" spans="1:7" ht="15">
      <c r="A629" s="84" t="s">
        <v>2801</v>
      </c>
      <c r="B629" s="84">
        <v>2</v>
      </c>
      <c r="C629" s="123">
        <v>0</v>
      </c>
      <c r="D629" s="84" t="s">
        <v>1986</v>
      </c>
      <c r="E629" s="84" t="b">
        <v>0</v>
      </c>
      <c r="F629" s="84" t="b">
        <v>0</v>
      </c>
      <c r="G629" s="84" t="b">
        <v>0</v>
      </c>
    </row>
    <row r="630" spans="1:7" ht="15">
      <c r="A630" s="84" t="s">
        <v>2802</v>
      </c>
      <c r="B630" s="84">
        <v>2</v>
      </c>
      <c r="C630" s="123">
        <v>0</v>
      </c>
      <c r="D630" s="84" t="s">
        <v>1986</v>
      </c>
      <c r="E630" s="84" t="b">
        <v>0</v>
      </c>
      <c r="F630" s="84" t="b">
        <v>0</v>
      </c>
      <c r="G630" s="84" t="b">
        <v>0</v>
      </c>
    </row>
    <row r="631" spans="1:7" ht="15">
      <c r="A631" s="84" t="s">
        <v>327</v>
      </c>
      <c r="B631" s="84">
        <v>2</v>
      </c>
      <c r="C631" s="123">
        <v>0</v>
      </c>
      <c r="D631" s="84" t="s">
        <v>1987</v>
      </c>
      <c r="E631" s="84" t="b">
        <v>0</v>
      </c>
      <c r="F631" s="84" t="b">
        <v>0</v>
      </c>
      <c r="G631" s="84" t="b">
        <v>0</v>
      </c>
    </row>
    <row r="632" spans="1:7" ht="15">
      <c r="A632" s="84" t="s">
        <v>2806</v>
      </c>
      <c r="B632" s="84">
        <v>2</v>
      </c>
      <c r="C632" s="123">
        <v>0</v>
      </c>
      <c r="D632" s="84" t="s">
        <v>1987</v>
      </c>
      <c r="E632" s="84" t="b">
        <v>0</v>
      </c>
      <c r="F632" s="84" t="b">
        <v>0</v>
      </c>
      <c r="G632" s="84" t="b">
        <v>0</v>
      </c>
    </row>
    <row r="633" spans="1:7" ht="15">
      <c r="A633" s="84" t="s">
        <v>2714</v>
      </c>
      <c r="B633" s="84">
        <v>2</v>
      </c>
      <c r="C633" s="123">
        <v>0</v>
      </c>
      <c r="D633" s="84" t="s">
        <v>1989</v>
      </c>
      <c r="E633" s="84" t="b">
        <v>0</v>
      </c>
      <c r="F633" s="84" t="b">
        <v>0</v>
      </c>
      <c r="G633" s="84" t="b">
        <v>0</v>
      </c>
    </row>
    <row r="634" spans="1:7" ht="15">
      <c r="A634" s="84" t="s">
        <v>2715</v>
      </c>
      <c r="B634" s="84">
        <v>2</v>
      </c>
      <c r="C634" s="123">
        <v>0</v>
      </c>
      <c r="D634" s="84" t="s">
        <v>1989</v>
      </c>
      <c r="E634" s="84" t="b">
        <v>0</v>
      </c>
      <c r="F634" s="84" t="b">
        <v>0</v>
      </c>
      <c r="G634" s="84" t="b">
        <v>0</v>
      </c>
    </row>
    <row r="635" spans="1:7" ht="15">
      <c r="A635" s="84" t="s">
        <v>2067</v>
      </c>
      <c r="B635" s="84">
        <v>4</v>
      </c>
      <c r="C635" s="123">
        <v>0</v>
      </c>
      <c r="D635" s="84" t="s">
        <v>1991</v>
      </c>
      <c r="E635" s="84" t="b">
        <v>0</v>
      </c>
      <c r="F635" s="84" t="b">
        <v>0</v>
      </c>
      <c r="G635" s="84" t="b">
        <v>0</v>
      </c>
    </row>
    <row r="636" spans="1:7" ht="15">
      <c r="A636" s="84" t="s">
        <v>327</v>
      </c>
      <c r="B636" s="84">
        <v>2</v>
      </c>
      <c r="C636" s="123">
        <v>0</v>
      </c>
      <c r="D636" s="84" t="s">
        <v>1991</v>
      </c>
      <c r="E636" s="84" t="b">
        <v>0</v>
      </c>
      <c r="F636" s="84" t="b">
        <v>0</v>
      </c>
      <c r="G636" s="84" t="b">
        <v>0</v>
      </c>
    </row>
    <row r="637" spans="1:7" ht="15">
      <c r="A637" s="84" t="s">
        <v>2720</v>
      </c>
      <c r="B637" s="84">
        <v>2</v>
      </c>
      <c r="C637" s="123">
        <v>0</v>
      </c>
      <c r="D637" s="84" t="s">
        <v>1991</v>
      </c>
      <c r="E637" s="84" t="b">
        <v>0</v>
      </c>
      <c r="F637" s="84" t="b">
        <v>0</v>
      </c>
      <c r="G637" s="84" t="b">
        <v>0</v>
      </c>
    </row>
    <row r="638" spans="1:7" ht="15">
      <c r="A638" s="84" t="s">
        <v>2721</v>
      </c>
      <c r="B638" s="84">
        <v>2</v>
      </c>
      <c r="C638" s="123">
        <v>0</v>
      </c>
      <c r="D638" s="84" t="s">
        <v>1991</v>
      </c>
      <c r="E638" s="84" t="b">
        <v>0</v>
      </c>
      <c r="F638" s="84" t="b">
        <v>0</v>
      </c>
      <c r="G638" s="84" t="b">
        <v>0</v>
      </c>
    </row>
    <row r="639" spans="1:7" ht="15">
      <c r="A639" s="84" t="s">
        <v>2722</v>
      </c>
      <c r="B639" s="84">
        <v>2</v>
      </c>
      <c r="C639" s="123">
        <v>0</v>
      </c>
      <c r="D639" s="84" t="s">
        <v>1991</v>
      </c>
      <c r="E639" s="84" t="b">
        <v>0</v>
      </c>
      <c r="F639" s="84" t="b">
        <v>0</v>
      </c>
      <c r="G639" s="84" t="b">
        <v>0</v>
      </c>
    </row>
    <row r="640" spans="1:7" ht="15">
      <c r="A640" s="84" t="s">
        <v>2723</v>
      </c>
      <c r="B640" s="84">
        <v>2</v>
      </c>
      <c r="C640" s="123">
        <v>0</v>
      </c>
      <c r="D640" s="84" t="s">
        <v>1991</v>
      </c>
      <c r="E640" s="84" t="b">
        <v>0</v>
      </c>
      <c r="F640" s="84" t="b">
        <v>0</v>
      </c>
      <c r="G640" s="84" t="b">
        <v>0</v>
      </c>
    </row>
    <row r="641" spans="1:7" ht="15">
      <c r="A641" s="84" t="s">
        <v>2724</v>
      </c>
      <c r="B641" s="84">
        <v>2</v>
      </c>
      <c r="C641" s="123">
        <v>0</v>
      </c>
      <c r="D641" s="84" t="s">
        <v>1991</v>
      </c>
      <c r="E641" s="84" t="b">
        <v>0</v>
      </c>
      <c r="F641" s="84" t="b">
        <v>0</v>
      </c>
      <c r="G641" s="84" t="b">
        <v>0</v>
      </c>
    </row>
    <row r="642" spans="1:7" ht="15">
      <c r="A642" s="84" t="s">
        <v>2657</v>
      </c>
      <c r="B642" s="84">
        <v>2</v>
      </c>
      <c r="C642" s="123">
        <v>0</v>
      </c>
      <c r="D642" s="84" t="s">
        <v>1991</v>
      </c>
      <c r="E642" s="84" t="b">
        <v>0</v>
      </c>
      <c r="F642" s="84" t="b">
        <v>0</v>
      </c>
      <c r="G642" s="84" t="b">
        <v>0</v>
      </c>
    </row>
    <row r="643" spans="1:7" ht="15">
      <c r="A643" s="84" t="s">
        <v>2569</v>
      </c>
      <c r="B643" s="84">
        <v>2</v>
      </c>
      <c r="C643" s="123">
        <v>0</v>
      </c>
      <c r="D643" s="84" t="s">
        <v>1991</v>
      </c>
      <c r="E643" s="84" t="b">
        <v>0</v>
      </c>
      <c r="F643" s="84" t="b">
        <v>0</v>
      </c>
      <c r="G643" s="84" t="b">
        <v>0</v>
      </c>
    </row>
    <row r="644" spans="1:7" ht="15">
      <c r="A644" s="84" t="s">
        <v>2725</v>
      </c>
      <c r="B644" s="84">
        <v>2</v>
      </c>
      <c r="C644" s="123">
        <v>0</v>
      </c>
      <c r="D644" s="84" t="s">
        <v>1991</v>
      </c>
      <c r="E644" s="84" t="b">
        <v>0</v>
      </c>
      <c r="F644" s="84" t="b">
        <v>0</v>
      </c>
      <c r="G644" s="84" t="b">
        <v>0</v>
      </c>
    </row>
    <row r="645" spans="1:7" ht="15">
      <c r="A645" s="84" t="s">
        <v>2555</v>
      </c>
      <c r="B645" s="84">
        <v>2</v>
      </c>
      <c r="C645" s="123">
        <v>0</v>
      </c>
      <c r="D645" s="84" t="s">
        <v>1991</v>
      </c>
      <c r="E645" s="84" t="b">
        <v>0</v>
      </c>
      <c r="F645" s="84" t="b">
        <v>0</v>
      </c>
      <c r="G645" s="84" t="b">
        <v>0</v>
      </c>
    </row>
    <row r="646" spans="1:7" ht="15">
      <c r="A646" s="84" t="s">
        <v>2655</v>
      </c>
      <c r="B646" s="84">
        <v>2</v>
      </c>
      <c r="C646" s="123">
        <v>0</v>
      </c>
      <c r="D646" s="84" t="s">
        <v>1991</v>
      </c>
      <c r="E646" s="84" t="b">
        <v>0</v>
      </c>
      <c r="F646" s="84" t="b">
        <v>0</v>
      </c>
      <c r="G646" s="84" t="b">
        <v>0</v>
      </c>
    </row>
    <row r="647" spans="1:7" ht="15">
      <c r="A647" s="84" t="s">
        <v>2726</v>
      </c>
      <c r="B647" s="84">
        <v>2</v>
      </c>
      <c r="C647" s="123">
        <v>0</v>
      </c>
      <c r="D647" s="84" t="s">
        <v>1991</v>
      </c>
      <c r="E647" s="84" t="b">
        <v>0</v>
      </c>
      <c r="F647" s="84" t="b">
        <v>0</v>
      </c>
      <c r="G647" s="84" t="b">
        <v>0</v>
      </c>
    </row>
    <row r="648" spans="1:7" ht="15">
      <c r="A648" s="84" t="s">
        <v>2108</v>
      </c>
      <c r="B648" s="84">
        <v>2</v>
      </c>
      <c r="C648" s="123">
        <v>0</v>
      </c>
      <c r="D648" s="84" t="s">
        <v>1991</v>
      </c>
      <c r="E648" s="84" t="b">
        <v>0</v>
      </c>
      <c r="F648" s="84" t="b">
        <v>0</v>
      </c>
      <c r="G648" s="84" t="b">
        <v>0</v>
      </c>
    </row>
    <row r="649" spans="1:7" ht="15">
      <c r="A649" s="84" t="s">
        <v>2729</v>
      </c>
      <c r="B649" s="84">
        <v>2</v>
      </c>
      <c r="C649" s="123">
        <v>0</v>
      </c>
      <c r="D649" s="84" t="s">
        <v>1992</v>
      </c>
      <c r="E649" s="84" t="b">
        <v>0</v>
      </c>
      <c r="F649" s="84" t="b">
        <v>0</v>
      </c>
      <c r="G649" s="84" t="b">
        <v>0</v>
      </c>
    </row>
    <row r="650" spans="1:7" ht="15">
      <c r="A650" s="84" t="s">
        <v>2730</v>
      </c>
      <c r="B650" s="84">
        <v>2</v>
      </c>
      <c r="C650" s="123">
        <v>0</v>
      </c>
      <c r="D650" s="84" t="s">
        <v>1992</v>
      </c>
      <c r="E650" s="84" t="b">
        <v>0</v>
      </c>
      <c r="F650" s="84" t="b">
        <v>0</v>
      </c>
      <c r="G650" s="84" t="b">
        <v>0</v>
      </c>
    </row>
    <row r="651" spans="1:7" ht="15">
      <c r="A651" s="84" t="s">
        <v>2596</v>
      </c>
      <c r="B651" s="84">
        <v>2</v>
      </c>
      <c r="C651" s="123">
        <v>0</v>
      </c>
      <c r="D651" s="84" t="s">
        <v>1992</v>
      </c>
      <c r="E651" s="84" t="b">
        <v>0</v>
      </c>
      <c r="F651" s="84" t="b">
        <v>0</v>
      </c>
      <c r="G651" s="84" t="b">
        <v>0</v>
      </c>
    </row>
    <row r="652" spans="1:7" ht="15">
      <c r="A652" s="84" t="s">
        <v>2731</v>
      </c>
      <c r="B652" s="84">
        <v>2</v>
      </c>
      <c r="C652" s="123">
        <v>0</v>
      </c>
      <c r="D652" s="84" t="s">
        <v>1992</v>
      </c>
      <c r="E652" s="84" t="b">
        <v>0</v>
      </c>
      <c r="F652" s="84" t="b">
        <v>0</v>
      </c>
      <c r="G652" s="84" t="b">
        <v>0</v>
      </c>
    </row>
    <row r="653" spans="1:7" ht="15">
      <c r="A653" s="84" t="s">
        <v>327</v>
      </c>
      <c r="B653" s="84">
        <v>2</v>
      </c>
      <c r="C653" s="123">
        <v>0</v>
      </c>
      <c r="D653" s="84" t="s">
        <v>1992</v>
      </c>
      <c r="E653" s="84" t="b">
        <v>0</v>
      </c>
      <c r="F653" s="84" t="b">
        <v>0</v>
      </c>
      <c r="G653" s="84" t="b">
        <v>0</v>
      </c>
    </row>
    <row r="654" spans="1:7" ht="15">
      <c r="A654" s="84" t="s">
        <v>2067</v>
      </c>
      <c r="B654" s="84">
        <v>2</v>
      </c>
      <c r="C654" s="123">
        <v>0</v>
      </c>
      <c r="D654" s="84" t="s">
        <v>1992</v>
      </c>
      <c r="E654" s="84" t="b">
        <v>0</v>
      </c>
      <c r="F654" s="84" t="b">
        <v>0</v>
      </c>
      <c r="G654" s="84" t="b">
        <v>0</v>
      </c>
    </row>
    <row r="655" spans="1:7" ht="15">
      <c r="A655" s="84" t="s">
        <v>2109</v>
      </c>
      <c r="B655" s="84">
        <v>2</v>
      </c>
      <c r="C655" s="123">
        <v>0</v>
      </c>
      <c r="D655" s="84" t="s">
        <v>1992</v>
      </c>
      <c r="E655" s="84" t="b">
        <v>0</v>
      </c>
      <c r="F655" s="84" t="b">
        <v>0</v>
      </c>
      <c r="G655" s="84" t="b">
        <v>0</v>
      </c>
    </row>
    <row r="656" spans="1:7" ht="15">
      <c r="A656" s="84" t="s">
        <v>2732</v>
      </c>
      <c r="B656" s="84">
        <v>2</v>
      </c>
      <c r="C656" s="123">
        <v>0</v>
      </c>
      <c r="D656" s="84" t="s">
        <v>1992</v>
      </c>
      <c r="E656" s="84" t="b">
        <v>0</v>
      </c>
      <c r="F656" s="84" t="b">
        <v>0</v>
      </c>
      <c r="G656" s="84" t="b">
        <v>0</v>
      </c>
    </row>
    <row r="657" spans="1:7" ht="15">
      <c r="A657" s="84" t="s">
        <v>2733</v>
      </c>
      <c r="B657" s="84">
        <v>2</v>
      </c>
      <c r="C657" s="123">
        <v>0</v>
      </c>
      <c r="D657" s="84" t="s">
        <v>1992</v>
      </c>
      <c r="E657" s="84" t="b">
        <v>1</v>
      </c>
      <c r="F657" s="84" t="b">
        <v>0</v>
      </c>
      <c r="G657" s="84" t="b">
        <v>0</v>
      </c>
    </row>
    <row r="658" spans="1:7" ht="15">
      <c r="A658" s="84" t="s">
        <v>2734</v>
      </c>
      <c r="B658" s="84">
        <v>2</v>
      </c>
      <c r="C658" s="123">
        <v>0</v>
      </c>
      <c r="D658" s="84" t="s">
        <v>1992</v>
      </c>
      <c r="E658" s="84" t="b">
        <v>0</v>
      </c>
      <c r="F658" s="84" t="b">
        <v>0</v>
      </c>
      <c r="G658" s="84" t="b">
        <v>0</v>
      </c>
    </row>
    <row r="659" spans="1:7" ht="15">
      <c r="A659" s="84" t="s">
        <v>2735</v>
      </c>
      <c r="B659" s="84">
        <v>2</v>
      </c>
      <c r="C659" s="123">
        <v>0</v>
      </c>
      <c r="D659" s="84" t="s">
        <v>1992</v>
      </c>
      <c r="E659" s="84" t="b">
        <v>0</v>
      </c>
      <c r="F659" s="84" t="b">
        <v>0</v>
      </c>
      <c r="G659" s="84" t="b">
        <v>0</v>
      </c>
    </row>
    <row r="660" spans="1:7" ht="15">
      <c r="A660" s="84" t="s">
        <v>2736</v>
      </c>
      <c r="B660" s="84">
        <v>2</v>
      </c>
      <c r="C660" s="123">
        <v>0</v>
      </c>
      <c r="D660" s="84" t="s">
        <v>1992</v>
      </c>
      <c r="E660" s="84" t="b">
        <v>0</v>
      </c>
      <c r="F660" s="84" t="b">
        <v>0</v>
      </c>
      <c r="G660" s="84" t="b">
        <v>0</v>
      </c>
    </row>
    <row r="661" spans="1:7" ht="15">
      <c r="A661" s="84" t="s">
        <v>2171</v>
      </c>
      <c r="B661" s="84">
        <v>2</v>
      </c>
      <c r="C661" s="123">
        <v>0</v>
      </c>
      <c r="D661" s="84" t="s">
        <v>1993</v>
      </c>
      <c r="E661" s="84" t="b">
        <v>0</v>
      </c>
      <c r="F661" s="84" t="b">
        <v>0</v>
      </c>
      <c r="G661" s="84" t="b">
        <v>0</v>
      </c>
    </row>
    <row r="662" spans="1:7" ht="15">
      <c r="A662" s="84" t="s">
        <v>2104</v>
      </c>
      <c r="B662" s="84">
        <v>3</v>
      </c>
      <c r="C662" s="123">
        <v>0</v>
      </c>
      <c r="D662" s="84" t="s">
        <v>1994</v>
      </c>
      <c r="E662" s="84" t="b">
        <v>0</v>
      </c>
      <c r="F662" s="84" t="b">
        <v>0</v>
      </c>
      <c r="G662" s="84" t="b">
        <v>0</v>
      </c>
    </row>
    <row r="663" spans="1:7" ht="15">
      <c r="A663" s="84" t="s">
        <v>2767</v>
      </c>
      <c r="B663" s="84">
        <v>2</v>
      </c>
      <c r="C663" s="123">
        <v>0</v>
      </c>
      <c r="D663" s="84" t="s">
        <v>1994</v>
      </c>
      <c r="E663" s="84" t="b">
        <v>0</v>
      </c>
      <c r="F663" s="84" t="b">
        <v>0</v>
      </c>
      <c r="G663" s="84" t="b">
        <v>0</v>
      </c>
    </row>
    <row r="664" spans="1:7" ht="15">
      <c r="A664" s="84" t="s">
        <v>2768</v>
      </c>
      <c r="B664" s="84">
        <v>2</v>
      </c>
      <c r="C664" s="123">
        <v>0</v>
      </c>
      <c r="D664" s="84" t="s">
        <v>1994</v>
      </c>
      <c r="E664" s="84" t="b">
        <v>0</v>
      </c>
      <c r="F664" s="84" t="b">
        <v>0</v>
      </c>
      <c r="G664" s="84" t="b">
        <v>0</v>
      </c>
    </row>
    <row r="665" spans="1:7" ht="15">
      <c r="A665" s="84" t="s">
        <v>2769</v>
      </c>
      <c r="B665" s="84">
        <v>2</v>
      </c>
      <c r="C665" s="123">
        <v>0</v>
      </c>
      <c r="D665" s="84" t="s">
        <v>1994</v>
      </c>
      <c r="E665" s="84" t="b">
        <v>0</v>
      </c>
      <c r="F665" s="84" t="b">
        <v>0</v>
      </c>
      <c r="G665" s="84" t="b">
        <v>0</v>
      </c>
    </row>
    <row r="666" spans="1:7" ht="15">
      <c r="A666" s="84" t="s">
        <v>2770</v>
      </c>
      <c r="B666" s="84">
        <v>2</v>
      </c>
      <c r="C666" s="123">
        <v>0</v>
      </c>
      <c r="D666" s="84" t="s">
        <v>1994</v>
      </c>
      <c r="E666" s="84" t="b">
        <v>0</v>
      </c>
      <c r="F666" s="84" t="b">
        <v>0</v>
      </c>
      <c r="G666" s="84" t="b">
        <v>0</v>
      </c>
    </row>
    <row r="667" spans="1:7" ht="15">
      <c r="A667" s="84" t="s">
        <v>2771</v>
      </c>
      <c r="B667" s="84">
        <v>2</v>
      </c>
      <c r="C667" s="123">
        <v>0</v>
      </c>
      <c r="D667" s="84" t="s">
        <v>1994</v>
      </c>
      <c r="E667" s="84" t="b">
        <v>0</v>
      </c>
      <c r="F667" s="84" t="b">
        <v>0</v>
      </c>
      <c r="G667" s="84" t="b">
        <v>0</v>
      </c>
    </row>
    <row r="668" spans="1:7" ht="15">
      <c r="A668" s="84" t="s">
        <v>2772</v>
      </c>
      <c r="B668" s="84">
        <v>2</v>
      </c>
      <c r="C668" s="123">
        <v>0</v>
      </c>
      <c r="D668" s="84" t="s">
        <v>1994</v>
      </c>
      <c r="E668" s="84" t="b">
        <v>1</v>
      </c>
      <c r="F668" s="84" t="b">
        <v>0</v>
      </c>
      <c r="G668" s="84" t="b">
        <v>0</v>
      </c>
    </row>
    <row r="669" spans="1:7" ht="15">
      <c r="A669" s="84" t="s">
        <v>2773</v>
      </c>
      <c r="B669" s="84">
        <v>2</v>
      </c>
      <c r="C669" s="123">
        <v>0</v>
      </c>
      <c r="D669" s="84" t="s">
        <v>1994</v>
      </c>
      <c r="E669" s="84" t="b">
        <v>0</v>
      </c>
      <c r="F669" s="84" t="b">
        <v>0</v>
      </c>
      <c r="G669" s="84" t="b">
        <v>0</v>
      </c>
    </row>
    <row r="670" spans="1:7" ht="15">
      <c r="A670" s="84" t="s">
        <v>2774</v>
      </c>
      <c r="B670" s="84">
        <v>2</v>
      </c>
      <c r="C670" s="123">
        <v>0</v>
      </c>
      <c r="D670" s="84" t="s">
        <v>1994</v>
      </c>
      <c r="E670" s="84" t="b">
        <v>0</v>
      </c>
      <c r="F670" s="84" t="b">
        <v>0</v>
      </c>
      <c r="G670" s="84" t="b">
        <v>0</v>
      </c>
    </row>
    <row r="671" spans="1:7" ht="15">
      <c r="A671" s="84" t="s">
        <v>2570</v>
      </c>
      <c r="B671" s="84">
        <v>2</v>
      </c>
      <c r="C671" s="123">
        <v>0</v>
      </c>
      <c r="D671" s="84" t="s">
        <v>1994</v>
      </c>
      <c r="E671" s="84" t="b">
        <v>0</v>
      </c>
      <c r="F671" s="84" t="b">
        <v>0</v>
      </c>
      <c r="G671" s="84" t="b">
        <v>0</v>
      </c>
    </row>
    <row r="672" spans="1:7" ht="15">
      <c r="A672" s="84" t="s">
        <v>2775</v>
      </c>
      <c r="B672" s="84">
        <v>2</v>
      </c>
      <c r="C672" s="123">
        <v>0</v>
      </c>
      <c r="D672" s="84" t="s">
        <v>1994</v>
      </c>
      <c r="E672" s="84" t="b">
        <v>0</v>
      </c>
      <c r="F672" s="84" t="b">
        <v>0</v>
      </c>
      <c r="G672" s="84" t="b">
        <v>0</v>
      </c>
    </row>
    <row r="673" spans="1:7" ht="15">
      <c r="A673" s="84" t="s">
        <v>2573</v>
      </c>
      <c r="B673" s="84">
        <v>2</v>
      </c>
      <c r="C673" s="123">
        <v>0</v>
      </c>
      <c r="D673" s="84" t="s">
        <v>1994</v>
      </c>
      <c r="E673" s="84" t="b">
        <v>0</v>
      </c>
      <c r="F673" s="84" t="b">
        <v>0</v>
      </c>
      <c r="G673" s="84" t="b">
        <v>0</v>
      </c>
    </row>
    <row r="674" spans="1:7" ht="15">
      <c r="A674" s="84" t="s">
        <v>2776</v>
      </c>
      <c r="B674" s="84">
        <v>2</v>
      </c>
      <c r="C674" s="123">
        <v>0</v>
      </c>
      <c r="D674" s="84" t="s">
        <v>1994</v>
      </c>
      <c r="E674" s="84" t="b">
        <v>0</v>
      </c>
      <c r="F674" s="84" t="b">
        <v>0</v>
      </c>
      <c r="G674" s="84" t="b">
        <v>0</v>
      </c>
    </row>
    <row r="675" spans="1:7" ht="15">
      <c r="A675" s="84" t="s">
        <v>2591</v>
      </c>
      <c r="B675" s="84">
        <v>4</v>
      </c>
      <c r="C675" s="123">
        <v>0.010358309356216544</v>
      </c>
      <c r="D675" s="84" t="s">
        <v>1995</v>
      </c>
      <c r="E675" s="84" t="b">
        <v>0</v>
      </c>
      <c r="F675" s="84" t="b">
        <v>0</v>
      </c>
      <c r="G675" s="84" t="b">
        <v>0</v>
      </c>
    </row>
    <row r="676" spans="1:7" ht="15">
      <c r="A676" s="84" t="s">
        <v>252</v>
      </c>
      <c r="B676" s="84">
        <v>3</v>
      </c>
      <c r="C676" s="123">
        <v>0</v>
      </c>
      <c r="D676" s="84" t="s">
        <v>1995</v>
      </c>
      <c r="E676" s="84" t="b">
        <v>0</v>
      </c>
      <c r="F676" s="84" t="b">
        <v>0</v>
      </c>
      <c r="G676" s="84" t="b">
        <v>0</v>
      </c>
    </row>
    <row r="677" spans="1:7" ht="15">
      <c r="A677" s="84" t="s">
        <v>2590</v>
      </c>
      <c r="B677" s="84">
        <v>3</v>
      </c>
      <c r="C677" s="123">
        <v>0.007768732017162408</v>
      </c>
      <c r="D677" s="84" t="s">
        <v>1995</v>
      </c>
      <c r="E677" s="84" t="b">
        <v>0</v>
      </c>
      <c r="F677" s="84" t="b">
        <v>0</v>
      </c>
      <c r="G677" s="84" t="b">
        <v>0</v>
      </c>
    </row>
    <row r="678" spans="1:7" ht="15">
      <c r="A678" s="84" t="s">
        <v>2621</v>
      </c>
      <c r="B678" s="84">
        <v>3</v>
      </c>
      <c r="C678" s="123">
        <v>0.007768732017162408</v>
      </c>
      <c r="D678" s="84" t="s">
        <v>1995</v>
      </c>
      <c r="E678" s="84" t="b">
        <v>0</v>
      </c>
      <c r="F678" s="84" t="b">
        <v>0</v>
      </c>
      <c r="G678" s="84" t="b">
        <v>0</v>
      </c>
    </row>
    <row r="679" spans="1:7" ht="15">
      <c r="A679" s="84" t="s">
        <v>2622</v>
      </c>
      <c r="B679" s="84">
        <v>3</v>
      </c>
      <c r="C679" s="123">
        <v>0.007768732017162408</v>
      </c>
      <c r="D679" s="84" t="s">
        <v>1995</v>
      </c>
      <c r="E679" s="84" t="b">
        <v>0</v>
      </c>
      <c r="F679" s="84" t="b">
        <v>0</v>
      </c>
      <c r="G679" s="84" t="b">
        <v>0</v>
      </c>
    </row>
    <row r="680" spans="1:7" ht="15">
      <c r="A680" s="84" t="s">
        <v>2788</v>
      </c>
      <c r="B680" s="84">
        <v>2</v>
      </c>
      <c r="C680" s="123">
        <v>0.005179154678108272</v>
      </c>
      <c r="D680" s="84" t="s">
        <v>1995</v>
      </c>
      <c r="E680" s="84" t="b">
        <v>0</v>
      </c>
      <c r="F680" s="84" t="b">
        <v>0</v>
      </c>
      <c r="G680" s="84" t="b">
        <v>0</v>
      </c>
    </row>
    <row r="681" spans="1:7" ht="15">
      <c r="A681" s="84" t="s">
        <v>2677</v>
      </c>
      <c r="B681" s="84">
        <v>2</v>
      </c>
      <c r="C681" s="123">
        <v>0.005179154678108272</v>
      </c>
      <c r="D681" s="84" t="s">
        <v>1995</v>
      </c>
      <c r="E681" s="84" t="b">
        <v>0</v>
      </c>
      <c r="F681" s="84" t="b">
        <v>0</v>
      </c>
      <c r="G681" s="84" t="b">
        <v>0</v>
      </c>
    </row>
    <row r="682" spans="1:7" ht="15">
      <c r="A682" s="84" t="s">
        <v>2678</v>
      </c>
      <c r="B682" s="84">
        <v>2</v>
      </c>
      <c r="C682" s="123">
        <v>0.005179154678108272</v>
      </c>
      <c r="D682" s="84" t="s">
        <v>1995</v>
      </c>
      <c r="E682" s="84" t="b">
        <v>0</v>
      </c>
      <c r="F682" s="84" t="b">
        <v>1</v>
      </c>
      <c r="G682" s="84" t="b">
        <v>0</v>
      </c>
    </row>
    <row r="683" spans="1:7" ht="15">
      <c r="A683" s="84" t="s">
        <v>2592</v>
      </c>
      <c r="B683" s="84">
        <v>2</v>
      </c>
      <c r="C683" s="123">
        <v>0.005179154678108272</v>
      </c>
      <c r="D683" s="84" t="s">
        <v>1995</v>
      </c>
      <c r="E683" s="84" t="b">
        <v>0</v>
      </c>
      <c r="F683" s="84" t="b">
        <v>0</v>
      </c>
      <c r="G683" s="84" t="b">
        <v>0</v>
      </c>
    </row>
    <row r="684" spans="1:7" ht="15">
      <c r="A684" s="84" t="s">
        <v>2593</v>
      </c>
      <c r="B684" s="84">
        <v>2</v>
      </c>
      <c r="C684" s="123">
        <v>0.005179154678108272</v>
      </c>
      <c r="D684" s="84" t="s">
        <v>1995</v>
      </c>
      <c r="E684" s="84" t="b">
        <v>0</v>
      </c>
      <c r="F684" s="84" t="b">
        <v>0</v>
      </c>
      <c r="G684" s="84" t="b">
        <v>0</v>
      </c>
    </row>
    <row r="685" spans="1:7" ht="15">
      <c r="A685" s="84" t="s">
        <v>2679</v>
      </c>
      <c r="B685" s="84">
        <v>2</v>
      </c>
      <c r="C685" s="123">
        <v>0.005179154678108272</v>
      </c>
      <c r="D685" s="84" t="s">
        <v>1995</v>
      </c>
      <c r="E685" s="84" t="b">
        <v>1</v>
      </c>
      <c r="F685" s="84" t="b">
        <v>0</v>
      </c>
      <c r="G685" s="84" t="b">
        <v>0</v>
      </c>
    </row>
    <row r="686" spans="1:7" ht="15">
      <c r="A686" s="84" t="s">
        <v>2680</v>
      </c>
      <c r="B686" s="84">
        <v>2</v>
      </c>
      <c r="C686" s="123">
        <v>0.005179154678108272</v>
      </c>
      <c r="D686" s="84" t="s">
        <v>1995</v>
      </c>
      <c r="E686" s="84" t="b">
        <v>0</v>
      </c>
      <c r="F686" s="84" t="b">
        <v>0</v>
      </c>
      <c r="G686" s="84" t="b">
        <v>0</v>
      </c>
    </row>
    <row r="687" spans="1:7" ht="15">
      <c r="A687" s="84" t="s">
        <v>2681</v>
      </c>
      <c r="B687" s="84">
        <v>2</v>
      </c>
      <c r="C687" s="123">
        <v>0.005179154678108272</v>
      </c>
      <c r="D687" s="84" t="s">
        <v>1995</v>
      </c>
      <c r="E687" s="84" t="b">
        <v>0</v>
      </c>
      <c r="F687" s="84" t="b">
        <v>0</v>
      </c>
      <c r="G687" s="84" t="b">
        <v>0</v>
      </c>
    </row>
    <row r="688" spans="1:7" ht="15">
      <c r="A688" s="84" t="s">
        <v>2614</v>
      </c>
      <c r="B688" s="84">
        <v>2</v>
      </c>
      <c r="C688" s="123">
        <v>0.005179154678108272</v>
      </c>
      <c r="D688" s="84" t="s">
        <v>1995</v>
      </c>
      <c r="E688" s="84" t="b">
        <v>0</v>
      </c>
      <c r="F688" s="84" t="b">
        <v>0</v>
      </c>
      <c r="G688" s="84" t="b">
        <v>0</v>
      </c>
    </row>
    <row r="689" spans="1:7" ht="15">
      <c r="A689" s="84" t="s">
        <v>2792</v>
      </c>
      <c r="B689" s="84">
        <v>2</v>
      </c>
      <c r="C689" s="123">
        <v>0.005179154678108272</v>
      </c>
      <c r="D689" s="84" t="s">
        <v>1995</v>
      </c>
      <c r="E689" s="84" t="b">
        <v>0</v>
      </c>
      <c r="F689" s="84" t="b">
        <v>0</v>
      </c>
      <c r="G689" s="84" t="b">
        <v>0</v>
      </c>
    </row>
    <row r="690" spans="1:7" ht="15">
      <c r="A690" s="84" t="s">
        <v>2104</v>
      </c>
      <c r="B690" s="84">
        <v>5</v>
      </c>
      <c r="C690" s="123">
        <v>0</v>
      </c>
      <c r="D690" s="84" t="s">
        <v>1997</v>
      </c>
      <c r="E690" s="84" t="b">
        <v>0</v>
      </c>
      <c r="F690" s="84" t="b">
        <v>0</v>
      </c>
      <c r="G690" s="84" t="b">
        <v>0</v>
      </c>
    </row>
    <row r="691" spans="1:7" ht="15">
      <c r="A691" s="84" t="s">
        <v>2103</v>
      </c>
      <c r="B691" s="84">
        <v>3</v>
      </c>
      <c r="C691" s="123">
        <v>0</v>
      </c>
      <c r="D691" s="84" t="s">
        <v>1997</v>
      </c>
      <c r="E691" s="84" t="b">
        <v>0</v>
      </c>
      <c r="F691" s="84" t="b">
        <v>0</v>
      </c>
      <c r="G691" s="84" t="b">
        <v>0</v>
      </c>
    </row>
    <row r="692" spans="1:7" ht="15">
      <c r="A692" s="84" t="s">
        <v>2574</v>
      </c>
      <c r="B692" s="84">
        <v>3</v>
      </c>
      <c r="C692" s="123">
        <v>0</v>
      </c>
      <c r="D692" s="84" t="s">
        <v>1997</v>
      </c>
      <c r="E692" s="84" t="b">
        <v>0</v>
      </c>
      <c r="F692" s="84" t="b">
        <v>0</v>
      </c>
      <c r="G692" s="84" t="b">
        <v>0</v>
      </c>
    </row>
    <row r="693" spans="1:7" ht="15">
      <c r="A693" s="84" t="s">
        <v>2575</v>
      </c>
      <c r="B693" s="84">
        <v>3</v>
      </c>
      <c r="C693" s="123">
        <v>0</v>
      </c>
      <c r="D693" s="84" t="s">
        <v>1997</v>
      </c>
      <c r="E693" s="84" t="b">
        <v>0</v>
      </c>
      <c r="F693" s="84" t="b">
        <v>0</v>
      </c>
      <c r="G693" s="84" t="b">
        <v>0</v>
      </c>
    </row>
    <row r="694" spans="1:7" ht="15">
      <c r="A694" s="84" t="s">
        <v>2565</v>
      </c>
      <c r="B694" s="84">
        <v>3</v>
      </c>
      <c r="C694" s="123">
        <v>0</v>
      </c>
      <c r="D694" s="84" t="s">
        <v>1997</v>
      </c>
      <c r="E694" s="84" t="b">
        <v>0</v>
      </c>
      <c r="F694" s="84" t="b">
        <v>0</v>
      </c>
      <c r="G694" s="84" t="b">
        <v>0</v>
      </c>
    </row>
    <row r="695" spans="1:7" ht="15">
      <c r="A695" s="84" t="s">
        <v>327</v>
      </c>
      <c r="B695" s="84">
        <v>3</v>
      </c>
      <c r="C695" s="123">
        <v>0</v>
      </c>
      <c r="D695" s="84" t="s">
        <v>1997</v>
      </c>
      <c r="E695" s="84" t="b">
        <v>0</v>
      </c>
      <c r="F695" s="84" t="b">
        <v>0</v>
      </c>
      <c r="G695" s="84" t="b">
        <v>0</v>
      </c>
    </row>
    <row r="696" spans="1:7" ht="15">
      <c r="A696" s="84" t="s">
        <v>2067</v>
      </c>
      <c r="B696" s="84">
        <v>3</v>
      </c>
      <c r="C696" s="123">
        <v>0</v>
      </c>
      <c r="D696" s="84" t="s">
        <v>1997</v>
      </c>
      <c r="E696" s="84" t="b">
        <v>0</v>
      </c>
      <c r="F696" s="84" t="b">
        <v>0</v>
      </c>
      <c r="G696" s="84" t="b">
        <v>0</v>
      </c>
    </row>
    <row r="697" spans="1:7" ht="15">
      <c r="A697" s="84" t="s">
        <v>2689</v>
      </c>
      <c r="B697" s="84">
        <v>3</v>
      </c>
      <c r="C697" s="123">
        <v>0</v>
      </c>
      <c r="D697" s="84" t="s">
        <v>1997</v>
      </c>
      <c r="E697" s="84" t="b">
        <v>0</v>
      </c>
      <c r="F697" s="84" t="b">
        <v>0</v>
      </c>
      <c r="G697" s="84" t="b">
        <v>0</v>
      </c>
    </row>
    <row r="698" spans="1:7" ht="15">
      <c r="A698" s="84" t="s">
        <v>2560</v>
      </c>
      <c r="B698" s="84">
        <v>3</v>
      </c>
      <c r="C698" s="123">
        <v>0</v>
      </c>
      <c r="D698" s="84" t="s">
        <v>1997</v>
      </c>
      <c r="E698" s="84" t="b">
        <v>0</v>
      </c>
      <c r="F698" s="84" t="b">
        <v>0</v>
      </c>
      <c r="G698" s="84" t="b">
        <v>0</v>
      </c>
    </row>
    <row r="699" spans="1:7" ht="15">
      <c r="A699" s="84" t="s">
        <v>2804</v>
      </c>
      <c r="B699" s="84">
        <v>2</v>
      </c>
      <c r="C699" s="123">
        <v>0.007337135793986718</v>
      </c>
      <c r="D699" s="84" t="s">
        <v>1997</v>
      </c>
      <c r="E699" s="84" t="b">
        <v>0</v>
      </c>
      <c r="F699" s="84" t="b">
        <v>0</v>
      </c>
      <c r="G699" s="84" t="b">
        <v>0</v>
      </c>
    </row>
    <row r="700" spans="1:7" ht="15">
      <c r="A700" s="84" t="s">
        <v>2805</v>
      </c>
      <c r="B700" s="84">
        <v>2</v>
      </c>
      <c r="C700" s="123">
        <v>0.007337135793986718</v>
      </c>
      <c r="D700" s="84" t="s">
        <v>1997</v>
      </c>
      <c r="E700" s="84" t="b">
        <v>0</v>
      </c>
      <c r="F700" s="84" t="b">
        <v>0</v>
      </c>
      <c r="G700" s="84" t="b">
        <v>0</v>
      </c>
    </row>
    <row r="701" spans="1:7" ht="15">
      <c r="A701" s="84" t="s">
        <v>2099</v>
      </c>
      <c r="B701" s="84">
        <v>2</v>
      </c>
      <c r="C701" s="123">
        <v>0.007337135793986718</v>
      </c>
      <c r="D701" s="84" t="s">
        <v>1997</v>
      </c>
      <c r="E701" s="84" t="b">
        <v>1</v>
      </c>
      <c r="F701" s="84" t="b">
        <v>0</v>
      </c>
      <c r="G701" s="84" t="b">
        <v>0</v>
      </c>
    </row>
    <row r="702" spans="1:7" ht="15">
      <c r="A702" s="84" t="s">
        <v>2074</v>
      </c>
      <c r="B702" s="84">
        <v>2</v>
      </c>
      <c r="C702" s="123">
        <v>0.007337135793986718</v>
      </c>
      <c r="D702" s="84" t="s">
        <v>1997</v>
      </c>
      <c r="E702" s="84" t="b">
        <v>1</v>
      </c>
      <c r="F702" s="84" t="b">
        <v>0</v>
      </c>
      <c r="G702" s="84" t="b">
        <v>0</v>
      </c>
    </row>
    <row r="703" spans="1:7" ht="15">
      <c r="A703" s="84" t="s">
        <v>2175</v>
      </c>
      <c r="B703" s="84">
        <v>2</v>
      </c>
      <c r="C703" s="123">
        <v>0</v>
      </c>
      <c r="D703" s="84" t="s">
        <v>1999</v>
      </c>
      <c r="E703" s="84" t="b">
        <v>0</v>
      </c>
      <c r="F703" s="84" t="b">
        <v>0</v>
      </c>
      <c r="G70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2818</v>
      </c>
      <c r="B1" s="13" t="s">
        <v>2819</v>
      </c>
      <c r="C1" s="13" t="s">
        <v>2812</v>
      </c>
      <c r="D1" s="13" t="s">
        <v>2813</v>
      </c>
      <c r="E1" s="13" t="s">
        <v>2820</v>
      </c>
      <c r="F1" s="13" t="s">
        <v>144</v>
      </c>
      <c r="G1" s="13" t="s">
        <v>2821</v>
      </c>
      <c r="H1" s="13" t="s">
        <v>2822</v>
      </c>
      <c r="I1" s="13" t="s">
        <v>2823</v>
      </c>
      <c r="J1" s="13" t="s">
        <v>2824</v>
      </c>
      <c r="K1" s="13" t="s">
        <v>2825</v>
      </c>
      <c r="L1" s="13" t="s">
        <v>2826</v>
      </c>
    </row>
    <row r="2" spans="1:12" ht="15">
      <c r="A2" s="84" t="s">
        <v>327</v>
      </c>
      <c r="B2" s="84" t="s">
        <v>2067</v>
      </c>
      <c r="C2" s="84">
        <v>32</v>
      </c>
      <c r="D2" s="123">
        <v>0.009576970068631627</v>
      </c>
      <c r="E2" s="123">
        <v>0.6851758352323052</v>
      </c>
      <c r="F2" s="84" t="s">
        <v>2814</v>
      </c>
      <c r="G2" s="84" t="b">
        <v>0</v>
      </c>
      <c r="H2" s="84" t="b">
        <v>0</v>
      </c>
      <c r="I2" s="84" t="b">
        <v>0</v>
      </c>
      <c r="J2" s="84" t="b">
        <v>0</v>
      </c>
      <c r="K2" s="84" t="b">
        <v>0</v>
      </c>
      <c r="L2" s="84" t="b">
        <v>0</v>
      </c>
    </row>
    <row r="3" spans="1:12" ht="15">
      <c r="A3" s="84" t="s">
        <v>2067</v>
      </c>
      <c r="B3" s="84" t="s">
        <v>2099</v>
      </c>
      <c r="C3" s="84">
        <v>21</v>
      </c>
      <c r="D3" s="123">
        <v>0.008222431132703925</v>
      </c>
      <c r="E3" s="123">
        <v>1.0048227958009666</v>
      </c>
      <c r="F3" s="84" t="s">
        <v>2814</v>
      </c>
      <c r="G3" s="84" t="b">
        <v>0</v>
      </c>
      <c r="H3" s="84" t="b">
        <v>0</v>
      </c>
      <c r="I3" s="84" t="b">
        <v>0</v>
      </c>
      <c r="J3" s="84" t="b">
        <v>1</v>
      </c>
      <c r="K3" s="84" t="b">
        <v>0</v>
      </c>
      <c r="L3" s="84" t="b">
        <v>0</v>
      </c>
    </row>
    <row r="4" spans="1:12" ht="15">
      <c r="A4" s="84" t="s">
        <v>2099</v>
      </c>
      <c r="B4" s="84" t="s">
        <v>2074</v>
      </c>
      <c r="C4" s="84">
        <v>21</v>
      </c>
      <c r="D4" s="123">
        <v>0.008222431132703925</v>
      </c>
      <c r="E4" s="123">
        <v>1.6977215309205183</v>
      </c>
      <c r="F4" s="84" t="s">
        <v>2814</v>
      </c>
      <c r="G4" s="84" t="b">
        <v>1</v>
      </c>
      <c r="H4" s="84" t="b">
        <v>0</v>
      </c>
      <c r="I4" s="84" t="b">
        <v>0</v>
      </c>
      <c r="J4" s="84" t="b">
        <v>1</v>
      </c>
      <c r="K4" s="84" t="b">
        <v>0</v>
      </c>
      <c r="L4" s="84" t="b">
        <v>0</v>
      </c>
    </row>
    <row r="5" spans="1:12" ht="15">
      <c r="A5" s="84" t="s">
        <v>2067</v>
      </c>
      <c r="B5" s="84" t="s">
        <v>2107</v>
      </c>
      <c r="C5" s="84">
        <v>12</v>
      </c>
      <c r="D5" s="123">
        <v>0.00581242428925521</v>
      </c>
      <c r="E5" s="123">
        <v>0.9378760061703535</v>
      </c>
      <c r="F5" s="84" t="s">
        <v>2814</v>
      </c>
      <c r="G5" s="84" t="b">
        <v>0</v>
      </c>
      <c r="H5" s="84" t="b">
        <v>0</v>
      </c>
      <c r="I5" s="84" t="b">
        <v>0</v>
      </c>
      <c r="J5" s="84" t="b">
        <v>0</v>
      </c>
      <c r="K5" s="84" t="b">
        <v>0</v>
      </c>
      <c r="L5" s="84" t="b">
        <v>0</v>
      </c>
    </row>
    <row r="6" spans="1:12" ht="15">
      <c r="A6" s="84" t="s">
        <v>2105</v>
      </c>
      <c r="B6" s="84" t="s">
        <v>2554</v>
      </c>
      <c r="C6" s="84">
        <v>11</v>
      </c>
      <c r="D6" s="123">
        <v>0.005521392421639011</v>
      </c>
      <c r="E6" s="123">
        <v>2.190977809594055</v>
      </c>
      <c r="F6" s="84" t="s">
        <v>2814</v>
      </c>
      <c r="G6" s="84" t="b">
        <v>0</v>
      </c>
      <c r="H6" s="84" t="b">
        <v>0</v>
      </c>
      <c r="I6" s="84" t="b">
        <v>0</v>
      </c>
      <c r="J6" s="84" t="b">
        <v>0</v>
      </c>
      <c r="K6" s="84" t="b">
        <v>0</v>
      </c>
      <c r="L6" s="84" t="b">
        <v>0</v>
      </c>
    </row>
    <row r="7" spans="1:12" ht="15">
      <c r="A7" s="84" t="s">
        <v>2554</v>
      </c>
      <c r="B7" s="84" t="s">
        <v>2067</v>
      </c>
      <c r="C7" s="84">
        <v>10</v>
      </c>
      <c r="D7" s="123">
        <v>0.005211971773050464</v>
      </c>
      <c r="E7" s="123">
        <v>1.1429545455368169</v>
      </c>
      <c r="F7" s="84" t="s">
        <v>2814</v>
      </c>
      <c r="G7" s="84" t="b">
        <v>0</v>
      </c>
      <c r="H7" s="84" t="b">
        <v>0</v>
      </c>
      <c r="I7" s="84" t="b">
        <v>0</v>
      </c>
      <c r="J7" s="84" t="b">
        <v>0</v>
      </c>
      <c r="K7" s="84" t="b">
        <v>0</v>
      </c>
      <c r="L7" s="84" t="b">
        <v>0</v>
      </c>
    </row>
    <row r="8" spans="1:12" ht="15">
      <c r="A8" s="84" t="s">
        <v>2114</v>
      </c>
      <c r="B8" s="84" t="s">
        <v>2116</v>
      </c>
      <c r="C8" s="84">
        <v>10</v>
      </c>
      <c r="D8" s="123">
        <v>0.005211971773050464</v>
      </c>
      <c r="E8" s="123">
        <v>2.074472240522618</v>
      </c>
      <c r="F8" s="84" t="s">
        <v>2814</v>
      </c>
      <c r="G8" s="84" t="b">
        <v>0</v>
      </c>
      <c r="H8" s="84" t="b">
        <v>0</v>
      </c>
      <c r="I8" s="84" t="b">
        <v>0</v>
      </c>
      <c r="J8" s="84" t="b">
        <v>0</v>
      </c>
      <c r="K8" s="84" t="b">
        <v>0</v>
      </c>
      <c r="L8" s="84" t="b">
        <v>0</v>
      </c>
    </row>
    <row r="9" spans="1:12" ht="15">
      <c r="A9" s="84" t="s">
        <v>2116</v>
      </c>
      <c r="B9" s="84" t="s">
        <v>2117</v>
      </c>
      <c r="C9" s="84">
        <v>10</v>
      </c>
      <c r="D9" s="123">
        <v>0.005211971773050464</v>
      </c>
      <c r="E9" s="123">
        <v>2.3049211619008916</v>
      </c>
      <c r="F9" s="84" t="s">
        <v>2814</v>
      </c>
      <c r="G9" s="84" t="b">
        <v>0</v>
      </c>
      <c r="H9" s="84" t="b">
        <v>0</v>
      </c>
      <c r="I9" s="84" t="b">
        <v>0</v>
      </c>
      <c r="J9" s="84" t="b">
        <v>0</v>
      </c>
      <c r="K9" s="84" t="b">
        <v>0</v>
      </c>
      <c r="L9" s="84" t="b">
        <v>0</v>
      </c>
    </row>
    <row r="10" spans="1:12" ht="15">
      <c r="A10" s="84" t="s">
        <v>2117</v>
      </c>
      <c r="B10" s="84" t="s">
        <v>2076</v>
      </c>
      <c r="C10" s="84">
        <v>10</v>
      </c>
      <c r="D10" s="123">
        <v>0.005211971773050464</v>
      </c>
      <c r="E10" s="123">
        <v>2.3049211619008916</v>
      </c>
      <c r="F10" s="84" t="s">
        <v>2814</v>
      </c>
      <c r="G10" s="84" t="b">
        <v>0</v>
      </c>
      <c r="H10" s="84" t="b">
        <v>0</v>
      </c>
      <c r="I10" s="84" t="b">
        <v>0</v>
      </c>
      <c r="J10" s="84" t="b">
        <v>0</v>
      </c>
      <c r="K10" s="84" t="b">
        <v>0</v>
      </c>
      <c r="L10" s="84" t="b">
        <v>0</v>
      </c>
    </row>
    <row r="11" spans="1:12" ht="15">
      <c r="A11" s="84" t="s">
        <v>2076</v>
      </c>
      <c r="B11" s="84" t="s">
        <v>2115</v>
      </c>
      <c r="C11" s="84">
        <v>10</v>
      </c>
      <c r="D11" s="123">
        <v>0.005211971773050464</v>
      </c>
      <c r="E11" s="123">
        <v>2.225739915853267</v>
      </c>
      <c r="F11" s="84" t="s">
        <v>2814</v>
      </c>
      <c r="G11" s="84" t="b">
        <v>0</v>
      </c>
      <c r="H11" s="84" t="b">
        <v>0</v>
      </c>
      <c r="I11" s="84" t="b">
        <v>0</v>
      </c>
      <c r="J11" s="84" t="b">
        <v>0</v>
      </c>
      <c r="K11" s="84" t="b">
        <v>0</v>
      </c>
      <c r="L11" s="84" t="b">
        <v>0</v>
      </c>
    </row>
    <row r="12" spans="1:12" ht="15">
      <c r="A12" s="84" t="s">
        <v>2115</v>
      </c>
      <c r="B12" s="84" t="s">
        <v>2118</v>
      </c>
      <c r="C12" s="84">
        <v>10</v>
      </c>
      <c r="D12" s="123">
        <v>0.005211971773050464</v>
      </c>
      <c r="E12" s="123">
        <v>2.225739915853267</v>
      </c>
      <c r="F12" s="84" t="s">
        <v>2814</v>
      </c>
      <c r="G12" s="84" t="b">
        <v>0</v>
      </c>
      <c r="H12" s="84" t="b">
        <v>0</v>
      </c>
      <c r="I12" s="84" t="b">
        <v>0</v>
      </c>
      <c r="J12" s="84" t="b">
        <v>0</v>
      </c>
      <c r="K12" s="84" t="b">
        <v>0</v>
      </c>
      <c r="L12" s="84" t="b">
        <v>0</v>
      </c>
    </row>
    <row r="13" spans="1:12" ht="15">
      <c r="A13" s="84" t="s">
        <v>2118</v>
      </c>
      <c r="B13" s="84" t="s">
        <v>2119</v>
      </c>
      <c r="C13" s="84">
        <v>10</v>
      </c>
      <c r="D13" s="123">
        <v>0.005211971773050464</v>
      </c>
      <c r="E13" s="123">
        <v>2.3049211619008916</v>
      </c>
      <c r="F13" s="84" t="s">
        <v>2814</v>
      </c>
      <c r="G13" s="84" t="b">
        <v>0</v>
      </c>
      <c r="H13" s="84" t="b">
        <v>0</v>
      </c>
      <c r="I13" s="84" t="b">
        <v>0</v>
      </c>
      <c r="J13" s="84" t="b">
        <v>0</v>
      </c>
      <c r="K13" s="84" t="b">
        <v>0</v>
      </c>
      <c r="L13" s="84" t="b">
        <v>0</v>
      </c>
    </row>
    <row r="14" spans="1:12" ht="15">
      <c r="A14" s="84" t="s">
        <v>2119</v>
      </c>
      <c r="B14" s="84" t="s">
        <v>2120</v>
      </c>
      <c r="C14" s="84">
        <v>10</v>
      </c>
      <c r="D14" s="123">
        <v>0.005211971773050464</v>
      </c>
      <c r="E14" s="123">
        <v>2.3049211619008916</v>
      </c>
      <c r="F14" s="84" t="s">
        <v>2814</v>
      </c>
      <c r="G14" s="84" t="b">
        <v>0</v>
      </c>
      <c r="H14" s="84" t="b">
        <v>0</v>
      </c>
      <c r="I14" s="84" t="b">
        <v>0</v>
      </c>
      <c r="J14" s="84" t="b">
        <v>0</v>
      </c>
      <c r="K14" s="84" t="b">
        <v>0</v>
      </c>
      <c r="L14" s="84" t="b">
        <v>0</v>
      </c>
    </row>
    <row r="15" spans="1:12" ht="15">
      <c r="A15" s="84" t="s">
        <v>2120</v>
      </c>
      <c r="B15" s="84" t="s">
        <v>2121</v>
      </c>
      <c r="C15" s="84">
        <v>10</v>
      </c>
      <c r="D15" s="123">
        <v>0.005211971773050464</v>
      </c>
      <c r="E15" s="123">
        <v>2.100801179244967</v>
      </c>
      <c r="F15" s="84" t="s">
        <v>2814</v>
      </c>
      <c r="G15" s="84" t="b">
        <v>0</v>
      </c>
      <c r="H15" s="84" t="b">
        <v>0</v>
      </c>
      <c r="I15" s="84" t="b">
        <v>0</v>
      </c>
      <c r="J15" s="84" t="b">
        <v>0</v>
      </c>
      <c r="K15" s="84" t="b">
        <v>0</v>
      </c>
      <c r="L15" s="84" t="b">
        <v>0</v>
      </c>
    </row>
    <row r="16" spans="1:12" ht="15">
      <c r="A16" s="84" t="s">
        <v>2104</v>
      </c>
      <c r="B16" s="84" t="s">
        <v>2103</v>
      </c>
      <c r="C16" s="84">
        <v>9</v>
      </c>
      <c r="D16" s="123">
        <v>0.0048823175794877795</v>
      </c>
      <c r="E16" s="123">
        <v>1.8577631305586726</v>
      </c>
      <c r="F16" s="84" t="s">
        <v>2814</v>
      </c>
      <c r="G16" s="84" t="b">
        <v>0</v>
      </c>
      <c r="H16" s="84" t="b">
        <v>0</v>
      </c>
      <c r="I16" s="84" t="b">
        <v>0</v>
      </c>
      <c r="J16" s="84" t="b">
        <v>0</v>
      </c>
      <c r="K16" s="84" t="b">
        <v>0</v>
      </c>
      <c r="L16" s="84" t="b">
        <v>0</v>
      </c>
    </row>
    <row r="17" spans="1:12" ht="15">
      <c r="A17" s="84" t="s">
        <v>2555</v>
      </c>
      <c r="B17" s="84" t="s">
        <v>2100</v>
      </c>
      <c r="C17" s="84">
        <v>9</v>
      </c>
      <c r="D17" s="123">
        <v>0.0048823175794877795</v>
      </c>
      <c r="E17" s="123">
        <v>1.7486186611336045</v>
      </c>
      <c r="F17" s="84" t="s">
        <v>2814</v>
      </c>
      <c r="G17" s="84" t="b">
        <v>0</v>
      </c>
      <c r="H17" s="84" t="b">
        <v>0</v>
      </c>
      <c r="I17" s="84" t="b">
        <v>0</v>
      </c>
      <c r="J17" s="84" t="b">
        <v>0</v>
      </c>
      <c r="K17" s="84" t="b">
        <v>0</v>
      </c>
      <c r="L17" s="84" t="b">
        <v>0</v>
      </c>
    </row>
    <row r="18" spans="1:12" ht="15">
      <c r="A18" s="84" t="s">
        <v>2100</v>
      </c>
      <c r="B18" s="84" t="s">
        <v>2558</v>
      </c>
      <c r="C18" s="84">
        <v>9</v>
      </c>
      <c r="D18" s="123">
        <v>0.0048823175794877795</v>
      </c>
      <c r="E18" s="123">
        <v>1.9369443766062973</v>
      </c>
      <c r="F18" s="84" t="s">
        <v>2814</v>
      </c>
      <c r="G18" s="84" t="b">
        <v>0</v>
      </c>
      <c r="H18" s="84" t="b">
        <v>0</v>
      </c>
      <c r="I18" s="84" t="b">
        <v>0</v>
      </c>
      <c r="J18" s="84" t="b">
        <v>1</v>
      </c>
      <c r="K18" s="84" t="b">
        <v>0</v>
      </c>
      <c r="L18" s="84" t="b">
        <v>0</v>
      </c>
    </row>
    <row r="19" spans="1:12" ht="15">
      <c r="A19" s="84" t="s">
        <v>2558</v>
      </c>
      <c r="B19" s="84" t="s">
        <v>2105</v>
      </c>
      <c r="C19" s="84">
        <v>9</v>
      </c>
      <c r="D19" s="123">
        <v>0.0048823175794877795</v>
      </c>
      <c r="E19" s="123">
        <v>2.2177709861819914</v>
      </c>
      <c r="F19" s="84" t="s">
        <v>2814</v>
      </c>
      <c r="G19" s="84" t="b">
        <v>1</v>
      </c>
      <c r="H19" s="84" t="b">
        <v>0</v>
      </c>
      <c r="I19" s="84" t="b">
        <v>0</v>
      </c>
      <c r="J19" s="84" t="b">
        <v>0</v>
      </c>
      <c r="K19" s="84" t="b">
        <v>0</v>
      </c>
      <c r="L19" s="84" t="b">
        <v>0</v>
      </c>
    </row>
    <row r="20" spans="1:12" ht="15">
      <c r="A20" s="84" t="s">
        <v>2074</v>
      </c>
      <c r="B20" s="84" t="s">
        <v>2100</v>
      </c>
      <c r="C20" s="84">
        <v>9</v>
      </c>
      <c r="D20" s="123">
        <v>0.0048823175794877795</v>
      </c>
      <c r="E20" s="123">
        <v>1.4298598985091917</v>
      </c>
      <c r="F20" s="84" t="s">
        <v>2814</v>
      </c>
      <c r="G20" s="84" t="b">
        <v>1</v>
      </c>
      <c r="H20" s="84" t="b">
        <v>0</v>
      </c>
      <c r="I20" s="84" t="b">
        <v>0</v>
      </c>
      <c r="J20" s="84" t="b">
        <v>0</v>
      </c>
      <c r="K20" s="84" t="b">
        <v>0</v>
      </c>
      <c r="L20" s="84" t="b">
        <v>0</v>
      </c>
    </row>
    <row r="21" spans="1:12" ht="15">
      <c r="A21" s="84" t="s">
        <v>2121</v>
      </c>
      <c r="B21" s="84" t="s">
        <v>327</v>
      </c>
      <c r="C21" s="84">
        <v>9</v>
      </c>
      <c r="D21" s="123">
        <v>0.0048823175794877795</v>
      </c>
      <c r="E21" s="123">
        <v>1.100801179244967</v>
      </c>
      <c r="F21" s="84" t="s">
        <v>2814</v>
      </c>
      <c r="G21" s="84" t="b">
        <v>0</v>
      </c>
      <c r="H21" s="84" t="b">
        <v>0</v>
      </c>
      <c r="I21" s="84" t="b">
        <v>0</v>
      </c>
      <c r="J21" s="84" t="b">
        <v>0</v>
      </c>
      <c r="K21" s="84" t="b">
        <v>0</v>
      </c>
      <c r="L21" s="84" t="b">
        <v>0</v>
      </c>
    </row>
    <row r="22" spans="1:12" ht="15">
      <c r="A22" s="84" t="s">
        <v>2067</v>
      </c>
      <c r="B22" s="84" t="s">
        <v>327</v>
      </c>
      <c r="C22" s="84">
        <v>8</v>
      </c>
      <c r="D22" s="123">
        <v>0.004530172815679651</v>
      </c>
      <c r="E22" s="123">
        <v>0.1499649184975535</v>
      </c>
      <c r="F22" s="84" t="s">
        <v>2814</v>
      </c>
      <c r="G22" s="84" t="b">
        <v>0</v>
      </c>
      <c r="H22" s="84" t="b">
        <v>0</v>
      </c>
      <c r="I22" s="84" t="b">
        <v>0</v>
      </c>
      <c r="J22" s="84" t="b">
        <v>0</v>
      </c>
      <c r="K22" s="84" t="b">
        <v>0</v>
      </c>
      <c r="L22" s="84" t="b">
        <v>0</v>
      </c>
    </row>
    <row r="23" spans="1:12" ht="15">
      <c r="A23" s="84" t="s">
        <v>2100</v>
      </c>
      <c r="B23" s="84" t="s">
        <v>327</v>
      </c>
      <c r="C23" s="84">
        <v>8</v>
      </c>
      <c r="D23" s="123">
        <v>0.004530172815679651</v>
      </c>
      <c r="E23" s="123">
        <v>0.9315493447195912</v>
      </c>
      <c r="F23" s="84" t="s">
        <v>2814</v>
      </c>
      <c r="G23" s="84" t="b">
        <v>0</v>
      </c>
      <c r="H23" s="84" t="b">
        <v>0</v>
      </c>
      <c r="I23" s="84" t="b">
        <v>0</v>
      </c>
      <c r="J23" s="84" t="b">
        <v>0</v>
      </c>
      <c r="K23" s="84" t="b">
        <v>0</v>
      </c>
      <c r="L23" s="84" t="b">
        <v>0</v>
      </c>
    </row>
    <row r="24" spans="1:12" ht="15">
      <c r="A24" s="84" t="s">
        <v>303</v>
      </c>
      <c r="B24" s="84" t="s">
        <v>2114</v>
      </c>
      <c r="C24" s="84">
        <v>8</v>
      </c>
      <c r="D24" s="123">
        <v>0.004530172815679651</v>
      </c>
      <c r="E24" s="123">
        <v>2.1288299028452107</v>
      </c>
      <c r="F24" s="84" t="s">
        <v>2814</v>
      </c>
      <c r="G24" s="84" t="b">
        <v>0</v>
      </c>
      <c r="H24" s="84" t="b">
        <v>0</v>
      </c>
      <c r="I24" s="84" t="b">
        <v>0</v>
      </c>
      <c r="J24" s="84" t="b">
        <v>0</v>
      </c>
      <c r="K24" s="84" t="b">
        <v>0</v>
      </c>
      <c r="L24" s="84" t="b">
        <v>0</v>
      </c>
    </row>
    <row r="25" spans="1:12" ht="15">
      <c r="A25" s="84" t="s">
        <v>2067</v>
      </c>
      <c r="B25" s="84" t="s">
        <v>2109</v>
      </c>
      <c r="C25" s="84">
        <v>7</v>
      </c>
      <c r="D25" s="123">
        <v>0.004370678495700206</v>
      </c>
      <c r="E25" s="123">
        <v>0.7674618800063627</v>
      </c>
      <c r="F25" s="84" t="s">
        <v>2814</v>
      </c>
      <c r="G25" s="84" t="b">
        <v>0</v>
      </c>
      <c r="H25" s="84" t="b">
        <v>0</v>
      </c>
      <c r="I25" s="84" t="b">
        <v>0</v>
      </c>
      <c r="J25" s="84" t="b">
        <v>0</v>
      </c>
      <c r="K25" s="84" t="b">
        <v>0</v>
      </c>
      <c r="L25" s="84" t="b">
        <v>0</v>
      </c>
    </row>
    <row r="26" spans="1:12" ht="15">
      <c r="A26" s="84" t="s">
        <v>2099</v>
      </c>
      <c r="B26" s="84" t="s">
        <v>2561</v>
      </c>
      <c r="C26" s="84">
        <v>7</v>
      </c>
      <c r="D26" s="123">
        <v>0.004152712203879605</v>
      </c>
      <c r="E26" s="123">
        <v>1.7154502978809498</v>
      </c>
      <c r="F26" s="84" t="s">
        <v>2814</v>
      </c>
      <c r="G26" s="84" t="b">
        <v>1</v>
      </c>
      <c r="H26" s="84" t="b">
        <v>0</v>
      </c>
      <c r="I26" s="84" t="b">
        <v>0</v>
      </c>
      <c r="J26" s="84" t="b">
        <v>1</v>
      </c>
      <c r="K26" s="84" t="b">
        <v>0</v>
      </c>
      <c r="L26" s="84" t="b">
        <v>0</v>
      </c>
    </row>
    <row r="27" spans="1:12" ht="15">
      <c r="A27" s="84" t="s">
        <v>2103</v>
      </c>
      <c r="B27" s="84" t="s">
        <v>2555</v>
      </c>
      <c r="C27" s="84">
        <v>7</v>
      </c>
      <c r="D27" s="123">
        <v>0.004152712203879605</v>
      </c>
      <c r="E27" s="123">
        <v>1.9247099201892857</v>
      </c>
      <c r="F27" s="84" t="s">
        <v>2814</v>
      </c>
      <c r="G27" s="84" t="b">
        <v>0</v>
      </c>
      <c r="H27" s="84" t="b">
        <v>0</v>
      </c>
      <c r="I27" s="84" t="b">
        <v>0</v>
      </c>
      <c r="J27" s="84" t="b">
        <v>0</v>
      </c>
      <c r="K27" s="84" t="b">
        <v>0</v>
      </c>
      <c r="L27" s="84" t="b">
        <v>0</v>
      </c>
    </row>
    <row r="28" spans="1:12" ht="15">
      <c r="A28" s="84" t="s">
        <v>2559</v>
      </c>
      <c r="B28" s="84" t="s">
        <v>2114</v>
      </c>
      <c r="C28" s="84">
        <v>7</v>
      </c>
      <c r="D28" s="123">
        <v>0.004152712203879605</v>
      </c>
      <c r="E28" s="123">
        <v>1.9739279428594674</v>
      </c>
      <c r="F28" s="84" t="s">
        <v>2814</v>
      </c>
      <c r="G28" s="84" t="b">
        <v>0</v>
      </c>
      <c r="H28" s="84" t="b">
        <v>0</v>
      </c>
      <c r="I28" s="84" t="b">
        <v>0</v>
      </c>
      <c r="J28" s="84" t="b">
        <v>0</v>
      </c>
      <c r="K28" s="84" t="b">
        <v>0</v>
      </c>
      <c r="L28" s="84" t="b">
        <v>0</v>
      </c>
    </row>
    <row r="29" spans="1:12" ht="15">
      <c r="A29" s="84" t="s">
        <v>2565</v>
      </c>
      <c r="B29" s="84" t="s">
        <v>2104</v>
      </c>
      <c r="C29" s="84">
        <v>6</v>
      </c>
      <c r="D29" s="123">
        <v>0.0037462958534573198</v>
      </c>
      <c r="E29" s="123">
        <v>1.9157550775363592</v>
      </c>
      <c r="F29" s="84" t="s">
        <v>2814</v>
      </c>
      <c r="G29" s="84" t="b">
        <v>0</v>
      </c>
      <c r="H29" s="84" t="b">
        <v>0</v>
      </c>
      <c r="I29" s="84" t="b">
        <v>0</v>
      </c>
      <c r="J29" s="84" t="b">
        <v>0</v>
      </c>
      <c r="K29" s="84" t="b">
        <v>0</v>
      </c>
      <c r="L29" s="84" t="b">
        <v>0</v>
      </c>
    </row>
    <row r="30" spans="1:12" ht="15">
      <c r="A30" s="84" t="s">
        <v>314</v>
      </c>
      <c r="B30" s="84" t="s">
        <v>2104</v>
      </c>
      <c r="C30" s="84">
        <v>6</v>
      </c>
      <c r="D30" s="123">
        <v>0.0037462958534573198</v>
      </c>
      <c r="E30" s="123">
        <v>1.2423391776727286</v>
      </c>
      <c r="F30" s="84" t="s">
        <v>2814</v>
      </c>
      <c r="G30" s="84" t="b">
        <v>0</v>
      </c>
      <c r="H30" s="84" t="b">
        <v>0</v>
      </c>
      <c r="I30" s="84" t="b">
        <v>0</v>
      </c>
      <c r="J30" s="84" t="b">
        <v>0</v>
      </c>
      <c r="K30" s="84" t="b">
        <v>0</v>
      </c>
      <c r="L30" s="84" t="b">
        <v>0</v>
      </c>
    </row>
    <row r="31" spans="1:12" ht="15">
      <c r="A31" s="84" t="s">
        <v>2577</v>
      </c>
      <c r="B31" s="84" t="s">
        <v>2578</v>
      </c>
      <c r="C31" s="84">
        <v>6</v>
      </c>
      <c r="D31" s="123">
        <v>0.0037462958534573198</v>
      </c>
      <c r="E31" s="123">
        <v>2.526769911517248</v>
      </c>
      <c r="F31" s="84" t="s">
        <v>2814</v>
      </c>
      <c r="G31" s="84" t="b">
        <v>1</v>
      </c>
      <c r="H31" s="84" t="b">
        <v>0</v>
      </c>
      <c r="I31" s="84" t="b">
        <v>0</v>
      </c>
      <c r="J31" s="84" t="b">
        <v>0</v>
      </c>
      <c r="K31" s="84" t="b">
        <v>0</v>
      </c>
      <c r="L31" s="84" t="b">
        <v>0</v>
      </c>
    </row>
    <row r="32" spans="1:12" ht="15">
      <c r="A32" s="84" t="s">
        <v>2579</v>
      </c>
      <c r="B32" s="84" t="s">
        <v>2562</v>
      </c>
      <c r="C32" s="84">
        <v>6</v>
      </c>
      <c r="D32" s="123">
        <v>0.0037462958534573198</v>
      </c>
      <c r="E32" s="123">
        <v>2.4018311749089483</v>
      </c>
      <c r="F32" s="84" t="s">
        <v>2814</v>
      </c>
      <c r="G32" s="84" t="b">
        <v>0</v>
      </c>
      <c r="H32" s="84" t="b">
        <v>0</v>
      </c>
      <c r="I32" s="84" t="b">
        <v>0</v>
      </c>
      <c r="J32" s="84" t="b">
        <v>0</v>
      </c>
      <c r="K32" s="84" t="b">
        <v>0</v>
      </c>
      <c r="L32" s="84" t="b">
        <v>0</v>
      </c>
    </row>
    <row r="33" spans="1:12" ht="15">
      <c r="A33" s="84" t="s">
        <v>2562</v>
      </c>
      <c r="B33" s="84" t="s">
        <v>2580</v>
      </c>
      <c r="C33" s="84">
        <v>6</v>
      </c>
      <c r="D33" s="123">
        <v>0.0037462958534573198</v>
      </c>
      <c r="E33" s="123">
        <v>2.4018311749089483</v>
      </c>
      <c r="F33" s="84" t="s">
        <v>2814</v>
      </c>
      <c r="G33" s="84" t="b">
        <v>0</v>
      </c>
      <c r="H33" s="84" t="b">
        <v>0</v>
      </c>
      <c r="I33" s="84" t="b">
        <v>0</v>
      </c>
      <c r="J33" s="84" t="b">
        <v>0</v>
      </c>
      <c r="K33" s="84" t="b">
        <v>0</v>
      </c>
      <c r="L33" s="84" t="b">
        <v>0</v>
      </c>
    </row>
    <row r="34" spans="1:12" ht="15">
      <c r="A34" s="84" t="s">
        <v>2580</v>
      </c>
      <c r="B34" s="84" t="s">
        <v>2581</v>
      </c>
      <c r="C34" s="84">
        <v>6</v>
      </c>
      <c r="D34" s="123">
        <v>0.0037462958534573198</v>
      </c>
      <c r="E34" s="123">
        <v>2.526769911517248</v>
      </c>
      <c r="F34" s="84" t="s">
        <v>2814</v>
      </c>
      <c r="G34" s="84" t="b">
        <v>0</v>
      </c>
      <c r="H34" s="84" t="b">
        <v>0</v>
      </c>
      <c r="I34" s="84" t="b">
        <v>0</v>
      </c>
      <c r="J34" s="84" t="b">
        <v>0</v>
      </c>
      <c r="K34" s="84" t="b">
        <v>0</v>
      </c>
      <c r="L34" s="84" t="b">
        <v>0</v>
      </c>
    </row>
    <row r="35" spans="1:12" ht="15">
      <c r="A35" s="84" t="s">
        <v>2566</v>
      </c>
      <c r="B35" s="84" t="s">
        <v>2067</v>
      </c>
      <c r="C35" s="84">
        <v>6</v>
      </c>
      <c r="D35" s="123">
        <v>0.0037462958534573198</v>
      </c>
      <c r="E35" s="123">
        <v>1.1174004410644287</v>
      </c>
      <c r="F35" s="84" t="s">
        <v>2814</v>
      </c>
      <c r="G35" s="84" t="b">
        <v>1</v>
      </c>
      <c r="H35" s="84" t="b">
        <v>0</v>
      </c>
      <c r="I35" s="84" t="b">
        <v>0</v>
      </c>
      <c r="J35" s="84" t="b">
        <v>0</v>
      </c>
      <c r="K35" s="84" t="b">
        <v>0</v>
      </c>
      <c r="L35" s="84" t="b">
        <v>0</v>
      </c>
    </row>
    <row r="36" spans="1:12" ht="15">
      <c r="A36" s="84" t="s">
        <v>2074</v>
      </c>
      <c r="B36" s="84" t="s">
        <v>2582</v>
      </c>
      <c r="C36" s="84">
        <v>6</v>
      </c>
      <c r="D36" s="123">
        <v>0.0037462958534573198</v>
      </c>
      <c r="E36" s="123">
        <v>1.906981153228854</v>
      </c>
      <c r="F36" s="84" t="s">
        <v>2814</v>
      </c>
      <c r="G36" s="84" t="b">
        <v>1</v>
      </c>
      <c r="H36" s="84" t="b">
        <v>0</v>
      </c>
      <c r="I36" s="84" t="b">
        <v>0</v>
      </c>
      <c r="J36" s="84" t="b">
        <v>0</v>
      </c>
      <c r="K36" s="84" t="b">
        <v>0</v>
      </c>
      <c r="L36" s="84" t="b">
        <v>0</v>
      </c>
    </row>
    <row r="37" spans="1:12" ht="15">
      <c r="A37" s="84" t="s">
        <v>2582</v>
      </c>
      <c r="B37" s="84" t="s">
        <v>2583</v>
      </c>
      <c r="C37" s="84">
        <v>6</v>
      </c>
      <c r="D37" s="123">
        <v>0.0037462958534573198</v>
      </c>
      <c r="E37" s="123">
        <v>2.526769911517248</v>
      </c>
      <c r="F37" s="84" t="s">
        <v>2814</v>
      </c>
      <c r="G37" s="84" t="b">
        <v>0</v>
      </c>
      <c r="H37" s="84" t="b">
        <v>0</v>
      </c>
      <c r="I37" s="84" t="b">
        <v>0</v>
      </c>
      <c r="J37" s="84" t="b">
        <v>0</v>
      </c>
      <c r="K37" s="84" t="b">
        <v>0</v>
      </c>
      <c r="L37" s="84" t="b">
        <v>0</v>
      </c>
    </row>
    <row r="38" spans="1:12" ht="15">
      <c r="A38" s="84" t="s">
        <v>2583</v>
      </c>
      <c r="B38" s="84" t="s">
        <v>2584</v>
      </c>
      <c r="C38" s="84">
        <v>6</v>
      </c>
      <c r="D38" s="123">
        <v>0.0037462958534573198</v>
      </c>
      <c r="E38" s="123">
        <v>2.526769911517248</v>
      </c>
      <c r="F38" s="84" t="s">
        <v>2814</v>
      </c>
      <c r="G38" s="84" t="b">
        <v>0</v>
      </c>
      <c r="H38" s="84" t="b">
        <v>0</v>
      </c>
      <c r="I38" s="84" t="b">
        <v>0</v>
      </c>
      <c r="J38" s="84" t="b">
        <v>1</v>
      </c>
      <c r="K38" s="84" t="b">
        <v>0</v>
      </c>
      <c r="L38" s="84" t="b">
        <v>0</v>
      </c>
    </row>
    <row r="39" spans="1:12" ht="15">
      <c r="A39" s="84" t="s">
        <v>2099</v>
      </c>
      <c r="B39" s="84" t="s">
        <v>2567</v>
      </c>
      <c r="C39" s="84">
        <v>6</v>
      </c>
      <c r="D39" s="123">
        <v>0.0037462958534573198</v>
      </c>
      <c r="E39" s="123">
        <v>1.7064954552280234</v>
      </c>
      <c r="F39" s="84" t="s">
        <v>2814</v>
      </c>
      <c r="G39" s="84" t="b">
        <v>1</v>
      </c>
      <c r="H39" s="84" t="b">
        <v>0</v>
      </c>
      <c r="I39" s="84" t="b">
        <v>0</v>
      </c>
      <c r="J39" s="84" t="b">
        <v>0</v>
      </c>
      <c r="K39" s="84" t="b">
        <v>0</v>
      </c>
      <c r="L39" s="84" t="b">
        <v>0</v>
      </c>
    </row>
    <row r="40" spans="1:12" ht="15">
      <c r="A40" s="84" t="s">
        <v>2567</v>
      </c>
      <c r="B40" s="84" t="s">
        <v>2563</v>
      </c>
      <c r="C40" s="84">
        <v>6</v>
      </c>
      <c r="D40" s="123">
        <v>0.0037462958534573198</v>
      </c>
      <c r="E40" s="123">
        <v>2.3348843852783348</v>
      </c>
      <c r="F40" s="84" t="s">
        <v>2814</v>
      </c>
      <c r="G40" s="84" t="b">
        <v>0</v>
      </c>
      <c r="H40" s="84" t="b">
        <v>0</v>
      </c>
      <c r="I40" s="84" t="b">
        <v>0</v>
      </c>
      <c r="J40" s="84" t="b">
        <v>0</v>
      </c>
      <c r="K40" s="84" t="b">
        <v>0</v>
      </c>
      <c r="L40" s="84" t="b">
        <v>0</v>
      </c>
    </row>
    <row r="41" spans="1:12" ht="15">
      <c r="A41" s="84" t="s">
        <v>2563</v>
      </c>
      <c r="B41" s="84" t="s">
        <v>2585</v>
      </c>
      <c r="C41" s="84">
        <v>6</v>
      </c>
      <c r="D41" s="123">
        <v>0.0037462958534573198</v>
      </c>
      <c r="E41" s="123">
        <v>2.4598231218866347</v>
      </c>
      <c r="F41" s="84" t="s">
        <v>2814</v>
      </c>
      <c r="G41" s="84" t="b">
        <v>0</v>
      </c>
      <c r="H41" s="84" t="b">
        <v>0</v>
      </c>
      <c r="I41" s="84" t="b">
        <v>0</v>
      </c>
      <c r="J41" s="84" t="b">
        <v>0</v>
      </c>
      <c r="K41" s="84" t="b">
        <v>0</v>
      </c>
      <c r="L41" s="84" t="b">
        <v>0</v>
      </c>
    </row>
    <row r="42" spans="1:12" ht="15">
      <c r="A42" s="84" t="s">
        <v>2585</v>
      </c>
      <c r="B42" s="84" t="s">
        <v>2127</v>
      </c>
      <c r="C42" s="84">
        <v>6</v>
      </c>
      <c r="D42" s="123">
        <v>0.0037462958534573198</v>
      </c>
      <c r="E42" s="123">
        <v>2.100801179244967</v>
      </c>
      <c r="F42" s="84" t="s">
        <v>2814</v>
      </c>
      <c r="G42" s="84" t="b">
        <v>0</v>
      </c>
      <c r="H42" s="84" t="b">
        <v>0</v>
      </c>
      <c r="I42" s="84" t="b">
        <v>0</v>
      </c>
      <c r="J42" s="84" t="b">
        <v>0</v>
      </c>
      <c r="K42" s="84" t="b">
        <v>0</v>
      </c>
      <c r="L42" s="84" t="b">
        <v>0</v>
      </c>
    </row>
    <row r="43" spans="1:12" ht="15">
      <c r="A43" s="84" t="s">
        <v>2127</v>
      </c>
      <c r="B43" s="84" t="s">
        <v>2586</v>
      </c>
      <c r="C43" s="84">
        <v>6</v>
      </c>
      <c r="D43" s="123">
        <v>0.0037462958534573198</v>
      </c>
      <c r="E43" s="123">
        <v>2.074472240522618</v>
      </c>
      <c r="F43" s="84" t="s">
        <v>2814</v>
      </c>
      <c r="G43" s="84" t="b">
        <v>0</v>
      </c>
      <c r="H43" s="84" t="b">
        <v>0</v>
      </c>
      <c r="I43" s="84" t="b">
        <v>0</v>
      </c>
      <c r="J43" s="84" t="b">
        <v>1</v>
      </c>
      <c r="K43" s="84" t="b">
        <v>0</v>
      </c>
      <c r="L43" s="84" t="b">
        <v>0</v>
      </c>
    </row>
    <row r="44" spans="1:12" ht="15">
      <c r="A44" s="84" t="s">
        <v>2586</v>
      </c>
      <c r="B44" s="84" t="s">
        <v>2587</v>
      </c>
      <c r="C44" s="84">
        <v>6</v>
      </c>
      <c r="D44" s="123">
        <v>0.0037462958534573198</v>
      </c>
      <c r="E44" s="123">
        <v>2.526769911517248</v>
      </c>
      <c r="F44" s="84" t="s">
        <v>2814</v>
      </c>
      <c r="G44" s="84" t="b">
        <v>1</v>
      </c>
      <c r="H44" s="84" t="b">
        <v>0</v>
      </c>
      <c r="I44" s="84" t="b">
        <v>0</v>
      </c>
      <c r="J44" s="84" t="b">
        <v>0</v>
      </c>
      <c r="K44" s="84" t="b">
        <v>0</v>
      </c>
      <c r="L44" s="84" t="b">
        <v>0</v>
      </c>
    </row>
    <row r="45" spans="1:12" ht="15">
      <c r="A45" s="84" t="s">
        <v>2587</v>
      </c>
      <c r="B45" s="84" t="s">
        <v>2588</v>
      </c>
      <c r="C45" s="84">
        <v>6</v>
      </c>
      <c r="D45" s="123">
        <v>0.0037462958534573198</v>
      </c>
      <c r="E45" s="123">
        <v>2.526769911517248</v>
      </c>
      <c r="F45" s="84" t="s">
        <v>2814</v>
      </c>
      <c r="G45" s="84" t="b">
        <v>0</v>
      </c>
      <c r="H45" s="84" t="b">
        <v>0</v>
      </c>
      <c r="I45" s="84" t="b">
        <v>0</v>
      </c>
      <c r="J45" s="84" t="b">
        <v>0</v>
      </c>
      <c r="K45" s="84" t="b">
        <v>0</v>
      </c>
      <c r="L45" s="84" t="b">
        <v>0</v>
      </c>
    </row>
    <row r="46" spans="1:12" ht="15">
      <c r="A46" s="84" t="s">
        <v>2588</v>
      </c>
      <c r="B46" s="84" t="s">
        <v>2568</v>
      </c>
      <c r="C46" s="84">
        <v>6</v>
      </c>
      <c r="D46" s="123">
        <v>0.0037462958534573198</v>
      </c>
      <c r="E46" s="123">
        <v>2.4598231218866347</v>
      </c>
      <c r="F46" s="84" t="s">
        <v>2814</v>
      </c>
      <c r="G46" s="84" t="b">
        <v>0</v>
      </c>
      <c r="H46" s="84" t="b">
        <v>0</v>
      </c>
      <c r="I46" s="84" t="b">
        <v>0</v>
      </c>
      <c r="J46" s="84" t="b">
        <v>0</v>
      </c>
      <c r="K46" s="84" t="b">
        <v>0</v>
      </c>
      <c r="L46" s="84" t="b">
        <v>0</v>
      </c>
    </row>
    <row r="47" spans="1:12" ht="15">
      <c r="A47" s="84" t="s">
        <v>2568</v>
      </c>
      <c r="B47" s="84" t="s">
        <v>2067</v>
      </c>
      <c r="C47" s="84">
        <v>6</v>
      </c>
      <c r="D47" s="123">
        <v>0.0037462958534573198</v>
      </c>
      <c r="E47" s="123">
        <v>1.1174004410644287</v>
      </c>
      <c r="F47" s="84" t="s">
        <v>2814</v>
      </c>
      <c r="G47" s="84" t="b">
        <v>0</v>
      </c>
      <c r="H47" s="84" t="b">
        <v>0</v>
      </c>
      <c r="I47" s="84" t="b">
        <v>0</v>
      </c>
      <c r="J47" s="84" t="b">
        <v>0</v>
      </c>
      <c r="K47" s="84" t="b">
        <v>0</v>
      </c>
      <c r="L47" s="84" t="b">
        <v>0</v>
      </c>
    </row>
    <row r="48" spans="1:12" ht="15">
      <c r="A48" s="84" t="s">
        <v>327</v>
      </c>
      <c r="B48" s="84" t="s">
        <v>2559</v>
      </c>
      <c r="C48" s="84">
        <v>6</v>
      </c>
      <c r="D48" s="123">
        <v>0.0037462958534573198</v>
      </c>
      <c r="E48" s="123">
        <v>1.0787510385018928</v>
      </c>
      <c r="F48" s="84" t="s">
        <v>2814</v>
      </c>
      <c r="G48" s="84" t="b">
        <v>0</v>
      </c>
      <c r="H48" s="84" t="b">
        <v>0</v>
      </c>
      <c r="I48" s="84" t="b">
        <v>0</v>
      </c>
      <c r="J48" s="84" t="b">
        <v>0</v>
      </c>
      <c r="K48" s="84" t="b">
        <v>0</v>
      </c>
      <c r="L48" s="84" t="b">
        <v>0</v>
      </c>
    </row>
    <row r="49" spans="1:12" ht="15">
      <c r="A49" s="84" t="s">
        <v>2103</v>
      </c>
      <c r="B49" s="84" t="s">
        <v>2574</v>
      </c>
      <c r="C49" s="84">
        <v>5</v>
      </c>
      <c r="D49" s="123">
        <v>0.003306055643883328</v>
      </c>
      <c r="E49" s="123">
        <v>2.0796118801750287</v>
      </c>
      <c r="F49" s="84" t="s">
        <v>2814</v>
      </c>
      <c r="G49" s="84" t="b">
        <v>0</v>
      </c>
      <c r="H49" s="84" t="b">
        <v>0</v>
      </c>
      <c r="I49" s="84" t="b">
        <v>0</v>
      </c>
      <c r="J49" s="84" t="b">
        <v>0</v>
      </c>
      <c r="K49" s="84" t="b">
        <v>0</v>
      </c>
      <c r="L49" s="84" t="b">
        <v>0</v>
      </c>
    </row>
    <row r="50" spans="1:12" ht="15">
      <c r="A50" s="84" t="s">
        <v>2574</v>
      </c>
      <c r="B50" s="84" t="s">
        <v>2575</v>
      </c>
      <c r="C50" s="84">
        <v>5</v>
      </c>
      <c r="D50" s="123">
        <v>0.003306055643883328</v>
      </c>
      <c r="E50" s="123">
        <v>2.447588665469623</v>
      </c>
      <c r="F50" s="84" t="s">
        <v>2814</v>
      </c>
      <c r="G50" s="84" t="b">
        <v>0</v>
      </c>
      <c r="H50" s="84" t="b">
        <v>0</v>
      </c>
      <c r="I50" s="84" t="b">
        <v>0</v>
      </c>
      <c r="J50" s="84" t="b">
        <v>0</v>
      </c>
      <c r="K50" s="84" t="b">
        <v>0</v>
      </c>
      <c r="L50" s="84" t="b">
        <v>0</v>
      </c>
    </row>
    <row r="51" spans="1:12" ht="15">
      <c r="A51" s="84" t="s">
        <v>2575</v>
      </c>
      <c r="B51" s="84" t="s">
        <v>2565</v>
      </c>
      <c r="C51" s="84">
        <v>5</v>
      </c>
      <c r="D51" s="123">
        <v>0.003306055643883328</v>
      </c>
      <c r="E51" s="123">
        <v>2.38064187583901</v>
      </c>
      <c r="F51" s="84" t="s">
        <v>2814</v>
      </c>
      <c r="G51" s="84" t="b">
        <v>0</v>
      </c>
      <c r="H51" s="84" t="b">
        <v>0</v>
      </c>
      <c r="I51" s="84" t="b">
        <v>0</v>
      </c>
      <c r="J51" s="84" t="b">
        <v>0</v>
      </c>
      <c r="K51" s="84" t="b">
        <v>0</v>
      </c>
      <c r="L51" s="84" t="b">
        <v>0</v>
      </c>
    </row>
    <row r="52" spans="1:12" ht="15">
      <c r="A52" s="84" t="s">
        <v>2584</v>
      </c>
      <c r="B52" s="84" t="s">
        <v>2067</v>
      </c>
      <c r="C52" s="84">
        <v>5</v>
      </c>
      <c r="D52" s="123">
        <v>0.003306055643883328</v>
      </c>
      <c r="E52" s="123">
        <v>1.1843472306950418</v>
      </c>
      <c r="F52" s="84" t="s">
        <v>2814</v>
      </c>
      <c r="G52" s="84" t="b">
        <v>1</v>
      </c>
      <c r="H52" s="84" t="b">
        <v>0</v>
      </c>
      <c r="I52" s="84" t="b">
        <v>0</v>
      </c>
      <c r="J52" s="84" t="b">
        <v>0</v>
      </c>
      <c r="K52" s="84" t="b">
        <v>0</v>
      </c>
      <c r="L52" s="84" t="b">
        <v>0</v>
      </c>
    </row>
    <row r="53" spans="1:12" ht="15">
      <c r="A53" s="84" t="s">
        <v>314</v>
      </c>
      <c r="B53" s="84" t="s">
        <v>2099</v>
      </c>
      <c r="C53" s="84">
        <v>5</v>
      </c>
      <c r="D53" s="123">
        <v>0.003306055643883328</v>
      </c>
      <c r="E53" s="123">
        <v>0.9668632864811356</v>
      </c>
      <c r="F53" s="84" t="s">
        <v>2814</v>
      </c>
      <c r="G53" s="84" t="b">
        <v>0</v>
      </c>
      <c r="H53" s="84" t="b">
        <v>0</v>
      </c>
      <c r="I53" s="84" t="b">
        <v>0</v>
      </c>
      <c r="J53" s="84" t="b">
        <v>1</v>
      </c>
      <c r="K53" s="84" t="b">
        <v>0</v>
      </c>
      <c r="L53" s="84" t="b">
        <v>0</v>
      </c>
    </row>
    <row r="54" spans="1:12" ht="15">
      <c r="A54" s="84" t="s">
        <v>2114</v>
      </c>
      <c r="B54" s="84" t="s">
        <v>2175</v>
      </c>
      <c r="C54" s="84">
        <v>5</v>
      </c>
      <c r="D54" s="123">
        <v>0.003306055643883328</v>
      </c>
      <c r="E54" s="123">
        <v>1.6273142091803985</v>
      </c>
      <c r="F54" s="84" t="s">
        <v>2814</v>
      </c>
      <c r="G54" s="84" t="b">
        <v>0</v>
      </c>
      <c r="H54" s="84" t="b">
        <v>0</v>
      </c>
      <c r="I54" s="84" t="b">
        <v>0</v>
      </c>
      <c r="J54" s="84" t="b">
        <v>0</v>
      </c>
      <c r="K54" s="84" t="b">
        <v>0</v>
      </c>
      <c r="L54" s="84" t="b">
        <v>0</v>
      </c>
    </row>
    <row r="55" spans="1:12" ht="15">
      <c r="A55" s="84" t="s">
        <v>2109</v>
      </c>
      <c r="B55" s="84" t="s">
        <v>2600</v>
      </c>
      <c r="C55" s="84">
        <v>5</v>
      </c>
      <c r="D55" s="123">
        <v>0.003306055643883328</v>
      </c>
      <c r="E55" s="123">
        <v>2.0496486567975856</v>
      </c>
      <c r="F55" s="84" t="s">
        <v>2814</v>
      </c>
      <c r="G55" s="84" t="b">
        <v>0</v>
      </c>
      <c r="H55" s="84" t="b">
        <v>0</v>
      </c>
      <c r="I55" s="84" t="b">
        <v>0</v>
      </c>
      <c r="J55" s="84" t="b">
        <v>0</v>
      </c>
      <c r="K55" s="84" t="b">
        <v>0</v>
      </c>
      <c r="L55" s="84" t="b">
        <v>0</v>
      </c>
    </row>
    <row r="56" spans="1:12" ht="15">
      <c r="A56" s="84" t="s">
        <v>2102</v>
      </c>
      <c r="B56" s="84" t="s">
        <v>2573</v>
      </c>
      <c r="C56" s="84">
        <v>4</v>
      </c>
      <c r="D56" s="123">
        <v>0.0028251422137263024</v>
      </c>
      <c r="E56" s="123">
        <v>2.0496486567975856</v>
      </c>
      <c r="F56" s="84" t="s">
        <v>2814</v>
      </c>
      <c r="G56" s="84" t="b">
        <v>0</v>
      </c>
      <c r="H56" s="84" t="b">
        <v>0</v>
      </c>
      <c r="I56" s="84" t="b">
        <v>0</v>
      </c>
      <c r="J56" s="84" t="b">
        <v>0</v>
      </c>
      <c r="K56" s="84" t="b">
        <v>0</v>
      </c>
      <c r="L56" s="84" t="b">
        <v>0</v>
      </c>
    </row>
    <row r="57" spans="1:12" ht="15">
      <c r="A57" s="84" t="s">
        <v>2573</v>
      </c>
      <c r="B57" s="84" t="s">
        <v>2606</v>
      </c>
      <c r="C57" s="84">
        <v>4</v>
      </c>
      <c r="D57" s="123">
        <v>0.0028251422137263024</v>
      </c>
      <c r="E57" s="123">
        <v>2.526769911517248</v>
      </c>
      <c r="F57" s="84" t="s">
        <v>2814</v>
      </c>
      <c r="G57" s="84" t="b">
        <v>0</v>
      </c>
      <c r="H57" s="84" t="b">
        <v>0</v>
      </c>
      <c r="I57" s="84" t="b">
        <v>0</v>
      </c>
      <c r="J57" s="84" t="b">
        <v>0</v>
      </c>
      <c r="K57" s="84" t="b">
        <v>0</v>
      </c>
      <c r="L57" s="84" t="b">
        <v>0</v>
      </c>
    </row>
    <row r="58" spans="1:12" ht="15">
      <c r="A58" s="84" t="s">
        <v>2606</v>
      </c>
      <c r="B58" s="84" t="s">
        <v>2102</v>
      </c>
      <c r="C58" s="84">
        <v>4</v>
      </c>
      <c r="D58" s="123">
        <v>0.0028251422137263024</v>
      </c>
      <c r="E58" s="123">
        <v>2.2635284767426667</v>
      </c>
      <c r="F58" s="84" t="s">
        <v>2814</v>
      </c>
      <c r="G58" s="84" t="b">
        <v>0</v>
      </c>
      <c r="H58" s="84" t="b">
        <v>0</v>
      </c>
      <c r="I58" s="84" t="b">
        <v>0</v>
      </c>
      <c r="J58" s="84" t="b">
        <v>0</v>
      </c>
      <c r="K58" s="84" t="b">
        <v>0</v>
      </c>
      <c r="L58" s="84" t="b">
        <v>0</v>
      </c>
    </row>
    <row r="59" spans="1:12" ht="15">
      <c r="A59" s="84" t="s">
        <v>2102</v>
      </c>
      <c r="B59" s="84" t="s">
        <v>2607</v>
      </c>
      <c r="C59" s="84">
        <v>4</v>
      </c>
      <c r="D59" s="123">
        <v>0.0028251422137263024</v>
      </c>
      <c r="E59" s="123">
        <v>2.225739915853267</v>
      </c>
      <c r="F59" s="84" t="s">
        <v>2814</v>
      </c>
      <c r="G59" s="84" t="b">
        <v>0</v>
      </c>
      <c r="H59" s="84" t="b">
        <v>0</v>
      </c>
      <c r="I59" s="84" t="b">
        <v>0</v>
      </c>
      <c r="J59" s="84" t="b">
        <v>0</v>
      </c>
      <c r="K59" s="84" t="b">
        <v>0</v>
      </c>
      <c r="L59" s="84" t="b">
        <v>0</v>
      </c>
    </row>
    <row r="60" spans="1:12" ht="15">
      <c r="A60" s="84" t="s">
        <v>2607</v>
      </c>
      <c r="B60" s="84" t="s">
        <v>2608</v>
      </c>
      <c r="C60" s="84">
        <v>4</v>
      </c>
      <c r="D60" s="123">
        <v>0.0028251422137263024</v>
      </c>
      <c r="E60" s="123">
        <v>2.7028611705729295</v>
      </c>
      <c r="F60" s="84" t="s">
        <v>2814</v>
      </c>
      <c r="G60" s="84" t="b">
        <v>0</v>
      </c>
      <c r="H60" s="84" t="b">
        <v>0</v>
      </c>
      <c r="I60" s="84" t="b">
        <v>0</v>
      </c>
      <c r="J60" s="84" t="b">
        <v>0</v>
      </c>
      <c r="K60" s="84" t="b">
        <v>0</v>
      </c>
      <c r="L60" s="84" t="b">
        <v>0</v>
      </c>
    </row>
    <row r="61" spans="1:12" ht="15">
      <c r="A61" s="84" t="s">
        <v>2608</v>
      </c>
      <c r="B61" s="84" t="s">
        <v>2102</v>
      </c>
      <c r="C61" s="84">
        <v>4</v>
      </c>
      <c r="D61" s="123">
        <v>0.0028251422137263024</v>
      </c>
      <c r="E61" s="123">
        <v>2.2635284767426667</v>
      </c>
      <c r="F61" s="84" t="s">
        <v>2814</v>
      </c>
      <c r="G61" s="84" t="b">
        <v>0</v>
      </c>
      <c r="H61" s="84" t="b">
        <v>0</v>
      </c>
      <c r="I61" s="84" t="b">
        <v>0</v>
      </c>
      <c r="J61" s="84" t="b">
        <v>0</v>
      </c>
      <c r="K61" s="84" t="b">
        <v>0</v>
      </c>
      <c r="L61" s="84" t="b">
        <v>0</v>
      </c>
    </row>
    <row r="62" spans="1:12" ht="15">
      <c r="A62" s="84" t="s">
        <v>2102</v>
      </c>
      <c r="B62" s="84" t="s">
        <v>2099</v>
      </c>
      <c r="C62" s="84">
        <v>4</v>
      </c>
      <c r="D62" s="123">
        <v>0.0028251422137263024</v>
      </c>
      <c r="E62" s="123">
        <v>1.309285967303342</v>
      </c>
      <c r="F62" s="84" t="s">
        <v>2814</v>
      </c>
      <c r="G62" s="84" t="b">
        <v>0</v>
      </c>
      <c r="H62" s="84" t="b">
        <v>0</v>
      </c>
      <c r="I62" s="84" t="b">
        <v>0</v>
      </c>
      <c r="J62" s="84" t="b">
        <v>1</v>
      </c>
      <c r="K62" s="84" t="b">
        <v>0</v>
      </c>
      <c r="L62" s="84" t="b">
        <v>0</v>
      </c>
    </row>
    <row r="63" spans="1:12" ht="15">
      <c r="A63" s="84" t="s">
        <v>2561</v>
      </c>
      <c r="B63" s="84" t="s">
        <v>2595</v>
      </c>
      <c r="C63" s="84">
        <v>4</v>
      </c>
      <c r="D63" s="123">
        <v>0.0028251422137263024</v>
      </c>
      <c r="E63" s="123">
        <v>2.3049211619008916</v>
      </c>
      <c r="F63" s="84" t="s">
        <v>2814</v>
      </c>
      <c r="G63" s="84" t="b">
        <v>1</v>
      </c>
      <c r="H63" s="84" t="b">
        <v>0</v>
      </c>
      <c r="I63" s="84" t="b">
        <v>0</v>
      </c>
      <c r="J63" s="84" t="b">
        <v>0</v>
      </c>
      <c r="K63" s="84" t="b">
        <v>0</v>
      </c>
      <c r="L63" s="84" t="b">
        <v>0</v>
      </c>
    </row>
    <row r="64" spans="1:12" ht="15">
      <c r="A64" s="84" t="s">
        <v>2595</v>
      </c>
      <c r="B64" s="84" t="s">
        <v>2100</v>
      </c>
      <c r="C64" s="84">
        <v>4</v>
      </c>
      <c r="D64" s="123">
        <v>0.0028251422137263024</v>
      </c>
      <c r="E64" s="123">
        <v>1.776647384733848</v>
      </c>
      <c r="F64" s="84" t="s">
        <v>2814</v>
      </c>
      <c r="G64" s="84" t="b">
        <v>0</v>
      </c>
      <c r="H64" s="84" t="b">
        <v>0</v>
      </c>
      <c r="I64" s="84" t="b">
        <v>0</v>
      </c>
      <c r="J64" s="84" t="b">
        <v>0</v>
      </c>
      <c r="K64" s="84" t="b">
        <v>0</v>
      </c>
      <c r="L64" s="84" t="b">
        <v>0</v>
      </c>
    </row>
    <row r="65" spans="1:12" ht="15">
      <c r="A65" s="84" t="s">
        <v>2067</v>
      </c>
      <c r="B65" s="84" t="s">
        <v>2108</v>
      </c>
      <c r="C65" s="84">
        <v>4</v>
      </c>
      <c r="D65" s="123">
        <v>0.0028251422137263024</v>
      </c>
      <c r="E65" s="123">
        <v>0.5244238313200683</v>
      </c>
      <c r="F65" s="84" t="s">
        <v>2814</v>
      </c>
      <c r="G65" s="84" t="b">
        <v>0</v>
      </c>
      <c r="H65" s="84" t="b">
        <v>0</v>
      </c>
      <c r="I65" s="84" t="b">
        <v>0</v>
      </c>
      <c r="J65" s="84" t="b">
        <v>0</v>
      </c>
      <c r="K65" s="84" t="b">
        <v>0</v>
      </c>
      <c r="L65" s="84" t="b">
        <v>0</v>
      </c>
    </row>
    <row r="66" spans="1:12" ht="15">
      <c r="A66" s="84" t="s">
        <v>2074</v>
      </c>
      <c r="B66" s="84" t="s">
        <v>2104</v>
      </c>
      <c r="C66" s="84">
        <v>4</v>
      </c>
      <c r="D66" s="123">
        <v>0.0028251422137263024</v>
      </c>
      <c r="E66" s="123">
        <v>1.1868218498228973</v>
      </c>
      <c r="F66" s="84" t="s">
        <v>2814</v>
      </c>
      <c r="G66" s="84" t="b">
        <v>1</v>
      </c>
      <c r="H66" s="84" t="b">
        <v>0</v>
      </c>
      <c r="I66" s="84" t="b">
        <v>0</v>
      </c>
      <c r="J66" s="84" t="b">
        <v>0</v>
      </c>
      <c r="K66" s="84" t="b">
        <v>0</v>
      </c>
      <c r="L66" s="84" t="b">
        <v>0</v>
      </c>
    </row>
    <row r="67" spans="1:12" ht="15">
      <c r="A67" s="84" t="s">
        <v>2121</v>
      </c>
      <c r="B67" s="84" t="s">
        <v>314</v>
      </c>
      <c r="C67" s="84">
        <v>4</v>
      </c>
      <c r="D67" s="123">
        <v>0.0028251422137263024</v>
      </c>
      <c r="E67" s="123">
        <v>1.7028611705729293</v>
      </c>
      <c r="F67" s="84" t="s">
        <v>2814</v>
      </c>
      <c r="G67" s="84" t="b">
        <v>0</v>
      </c>
      <c r="H67" s="84" t="b">
        <v>0</v>
      </c>
      <c r="I67" s="84" t="b">
        <v>0</v>
      </c>
      <c r="J67" s="84" t="b">
        <v>0</v>
      </c>
      <c r="K67" s="84" t="b">
        <v>0</v>
      </c>
      <c r="L67" s="84" t="b">
        <v>0</v>
      </c>
    </row>
    <row r="68" spans="1:12" ht="15">
      <c r="A68" s="84" t="s">
        <v>314</v>
      </c>
      <c r="B68" s="84" t="s">
        <v>2559</v>
      </c>
      <c r="C68" s="84">
        <v>4</v>
      </c>
      <c r="D68" s="123">
        <v>0.0028251422137263024</v>
      </c>
      <c r="E68" s="123">
        <v>1.3884672133509666</v>
      </c>
      <c r="F68" s="84" t="s">
        <v>2814</v>
      </c>
      <c r="G68" s="84" t="b">
        <v>0</v>
      </c>
      <c r="H68" s="84" t="b">
        <v>0</v>
      </c>
      <c r="I68" s="84" t="b">
        <v>0</v>
      </c>
      <c r="J68" s="84" t="b">
        <v>0</v>
      </c>
      <c r="K68" s="84" t="b">
        <v>0</v>
      </c>
      <c r="L68" s="84" t="b">
        <v>0</v>
      </c>
    </row>
    <row r="69" spans="1:12" ht="15">
      <c r="A69" s="84" t="s">
        <v>2067</v>
      </c>
      <c r="B69" s="84" t="s">
        <v>2615</v>
      </c>
      <c r="C69" s="84">
        <v>4</v>
      </c>
      <c r="D69" s="123">
        <v>0.0028251422137263024</v>
      </c>
      <c r="E69" s="123">
        <v>1.201117440944935</v>
      </c>
      <c r="F69" s="84" t="s">
        <v>2814</v>
      </c>
      <c r="G69" s="84" t="b">
        <v>0</v>
      </c>
      <c r="H69" s="84" t="b">
        <v>0</v>
      </c>
      <c r="I69" s="84" t="b">
        <v>0</v>
      </c>
      <c r="J69" s="84" t="b">
        <v>0</v>
      </c>
      <c r="K69" s="84" t="b">
        <v>0</v>
      </c>
      <c r="L69" s="84" t="b">
        <v>0</v>
      </c>
    </row>
    <row r="70" spans="1:12" ht="15">
      <c r="A70" s="84" t="s">
        <v>2615</v>
      </c>
      <c r="B70" s="84" t="s">
        <v>2556</v>
      </c>
      <c r="C70" s="84">
        <v>4</v>
      </c>
      <c r="D70" s="123">
        <v>0.0028251422137263024</v>
      </c>
      <c r="E70" s="123">
        <v>2.225739915853267</v>
      </c>
      <c r="F70" s="84" t="s">
        <v>2814</v>
      </c>
      <c r="G70" s="84" t="b">
        <v>0</v>
      </c>
      <c r="H70" s="84" t="b">
        <v>0</v>
      </c>
      <c r="I70" s="84" t="b">
        <v>0</v>
      </c>
      <c r="J70" s="84" t="b">
        <v>1</v>
      </c>
      <c r="K70" s="84" t="b">
        <v>0</v>
      </c>
      <c r="L70" s="84" t="b">
        <v>0</v>
      </c>
    </row>
    <row r="71" spans="1:12" ht="15">
      <c r="A71" s="84" t="s">
        <v>2621</v>
      </c>
      <c r="B71" s="84" t="s">
        <v>2622</v>
      </c>
      <c r="C71" s="84">
        <v>4</v>
      </c>
      <c r="D71" s="123">
        <v>0.0030575863748580233</v>
      </c>
      <c r="E71" s="123">
        <v>2.7028611705729295</v>
      </c>
      <c r="F71" s="84" t="s">
        <v>2814</v>
      </c>
      <c r="G71" s="84" t="b">
        <v>0</v>
      </c>
      <c r="H71" s="84" t="b">
        <v>0</v>
      </c>
      <c r="I71" s="84" t="b">
        <v>0</v>
      </c>
      <c r="J71" s="84" t="b">
        <v>0</v>
      </c>
      <c r="K71" s="84" t="b">
        <v>0</v>
      </c>
      <c r="L71" s="84" t="b">
        <v>0</v>
      </c>
    </row>
    <row r="72" spans="1:12" ht="15">
      <c r="A72" s="84" t="s">
        <v>2127</v>
      </c>
      <c r="B72" s="84" t="s">
        <v>327</v>
      </c>
      <c r="C72" s="84">
        <v>4</v>
      </c>
      <c r="D72" s="123">
        <v>0.0028251422137263024</v>
      </c>
      <c r="E72" s="123">
        <v>0.7222897224112553</v>
      </c>
      <c r="F72" s="84" t="s">
        <v>2814</v>
      </c>
      <c r="G72" s="84" t="b">
        <v>0</v>
      </c>
      <c r="H72" s="84" t="b">
        <v>0</v>
      </c>
      <c r="I72" s="84" t="b">
        <v>0</v>
      </c>
      <c r="J72" s="84" t="b">
        <v>0</v>
      </c>
      <c r="K72" s="84" t="b">
        <v>0</v>
      </c>
      <c r="L72" s="84" t="b">
        <v>0</v>
      </c>
    </row>
    <row r="73" spans="1:12" ht="15">
      <c r="A73" s="84" t="s">
        <v>327</v>
      </c>
      <c r="B73" s="84" t="s">
        <v>2109</v>
      </c>
      <c r="C73" s="84">
        <v>4</v>
      </c>
      <c r="D73" s="123">
        <v>0.0028251422137263024</v>
      </c>
      <c r="E73" s="123">
        <v>0.6239061784933826</v>
      </c>
      <c r="F73" s="84" t="s">
        <v>2814</v>
      </c>
      <c r="G73" s="84" t="b">
        <v>0</v>
      </c>
      <c r="H73" s="84" t="b">
        <v>0</v>
      </c>
      <c r="I73" s="84" t="b">
        <v>0</v>
      </c>
      <c r="J73" s="84" t="b">
        <v>0</v>
      </c>
      <c r="K73" s="84" t="b">
        <v>0</v>
      </c>
      <c r="L73" s="84" t="b">
        <v>0</v>
      </c>
    </row>
    <row r="74" spans="1:12" ht="15">
      <c r="A74" s="84" t="s">
        <v>2600</v>
      </c>
      <c r="B74" s="84" t="s">
        <v>2067</v>
      </c>
      <c r="C74" s="84">
        <v>4</v>
      </c>
      <c r="D74" s="123">
        <v>0.0028251422137263024</v>
      </c>
      <c r="E74" s="123">
        <v>1.0874372176869855</v>
      </c>
      <c r="F74" s="84" t="s">
        <v>2814</v>
      </c>
      <c r="G74" s="84" t="b">
        <v>0</v>
      </c>
      <c r="H74" s="84" t="b">
        <v>0</v>
      </c>
      <c r="I74" s="84" t="b">
        <v>0</v>
      </c>
      <c r="J74" s="84" t="b">
        <v>0</v>
      </c>
      <c r="K74" s="84" t="b">
        <v>0</v>
      </c>
      <c r="L74" s="84" t="b">
        <v>0</v>
      </c>
    </row>
    <row r="75" spans="1:12" ht="15">
      <c r="A75" s="84" t="s">
        <v>2067</v>
      </c>
      <c r="B75" s="84" t="s">
        <v>2594</v>
      </c>
      <c r="C75" s="84">
        <v>4</v>
      </c>
      <c r="D75" s="123">
        <v>0.0028251422137263024</v>
      </c>
      <c r="E75" s="123">
        <v>1.1042074279368785</v>
      </c>
      <c r="F75" s="84" t="s">
        <v>2814</v>
      </c>
      <c r="G75" s="84" t="b">
        <v>0</v>
      </c>
      <c r="H75" s="84" t="b">
        <v>0</v>
      </c>
      <c r="I75" s="84" t="b">
        <v>0</v>
      </c>
      <c r="J75" s="84" t="b">
        <v>0</v>
      </c>
      <c r="K75" s="84" t="b">
        <v>0</v>
      </c>
      <c r="L75" s="84" t="b">
        <v>0</v>
      </c>
    </row>
    <row r="76" spans="1:12" ht="15">
      <c r="A76" s="84" t="s">
        <v>2594</v>
      </c>
      <c r="B76" s="84" t="s">
        <v>2624</v>
      </c>
      <c r="C76" s="84">
        <v>4</v>
      </c>
      <c r="D76" s="123">
        <v>0.0028251422137263024</v>
      </c>
      <c r="E76" s="123">
        <v>2.605951157564873</v>
      </c>
      <c r="F76" s="84" t="s">
        <v>2814</v>
      </c>
      <c r="G76" s="84" t="b">
        <v>0</v>
      </c>
      <c r="H76" s="84" t="b">
        <v>0</v>
      </c>
      <c r="I76" s="84" t="b">
        <v>0</v>
      </c>
      <c r="J76" s="84" t="b">
        <v>0</v>
      </c>
      <c r="K76" s="84" t="b">
        <v>0</v>
      </c>
      <c r="L76" s="84" t="b">
        <v>0</v>
      </c>
    </row>
    <row r="77" spans="1:12" ht="15">
      <c r="A77" s="84" t="s">
        <v>2624</v>
      </c>
      <c r="B77" s="84" t="s">
        <v>2601</v>
      </c>
      <c r="C77" s="84">
        <v>4</v>
      </c>
      <c r="D77" s="123">
        <v>0.0028251422137263024</v>
      </c>
      <c r="E77" s="123">
        <v>2.605951157564873</v>
      </c>
      <c r="F77" s="84" t="s">
        <v>2814</v>
      </c>
      <c r="G77" s="84" t="b">
        <v>0</v>
      </c>
      <c r="H77" s="84" t="b">
        <v>0</v>
      </c>
      <c r="I77" s="84" t="b">
        <v>0</v>
      </c>
      <c r="J77" s="84" t="b">
        <v>0</v>
      </c>
      <c r="K77" s="84" t="b">
        <v>0</v>
      </c>
      <c r="L77" s="84" t="b">
        <v>0</v>
      </c>
    </row>
    <row r="78" spans="1:12" ht="15">
      <c r="A78" s="84" t="s">
        <v>2601</v>
      </c>
      <c r="B78" s="84" t="s">
        <v>2625</v>
      </c>
      <c r="C78" s="84">
        <v>4</v>
      </c>
      <c r="D78" s="123">
        <v>0.0028251422137263024</v>
      </c>
      <c r="E78" s="123">
        <v>2.7028611705729295</v>
      </c>
      <c r="F78" s="84" t="s">
        <v>2814</v>
      </c>
      <c r="G78" s="84" t="b">
        <v>0</v>
      </c>
      <c r="H78" s="84" t="b">
        <v>0</v>
      </c>
      <c r="I78" s="84" t="b">
        <v>0</v>
      </c>
      <c r="J78" s="84" t="b">
        <v>0</v>
      </c>
      <c r="K78" s="84" t="b">
        <v>0</v>
      </c>
      <c r="L78" s="84" t="b">
        <v>0</v>
      </c>
    </row>
    <row r="79" spans="1:12" ht="15">
      <c r="A79" s="84" t="s">
        <v>2625</v>
      </c>
      <c r="B79" s="84" t="s">
        <v>2626</v>
      </c>
      <c r="C79" s="84">
        <v>4</v>
      </c>
      <c r="D79" s="123">
        <v>0.0028251422137263024</v>
      </c>
      <c r="E79" s="123">
        <v>2.7028611705729295</v>
      </c>
      <c r="F79" s="84" t="s">
        <v>2814</v>
      </c>
      <c r="G79" s="84" t="b">
        <v>0</v>
      </c>
      <c r="H79" s="84" t="b">
        <v>0</v>
      </c>
      <c r="I79" s="84" t="b">
        <v>0</v>
      </c>
      <c r="J79" s="84" t="b">
        <v>0</v>
      </c>
      <c r="K79" s="84" t="b">
        <v>0</v>
      </c>
      <c r="L79" s="84" t="b">
        <v>0</v>
      </c>
    </row>
    <row r="80" spans="1:12" ht="15">
      <c r="A80" s="84" t="s">
        <v>2626</v>
      </c>
      <c r="B80" s="84" t="s">
        <v>2627</v>
      </c>
      <c r="C80" s="84">
        <v>4</v>
      </c>
      <c r="D80" s="123">
        <v>0.0028251422137263024</v>
      </c>
      <c r="E80" s="123">
        <v>2.7028611705729295</v>
      </c>
      <c r="F80" s="84" t="s">
        <v>2814</v>
      </c>
      <c r="G80" s="84" t="b">
        <v>0</v>
      </c>
      <c r="H80" s="84" t="b">
        <v>0</v>
      </c>
      <c r="I80" s="84" t="b">
        <v>0</v>
      </c>
      <c r="J80" s="84" t="b">
        <v>0</v>
      </c>
      <c r="K80" s="84" t="b">
        <v>0</v>
      </c>
      <c r="L80" s="84" t="b">
        <v>0</v>
      </c>
    </row>
    <row r="81" spans="1:12" ht="15">
      <c r="A81" s="84" t="s">
        <v>2627</v>
      </c>
      <c r="B81" s="84" t="s">
        <v>2175</v>
      </c>
      <c r="C81" s="84">
        <v>4</v>
      </c>
      <c r="D81" s="123">
        <v>0.0028251422137263024</v>
      </c>
      <c r="E81" s="123">
        <v>2.158793126222654</v>
      </c>
      <c r="F81" s="84" t="s">
        <v>2814</v>
      </c>
      <c r="G81" s="84" t="b">
        <v>0</v>
      </c>
      <c r="H81" s="84" t="b">
        <v>0</v>
      </c>
      <c r="I81" s="84" t="b">
        <v>0</v>
      </c>
      <c r="J81" s="84" t="b">
        <v>0</v>
      </c>
      <c r="K81" s="84" t="b">
        <v>0</v>
      </c>
      <c r="L81" s="84" t="b">
        <v>0</v>
      </c>
    </row>
    <row r="82" spans="1:12" ht="15">
      <c r="A82" s="84" t="s">
        <v>2175</v>
      </c>
      <c r="B82" s="84" t="s">
        <v>2628</v>
      </c>
      <c r="C82" s="84">
        <v>4</v>
      </c>
      <c r="D82" s="123">
        <v>0.0028251422137263024</v>
      </c>
      <c r="E82" s="123">
        <v>2.4598231218866347</v>
      </c>
      <c r="F82" s="84" t="s">
        <v>2814</v>
      </c>
      <c r="G82" s="84" t="b">
        <v>0</v>
      </c>
      <c r="H82" s="84" t="b">
        <v>0</v>
      </c>
      <c r="I82" s="84" t="b">
        <v>0</v>
      </c>
      <c r="J82" s="84" t="b">
        <v>0</v>
      </c>
      <c r="K82" s="84" t="b">
        <v>0</v>
      </c>
      <c r="L82" s="84" t="b">
        <v>0</v>
      </c>
    </row>
    <row r="83" spans="1:12" ht="15">
      <c r="A83" s="84" t="s">
        <v>2629</v>
      </c>
      <c r="B83" s="84" t="s">
        <v>324</v>
      </c>
      <c r="C83" s="84">
        <v>3</v>
      </c>
      <c r="D83" s="123">
        <v>0.0022931897811435172</v>
      </c>
      <c r="E83" s="123">
        <v>2.8277999071812294</v>
      </c>
      <c r="F83" s="84" t="s">
        <v>2814</v>
      </c>
      <c r="G83" s="84" t="b">
        <v>0</v>
      </c>
      <c r="H83" s="84" t="b">
        <v>0</v>
      </c>
      <c r="I83" s="84" t="b">
        <v>0</v>
      </c>
      <c r="J83" s="84" t="b">
        <v>0</v>
      </c>
      <c r="K83" s="84" t="b">
        <v>0</v>
      </c>
      <c r="L83" s="84" t="b">
        <v>0</v>
      </c>
    </row>
    <row r="84" spans="1:12" ht="15">
      <c r="A84" s="84" t="s">
        <v>324</v>
      </c>
      <c r="B84" s="84" t="s">
        <v>2630</v>
      </c>
      <c r="C84" s="84">
        <v>3</v>
      </c>
      <c r="D84" s="123">
        <v>0.0022931897811435172</v>
      </c>
      <c r="E84" s="123">
        <v>2.8277999071812294</v>
      </c>
      <c r="F84" s="84" t="s">
        <v>2814</v>
      </c>
      <c r="G84" s="84" t="b">
        <v>0</v>
      </c>
      <c r="H84" s="84" t="b">
        <v>0</v>
      </c>
      <c r="I84" s="84" t="b">
        <v>0</v>
      </c>
      <c r="J84" s="84" t="b">
        <v>0</v>
      </c>
      <c r="K84" s="84" t="b">
        <v>0</v>
      </c>
      <c r="L84" s="84" t="b">
        <v>0</v>
      </c>
    </row>
    <row r="85" spans="1:12" ht="15">
      <c r="A85" s="84" t="s">
        <v>2630</v>
      </c>
      <c r="B85" s="84" t="s">
        <v>2067</v>
      </c>
      <c r="C85" s="84">
        <v>3</v>
      </c>
      <c r="D85" s="123">
        <v>0.0022931897811435172</v>
      </c>
      <c r="E85" s="123">
        <v>1.1843472306950418</v>
      </c>
      <c r="F85" s="84" t="s">
        <v>2814</v>
      </c>
      <c r="G85" s="84" t="b">
        <v>0</v>
      </c>
      <c r="H85" s="84" t="b">
        <v>0</v>
      </c>
      <c r="I85" s="84" t="b">
        <v>0</v>
      </c>
      <c r="J85" s="84" t="b">
        <v>0</v>
      </c>
      <c r="K85" s="84" t="b">
        <v>0</v>
      </c>
      <c r="L85" s="84" t="b">
        <v>0</v>
      </c>
    </row>
    <row r="86" spans="1:12" ht="15">
      <c r="A86" s="84" t="s">
        <v>2067</v>
      </c>
      <c r="B86" s="84" t="s">
        <v>2631</v>
      </c>
      <c r="C86" s="84">
        <v>3</v>
      </c>
      <c r="D86" s="123">
        <v>0.0022931897811435172</v>
      </c>
      <c r="E86" s="123">
        <v>1.2011174409449348</v>
      </c>
      <c r="F86" s="84" t="s">
        <v>2814</v>
      </c>
      <c r="G86" s="84" t="b">
        <v>0</v>
      </c>
      <c r="H86" s="84" t="b">
        <v>0</v>
      </c>
      <c r="I86" s="84" t="b">
        <v>0</v>
      </c>
      <c r="J86" s="84" t="b">
        <v>0</v>
      </c>
      <c r="K86" s="84" t="b">
        <v>0</v>
      </c>
      <c r="L86" s="84" t="b">
        <v>0</v>
      </c>
    </row>
    <row r="87" spans="1:12" ht="15">
      <c r="A87" s="84" t="s">
        <v>2631</v>
      </c>
      <c r="B87" s="84" t="s">
        <v>2632</v>
      </c>
      <c r="C87" s="84">
        <v>3</v>
      </c>
      <c r="D87" s="123">
        <v>0.0022931897811435172</v>
      </c>
      <c r="E87" s="123">
        <v>2.8277999071812294</v>
      </c>
      <c r="F87" s="84" t="s">
        <v>2814</v>
      </c>
      <c r="G87" s="84" t="b">
        <v>0</v>
      </c>
      <c r="H87" s="84" t="b">
        <v>0</v>
      </c>
      <c r="I87" s="84" t="b">
        <v>0</v>
      </c>
      <c r="J87" s="84" t="b">
        <v>0</v>
      </c>
      <c r="K87" s="84" t="b">
        <v>0</v>
      </c>
      <c r="L87" s="84" t="b">
        <v>0</v>
      </c>
    </row>
    <row r="88" spans="1:12" ht="15">
      <c r="A88" s="84" t="s">
        <v>2632</v>
      </c>
      <c r="B88" s="84" t="s">
        <v>2633</v>
      </c>
      <c r="C88" s="84">
        <v>3</v>
      </c>
      <c r="D88" s="123">
        <v>0.0022931897811435172</v>
      </c>
      <c r="E88" s="123">
        <v>2.8277999071812294</v>
      </c>
      <c r="F88" s="84" t="s">
        <v>2814</v>
      </c>
      <c r="G88" s="84" t="b">
        <v>0</v>
      </c>
      <c r="H88" s="84" t="b">
        <v>0</v>
      </c>
      <c r="I88" s="84" t="b">
        <v>0</v>
      </c>
      <c r="J88" s="84" t="b">
        <v>0</v>
      </c>
      <c r="K88" s="84" t="b">
        <v>0</v>
      </c>
      <c r="L88" s="84" t="b">
        <v>0</v>
      </c>
    </row>
    <row r="89" spans="1:12" ht="15">
      <c r="A89" s="84" t="s">
        <v>2633</v>
      </c>
      <c r="B89" s="84" t="s">
        <v>2634</v>
      </c>
      <c r="C89" s="84">
        <v>3</v>
      </c>
      <c r="D89" s="123">
        <v>0.0022931897811435172</v>
      </c>
      <c r="E89" s="123">
        <v>2.8277999071812294</v>
      </c>
      <c r="F89" s="84" t="s">
        <v>2814</v>
      </c>
      <c r="G89" s="84" t="b">
        <v>0</v>
      </c>
      <c r="H89" s="84" t="b">
        <v>0</v>
      </c>
      <c r="I89" s="84" t="b">
        <v>0</v>
      </c>
      <c r="J89" s="84" t="b">
        <v>0</v>
      </c>
      <c r="K89" s="84" t="b">
        <v>0</v>
      </c>
      <c r="L89" s="84" t="b">
        <v>0</v>
      </c>
    </row>
    <row r="90" spans="1:12" ht="15">
      <c r="A90" s="84" t="s">
        <v>2634</v>
      </c>
      <c r="B90" s="84" t="s">
        <v>2635</v>
      </c>
      <c r="C90" s="84">
        <v>3</v>
      </c>
      <c r="D90" s="123">
        <v>0.0022931897811435172</v>
      </c>
      <c r="E90" s="123">
        <v>2.8277999071812294</v>
      </c>
      <c r="F90" s="84" t="s">
        <v>2814</v>
      </c>
      <c r="G90" s="84" t="b">
        <v>0</v>
      </c>
      <c r="H90" s="84" t="b">
        <v>0</v>
      </c>
      <c r="I90" s="84" t="b">
        <v>0</v>
      </c>
      <c r="J90" s="84" t="b">
        <v>0</v>
      </c>
      <c r="K90" s="84" t="b">
        <v>0</v>
      </c>
      <c r="L90" s="84" t="b">
        <v>0</v>
      </c>
    </row>
    <row r="91" spans="1:12" ht="15">
      <c r="A91" s="84" t="s">
        <v>2635</v>
      </c>
      <c r="B91" s="84" t="s">
        <v>2636</v>
      </c>
      <c r="C91" s="84">
        <v>3</v>
      </c>
      <c r="D91" s="123">
        <v>0.0022931897811435172</v>
      </c>
      <c r="E91" s="123">
        <v>2.8277999071812294</v>
      </c>
      <c r="F91" s="84" t="s">
        <v>2814</v>
      </c>
      <c r="G91" s="84" t="b">
        <v>0</v>
      </c>
      <c r="H91" s="84" t="b">
        <v>0</v>
      </c>
      <c r="I91" s="84" t="b">
        <v>0</v>
      </c>
      <c r="J91" s="84" t="b">
        <v>0</v>
      </c>
      <c r="K91" s="84" t="b">
        <v>0</v>
      </c>
      <c r="L91" s="84" t="b">
        <v>0</v>
      </c>
    </row>
    <row r="92" spans="1:12" ht="15">
      <c r="A92" s="84" t="s">
        <v>2636</v>
      </c>
      <c r="B92" s="84" t="s">
        <v>2637</v>
      </c>
      <c r="C92" s="84">
        <v>3</v>
      </c>
      <c r="D92" s="123">
        <v>0.0022931897811435172</v>
      </c>
      <c r="E92" s="123">
        <v>2.8277999071812294</v>
      </c>
      <c r="F92" s="84" t="s">
        <v>2814</v>
      </c>
      <c r="G92" s="84" t="b">
        <v>0</v>
      </c>
      <c r="H92" s="84" t="b">
        <v>0</v>
      </c>
      <c r="I92" s="84" t="b">
        <v>0</v>
      </c>
      <c r="J92" s="84" t="b">
        <v>0</v>
      </c>
      <c r="K92" s="84" t="b">
        <v>0</v>
      </c>
      <c r="L92" s="84" t="b">
        <v>0</v>
      </c>
    </row>
    <row r="93" spans="1:12" ht="15">
      <c r="A93" s="84" t="s">
        <v>2604</v>
      </c>
      <c r="B93" s="84" t="s">
        <v>2642</v>
      </c>
      <c r="C93" s="84">
        <v>3</v>
      </c>
      <c r="D93" s="123">
        <v>0.0022931897811435172</v>
      </c>
      <c r="E93" s="123">
        <v>2.8277999071812294</v>
      </c>
      <c r="F93" s="84" t="s">
        <v>2814</v>
      </c>
      <c r="G93" s="84" t="b">
        <v>0</v>
      </c>
      <c r="H93" s="84" t="b">
        <v>0</v>
      </c>
      <c r="I93" s="84" t="b">
        <v>0</v>
      </c>
      <c r="J93" s="84" t="b">
        <v>0</v>
      </c>
      <c r="K93" s="84" t="b">
        <v>0</v>
      </c>
      <c r="L93" s="84" t="b">
        <v>0</v>
      </c>
    </row>
    <row r="94" spans="1:12" ht="15">
      <c r="A94" s="84" t="s">
        <v>2642</v>
      </c>
      <c r="B94" s="84" t="s">
        <v>2108</v>
      </c>
      <c r="C94" s="84">
        <v>3</v>
      </c>
      <c r="D94" s="123">
        <v>0.0022931897811435172</v>
      </c>
      <c r="E94" s="123">
        <v>2.0261675609480627</v>
      </c>
      <c r="F94" s="84" t="s">
        <v>2814</v>
      </c>
      <c r="G94" s="84" t="b">
        <v>0</v>
      </c>
      <c r="H94" s="84" t="b">
        <v>0</v>
      </c>
      <c r="I94" s="84" t="b">
        <v>0</v>
      </c>
      <c r="J94" s="84" t="b">
        <v>0</v>
      </c>
      <c r="K94" s="84" t="b">
        <v>0</v>
      </c>
      <c r="L94" s="84" t="b">
        <v>0</v>
      </c>
    </row>
    <row r="95" spans="1:12" ht="15">
      <c r="A95" s="84" t="s">
        <v>2108</v>
      </c>
      <c r="B95" s="84" t="s">
        <v>327</v>
      </c>
      <c r="C95" s="84">
        <v>3</v>
      </c>
      <c r="D95" s="123">
        <v>0.0022931897811435172</v>
      </c>
      <c r="E95" s="123">
        <v>0.50558061244731</v>
      </c>
      <c r="F95" s="84" t="s">
        <v>2814</v>
      </c>
      <c r="G95" s="84" t="b">
        <v>0</v>
      </c>
      <c r="H95" s="84" t="b">
        <v>0</v>
      </c>
      <c r="I95" s="84" t="b">
        <v>0</v>
      </c>
      <c r="J95" s="84" t="b">
        <v>0</v>
      </c>
      <c r="K95" s="84" t="b">
        <v>0</v>
      </c>
      <c r="L95" s="84" t="b">
        <v>0</v>
      </c>
    </row>
    <row r="96" spans="1:12" ht="15">
      <c r="A96" s="84" t="s">
        <v>314</v>
      </c>
      <c r="B96" s="84" t="s">
        <v>2102</v>
      </c>
      <c r="C96" s="84">
        <v>3</v>
      </c>
      <c r="D96" s="123">
        <v>0.0022931897811435172</v>
      </c>
      <c r="E96" s="123">
        <v>1.2221357915844417</v>
      </c>
      <c r="F96" s="84" t="s">
        <v>2814</v>
      </c>
      <c r="G96" s="84" t="b">
        <v>0</v>
      </c>
      <c r="H96" s="84" t="b">
        <v>0</v>
      </c>
      <c r="I96" s="84" t="b">
        <v>0</v>
      </c>
      <c r="J96" s="84" t="b">
        <v>0</v>
      </c>
      <c r="K96" s="84" t="b">
        <v>0</v>
      </c>
      <c r="L96" s="84" t="b">
        <v>0</v>
      </c>
    </row>
    <row r="97" spans="1:12" ht="15">
      <c r="A97" s="84" t="s">
        <v>327</v>
      </c>
      <c r="B97" s="84" t="s">
        <v>2644</v>
      </c>
      <c r="C97" s="84">
        <v>3</v>
      </c>
      <c r="D97" s="123">
        <v>0.0022931897811435172</v>
      </c>
      <c r="E97" s="123">
        <v>1.3005997881182492</v>
      </c>
      <c r="F97" s="84" t="s">
        <v>2814</v>
      </c>
      <c r="G97" s="84" t="b">
        <v>0</v>
      </c>
      <c r="H97" s="84" t="b">
        <v>0</v>
      </c>
      <c r="I97" s="84" t="b">
        <v>0</v>
      </c>
      <c r="J97" s="84" t="b">
        <v>0</v>
      </c>
      <c r="K97" s="84" t="b">
        <v>0</v>
      </c>
      <c r="L97" s="84" t="b">
        <v>0</v>
      </c>
    </row>
    <row r="98" spans="1:12" ht="15">
      <c r="A98" s="84" t="s">
        <v>2074</v>
      </c>
      <c r="B98" s="84" t="s">
        <v>2645</v>
      </c>
      <c r="C98" s="84">
        <v>3</v>
      </c>
      <c r="D98" s="123">
        <v>0.0022931897811435172</v>
      </c>
      <c r="E98" s="123">
        <v>1.906981153228854</v>
      </c>
      <c r="F98" s="84" t="s">
        <v>2814</v>
      </c>
      <c r="G98" s="84" t="b">
        <v>1</v>
      </c>
      <c r="H98" s="84" t="b">
        <v>0</v>
      </c>
      <c r="I98" s="84" t="b">
        <v>0</v>
      </c>
      <c r="J98" s="84" t="b">
        <v>0</v>
      </c>
      <c r="K98" s="84" t="b">
        <v>0</v>
      </c>
      <c r="L98" s="84" t="b">
        <v>0</v>
      </c>
    </row>
    <row r="99" spans="1:12" ht="15">
      <c r="A99" s="84" t="s">
        <v>2645</v>
      </c>
      <c r="B99" s="84" t="s">
        <v>2646</v>
      </c>
      <c r="C99" s="84">
        <v>3</v>
      </c>
      <c r="D99" s="123">
        <v>0.0022931897811435172</v>
      </c>
      <c r="E99" s="123">
        <v>2.8277999071812294</v>
      </c>
      <c r="F99" s="84" t="s">
        <v>2814</v>
      </c>
      <c r="G99" s="84" t="b">
        <v>0</v>
      </c>
      <c r="H99" s="84" t="b">
        <v>0</v>
      </c>
      <c r="I99" s="84" t="b">
        <v>0</v>
      </c>
      <c r="J99" s="84" t="b">
        <v>0</v>
      </c>
      <c r="K99" s="84" t="b">
        <v>0</v>
      </c>
      <c r="L99" s="84" t="b">
        <v>0</v>
      </c>
    </row>
    <row r="100" spans="1:12" ht="15">
      <c r="A100" s="84" t="s">
        <v>2646</v>
      </c>
      <c r="B100" s="84" t="s">
        <v>2609</v>
      </c>
      <c r="C100" s="84">
        <v>3</v>
      </c>
      <c r="D100" s="123">
        <v>0.0022931897811435172</v>
      </c>
      <c r="E100" s="123">
        <v>2.7028611705729295</v>
      </c>
      <c r="F100" s="84" t="s">
        <v>2814</v>
      </c>
      <c r="G100" s="84" t="b">
        <v>0</v>
      </c>
      <c r="H100" s="84" t="b">
        <v>0</v>
      </c>
      <c r="I100" s="84" t="b">
        <v>0</v>
      </c>
      <c r="J100" s="84" t="b">
        <v>1</v>
      </c>
      <c r="K100" s="84" t="b">
        <v>0</v>
      </c>
      <c r="L100" s="84" t="b">
        <v>0</v>
      </c>
    </row>
    <row r="101" spans="1:12" ht="15">
      <c r="A101" s="84" t="s">
        <v>2609</v>
      </c>
      <c r="B101" s="84" t="s">
        <v>2099</v>
      </c>
      <c r="C101" s="84">
        <v>3</v>
      </c>
      <c r="D101" s="123">
        <v>0.0022931897811435172</v>
      </c>
      <c r="E101" s="123">
        <v>1.6614684854147044</v>
      </c>
      <c r="F101" s="84" t="s">
        <v>2814</v>
      </c>
      <c r="G101" s="84" t="b">
        <v>1</v>
      </c>
      <c r="H101" s="84" t="b">
        <v>0</v>
      </c>
      <c r="I101" s="84" t="b">
        <v>0</v>
      </c>
      <c r="J101" s="84" t="b">
        <v>1</v>
      </c>
      <c r="K101" s="84" t="b">
        <v>0</v>
      </c>
      <c r="L101" s="84" t="b">
        <v>0</v>
      </c>
    </row>
    <row r="102" spans="1:12" ht="15">
      <c r="A102" s="84" t="s">
        <v>2561</v>
      </c>
      <c r="B102" s="84" t="s">
        <v>2647</v>
      </c>
      <c r="C102" s="84">
        <v>3</v>
      </c>
      <c r="D102" s="123">
        <v>0.0022931897811435172</v>
      </c>
      <c r="E102" s="123">
        <v>2.4018311749089483</v>
      </c>
      <c r="F102" s="84" t="s">
        <v>2814</v>
      </c>
      <c r="G102" s="84" t="b">
        <v>1</v>
      </c>
      <c r="H102" s="84" t="b">
        <v>0</v>
      </c>
      <c r="I102" s="84" t="b">
        <v>0</v>
      </c>
      <c r="J102" s="84" t="b">
        <v>0</v>
      </c>
      <c r="K102" s="84" t="b">
        <v>0</v>
      </c>
      <c r="L102" s="84" t="b">
        <v>0</v>
      </c>
    </row>
    <row r="103" spans="1:12" ht="15">
      <c r="A103" s="84" t="s">
        <v>2647</v>
      </c>
      <c r="B103" s="84" t="s">
        <v>2610</v>
      </c>
      <c r="C103" s="84">
        <v>3</v>
      </c>
      <c r="D103" s="123">
        <v>0.0022931897811435172</v>
      </c>
      <c r="E103" s="123">
        <v>2.7028611705729295</v>
      </c>
      <c r="F103" s="84" t="s">
        <v>2814</v>
      </c>
      <c r="G103" s="84" t="b">
        <v>0</v>
      </c>
      <c r="H103" s="84" t="b">
        <v>0</v>
      </c>
      <c r="I103" s="84" t="b">
        <v>0</v>
      </c>
      <c r="J103" s="84" t="b">
        <v>0</v>
      </c>
      <c r="K103" s="84" t="b">
        <v>0</v>
      </c>
      <c r="L103" s="84" t="b">
        <v>0</v>
      </c>
    </row>
    <row r="104" spans="1:12" ht="15">
      <c r="A104" s="84" t="s">
        <v>2613</v>
      </c>
      <c r="B104" s="84" t="s">
        <v>2576</v>
      </c>
      <c r="C104" s="84">
        <v>3</v>
      </c>
      <c r="D104" s="123">
        <v>0.0022931897811435172</v>
      </c>
      <c r="E104" s="123">
        <v>2.4018311749089483</v>
      </c>
      <c r="F104" s="84" t="s">
        <v>2814</v>
      </c>
      <c r="G104" s="84" t="b">
        <v>0</v>
      </c>
      <c r="H104" s="84" t="b">
        <v>0</v>
      </c>
      <c r="I104" s="84" t="b">
        <v>0</v>
      </c>
      <c r="J104" s="84" t="b">
        <v>0</v>
      </c>
      <c r="K104" s="84" t="b">
        <v>0</v>
      </c>
      <c r="L104" s="84" t="b">
        <v>0</v>
      </c>
    </row>
    <row r="105" spans="1:12" ht="15">
      <c r="A105" s="84" t="s">
        <v>2576</v>
      </c>
      <c r="B105" s="84" t="s">
        <v>2577</v>
      </c>
      <c r="C105" s="84">
        <v>3</v>
      </c>
      <c r="D105" s="123">
        <v>0.0022931897811435172</v>
      </c>
      <c r="E105" s="123">
        <v>2.225739915853267</v>
      </c>
      <c r="F105" s="84" t="s">
        <v>2814</v>
      </c>
      <c r="G105" s="84" t="b">
        <v>0</v>
      </c>
      <c r="H105" s="84" t="b">
        <v>0</v>
      </c>
      <c r="I105" s="84" t="b">
        <v>0</v>
      </c>
      <c r="J105" s="84" t="b">
        <v>1</v>
      </c>
      <c r="K105" s="84" t="b">
        <v>0</v>
      </c>
      <c r="L105" s="84" t="b">
        <v>0</v>
      </c>
    </row>
    <row r="106" spans="1:12" ht="15">
      <c r="A106" s="84" t="s">
        <v>2578</v>
      </c>
      <c r="B106" s="84" t="s">
        <v>2579</v>
      </c>
      <c r="C106" s="84">
        <v>3</v>
      </c>
      <c r="D106" s="123">
        <v>0.0022931897811435172</v>
      </c>
      <c r="E106" s="123">
        <v>2.225739915853267</v>
      </c>
      <c r="F106" s="84" t="s">
        <v>2814</v>
      </c>
      <c r="G106" s="84" t="b">
        <v>0</v>
      </c>
      <c r="H106" s="84" t="b">
        <v>0</v>
      </c>
      <c r="I106" s="84" t="b">
        <v>0</v>
      </c>
      <c r="J106" s="84" t="b">
        <v>0</v>
      </c>
      <c r="K106" s="84" t="b">
        <v>0</v>
      </c>
      <c r="L106" s="84" t="b">
        <v>0</v>
      </c>
    </row>
    <row r="107" spans="1:12" ht="15">
      <c r="A107" s="84" t="s">
        <v>2581</v>
      </c>
      <c r="B107" s="84" t="s">
        <v>2566</v>
      </c>
      <c r="C107" s="84">
        <v>3</v>
      </c>
      <c r="D107" s="123">
        <v>0.0022931897811435172</v>
      </c>
      <c r="E107" s="123">
        <v>2.4598231218866347</v>
      </c>
      <c r="F107" s="84" t="s">
        <v>2814</v>
      </c>
      <c r="G107" s="84" t="b">
        <v>0</v>
      </c>
      <c r="H107" s="84" t="b">
        <v>0</v>
      </c>
      <c r="I107" s="84" t="b">
        <v>0</v>
      </c>
      <c r="J107" s="84" t="b">
        <v>1</v>
      </c>
      <c r="K107" s="84" t="b">
        <v>0</v>
      </c>
      <c r="L107" s="84" t="b">
        <v>0</v>
      </c>
    </row>
    <row r="108" spans="1:12" ht="15">
      <c r="A108" s="84" t="s">
        <v>2067</v>
      </c>
      <c r="B108" s="84" t="s">
        <v>2650</v>
      </c>
      <c r="C108" s="84">
        <v>3</v>
      </c>
      <c r="D108" s="123">
        <v>0.0022931897811435172</v>
      </c>
      <c r="E108" s="123">
        <v>1.2011174409449348</v>
      </c>
      <c r="F108" s="84" t="s">
        <v>2814</v>
      </c>
      <c r="G108" s="84" t="b">
        <v>0</v>
      </c>
      <c r="H108" s="84" t="b">
        <v>0</v>
      </c>
      <c r="I108" s="84" t="b">
        <v>0</v>
      </c>
      <c r="J108" s="84" t="b">
        <v>0</v>
      </c>
      <c r="K108" s="84" t="b">
        <v>0</v>
      </c>
      <c r="L108" s="84" t="b">
        <v>0</v>
      </c>
    </row>
    <row r="109" spans="1:12" ht="15">
      <c r="A109" s="84" t="s">
        <v>2559</v>
      </c>
      <c r="B109" s="84" t="s">
        <v>2653</v>
      </c>
      <c r="C109" s="84">
        <v>3</v>
      </c>
      <c r="D109" s="123">
        <v>0.0022931897811435172</v>
      </c>
      <c r="E109" s="123">
        <v>2.3049211619008916</v>
      </c>
      <c r="F109" s="84" t="s">
        <v>2814</v>
      </c>
      <c r="G109" s="84" t="b">
        <v>0</v>
      </c>
      <c r="H109" s="84" t="b">
        <v>0</v>
      </c>
      <c r="I109" s="84" t="b">
        <v>0</v>
      </c>
      <c r="J109" s="84" t="b">
        <v>0</v>
      </c>
      <c r="K109" s="84" t="b">
        <v>0</v>
      </c>
      <c r="L109" s="84" t="b">
        <v>0</v>
      </c>
    </row>
    <row r="110" spans="1:12" ht="15">
      <c r="A110" s="84" t="s">
        <v>2654</v>
      </c>
      <c r="B110" s="84" t="s">
        <v>2100</v>
      </c>
      <c r="C110" s="84">
        <v>3</v>
      </c>
      <c r="D110" s="123">
        <v>0.0022931897811435172</v>
      </c>
      <c r="E110" s="123">
        <v>1.8735573977419044</v>
      </c>
      <c r="F110" s="84" t="s">
        <v>2814</v>
      </c>
      <c r="G110" s="84" t="b">
        <v>0</v>
      </c>
      <c r="H110" s="84" t="b">
        <v>0</v>
      </c>
      <c r="I110" s="84" t="b">
        <v>0</v>
      </c>
      <c r="J110" s="84" t="b">
        <v>0</v>
      </c>
      <c r="K110" s="84" t="b">
        <v>0</v>
      </c>
      <c r="L110" s="84" t="b">
        <v>0</v>
      </c>
    </row>
    <row r="111" spans="1:12" ht="15">
      <c r="A111" s="84" t="s">
        <v>2107</v>
      </c>
      <c r="B111" s="84" t="s">
        <v>327</v>
      </c>
      <c r="C111" s="84">
        <v>3</v>
      </c>
      <c r="D111" s="123">
        <v>0.0022931897811435172</v>
      </c>
      <c r="E111" s="123">
        <v>0.50558061244731</v>
      </c>
      <c r="F111" s="84" t="s">
        <v>2814</v>
      </c>
      <c r="G111" s="84" t="b">
        <v>0</v>
      </c>
      <c r="H111" s="84" t="b">
        <v>0</v>
      </c>
      <c r="I111" s="84" t="b">
        <v>0</v>
      </c>
      <c r="J111" s="84" t="b">
        <v>0</v>
      </c>
      <c r="K111" s="84" t="b">
        <v>0</v>
      </c>
      <c r="L111" s="84" t="b">
        <v>0</v>
      </c>
    </row>
    <row r="112" spans="1:12" ht="15">
      <c r="A112" s="84" t="s">
        <v>2616</v>
      </c>
      <c r="B112" s="84" t="s">
        <v>2067</v>
      </c>
      <c r="C112" s="84">
        <v>3</v>
      </c>
      <c r="D112" s="123">
        <v>0.0022931897811435172</v>
      </c>
      <c r="E112" s="123">
        <v>1.0594084940867419</v>
      </c>
      <c r="F112" s="84" t="s">
        <v>2814</v>
      </c>
      <c r="G112" s="84" t="b">
        <v>0</v>
      </c>
      <c r="H112" s="84" t="b">
        <v>0</v>
      </c>
      <c r="I112" s="84" t="b">
        <v>0</v>
      </c>
      <c r="J112" s="84" t="b">
        <v>0</v>
      </c>
      <c r="K112" s="84" t="b">
        <v>0</v>
      </c>
      <c r="L112" s="84" t="b">
        <v>0</v>
      </c>
    </row>
    <row r="113" spans="1:12" ht="15">
      <c r="A113" s="84" t="s">
        <v>2149</v>
      </c>
      <c r="B113" s="84" t="s">
        <v>327</v>
      </c>
      <c r="C113" s="84">
        <v>3</v>
      </c>
      <c r="D113" s="123">
        <v>0.0022931897811435172</v>
      </c>
      <c r="E113" s="123">
        <v>0.9827018671669724</v>
      </c>
      <c r="F113" s="84" t="s">
        <v>2814</v>
      </c>
      <c r="G113" s="84" t="b">
        <v>0</v>
      </c>
      <c r="H113" s="84" t="b">
        <v>0</v>
      </c>
      <c r="I113" s="84" t="b">
        <v>0</v>
      </c>
      <c r="J113" s="84" t="b">
        <v>0</v>
      </c>
      <c r="K113" s="84" t="b">
        <v>0</v>
      </c>
      <c r="L113" s="84" t="b">
        <v>0</v>
      </c>
    </row>
    <row r="114" spans="1:12" ht="15">
      <c r="A114" s="84" t="s">
        <v>2661</v>
      </c>
      <c r="B114" s="84" t="s">
        <v>2599</v>
      </c>
      <c r="C114" s="84">
        <v>3</v>
      </c>
      <c r="D114" s="123">
        <v>0.0022931897811435172</v>
      </c>
      <c r="E114" s="123">
        <v>2.605951157564873</v>
      </c>
      <c r="F114" s="84" t="s">
        <v>2814</v>
      </c>
      <c r="G114" s="84" t="b">
        <v>0</v>
      </c>
      <c r="H114" s="84" t="b">
        <v>0</v>
      </c>
      <c r="I114" s="84" t="b">
        <v>0</v>
      </c>
      <c r="J114" s="84" t="b">
        <v>0</v>
      </c>
      <c r="K114" s="84" t="b">
        <v>0</v>
      </c>
      <c r="L114" s="84" t="b">
        <v>0</v>
      </c>
    </row>
    <row r="115" spans="1:12" ht="15">
      <c r="A115" s="84" t="s">
        <v>2599</v>
      </c>
      <c r="B115" s="84" t="s">
        <v>2589</v>
      </c>
      <c r="C115" s="84">
        <v>3</v>
      </c>
      <c r="D115" s="123">
        <v>0.0022931897811435172</v>
      </c>
      <c r="E115" s="123">
        <v>2.3049211619008916</v>
      </c>
      <c r="F115" s="84" t="s">
        <v>2814</v>
      </c>
      <c r="G115" s="84" t="b">
        <v>0</v>
      </c>
      <c r="H115" s="84" t="b">
        <v>0</v>
      </c>
      <c r="I115" s="84" t="b">
        <v>0</v>
      </c>
      <c r="J115" s="84" t="b">
        <v>0</v>
      </c>
      <c r="K115" s="84" t="b">
        <v>0</v>
      </c>
      <c r="L115" s="84" t="b">
        <v>0</v>
      </c>
    </row>
    <row r="116" spans="1:12" ht="15">
      <c r="A116" s="84" t="s">
        <v>2589</v>
      </c>
      <c r="B116" s="84" t="s">
        <v>2662</v>
      </c>
      <c r="C116" s="84">
        <v>3</v>
      </c>
      <c r="D116" s="123">
        <v>0.0022931897811435172</v>
      </c>
      <c r="E116" s="123">
        <v>2.526769911517248</v>
      </c>
      <c r="F116" s="84" t="s">
        <v>2814</v>
      </c>
      <c r="G116" s="84" t="b">
        <v>0</v>
      </c>
      <c r="H116" s="84" t="b">
        <v>0</v>
      </c>
      <c r="I116" s="84" t="b">
        <v>0</v>
      </c>
      <c r="J116" s="84" t="b">
        <v>0</v>
      </c>
      <c r="K116" s="84" t="b">
        <v>0</v>
      </c>
      <c r="L116" s="84" t="b">
        <v>0</v>
      </c>
    </row>
    <row r="117" spans="1:12" ht="15">
      <c r="A117" s="84" t="s">
        <v>2662</v>
      </c>
      <c r="B117" s="84" t="s">
        <v>2663</v>
      </c>
      <c r="C117" s="84">
        <v>3</v>
      </c>
      <c r="D117" s="123">
        <v>0.0022931897811435172</v>
      </c>
      <c r="E117" s="123">
        <v>2.8277999071812294</v>
      </c>
      <c r="F117" s="84" t="s">
        <v>2814</v>
      </c>
      <c r="G117" s="84" t="b">
        <v>0</v>
      </c>
      <c r="H117" s="84" t="b">
        <v>0</v>
      </c>
      <c r="I117" s="84" t="b">
        <v>0</v>
      </c>
      <c r="J117" s="84" t="b">
        <v>0</v>
      </c>
      <c r="K117" s="84" t="b">
        <v>0</v>
      </c>
      <c r="L117" s="84" t="b">
        <v>0</v>
      </c>
    </row>
    <row r="118" spans="1:12" ht="15">
      <c r="A118" s="84" t="s">
        <v>2663</v>
      </c>
      <c r="B118" s="84" t="s">
        <v>2664</v>
      </c>
      <c r="C118" s="84">
        <v>3</v>
      </c>
      <c r="D118" s="123">
        <v>0.0022931897811435172</v>
      </c>
      <c r="E118" s="123">
        <v>2.8277999071812294</v>
      </c>
      <c r="F118" s="84" t="s">
        <v>2814</v>
      </c>
      <c r="G118" s="84" t="b">
        <v>0</v>
      </c>
      <c r="H118" s="84" t="b">
        <v>0</v>
      </c>
      <c r="I118" s="84" t="b">
        <v>0</v>
      </c>
      <c r="J118" s="84" t="b">
        <v>0</v>
      </c>
      <c r="K118" s="84" t="b">
        <v>0</v>
      </c>
      <c r="L118" s="84" t="b">
        <v>0</v>
      </c>
    </row>
    <row r="119" spans="1:12" ht="15">
      <c r="A119" s="84" t="s">
        <v>2664</v>
      </c>
      <c r="B119" s="84" t="s">
        <v>2665</v>
      </c>
      <c r="C119" s="84">
        <v>3</v>
      </c>
      <c r="D119" s="123">
        <v>0.0022931897811435172</v>
      </c>
      <c r="E119" s="123">
        <v>2.8277999071812294</v>
      </c>
      <c r="F119" s="84" t="s">
        <v>2814</v>
      </c>
      <c r="G119" s="84" t="b">
        <v>0</v>
      </c>
      <c r="H119" s="84" t="b">
        <v>0</v>
      </c>
      <c r="I119" s="84" t="b">
        <v>0</v>
      </c>
      <c r="J119" s="84" t="b">
        <v>1</v>
      </c>
      <c r="K119" s="84" t="b">
        <v>0</v>
      </c>
      <c r="L119" s="84" t="b">
        <v>0</v>
      </c>
    </row>
    <row r="120" spans="1:12" ht="15">
      <c r="A120" s="84" t="s">
        <v>2665</v>
      </c>
      <c r="B120" s="84" t="s">
        <v>2589</v>
      </c>
      <c r="C120" s="84">
        <v>3</v>
      </c>
      <c r="D120" s="123">
        <v>0.0022931897811435172</v>
      </c>
      <c r="E120" s="123">
        <v>2.526769911517248</v>
      </c>
      <c r="F120" s="84" t="s">
        <v>2814</v>
      </c>
      <c r="G120" s="84" t="b">
        <v>1</v>
      </c>
      <c r="H120" s="84" t="b">
        <v>0</v>
      </c>
      <c r="I120" s="84" t="b">
        <v>0</v>
      </c>
      <c r="J120" s="84" t="b">
        <v>0</v>
      </c>
      <c r="K120" s="84" t="b">
        <v>0</v>
      </c>
      <c r="L120" s="84" t="b">
        <v>0</v>
      </c>
    </row>
    <row r="121" spans="1:12" ht="15">
      <c r="A121" s="84" t="s">
        <v>2589</v>
      </c>
      <c r="B121" s="84" t="s">
        <v>2666</v>
      </c>
      <c r="C121" s="84">
        <v>3</v>
      </c>
      <c r="D121" s="123">
        <v>0.0022931897811435172</v>
      </c>
      <c r="E121" s="123">
        <v>2.526769911517248</v>
      </c>
      <c r="F121" s="84" t="s">
        <v>2814</v>
      </c>
      <c r="G121" s="84" t="b">
        <v>0</v>
      </c>
      <c r="H121" s="84" t="b">
        <v>0</v>
      </c>
      <c r="I121" s="84" t="b">
        <v>0</v>
      </c>
      <c r="J121" s="84" t="b">
        <v>0</v>
      </c>
      <c r="K121" s="84" t="b">
        <v>0</v>
      </c>
      <c r="L121" s="84" t="b">
        <v>0</v>
      </c>
    </row>
    <row r="122" spans="1:12" ht="15">
      <c r="A122" s="84" t="s">
        <v>2666</v>
      </c>
      <c r="B122" s="84" t="s">
        <v>2667</v>
      </c>
      <c r="C122" s="84">
        <v>3</v>
      </c>
      <c r="D122" s="123">
        <v>0.0022931897811435172</v>
      </c>
      <c r="E122" s="123">
        <v>2.8277999071812294</v>
      </c>
      <c r="F122" s="84" t="s">
        <v>2814</v>
      </c>
      <c r="G122" s="84" t="b">
        <v>0</v>
      </c>
      <c r="H122" s="84" t="b">
        <v>0</v>
      </c>
      <c r="I122" s="84" t="b">
        <v>0</v>
      </c>
      <c r="J122" s="84" t="b">
        <v>0</v>
      </c>
      <c r="K122" s="84" t="b">
        <v>0</v>
      </c>
      <c r="L122" s="84" t="b">
        <v>0</v>
      </c>
    </row>
    <row r="123" spans="1:12" ht="15">
      <c r="A123" s="84" t="s">
        <v>2667</v>
      </c>
      <c r="B123" s="84" t="s">
        <v>2619</v>
      </c>
      <c r="C123" s="84">
        <v>3</v>
      </c>
      <c r="D123" s="123">
        <v>0.0022931897811435172</v>
      </c>
      <c r="E123" s="123">
        <v>2.7028611705729295</v>
      </c>
      <c r="F123" s="84" t="s">
        <v>2814</v>
      </c>
      <c r="G123" s="84" t="b">
        <v>0</v>
      </c>
      <c r="H123" s="84" t="b">
        <v>0</v>
      </c>
      <c r="I123" s="84" t="b">
        <v>0</v>
      </c>
      <c r="J123" s="84" t="b">
        <v>0</v>
      </c>
      <c r="K123" s="84" t="b">
        <v>0</v>
      </c>
      <c r="L123" s="84" t="b">
        <v>0</v>
      </c>
    </row>
    <row r="124" spans="1:12" ht="15">
      <c r="A124" s="84" t="s">
        <v>2619</v>
      </c>
      <c r="B124" s="84" t="s">
        <v>2668</v>
      </c>
      <c r="C124" s="84">
        <v>3</v>
      </c>
      <c r="D124" s="123">
        <v>0.0022931897811435172</v>
      </c>
      <c r="E124" s="123">
        <v>2.7028611705729295</v>
      </c>
      <c r="F124" s="84" t="s">
        <v>2814</v>
      </c>
      <c r="G124" s="84" t="b">
        <v>0</v>
      </c>
      <c r="H124" s="84" t="b">
        <v>0</v>
      </c>
      <c r="I124" s="84" t="b">
        <v>0</v>
      </c>
      <c r="J124" s="84" t="b">
        <v>1</v>
      </c>
      <c r="K124" s="84" t="b">
        <v>0</v>
      </c>
      <c r="L124" s="84" t="b">
        <v>0</v>
      </c>
    </row>
    <row r="125" spans="1:12" ht="15">
      <c r="A125" s="84" t="s">
        <v>2668</v>
      </c>
      <c r="B125" s="84" t="s">
        <v>327</v>
      </c>
      <c r="C125" s="84">
        <v>3</v>
      </c>
      <c r="D125" s="123">
        <v>0.0022931897811435172</v>
      </c>
      <c r="E125" s="123">
        <v>1.3506786524615668</v>
      </c>
      <c r="F125" s="84" t="s">
        <v>2814</v>
      </c>
      <c r="G125" s="84" t="b">
        <v>1</v>
      </c>
      <c r="H125" s="84" t="b">
        <v>0</v>
      </c>
      <c r="I125" s="84" t="b">
        <v>0</v>
      </c>
      <c r="J125" s="84" t="b">
        <v>0</v>
      </c>
      <c r="K125" s="84" t="b">
        <v>0</v>
      </c>
      <c r="L125" s="84" t="b">
        <v>0</v>
      </c>
    </row>
    <row r="126" spans="1:12" ht="15">
      <c r="A126" s="84" t="s">
        <v>327</v>
      </c>
      <c r="B126" s="84" t="s">
        <v>2669</v>
      </c>
      <c r="C126" s="84">
        <v>3</v>
      </c>
      <c r="D126" s="123">
        <v>0.0022931897811435172</v>
      </c>
      <c r="E126" s="123">
        <v>1.3005997881182492</v>
      </c>
      <c r="F126" s="84" t="s">
        <v>2814</v>
      </c>
      <c r="G126" s="84" t="b">
        <v>0</v>
      </c>
      <c r="H126" s="84" t="b">
        <v>0</v>
      </c>
      <c r="I126" s="84" t="b">
        <v>0</v>
      </c>
      <c r="J126" s="84" t="b">
        <v>0</v>
      </c>
      <c r="K126" s="84" t="b">
        <v>0</v>
      </c>
      <c r="L126" s="84" t="b">
        <v>0</v>
      </c>
    </row>
    <row r="127" spans="1:12" ht="15">
      <c r="A127" s="84" t="s">
        <v>2067</v>
      </c>
      <c r="B127" s="84" t="s">
        <v>2670</v>
      </c>
      <c r="C127" s="84">
        <v>3</v>
      </c>
      <c r="D127" s="123">
        <v>0.0022931897811435172</v>
      </c>
      <c r="E127" s="123">
        <v>1.2011174409449348</v>
      </c>
      <c r="F127" s="84" t="s">
        <v>2814</v>
      </c>
      <c r="G127" s="84" t="b">
        <v>0</v>
      </c>
      <c r="H127" s="84" t="b">
        <v>0</v>
      </c>
      <c r="I127" s="84" t="b">
        <v>0</v>
      </c>
      <c r="J127" s="84" t="b">
        <v>0</v>
      </c>
      <c r="K127" s="84" t="b">
        <v>0</v>
      </c>
      <c r="L127" s="84" t="b">
        <v>0</v>
      </c>
    </row>
    <row r="128" spans="1:12" ht="15">
      <c r="A128" s="84" t="s">
        <v>2123</v>
      </c>
      <c r="B128" s="84" t="s">
        <v>314</v>
      </c>
      <c r="C128" s="84">
        <v>3</v>
      </c>
      <c r="D128" s="123">
        <v>0.0022931897811435172</v>
      </c>
      <c r="E128" s="123">
        <v>2.3049211619008916</v>
      </c>
      <c r="F128" s="84" t="s">
        <v>2814</v>
      </c>
      <c r="G128" s="84" t="b">
        <v>0</v>
      </c>
      <c r="H128" s="84" t="b">
        <v>0</v>
      </c>
      <c r="I128" s="84" t="b">
        <v>0</v>
      </c>
      <c r="J128" s="84" t="b">
        <v>0</v>
      </c>
      <c r="K128" s="84" t="b">
        <v>0</v>
      </c>
      <c r="L128" s="84" t="b">
        <v>0</v>
      </c>
    </row>
    <row r="129" spans="1:12" ht="15">
      <c r="A129" s="84" t="s">
        <v>314</v>
      </c>
      <c r="B129" s="84" t="s">
        <v>286</v>
      </c>
      <c r="C129" s="84">
        <v>3</v>
      </c>
      <c r="D129" s="123">
        <v>0.0022931897811435172</v>
      </c>
      <c r="E129" s="123">
        <v>1.7864072220230043</v>
      </c>
      <c r="F129" s="84" t="s">
        <v>2814</v>
      </c>
      <c r="G129" s="84" t="b">
        <v>0</v>
      </c>
      <c r="H129" s="84" t="b">
        <v>0</v>
      </c>
      <c r="I129" s="84" t="b">
        <v>0</v>
      </c>
      <c r="J129" s="84" t="b">
        <v>0</v>
      </c>
      <c r="K129" s="84" t="b">
        <v>0</v>
      </c>
      <c r="L129" s="84" t="b">
        <v>0</v>
      </c>
    </row>
    <row r="130" spans="1:12" ht="15">
      <c r="A130" s="84" t="s">
        <v>286</v>
      </c>
      <c r="B130" s="84" t="s">
        <v>342</v>
      </c>
      <c r="C130" s="84">
        <v>3</v>
      </c>
      <c r="D130" s="123">
        <v>0.0022931897811435172</v>
      </c>
      <c r="E130" s="123">
        <v>2.8277999071812294</v>
      </c>
      <c r="F130" s="84" t="s">
        <v>2814</v>
      </c>
      <c r="G130" s="84" t="b">
        <v>0</v>
      </c>
      <c r="H130" s="84" t="b">
        <v>0</v>
      </c>
      <c r="I130" s="84" t="b">
        <v>0</v>
      </c>
      <c r="J130" s="84" t="b">
        <v>0</v>
      </c>
      <c r="K130" s="84" t="b">
        <v>0</v>
      </c>
      <c r="L130" s="84" t="b">
        <v>0</v>
      </c>
    </row>
    <row r="131" spans="1:12" ht="15">
      <c r="A131" s="84" t="s">
        <v>342</v>
      </c>
      <c r="B131" s="84" t="s">
        <v>2124</v>
      </c>
      <c r="C131" s="84">
        <v>3</v>
      </c>
      <c r="D131" s="123">
        <v>0.0022931897811435172</v>
      </c>
      <c r="E131" s="123">
        <v>2.8277999071812294</v>
      </c>
      <c r="F131" s="84" t="s">
        <v>2814</v>
      </c>
      <c r="G131" s="84" t="b">
        <v>0</v>
      </c>
      <c r="H131" s="84" t="b">
        <v>0</v>
      </c>
      <c r="I131" s="84" t="b">
        <v>0</v>
      </c>
      <c r="J131" s="84" t="b">
        <v>0</v>
      </c>
      <c r="K131" s="84" t="b">
        <v>0</v>
      </c>
      <c r="L131" s="84" t="b">
        <v>0</v>
      </c>
    </row>
    <row r="132" spans="1:12" ht="15">
      <c r="A132" s="84" t="s">
        <v>2124</v>
      </c>
      <c r="B132" s="84" t="s">
        <v>2125</v>
      </c>
      <c r="C132" s="84">
        <v>3</v>
      </c>
      <c r="D132" s="123">
        <v>0.0022931897811435172</v>
      </c>
      <c r="E132" s="123">
        <v>2.8277999071812294</v>
      </c>
      <c r="F132" s="84" t="s">
        <v>2814</v>
      </c>
      <c r="G132" s="84" t="b">
        <v>0</v>
      </c>
      <c r="H132" s="84" t="b">
        <v>0</v>
      </c>
      <c r="I132" s="84" t="b">
        <v>0</v>
      </c>
      <c r="J132" s="84" t="b">
        <v>0</v>
      </c>
      <c r="K132" s="84" t="b">
        <v>0</v>
      </c>
      <c r="L132" s="84" t="b">
        <v>0</v>
      </c>
    </row>
    <row r="133" spans="1:12" ht="15">
      <c r="A133" s="84" t="s">
        <v>2125</v>
      </c>
      <c r="B133" s="84" t="s">
        <v>2126</v>
      </c>
      <c r="C133" s="84">
        <v>3</v>
      </c>
      <c r="D133" s="123">
        <v>0.0022931897811435172</v>
      </c>
      <c r="E133" s="123">
        <v>2.8277999071812294</v>
      </c>
      <c r="F133" s="84" t="s">
        <v>2814</v>
      </c>
      <c r="G133" s="84" t="b">
        <v>0</v>
      </c>
      <c r="H133" s="84" t="b">
        <v>0</v>
      </c>
      <c r="I133" s="84" t="b">
        <v>0</v>
      </c>
      <c r="J133" s="84" t="b">
        <v>0</v>
      </c>
      <c r="K133" s="84" t="b">
        <v>0</v>
      </c>
      <c r="L133" s="84" t="b">
        <v>0</v>
      </c>
    </row>
    <row r="134" spans="1:12" ht="15">
      <c r="A134" s="84" t="s">
        <v>2126</v>
      </c>
      <c r="B134" s="84" t="s">
        <v>2127</v>
      </c>
      <c r="C134" s="84">
        <v>3</v>
      </c>
      <c r="D134" s="123">
        <v>0.0022931897811435172</v>
      </c>
      <c r="E134" s="123">
        <v>2.100801179244967</v>
      </c>
      <c r="F134" s="84" t="s">
        <v>2814</v>
      </c>
      <c r="G134" s="84" t="b">
        <v>0</v>
      </c>
      <c r="H134" s="84" t="b">
        <v>0</v>
      </c>
      <c r="I134" s="84" t="b">
        <v>0</v>
      </c>
      <c r="J134" s="84" t="b">
        <v>0</v>
      </c>
      <c r="K134" s="84" t="b">
        <v>0</v>
      </c>
      <c r="L134" s="84" t="b">
        <v>0</v>
      </c>
    </row>
    <row r="135" spans="1:12" ht="15">
      <c r="A135" s="84" t="s">
        <v>2127</v>
      </c>
      <c r="B135" s="84" t="s">
        <v>2128</v>
      </c>
      <c r="C135" s="84">
        <v>3</v>
      </c>
      <c r="D135" s="123">
        <v>0.0022931897811435172</v>
      </c>
      <c r="E135" s="123">
        <v>2.074472240522618</v>
      </c>
      <c r="F135" s="84" t="s">
        <v>2814</v>
      </c>
      <c r="G135" s="84" t="b">
        <v>0</v>
      </c>
      <c r="H135" s="84" t="b">
        <v>0</v>
      </c>
      <c r="I135" s="84" t="b">
        <v>0</v>
      </c>
      <c r="J135" s="84" t="b">
        <v>1</v>
      </c>
      <c r="K135" s="84" t="b">
        <v>0</v>
      </c>
      <c r="L135" s="84" t="b">
        <v>0</v>
      </c>
    </row>
    <row r="136" spans="1:12" ht="15">
      <c r="A136" s="84" t="s">
        <v>2128</v>
      </c>
      <c r="B136" s="84" t="s">
        <v>2673</v>
      </c>
      <c r="C136" s="84">
        <v>3</v>
      </c>
      <c r="D136" s="123">
        <v>0.0022931897811435172</v>
      </c>
      <c r="E136" s="123">
        <v>2.8277999071812294</v>
      </c>
      <c r="F136" s="84" t="s">
        <v>2814</v>
      </c>
      <c r="G136" s="84" t="b">
        <v>1</v>
      </c>
      <c r="H136" s="84" t="b">
        <v>0</v>
      </c>
      <c r="I136" s="84" t="b">
        <v>0</v>
      </c>
      <c r="J136" s="84" t="b">
        <v>0</v>
      </c>
      <c r="K136" s="84" t="b">
        <v>1</v>
      </c>
      <c r="L136" s="84" t="b">
        <v>0</v>
      </c>
    </row>
    <row r="137" spans="1:12" ht="15">
      <c r="A137" s="84" t="s">
        <v>2673</v>
      </c>
      <c r="B137" s="84" t="s">
        <v>327</v>
      </c>
      <c r="C137" s="84">
        <v>3</v>
      </c>
      <c r="D137" s="123">
        <v>0.0022931897811435172</v>
      </c>
      <c r="E137" s="123">
        <v>1.3506786524615668</v>
      </c>
      <c r="F137" s="84" t="s">
        <v>2814</v>
      </c>
      <c r="G137" s="84" t="b">
        <v>0</v>
      </c>
      <c r="H137" s="84" t="b">
        <v>1</v>
      </c>
      <c r="I137" s="84" t="b">
        <v>0</v>
      </c>
      <c r="J137" s="84" t="b">
        <v>0</v>
      </c>
      <c r="K137" s="84" t="b">
        <v>0</v>
      </c>
      <c r="L137" s="84" t="b">
        <v>0</v>
      </c>
    </row>
    <row r="138" spans="1:12" ht="15">
      <c r="A138" s="84" t="s">
        <v>327</v>
      </c>
      <c r="B138" s="84" t="s">
        <v>2569</v>
      </c>
      <c r="C138" s="84">
        <v>3</v>
      </c>
      <c r="D138" s="123">
        <v>0.0022931897811435172</v>
      </c>
      <c r="E138" s="123">
        <v>0.9326230028236547</v>
      </c>
      <c r="F138" s="84" t="s">
        <v>2814</v>
      </c>
      <c r="G138" s="84" t="b">
        <v>0</v>
      </c>
      <c r="H138" s="84" t="b">
        <v>0</v>
      </c>
      <c r="I138" s="84" t="b">
        <v>0</v>
      </c>
      <c r="J138" s="84" t="b">
        <v>0</v>
      </c>
      <c r="K138" s="84" t="b">
        <v>0</v>
      </c>
      <c r="L138" s="84" t="b">
        <v>0</v>
      </c>
    </row>
    <row r="139" spans="1:12" ht="15">
      <c r="A139" s="84" t="s">
        <v>2569</v>
      </c>
      <c r="B139" s="84" t="s">
        <v>2674</v>
      </c>
      <c r="C139" s="84">
        <v>3</v>
      </c>
      <c r="D139" s="123">
        <v>0.0022931897811435172</v>
      </c>
      <c r="E139" s="123">
        <v>2.4598231218866347</v>
      </c>
      <c r="F139" s="84" t="s">
        <v>2814</v>
      </c>
      <c r="G139" s="84" t="b">
        <v>0</v>
      </c>
      <c r="H139" s="84" t="b">
        <v>0</v>
      </c>
      <c r="I139" s="84" t="b">
        <v>0</v>
      </c>
      <c r="J139" s="84" t="b">
        <v>0</v>
      </c>
      <c r="K139" s="84" t="b">
        <v>0</v>
      </c>
      <c r="L139" s="84" t="b">
        <v>0</v>
      </c>
    </row>
    <row r="140" spans="1:12" ht="15">
      <c r="A140" s="84" t="s">
        <v>2572</v>
      </c>
      <c r="B140" s="84" t="s">
        <v>2566</v>
      </c>
      <c r="C140" s="84">
        <v>3</v>
      </c>
      <c r="D140" s="123">
        <v>0.0022931897811435172</v>
      </c>
      <c r="E140" s="123">
        <v>2.2379743722702785</v>
      </c>
      <c r="F140" s="84" t="s">
        <v>2814</v>
      </c>
      <c r="G140" s="84" t="b">
        <v>0</v>
      </c>
      <c r="H140" s="84" t="b">
        <v>0</v>
      </c>
      <c r="I140" s="84" t="b">
        <v>0</v>
      </c>
      <c r="J140" s="84" t="b">
        <v>1</v>
      </c>
      <c r="K140" s="84" t="b">
        <v>0</v>
      </c>
      <c r="L140" s="84" t="b">
        <v>0</v>
      </c>
    </row>
    <row r="141" spans="1:12" ht="15">
      <c r="A141" s="84" t="s">
        <v>2067</v>
      </c>
      <c r="B141" s="84" t="s">
        <v>2676</v>
      </c>
      <c r="C141" s="84">
        <v>3</v>
      </c>
      <c r="D141" s="123">
        <v>0.0022931897811435172</v>
      </c>
      <c r="E141" s="123">
        <v>1.2011174409449348</v>
      </c>
      <c r="F141" s="84" t="s">
        <v>2814</v>
      </c>
      <c r="G141" s="84" t="b">
        <v>0</v>
      </c>
      <c r="H141" s="84" t="b">
        <v>0</v>
      </c>
      <c r="I141" s="84" t="b">
        <v>0</v>
      </c>
      <c r="J141" s="84" t="b">
        <v>0</v>
      </c>
      <c r="K141" s="84" t="b">
        <v>0</v>
      </c>
      <c r="L141" s="84" t="b">
        <v>0</v>
      </c>
    </row>
    <row r="142" spans="1:12" ht="15">
      <c r="A142" s="84" t="s">
        <v>2676</v>
      </c>
      <c r="B142" s="84" t="s">
        <v>2577</v>
      </c>
      <c r="C142" s="84">
        <v>3</v>
      </c>
      <c r="D142" s="123">
        <v>0.0022931897811435172</v>
      </c>
      <c r="E142" s="123">
        <v>2.526769911517248</v>
      </c>
      <c r="F142" s="84" t="s">
        <v>2814</v>
      </c>
      <c r="G142" s="84" t="b">
        <v>0</v>
      </c>
      <c r="H142" s="84" t="b">
        <v>0</v>
      </c>
      <c r="I142" s="84" t="b">
        <v>0</v>
      </c>
      <c r="J142" s="84" t="b">
        <v>1</v>
      </c>
      <c r="K142" s="84" t="b">
        <v>0</v>
      </c>
      <c r="L142" s="84" t="b">
        <v>0</v>
      </c>
    </row>
    <row r="143" spans="1:12" ht="15">
      <c r="A143" s="84" t="s">
        <v>2578</v>
      </c>
      <c r="B143" s="84" t="s">
        <v>2576</v>
      </c>
      <c r="C143" s="84">
        <v>3</v>
      </c>
      <c r="D143" s="123">
        <v>0.0022931897811435172</v>
      </c>
      <c r="E143" s="123">
        <v>2.225739915853267</v>
      </c>
      <c r="F143" s="84" t="s">
        <v>2814</v>
      </c>
      <c r="G143" s="84" t="b">
        <v>0</v>
      </c>
      <c r="H143" s="84" t="b">
        <v>0</v>
      </c>
      <c r="I143" s="84" t="b">
        <v>0</v>
      </c>
      <c r="J143" s="84" t="b">
        <v>0</v>
      </c>
      <c r="K143" s="84" t="b">
        <v>0</v>
      </c>
      <c r="L143" s="84" t="b">
        <v>0</v>
      </c>
    </row>
    <row r="144" spans="1:12" ht="15">
      <c r="A144" s="84" t="s">
        <v>2576</v>
      </c>
      <c r="B144" s="84" t="s">
        <v>327</v>
      </c>
      <c r="C144" s="84">
        <v>3</v>
      </c>
      <c r="D144" s="123">
        <v>0.0022931897811435172</v>
      </c>
      <c r="E144" s="123">
        <v>1.0496486567975858</v>
      </c>
      <c r="F144" s="84" t="s">
        <v>2814</v>
      </c>
      <c r="G144" s="84" t="b">
        <v>0</v>
      </c>
      <c r="H144" s="84" t="b">
        <v>0</v>
      </c>
      <c r="I144" s="84" t="b">
        <v>0</v>
      </c>
      <c r="J144" s="84" t="b">
        <v>0</v>
      </c>
      <c r="K144" s="84" t="b">
        <v>0</v>
      </c>
      <c r="L144" s="84" t="b">
        <v>0</v>
      </c>
    </row>
    <row r="145" spans="1:12" ht="15">
      <c r="A145" s="84" t="s">
        <v>327</v>
      </c>
      <c r="B145" s="84" t="s">
        <v>2579</v>
      </c>
      <c r="C145" s="84">
        <v>3</v>
      </c>
      <c r="D145" s="123">
        <v>0.0022931897811435172</v>
      </c>
      <c r="E145" s="123">
        <v>0.9995697924542679</v>
      </c>
      <c r="F145" s="84" t="s">
        <v>2814</v>
      </c>
      <c r="G145" s="84" t="b">
        <v>0</v>
      </c>
      <c r="H145" s="84" t="b">
        <v>0</v>
      </c>
      <c r="I145" s="84" t="b">
        <v>0</v>
      </c>
      <c r="J145" s="84" t="b">
        <v>0</v>
      </c>
      <c r="K145" s="84" t="b">
        <v>0</v>
      </c>
      <c r="L145" s="84" t="b">
        <v>0</v>
      </c>
    </row>
    <row r="146" spans="1:12" ht="15">
      <c r="A146" s="84" t="s">
        <v>2677</v>
      </c>
      <c r="B146" s="84" t="s">
        <v>2591</v>
      </c>
      <c r="C146" s="84">
        <v>3</v>
      </c>
      <c r="D146" s="123">
        <v>0.0022931897811435172</v>
      </c>
      <c r="E146" s="123">
        <v>2.526769911517248</v>
      </c>
      <c r="F146" s="84" t="s">
        <v>2814</v>
      </c>
      <c r="G146" s="84" t="b">
        <v>0</v>
      </c>
      <c r="H146" s="84" t="b">
        <v>0</v>
      </c>
      <c r="I146" s="84" t="b">
        <v>0</v>
      </c>
      <c r="J146" s="84" t="b">
        <v>0</v>
      </c>
      <c r="K146" s="84" t="b">
        <v>0</v>
      </c>
      <c r="L146" s="84" t="b">
        <v>0</v>
      </c>
    </row>
    <row r="147" spans="1:12" ht="15">
      <c r="A147" s="84" t="s">
        <v>2591</v>
      </c>
      <c r="B147" s="84" t="s">
        <v>2678</v>
      </c>
      <c r="C147" s="84">
        <v>3</v>
      </c>
      <c r="D147" s="123">
        <v>0.0022931897811435172</v>
      </c>
      <c r="E147" s="123">
        <v>2.526769911517248</v>
      </c>
      <c r="F147" s="84" t="s">
        <v>2814</v>
      </c>
      <c r="G147" s="84" t="b">
        <v>0</v>
      </c>
      <c r="H147" s="84" t="b">
        <v>0</v>
      </c>
      <c r="I147" s="84" t="b">
        <v>0</v>
      </c>
      <c r="J147" s="84" t="b">
        <v>0</v>
      </c>
      <c r="K147" s="84" t="b">
        <v>1</v>
      </c>
      <c r="L147" s="84" t="b">
        <v>0</v>
      </c>
    </row>
    <row r="148" spans="1:12" ht="15">
      <c r="A148" s="84" t="s">
        <v>2678</v>
      </c>
      <c r="B148" s="84" t="s">
        <v>2592</v>
      </c>
      <c r="C148" s="84">
        <v>3</v>
      </c>
      <c r="D148" s="123">
        <v>0.0022931897811435172</v>
      </c>
      <c r="E148" s="123">
        <v>2.526769911517248</v>
      </c>
      <c r="F148" s="84" t="s">
        <v>2814</v>
      </c>
      <c r="G148" s="84" t="b">
        <v>0</v>
      </c>
      <c r="H148" s="84" t="b">
        <v>1</v>
      </c>
      <c r="I148" s="84" t="b">
        <v>0</v>
      </c>
      <c r="J148" s="84" t="b">
        <v>0</v>
      </c>
      <c r="K148" s="84" t="b">
        <v>0</v>
      </c>
      <c r="L148" s="84" t="b">
        <v>0</v>
      </c>
    </row>
    <row r="149" spans="1:12" ht="15">
      <c r="A149" s="84" t="s">
        <v>2592</v>
      </c>
      <c r="B149" s="84" t="s">
        <v>2591</v>
      </c>
      <c r="C149" s="84">
        <v>3</v>
      </c>
      <c r="D149" s="123">
        <v>0.0022931897811435172</v>
      </c>
      <c r="E149" s="123">
        <v>2.225739915853267</v>
      </c>
      <c r="F149" s="84" t="s">
        <v>2814</v>
      </c>
      <c r="G149" s="84" t="b">
        <v>0</v>
      </c>
      <c r="H149" s="84" t="b">
        <v>0</v>
      </c>
      <c r="I149" s="84" t="b">
        <v>0</v>
      </c>
      <c r="J149" s="84" t="b">
        <v>0</v>
      </c>
      <c r="K149" s="84" t="b">
        <v>0</v>
      </c>
      <c r="L149" s="84" t="b">
        <v>0</v>
      </c>
    </row>
    <row r="150" spans="1:12" ht="15">
      <c r="A150" s="84" t="s">
        <v>2591</v>
      </c>
      <c r="B150" s="84" t="s">
        <v>2593</v>
      </c>
      <c r="C150" s="84">
        <v>3</v>
      </c>
      <c r="D150" s="123">
        <v>0.0022931897811435172</v>
      </c>
      <c r="E150" s="123">
        <v>2.225739915853267</v>
      </c>
      <c r="F150" s="84" t="s">
        <v>2814</v>
      </c>
      <c r="G150" s="84" t="b">
        <v>0</v>
      </c>
      <c r="H150" s="84" t="b">
        <v>0</v>
      </c>
      <c r="I150" s="84" t="b">
        <v>0</v>
      </c>
      <c r="J150" s="84" t="b">
        <v>0</v>
      </c>
      <c r="K150" s="84" t="b">
        <v>0</v>
      </c>
      <c r="L150" s="84" t="b">
        <v>0</v>
      </c>
    </row>
    <row r="151" spans="1:12" ht="15">
      <c r="A151" s="84" t="s">
        <v>2593</v>
      </c>
      <c r="B151" s="84" t="s">
        <v>2679</v>
      </c>
      <c r="C151" s="84">
        <v>3</v>
      </c>
      <c r="D151" s="123">
        <v>0.0022931897811435172</v>
      </c>
      <c r="E151" s="123">
        <v>2.526769911517248</v>
      </c>
      <c r="F151" s="84" t="s">
        <v>2814</v>
      </c>
      <c r="G151" s="84" t="b">
        <v>0</v>
      </c>
      <c r="H151" s="84" t="b">
        <v>0</v>
      </c>
      <c r="I151" s="84" t="b">
        <v>0</v>
      </c>
      <c r="J151" s="84" t="b">
        <v>1</v>
      </c>
      <c r="K151" s="84" t="b">
        <v>0</v>
      </c>
      <c r="L151" s="84" t="b">
        <v>0</v>
      </c>
    </row>
    <row r="152" spans="1:12" ht="15">
      <c r="A152" s="84" t="s">
        <v>2679</v>
      </c>
      <c r="B152" s="84" t="s">
        <v>2621</v>
      </c>
      <c r="C152" s="84">
        <v>3</v>
      </c>
      <c r="D152" s="123">
        <v>0.0022931897811435172</v>
      </c>
      <c r="E152" s="123">
        <v>2.7028611705729295</v>
      </c>
      <c r="F152" s="84" t="s">
        <v>2814</v>
      </c>
      <c r="G152" s="84" t="b">
        <v>1</v>
      </c>
      <c r="H152" s="84" t="b">
        <v>0</v>
      </c>
      <c r="I152" s="84" t="b">
        <v>0</v>
      </c>
      <c r="J152" s="84" t="b">
        <v>0</v>
      </c>
      <c r="K152" s="84" t="b">
        <v>0</v>
      </c>
      <c r="L152" s="84" t="b">
        <v>0</v>
      </c>
    </row>
    <row r="153" spans="1:12" ht="15">
      <c r="A153" s="84" t="s">
        <v>2622</v>
      </c>
      <c r="B153" s="84" t="s">
        <v>2680</v>
      </c>
      <c r="C153" s="84">
        <v>3</v>
      </c>
      <c r="D153" s="123">
        <v>0.0022931897811435172</v>
      </c>
      <c r="E153" s="123">
        <v>2.7028611705729295</v>
      </c>
      <c r="F153" s="84" t="s">
        <v>2814</v>
      </c>
      <c r="G153" s="84" t="b">
        <v>0</v>
      </c>
      <c r="H153" s="84" t="b">
        <v>0</v>
      </c>
      <c r="I153" s="84" t="b">
        <v>0</v>
      </c>
      <c r="J153" s="84" t="b">
        <v>0</v>
      </c>
      <c r="K153" s="84" t="b">
        <v>0</v>
      </c>
      <c r="L153" s="84" t="b">
        <v>0</v>
      </c>
    </row>
    <row r="154" spans="1:12" ht="15">
      <c r="A154" s="84" t="s">
        <v>2680</v>
      </c>
      <c r="B154" s="84" t="s">
        <v>2681</v>
      </c>
      <c r="C154" s="84">
        <v>3</v>
      </c>
      <c r="D154" s="123">
        <v>0.0022931897811435172</v>
      </c>
      <c r="E154" s="123">
        <v>2.8277999071812294</v>
      </c>
      <c r="F154" s="84" t="s">
        <v>2814</v>
      </c>
      <c r="G154" s="84" t="b">
        <v>0</v>
      </c>
      <c r="H154" s="84" t="b">
        <v>0</v>
      </c>
      <c r="I154" s="84" t="b">
        <v>0</v>
      </c>
      <c r="J154" s="84" t="b">
        <v>0</v>
      </c>
      <c r="K154" s="84" t="b">
        <v>0</v>
      </c>
      <c r="L154" s="84" t="b">
        <v>0</v>
      </c>
    </row>
    <row r="155" spans="1:12" ht="15">
      <c r="A155" s="84" t="s">
        <v>2590</v>
      </c>
      <c r="B155" s="84" t="s">
        <v>2623</v>
      </c>
      <c r="C155" s="84">
        <v>3</v>
      </c>
      <c r="D155" s="123">
        <v>0.0022931897811435172</v>
      </c>
      <c r="E155" s="123">
        <v>2.4018311749089483</v>
      </c>
      <c r="F155" s="84" t="s">
        <v>2814</v>
      </c>
      <c r="G155" s="84" t="b">
        <v>0</v>
      </c>
      <c r="H155" s="84" t="b">
        <v>0</v>
      </c>
      <c r="I155" s="84" t="b">
        <v>0</v>
      </c>
      <c r="J155" s="84" t="b">
        <v>0</v>
      </c>
      <c r="K155" s="84" t="b">
        <v>0</v>
      </c>
      <c r="L155" s="84" t="b">
        <v>0</v>
      </c>
    </row>
    <row r="156" spans="1:12" ht="15">
      <c r="A156" s="84" t="s">
        <v>314</v>
      </c>
      <c r="B156" s="84" t="s">
        <v>2683</v>
      </c>
      <c r="C156" s="84">
        <v>3</v>
      </c>
      <c r="D156" s="123">
        <v>0.0022931897811435172</v>
      </c>
      <c r="E156" s="123">
        <v>1.7864072220230043</v>
      </c>
      <c r="F156" s="84" t="s">
        <v>2814</v>
      </c>
      <c r="G156" s="84" t="b">
        <v>0</v>
      </c>
      <c r="H156" s="84" t="b">
        <v>0</v>
      </c>
      <c r="I156" s="84" t="b">
        <v>0</v>
      </c>
      <c r="J156" s="84" t="b">
        <v>0</v>
      </c>
      <c r="K156" s="84" t="b">
        <v>0</v>
      </c>
      <c r="L156" s="84" t="b">
        <v>0</v>
      </c>
    </row>
    <row r="157" spans="1:12" ht="15">
      <c r="A157" s="84" t="s">
        <v>2683</v>
      </c>
      <c r="B157" s="84" t="s">
        <v>2684</v>
      </c>
      <c r="C157" s="84">
        <v>3</v>
      </c>
      <c r="D157" s="123">
        <v>0.0022931897811435172</v>
      </c>
      <c r="E157" s="123">
        <v>2.8277999071812294</v>
      </c>
      <c r="F157" s="84" t="s">
        <v>2814</v>
      </c>
      <c r="G157" s="84" t="b">
        <v>0</v>
      </c>
      <c r="H157" s="84" t="b">
        <v>0</v>
      </c>
      <c r="I157" s="84" t="b">
        <v>0</v>
      </c>
      <c r="J157" s="84" t="b">
        <v>1</v>
      </c>
      <c r="K157" s="84" t="b">
        <v>0</v>
      </c>
      <c r="L157" s="84" t="b">
        <v>0</v>
      </c>
    </row>
    <row r="158" spans="1:12" ht="15">
      <c r="A158" s="84" t="s">
        <v>2684</v>
      </c>
      <c r="B158" s="84" t="s">
        <v>2571</v>
      </c>
      <c r="C158" s="84">
        <v>3</v>
      </c>
      <c r="D158" s="123">
        <v>0.0022931897811435172</v>
      </c>
      <c r="E158" s="123">
        <v>2.526769911517248</v>
      </c>
      <c r="F158" s="84" t="s">
        <v>2814</v>
      </c>
      <c r="G158" s="84" t="b">
        <v>1</v>
      </c>
      <c r="H158" s="84" t="b">
        <v>0</v>
      </c>
      <c r="I158" s="84" t="b">
        <v>0</v>
      </c>
      <c r="J158" s="84" t="b">
        <v>0</v>
      </c>
      <c r="K158" s="84" t="b">
        <v>0</v>
      </c>
      <c r="L158" s="84" t="b">
        <v>0</v>
      </c>
    </row>
    <row r="159" spans="1:12" ht="15">
      <c r="A159" s="84" t="s">
        <v>2571</v>
      </c>
      <c r="B159" s="84" t="s">
        <v>2618</v>
      </c>
      <c r="C159" s="84">
        <v>3</v>
      </c>
      <c r="D159" s="123">
        <v>0.0022931897811435172</v>
      </c>
      <c r="E159" s="123">
        <v>2.577922433964629</v>
      </c>
      <c r="F159" s="84" t="s">
        <v>2814</v>
      </c>
      <c r="G159" s="84" t="b">
        <v>0</v>
      </c>
      <c r="H159" s="84" t="b">
        <v>0</v>
      </c>
      <c r="I159" s="84" t="b">
        <v>0</v>
      </c>
      <c r="J159" s="84" t="b">
        <v>0</v>
      </c>
      <c r="K159" s="84" t="b">
        <v>0</v>
      </c>
      <c r="L159" s="84" t="b">
        <v>0</v>
      </c>
    </row>
    <row r="160" spans="1:12" ht="15">
      <c r="A160" s="84" t="s">
        <v>2618</v>
      </c>
      <c r="B160" s="84" t="s">
        <v>2593</v>
      </c>
      <c r="C160" s="84">
        <v>3</v>
      </c>
      <c r="D160" s="123">
        <v>0.0022931897811435172</v>
      </c>
      <c r="E160" s="123">
        <v>2.4018311749089483</v>
      </c>
      <c r="F160" s="84" t="s">
        <v>2814</v>
      </c>
      <c r="G160" s="84" t="b">
        <v>0</v>
      </c>
      <c r="H160" s="84" t="b">
        <v>0</v>
      </c>
      <c r="I160" s="84" t="b">
        <v>0</v>
      </c>
      <c r="J160" s="84" t="b">
        <v>0</v>
      </c>
      <c r="K160" s="84" t="b">
        <v>0</v>
      </c>
      <c r="L160" s="84" t="b">
        <v>0</v>
      </c>
    </row>
    <row r="161" spans="1:12" ht="15">
      <c r="A161" s="84" t="s">
        <v>2593</v>
      </c>
      <c r="B161" s="84" t="s">
        <v>2557</v>
      </c>
      <c r="C161" s="84">
        <v>3</v>
      </c>
      <c r="D161" s="123">
        <v>0.0022931897811435172</v>
      </c>
      <c r="E161" s="123">
        <v>2.0038911662369103</v>
      </c>
      <c r="F161" s="84" t="s">
        <v>2814</v>
      </c>
      <c r="G161" s="84" t="b">
        <v>0</v>
      </c>
      <c r="H161" s="84" t="b">
        <v>0</v>
      </c>
      <c r="I161" s="84" t="b">
        <v>0</v>
      </c>
      <c r="J161" s="84" t="b">
        <v>0</v>
      </c>
      <c r="K161" s="84" t="b">
        <v>0</v>
      </c>
      <c r="L161" s="84" t="b">
        <v>0</v>
      </c>
    </row>
    <row r="162" spans="1:12" ht="15">
      <c r="A162" s="84" t="s">
        <v>2557</v>
      </c>
      <c r="B162" s="84" t="s">
        <v>2685</v>
      </c>
      <c r="C162" s="84">
        <v>3</v>
      </c>
      <c r="D162" s="123">
        <v>0.0022931897811435172</v>
      </c>
      <c r="E162" s="123">
        <v>2.350678652461567</v>
      </c>
      <c r="F162" s="84" t="s">
        <v>2814</v>
      </c>
      <c r="G162" s="84" t="b">
        <v>0</v>
      </c>
      <c r="H162" s="84" t="b">
        <v>0</v>
      </c>
      <c r="I162" s="84" t="b">
        <v>0</v>
      </c>
      <c r="J162" s="84" t="b">
        <v>0</v>
      </c>
      <c r="K162" s="84" t="b">
        <v>0</v>
      </c>
      <c r="L162" s="84" t="b">
        <v>0</v>
      </c>
    </row>
    <row r="163" spans="1:12" ht="15">
      <c r="A163" s="84" t="s">
        <v>2685</v>
      </c>
      <c r="B163" s="84" t="s">
        <v>2067</v>
      </c>
      <c r="C163" s="84">
        <v>3</v>
      </c>
      <c r="D163" s="123">
        <v>0.0022931897811435172</v>
      </c>
      <c r="E163" s="123">
        <v>1.1843472306950418</v>
      </c>
      <c r="F163" s="84" t="s">
        <v>2814</v>
      </c>
      <c r="G163" s="84" t="b">
        <v>0</v>
      </c>
      <c r="H163" s="84" t="b">
        <v>0</v>
      </c>
      <c r="I163" s="84" t="b">
        <v>0</v>
      </c>
      <c r="J163" s="84" t="b">
        <v>0</v>
      </c>
      <c r="K163" s="84" t="b">
        <v>0</v>
      </c>
      <c r="L163" s="84" t="b">
        <v>0</v>
      </c>
    </row>
    <row r="164" spans="1:12" ht="15">
      <c r="A164" s="84" t="s">
        <v>2067</v>
      </c>
      <c r="B164" s="84" t="s">
        <v>2597</v>
      </c>
      <c r="C164" s="84">
        <v>3</v>
      </c>
      <c r="D164" s="123">
        <v>0.0022931897811435172</v>
      </c>
      <c r="E164" s="123">
        <v>0.9792686913285785</v>
      </c>
      <c r="F164" s="84" t="s">
        <v>2814</v>
      </c>
      <c r="G164" s="84" t="b">
        <v>0</v>
      </c>
      <c r="H164" s="84" t="b">
        <v>0</v>
      </c>
      <c r="I164" s="84" t="b">
        <v>0</v>
      </c>
      <c r="J164" s="84" t="b">
        <v>0</v>
      </c>
      <c r="K164" s="84" t="b">
        <v>0</v>
      </c>
      <c r="L164" s="84" t="b">
        <v>0</v>
      </c>
    </row>
    <row r="165" spans="1:12" ht="15">
      <c r="A165" s="84" t="s">
        <v>2597</v>
      </c>
      <c r="B165" s="84" t="s">
        <v>2067</v>
      </c>
      <c r="C165" s="84">
        <v>3</v>
      </c>
      <c r="D165" s="123">
        <v>0.0022931897811435172</v>
      </c>
      <c r="E165" s="123">
        <v>0.9624984810786855</v>
      </c>
      <c r="F165" s="84" t="s">
        <v>2814</v>
      </c>
      <c r="G165" s="84" t="b">
        <v>0</v>
      </c>
      <c r="H165" s="84" t="b">
        <v>0</v>
      </c>
      <c r="I165" s="84" t="b">
        <v>0</v>
      </c>
      <c r="J165" s="84" t="b">
        <v>0</v>
      </c>
      <c r="K165" s="84" t="b">
        <v>0</v>
      </c>
      <c r="L165" s="84" t="b">
        <v>0</v>
      </c>
    </row>
    <row r="166" spans="1:12" ht="15">
      <c r="A166" s="84" t="s">
        <v>2067</v>
      </c>
      <c r="B166" s="84" t="s">
        <v>2686</v>
      </c>
      <c r="C166" s="84">
        <v>3</v>
      </c>
      <c r="D166" s="123">
        <v>0.0022931897811435172</v>
      </c>
      <c r="E166" s="123">
        <v>1.2011174409449348</v>
      </c>
      <c r="F166" s="84" t="s">
        <v>2814</v>
      </c>
      <c r="G166" s="84" t="b">
        <v>0</v>
      </c>
      <c r="H166" s="84" t="b">
        <v>0</v>
      </c>
      <c r="I166" s="84" t="b">
        <v>0</v>
      </c>
      <c r="J166" s="84" t="b">
        <v>1</v>
      </c>
      <c r="K166" s="84" t="b">
        <v>0</v>
      </c>
      <c r="L166" s="84" t="b">
        <v>0</v>
      </c>
    </row>
    <row r="167" spans="1:12" ht="15">
      <c r="A167" s="84" t="s">
        <v>233</v>
      </c>
      <c r="B167" s="84" t="s">
        <v>2127</v>
      </c>
      <c r="C167" s="84">
        <v>3</v>
      </c>
      <c r="D167" s="123">
        <v>0.0022931897811435172</v>
      </c>
      <c r="E167" s="123">
        <v>2.100801179244967</v>
      </c>
      <c r="F167" s="84" t="s">
        <v>2814</v>
      </c>
      <c r="G167" s="84" t="b">
        <v>0</v>
      </c>
      <c r="H167" s="84" t="b">
        <v>0</v>
      </c>
      <c r="I167" s="84" t="b">
        <v>0</v>
      </c>
      <c r="J167" s="84" t="b">
        <v>0</v>
      </c>
      <c r="K167" s="84" t="b">
        <v>0</v>
      </c>
      <c r="L167" s="84" t="b">
        <v>0</v>
      </c>
    </row>
    <row r="168" spans="1:12" ht="15">
      <c r="A168" s="84" t="s">
        <v>327</v>
      </c>
      <c r="B168" s="84" t="s">
        <v>2690</v>
      </c>
      <c r="C168" s="84">
        <v>3</v>
      </c>
      <c r="D168" s="123">
        <v>0.0022931897811435172</v>
      </c>
      <c r="E168" s="123">
        <v>1.3005997881182492</v>
      </c>
      <c r="F168" s="84" t="s">
        <v>2814</v>
      </c>
      <c r="G168" s="84" t="b">
        <v>0</v>
      </c>
      <c r="H168" s="84" t="b">
        <v>0</v>
      </c>
      <c r="I168" s="84" t="b">
        <v>0</v>
      </c>
      <c r="J168" s="84" t="b">
        <v>0</v>
      </c>
      <c r="K168" s="84" t="b">
        <v>0</v>
      </c>
      <c r="L168" s="84" t="b">
        <v>0</v>
      </c>
    </row>
    <row r="169" spans="1:12" ht="15">
      <c r="A169" s="84" t="s">
        <v>2556</v>
      </c>
      <c r="B169" s="84" t="s">
        <v>2592</v>
      </c>
      <c r="C169" s="84">
        <v>3</v>
      </c>
      <c r="D169" s="123">
        <v>0.0022931897811435172</v>
      </c>
      <c r="E169" s="123">
        <v>1.9247099201892857</v>
      </c>
      <c r="F169" s="84" t="s">
        <v>2814</v>
      </c>
      <c r="G169" s="84" t="b">
        <v>1</v>
      </c>
      <c r="H169" s="84" t="b">
        <v>0</v>
      </c>
      <c r="I169" s="84" t="b">
        <v>0</v>
      </c>
      <c r="J169" s="84" t="b">
        <v>0</v>
      </c>
      <c r="K169" s="84" t="b">
        <v>0</v>
      </c>
      <c r="L169" s="84" t="b">
        <v>0</v>
      </c>
    </row>
    <row r="170" spans="1:12" ht="15">
      <c r="A170" s="84" t="s">
        <v>2592</v>
      </c>
      <c r="B170" s="84" t="s">
        <v>2691</v>
      </c>
      <c r="C170" s="84">
        <v>3</v>
      </c>
      <c r="D170" s="123">
        <v>0.0022931897811435172</v>
      </c>
      <c r="E170" s="123">
        <v>2.526769911517248</v>
      </c>
      <c r="F170" s="84" t="s">
        <v>2814</v>
      </c>
      <c r="G170" s="84" t="b">
        <v>0</v>
      </c>
      <c r="H170" s="84" t="b">
        <v>0</v>
      </c>
      <c r="I170" s="84" t="b">
        <v>0</v>
      </c>
      <c r="J170" s="84" t="b">
        <v>0</v>
      </c>
      <c r="K170" s="84" t="b">
        <v>0</v>
      </c>
      <c r="L170" s="84" t="b">
        <v>0</v>
      </c>
    </row>
    <row r="171" spans="1:12" ht="15">
      <c r="A171" s="84" t="s">
        <v>2691</v>
      </c>
      <c r="B171" s="84" t="s">
        <v>2692</v>
      </c>
      <c r="C171" s="84">
        <v>3</v>
      </c>
      <c r="D171" s="123">
        <v>0.0022931897811435172</v>
      </c>
      <c r="E171" s="123">
        <v>2.8277999071812294</v>
      </c>
      <c r="F171" s="84" t="s">
        <v>2814</v>
      </c>
      <c r="G171" s="84" t="b">
        <v>0</v>
      </c>
      <c r="H171" s="84" t="b">
        <v>0</v>
      </c>
      <c r="I171" s="84" t="b">
        <v>0</v>
      </c>
      <c r="J171" s="84" t="b">
        <v>0</v>
      </c>
      <c r="K171" s="84" t="b">
        <v>0</v>
      </c>
      <c r="L171" s="84" t="b">
        <v>0</v>
      </c>
    </row>
    <row r="172" spans="1:12" ht="15">
      <c r="A172" s="84" t="s">
        <v>323</v>
      </c>
      <c r="B172" s="84" t="s">
        <v>2629</v>
      </c>
      <c r="C172" s="84">
        <v>2</v>
      </c>
      <c r="D172" s="123">
        <v>0.0016925990098063896</v>
      </c>
      <c r="E172" s="123">
        <v>3.0038911662369103</v>
      </c>
      <c r="F172" s="84" t="s">
        <v>2814</v>
      </c>
      <c r="G172" s="84" t="b">
        <v>0</v>
      </c>
      <c r="H172" s="84" t="b">
        <v>0</v>
      </c>
      <c r="I172" s="84" t="b">
        <v>0</v>
      </c>
      <c r="J172" s="84" t="b">
        <v>0</v>
      </c>
      <c r="K172" s="84" t="b">
        <v>0</v>
      </c>
      <c r="L172" s="84" t="b">
        <v>0</v>
      </c>
    </row>
    <row r="173" spans="1:12" ht="15">
      <c r="A173" s="84" t="s">
        <v>2637</v>
      </c>
      <c r="B173" s="84" t="s">
        <v>2602</v>
      </c>
      <c r="C173" s="84">
        <v>2</v>
      </c>
      <c r="D173" s="123">
        <v>0.0016925990098063896</v>
      </c>
      <c r="E173" s="123">
        <v>2.526769911517248</v>
      </c>
      <c r="F173" s="84" t="s">
        <v>2814</v>
      </c>
      <c r="G173" s="84" t="b">
        <v>0</v>
      </c>
      <c r="H173" s="84" t="b">
        <v>0</v>
      </c>
      <c r="I173" s="84" t="b">
        <v>0</v>
      </c>
      <c r="J173" s="84" t="b">
        <v>0</v>
      </c>
      <c r="K173" s="84" t="b">
        <v>0</v>
      </c>
      <c r="L173" s="84" t="b">
        <v>0</v>
      </c>
    </row>
    <row r="174" spans="1:12" ht="15">
      <c r="A174" s="84" t="s">
        <v>2638</v>
      </c>
      <c r="B174" s="84" t="s">
        <v>2557</v>
      </c>
      <c r="C174" s="84">
        <v>2</v>
      </c>
      <c r="D174" s="123">
        <v>0.0016925990098063896</v>
      </c>
      <c r="E174" s="123">
        <v>2.1288299028452107</v>
      </c>
      <c r="F174" s="84" t="s">
        <v>2814</v>
      </c>
      <c r="G174" s="84" t="b">
        <v>0</v>
      </c>
      <c r="H174" s="84" t="b">
        <v>0</v>
      </c>
      <c r="I174" s="84" t="b">
        <v>0</v>
      </c>
      <c r="J174" s="84" t="b">
        <v>0</v>
      </c>
      <c r="K174" s="84" t="b">
        <v>0</v>
      </c>
      <c r="L174" s="84" t="b">
        <v>0</v>
      </c>
    </row>
    <row r="175" spans="1:12" ht="15">
      <c r="A175" s="84" t="s">
        <v>2108</v>
      </c>
      <c r="B175" s="84" t="s">
        <v>326</v>
      </c>
      <c r="C175" s="84">
        <v>2</v>
      </c>
      <c r="D175" s="123">
        <v>0.0016925990098063896</v>
      </c>
      <c r="E175" s="123">
        <v>1.9827018671669725</v>
      </c>
      <c r="F175" s="84" t="s">
        <v>2814</v>
      </c>
      <c r="G175" s="84" t="b">
        <v>0</v>
      </c>
      <c r="H175" s="84" t="b">
        <v>0</v>
      </c>
      <c r="I175" s="84" t="b">
        <v>0</v>
      </c>
      <c r="J175" s="84" t="b">
        <v>0</v>
      </c>
      <c r="K175" s="84" t="b">
        <v>0</v>
      </c>
      <c r="L175" s="84" t="b">
        <v>0</v>
      </c>
    </row>
    <row r="176" spans="1:12" ht="15">
      <c r="A176" s="84" t="s">
        <v>2703</v>
      </c>
      <c r="B176" s="84" t="s">
        <v>2605</v>
      </c>
      <c r="C176" s="84">
        <v>2</v>
      </c>
      <c r="D176" s="123">
        <v>0.001972626912749628</v>
      </c>
      <c r="E176" s="123">
        <v>2.7028611705729295</v>
      </c>
      <c r="F176" s="84" t="s">
        <v>2814</v>
      </c>
      <c r="G176" s="84" t="b">
        <v>0</v>
      </c>
      <c r="H176" s="84" t="b">
        <v>0</v>
      </c>
      <c r="I176" s="84" t="b">
        <v>0</v>
      </c>
      <c r="J176" s="84" t="b">
        <v>0</v>
      </c>
      <c r="K176" s="84" t="b">
        <v>0</v>
      </c>
      <c r="L176" s="84" t="b">
        <v>0</v>
      </c>
    </row>
    <row r="177" spans="1:12" ht="15">
      <c r="A177" s="84" t="s">
        <v>2610</v>
      </c>
      <c r="B177" s="84" t="s">
        <v>2105</v>
      </c>
      <c r="C177" s="84">
        <v>2</v>
      </c>
      <c r="D177" s="123">
        <v>0.0016925990098063896</v>
      </c>
      <c r="E177" s="123">
        <v>2.0874372176869853</v>
      </c>
      <c r="F177" s="84" t="s">
        <v>2814</v>
      </c>
      <c r="G177" s="84" t="b">
        <v>0</v>
      </c>
      <c r="H177" s="84" t="b">
        <v>0</v>
      </c>
      <c r="I177" s="84" t="b">
        <v>0</v>
      </c>
      <c r="J177" s="84" t="b">
        <v>0</v>
      </c>
      <c r="K177" s="84" t="b">
        <v>0</v>
      </c>
      <c r="L177" s="84" t="b">
        <v>0</v>
      </c>
    </row>
    <row r="178" spans="1:12" ht="15">
      <c r="A178" s="84" t="s">
        <v>2714</v>
      </c>
      <c r="B178" s="84" t="s">
        <v>2715</v>
      </c>
      <c r="C178" s="84">
        <v>2</v>
      </c>
      <c r="D178" s="123">
        <v>0.0016925990098063896</v>
      </c>
      <c r="E178" s="123">
        <v>3.0038911662369103</v>
      </c>
      <c r="F178" s="84" t="s">
        <v>2814</v>
      </c>
      <c r="G178" s="84" t="b">
        <v>0</v>
      </c>
      <c r="H178" s="84" t="b">
        <v>0</v>
      </c>
      <c r="I178" s="84" t="b">
        <v>0</v>
      </c>
      <c r="J178" s="84" t="b">
        <v>0</v>
      </c>
      <c r="K178" s="84" t="b">
        <v>0</v>
      </c>
      <c r="L178" s="84" t="b">
        <v>0</v>
      </c>
    </row>
    <row r="179" spans="1:12" ht="15">
      <c r="A179" s="84" t="s">
        <v>314</v>
      </c>
      <c r="B179" s="84" t="s">
        <v>2613</v>
      </c>
      <c r="C179" s="84">
        <v>2</v>
      </c>
      <c r="D179" s="123">
        <v>0.0016925990098063896</v>
      </c>
      <c r="E179" s="123">
        <v>1.610315962967323</v>
      </c>
      <c r="F179" s="84" t="s">
        <v>2814</v>
      </c>
      <c r="G179" s="84" t="b">
        <v>0</v>
      </c>
      <c r="H179" s="84" t="b">
        <v>0</v>
      </c>
      <c r="I179" s="84" t="b">
        <v>0</v>
      </c>
      <c r="J179" s="84" t="b">
        <v>0</v>
      </c>
      <c r="K179" s="84" t="b">
        <v>0</v>
      </c>
      <c r="L179" s="84" t="b">
        <v>0</v>
      </c>
    </row>
    <row r="180" spans="1:12" ht="15">
      <c r="A180" s="84" t="s">
        <v>2650</v>
      </c>
      <c r="B180" s="84" t="s">
        <v>2718</v>
      </c>
      <c r="C180" s="84">
        <v>2</v>
      </c>
      <c r="D180" s="123">
        <v>0.0016925990098063896</v>
      </c>
      <c r="E180" s="123">
        <v>3.0038911662369103</v>
      </c>
      <c r="F180" s="84" t="s">
        <v>2814</v>
      </c>
      <c r="G180" s="84" t="b">
        <v>0</v>
      </c>
      <c r="H180" s="84" t="b">
        <v>0</v>
      </c>
      <c r="I180" s="84" t="b">
        <v>0</v>
      </c>
      <c r="J180" s="84" t="b">
        <v>0</v>
      </c>
      <c r="K180" s="84" t="b">
        <v>0</v>
      </c>
      <c r="L180" s="84" t="b">
        <v>0</v>
      </c>
    </row>
    <row r="181" spans="1:12" ht="15">
      <c r="A181" s="84" t="s">
        <v>301</v>
      </c>
      <c r="B181" s="84" t="s">
        <v>2654</v>
      </c>
      <c r="C181" s="84">
        <v>2</v>
      </c>
      <c r="D181" s="123">
        <v>0.0016925990098063896</v>
      </c>
      <c r="E181" s="123">
        <v>3.0038911662369103</v>
      </c>
      <c r="F181" s="84" t="s">
        <v>2814</v>
      </c>
      <c r="G181" s="84" t="b">
        <v>0</v>
      </c>
      <c r="H181" s="84" t="b">
        <v>0</v>
      </c>
      <c r="I181" s="84" t="b">
        <v>0</v>
      </c>
      <c r="J181" s="84" t="b">
        <v>0</v>
      </c>
      <c r="K181" s="84" t="b">
        <v>0</v>
      </c>
      <c r="L181" s="84" t="b">
        <v>0</v>
      </c>
    </row>
    <row r="182" spans="1:12" ht="15">
      <c r="A182" s="84" t="s">
        <v>2556</v>
      </c>
      <c r="B182" s="84" t="s">
        <v>2175</v>
      </c>
      <c r="C182" s="84">
        <v>2</v>
      </c>
      <c r="D182" s="123">
        <v>0.0016925990098063896</v>
      </c>
      <c r="E182" s="123">
        <v>1.38064187583901</v>
      </c>
      <c r="F182" s="84" t="s">
        <v>2814</v>
      </c>
      <c r="G182" s="84" t="b">
        <v>1</v>
      </c>
      <c r="H182" s="84" t="b">
        <v>0</v>
      </c>
      <c r="I182" s="84" t="b">
        <v>0</v>
      </c>
      <c r="J182" s="84" t="b">
        <v>0</v>
      </c>
      <c r="K182" s="84" t="b">
        <v>0</v>
      </c>
      <c r="L182" s="84" t="b">
        <v>0</v>
      </c>
    </row>
    <row r="183" spans="1:12" ht="15">
      <c r="A183" s="84" t="s">
        <v>327</v>
      </c>
      <c r="B183" s="84" t="s">
        <v>2720</v>
      </c>
      <c r="C183" s="84">
        <v>2</v>
      </c>
      <c r="D183" s="123">
        <v>0.0016925990098063896</v>
      </c>
      <c r="E183" s="123">
        <v>1.3005997881182492</v>
      </c>
      <c r="F183" s="84" t="s">
        <v>2814</v>
      </c>
      <c r="G183" s="84" t="b">
        <v>0</v>
      </c>
      <c r="H183" s="84" t="b">
        <v>0</v>
      </c>
      <c r="I183" s="84" t="b">
        <v>0</v>
      </c>
      <c r="J183" s="84" t="b">
        <v>0</v>
      </c>
      <c r="K183" s="84" t="b">
        <v>0</v>
      </c>
      <c r="L183" s="84" t="b">
        <v>0</v>
      </c>
    </row>
    <row r="184" spans="1:12" ht="15">
      <c r="A184" s="84" t="s">
        <v>2720</v>
      </c>
      <c r="B184" s="84" t="s">
        <v>2721</v>
      </c>
      <c r="C184" s="84">
        <v>2</v>
      </c>
      <c r="D184" s="123">
        <v>0.0016925990098063896</v>
      </c>
      <c r="E184" s="123">
        <v>3.0038911662369103</v>
      </c>
      <c r="F184" s="84" t="s">
        <v>2814</v>
      </c>
      <c r="G184" s="84" t="b">
        <v>0</v>
      </c>
      <c r="H184" s="84" t="b">
        <v>0</v>
      </c>
      <c r="I184" s="84" t="b">
        <v>0</v>
      </c>
      <c r="J184" s="84" t="b">
        <v>0</v>
      </c>
      <c r="K184" s="84" t="b">
        <v>0</v>
      </c>
      <c r="L184" s="84" t="b">
        <v>0</v>
      </c>
    </row>
    <row r="185" spans="1:12" ht="15">
      <c r="A185" s="84" t="s">
        <v>2721</v>
      </c>
      <c r="B185" s="84" t="s">
        <v>2722</v>
      </c>
      <c r="C185" s="84">
        <v>2</v>
      </c>
      <c r="D185" s="123">
        <v>0.0016925990098063896</v>
      </c>
      <c r="E185" s="123">
        <v>3.0038911662369103</v>
      </c>
      <c r="F185" s="84" t="s">
        <v>2814</v>
      </c>
      <c r="G185" s="84" t="b">
        <v>0</v>
      </c>
      <c r="H185" s="84" t="b">
        <v>0</v>
      </c>
      <c r="I185" s="84" t="b">
        <v>0</v>
      </c>
      <c r="J185" s="84" t="b">
        <v>0</v>
      </c>
      <c r="K185" s="84" t="b">
        <v>0</v>
      </c>
      <c r="L185" s="84" t="b">
        <v>0</v>
      </c>
    </row>
    <row r="186" spans="1:12" ht="15">
      <c r="A186" s="84" t="s">
        <v>2722</v>
      </c>
      <c r="B186" s="84" t="s">
        <v>2723</v>
      </c>
      <c r="C186" s="84">
        <v>2</v>
      </c>
      <c r="D186" s="123">
        <v>0.0016925990098063896</v>
      </c>
      <c r="E186" s="123">
        <v>3.0038911662369103</v>
      </c>
      <c r="F186" s="84" t="s">
        <v>2814</v>
      </c>
      <c r="G186" s="84" t="b">
        <v>0</v>
      </c>
      <c r="H186" s="84" t="b">
        <v>0</v>
      </c>
      <c r="I186" s="84" t="b">
        <v>0</v>
      </c>
      <c r="J186" s="84" t="b">
        <v>0</v>
      </c>
      <c r="K186" s="84" t="b">
        <v>0</v>
      </c>
      <c r="L186" s="84" t="b">
        <v>0</v>
      </c>
    </row>
    <row r="187" spans="1:12" ht="15">
      <c r="A187" s="84" t="s">
        <v>2723</v>
      </c>
      <c r="B187" s="84" t="s">
        <v>2724</v>
      </c>
      <c r="C187" s="84">
        <v>2</v>
      </c>
      <c r="D187" s="123">
        <v>0.0016925990098063896</v>
      </c>
      <c r="E187" s="123">
        <v>3.0038911662369103</v>
      </c>
      <c r="F187" s="84" t="s">
        <v>2814</v>
      </c>
      <c r="G187" s="84" t="b">
        <v>0</v>
      </c>
      <c r="H187" s="84" t="b">
        <v>0</v>
      </c>
      <c r="I187" s="84" t="b">
        <v>0</v>
      </c>
      <c r="J187" s="84" t="b">
        <v>0</v>
      </c>
      <c r="K187" s="84" t="b">
        <v>0</v>
      </c>
      <c r="L187" s="84" t="b">
        <v>0</v>
      </c>
    </row>
    <row r="188" spans="1:12" ht="15">
      <c r="A188" s="84" t="s">
        <v>2724</v>
      </c>
      <c r="B188" s="84" t="s">
        <v>2067</v>
      </c>
      <c r="C188" s="84">
        <v>2</v>
      </c>
      <c r="D188" s="123">
        <v>0.0016925990098063896</v>
      </c>
      <c r="E188" s="123">
        <v>1.1843472306950418</v>
      </c>
      <c r="F188" s="84" t="s">
        <v>2814</v>
      </c>
      <c r="G188" s="84" t="b">
        <v>0</v>
      </c>
      <c r="H188" s="84" t="b">
        <v>0</v>
      </c>
      <c r="I188" s="84" t="b">
        <v>0</v>
      </c>
      <c r="J188" s="84" t="b">
        <v>0</v>
      </c>
      <c r="K188" s="84" t="b">
        <v>0</v>
      </c>
      <c r="L188" s="84" t="b">
        <v>0</v>
      </c>
    </row>
    <row r="189" spans="1:12" ht="15">
      <c r="A189" s="84" t="s">
        <v>2067</v>
      </c>
      <c r="B189" s="84" t="s">
        <v>2657</v>
      </c>
      <c r="C189" s="84">
        <v>2</v>
      </c>
      <c r="D189" s="123">
        <v>0.0016925990098063896</v>
      </c>
      <c r="E189" s="123">
        <v>1.0250261818892537</v>
      </c>
      <c r="F189" s="84" t="s">
        <v>2814</v>
      </c>
      <c r="G189" s="84" t="b">
        <v>0</v>
      </c>
      <c r="H189" s="84" t="b">
        <v>0</v>
      </c>
      <c r="I189" s="84" t="b">
        <v>0</v>
      </c>
      <c r="J189" s="84" t="b">
        <v>0</v>
      </c>
      <c r="K189" s="84" t="b">
        <v>0</v>
      </c>
      <c r="L189" s="84" t="b">
        <v>0</v>
      </c>
    </row>
    <row r="190" spans="1:12" ht="15">
      <c r="A190" s="84" t="s">
        <v>2657</v>
      </c>
      <c r="B190" s="84" t="s">
        <v>2569</v>
      </c>
      <c r="C190" s="84">
        <v>2</v>
      </c>
      <c r="D190" s="123">
        <v>0.0016925990098063896</v>
      </c>
      <c r="E190" s="123">
        <v>2.2837318628309538</v>
      </c>
      <c r="F190" s="84" t="s">
        <v>2814</v>
      </c>
      <c r="G190" s="84" t="b">
        <v>0</v>
      </c>
      <c r="H190" s="84" t="b">
        <v>0</v>
      </c>
      <c r="I190" s="84" t="b">
        <v>0</v>
      </c>
      <c r="J190" s="84" t="b">
        <v>0</v>
      </c>
      <c r="K190" s="84" t="b">
        <v>0</v>
      </c>
      <c r="L190" s="84" t="b">
        <v>0</v>
      </c>
    </row>
    <row r="191" spans="1:12" ht="15">
      <c r="A191" s="84" t="s">
        <v>2569</v>
      </c>
      <c r="B191" s="84" t="s">
        <v>2725</v>
      </c>
      <c r="C191" s="84">
        <v>2</v>
      </c>
      <c r="D191" s="123">
        <v>0.0016925990098063896</v>
      </c>
      <c r="E191" s="123">
        <v>2.4598231218866347</v>
      </c>
      <c r="F191" s="84" t="s">
        <v>2814</v>
      </c>
      <c r="G191" s="84" t="b">
        <v>0</v>
      </c>
      <c r="H191" s="84" t="b">
        <v>0</v>
      </c>
      <c r="I191" s="84" t="b">
        <v>0</v>
      </c>
      <c r="J191" s="84" t="b">
        <v>0</v>
      </c>
      <c r="K191" s="84" t="b">
        <v>0</v>
      </c>
      <c r="L191" s="84" t="b">
        <v>0</v>
      </c>
    </row>
    <row r="192" spans="1:12" ht="15">
      <c r="A192" s="84" t="s">
        <v>2725</v>
      </c>
      <c r="B192" s="84" t="s">
        <v>2555</v>
      </c>
      <c r="C192" s="84">
        <v>2</v>
      </c>
      <c r="D192" s="123">
        <v>0.0016925990098063896</v>
      </c>
      <c r="E192" s="123">
        <v>2.225739915853267</v>
      </c>
      <c r="F192" s="84" t="s">
        <v>2814</v>
      </c>
      <c r="G192" s="84" t="b">
        <v>0</v>
      </c>
      <c r="H192" s="84" t="b">
        <v>0</v>
      </c>
      <c r="I192" s="84" t="b">
        <v>0</v>
      </c>
      <c r="J192" s="84" t="b">
        <v>0</v>
      </c>
      <c r="K192" s="84" t="b">
        <v>0</v>
      </c>
      <c r="L192" s="84" t="b">
        <v>0</v>
      </c>
    </row>
    <row r="193" spans="1:12" ht="15">
      <c r="A193" s="84" t="s">
        <v>2555</v>
      </c>
      <c r="B193" s="84" t="s">
        <v>2655</v>
      </c>
      <c r="C193" s="84">
        <v>2</v>
      </c>
      <c r="D193" s="123">
        <v>0.0016925990098063896</v>
      </c>
      <c r="E193" s="123">
        <v>2.0496486567975856</v>
      </c>
      <c r="F193" s="84" t="s">
        <v>2814</v>
      </c>
      <c r="G193" s="84" t="b">
        <v>0</v>
      </c>
      <c r="H193" s="84" t="b">
        <v>0</v>
      </c>
      <c r="I193" s="84" t="b">
        <v>0</v>
      </c>
      <c r="J193" s="84" t="b">
        <v>0</v>
      </c>
      <c r="K193" s="84" t="b">
        <v>0</v>
      </c>
      <c r="L193" s="84" t="b">
        <v>0</v>
      </c>
    </row>
    <row r="194" spans="1:12" ht="15">
      <c r="A194" s="84" t="s">
        <v>2655</v>
      </c>
      <c r="B194" s="84" t="s">
        <v>2726</v>
      </c>
      <c r="C194" s="84">
        <v>2</v>
      </c>
      <c r="D194" s="123">
        <v>0.0016925990098063896</v>
      </c>
      <c r="E194" s="123">
        <v>2.8277999071812294</v>
      </c>
      <c r="F194" s="84" t="s">
        <v>2814</v>
      </c>
      <c r="G194" s="84" t="b">
        <v>0</v>
      </c>
      <c r="H194" s="84" t="b">
        <v>0</v>
      </c>
      <c r="I194" s="84" t="b">
        <v>0</v>
      </c>
      <c r="J194" s="84" t="b">
        <v>0</v>
      </c>
      <c r="K194" s="84" t="b">
        <v>0</v>
      </c>
      <c r="L194" s="84" t="b">
        <v>0</v>
      </c>
    </row>
    <row r="195" spans="1:12" ht="15">
      <c r="A195" s="84" t="s">
        <v>2726</v>
      </c>
      <c r="B195" s="84" t="s">
        <v>2108</v>
      </c>
      <c r="C195" s="84">
        <v>2</v>
      </c>
      <c r="D195" s="123">
        <v>0.0016925990098063896</v>
      </c>
      <c r="E195" s="123">
        <v>2.0261675609480627</v>
      </c>
      <c r="F195" s="84" t="s">
        <v>2814</v>
      </c>
      <c r="G195" s="84" t="b">
        <v>0</v>
      </c>
      <c r="H195" s="84" t="b">
        <v>0</v>
      </c>
      <c r="I195" s="84" t="b">
        <v>0</v>
      </c>
      <c r="J195" s="84" t="b">
        <v>0</v>
      </c>
      <c r="K195" s="84" t="b">
        <v>0</v>
      </c>
      <c r="L195" s="84" t="b">
        <v>0</v>
      </c>
    </row>
    <row r="196" spans="1:12" ht="15">
      <c r="A196" s="84" t="s">
        <v>2729</v>
      </c>
      <c r="B196" s="84" t="s">
        <v>2730</v>
      </c>
      <c r="C196" s="84">
        <v>2</v>
      </c>
      <c r="D196" s="123">
        <v>0.0016925990098063896</v>
      </c>
      <c r="E196" s="123">
        <v>3.0038911662369103</v>
      </c>
      <c r="F196" s="84" t="s">
        <v>2814</v>
      </c>
      <c r="G196" s="84" t="b">
        <v>0</v>
      </c>
      <c r="H196" s="84" t="b">
        <v>0</v>
      </c>
      <c r="I196" s="84" t="b">
        <v>0</v>
      </c>
      <c r="J196" s="84" t="b">
        <v>0</v>
      </c>
      <c r="K196" s="84" t="b">
        <v>0</v>
      </c>
      <c r="L196" s="84" t="b">
        <v>0</v>
      </c>
    </row>
    <row r="197" spans="1:12" ht="15">
      <c r="A197" s="84" t="s">
        <v>2730</v>
      </c>
      <c r="B197" s="84" t="s">
        <v>2596</v>
      </c>
      <c r="C197" s="84">
        <v>2</v>
      </c>
      <c r="D197" s="123">
        <v>0.0016925990098063896</v>
      </c>
      <c r="E197" s="123">
        <v>2.7028611705729295</v>
      </c>
      <c r="F197" s="84" t="s">
        <v>2814</v>
      </c>
      <c r="G197" s="84" t="b">
        <v>0</v>
      </c>
      <c r="H197" s="84" t="b">
        <v>0</v>
      </c>
      <c r="I197" s="84" t="b">
        <v>0</v>
      </c>
      <c r="J197" s="84" t="b">
        <v>0</v>
      </c>
      <c r="K197" s="84" t="b">
        <v>0</v>
      </c>
      <c r="L197" s="84" t="b">
        <v>0</v>
      </c>
    </row>
    <row r="198" spans="1:12" ht="15">
      <c r="A198" s="84" t="s">
        <v>2596</v>
      </c>
      <c r="B198" s="84" t="s">
        <v>2731</v>
      </c>
      <c r="C198" s="84">
        <v>2</v>
      </c>
      <c r="D198" s="123">
        <v>0.0016925990098063896</v>
      </c>
      <c r="E198" s="123">
        <v>2.605951157564873</v>
      </c>
      <c r="F198" s="84" t="s">
        <v>2814</v>
      </c>
      <c r="G198" s="84" t="b">
        <v>0</v>
      </c>
      <c r="H198" s="84" t="b">
        <v>0</v>
      </c>
      <c r="I198" s="84" t="b">
        <v>0</v>
      </c>
      <c r="J198" s="84" t="b">
        <v>0</v>
      </c>
      <c r="K198" s="84" t="b">
        <v>0</v>
      </c>
      <c r="L198" s="84" t="b">
        <v>0</v>
      </c>
    </row>
    <row r="199" spans="1:12" ht="15">
      <c r="A199" s="84" t="s">
        <v>2731</v>
      </c>
      <c r="B199" s="84" t="s">
        <v>327</v>
      </c>
      <c r="C199" s="84">
        <v>2</v>
      </c>
      <c r="D199" s="123">
        <v>0.0016925990098063896</v>
      </c>
      <c r="E199" s="123">
        <v>1.3506786524615668</v>
      </c>
      <c r="F199" s="84" t="s">
        <v>2814</v>
      </c>
      <c r="G199" s="84" t="b">
        <v>0</v>
      </c>
      <c r="H199" s="84" t="b">
        <v>0</v>
      </c>
      <c r="I199" s="84" t="b">
        <v>0</v>
      </c>
      <c r="J199" s="84" t="b">
        <v>0</v>
      </c>
      <c r="K199" s="84" t="b">
        <v>0</v>
      </c>
      <c r="L199" s="84" t="b">
        <v>0</v>
      </c>
    </row>
    <row r="200" spans="1:12" ht="15">
      <c r="A200" s="84" t="s">
        <v>2109</v>
      </c>
      <c r="B200" s="84" t="s">
        <v>2732</v>
      </c>
      <c r="C200" s="84">
        <v>2</v>
      </c>
      <c r="D200" s="123">
        <v>0.0016925990098063896</v>
      </c>
      <c r="E200" s="123">
        <v>2.0496486567975856</v>
      </c>
      <c r="F200" s="84" t="s">
        <v>2814</v>
      </c>
      <c r="G200" s="84" t="b">
        <v>0</v>
      </c>
      <c r="H200" s="84" t="b">
        <v>0</v>
      </c>
      <c r="I200" s="84" t="b">
        <v>0</v>
      </c>
      <c r="J200" s="84" t="b">
        <v>0</v>
      </c>
      <c r="K200" s="84" t="b">
        <v>0</v>
      </c>
      <c r="L200" s="84" t="b">
        <v>0</v>
      </c>
    </row>
    <row r="201" spans="1:12" ht="15">
      <c r="A201" s="84" t="s">
        <v>2732</v>
      </c>
      <c r="B201" s="84" t="s">
        <v>2733</v>
      </c>
      <c r="C201" s="84">
        <v>2</v>
      </c>
      <c r="D201" s="123">
        <v>0.0016925990098063896</v>
      </c>
      <c r="E201" s="123">
        <v>3.0038911662369103</v>
      </c>
      <c r="F201" s="84" t="s">
        <v>2814</v>
      </c>
      <c r="G201" s="84" t="b">
        <v>0</v>
      </c>
      <c r="H201" s="84" t="b">
        <v>0</v>
      </c>
      <c r="I201" s="84" t="b">
        <v>0</v>
      </c>
      <c r="J201" s="84" t="b">
        <v>1</v>
      </c>
      <c r="K201" s="84" t="b">
        <v>0</v>
      </c>
      <c r="L201" s="84" t="b">
        <v>0</v>
      </c>
    </row>
    <row r="202" spans="1:12" ht="15">
      <c r="A202" s="84" t="s">
        <v>2733</v>
      </c>
      <c r="B202" s="84" t="s">
        <v>2734</v>
      </c>
      <c r="C202" s="84">
        <v>2</v>
      </c>
      <c r="D202" s="123">
        <v>0.0016925990098063896</v>
      </c>
      <c r="E202" s="123">
        <v>3.0038911662369103</v>
      </c>
      <c r="F202" s="84" t="s">
        <v>2814</v>
      </c>
      <c r="G202" s="84" t="b">
        <v>1</v>
      </c>
      <c r="H202" s="84" t="b">
        <v>0</v>
      </c>
      <c r="I202" s="84" t="b">
        <v>0</v>
      </c>
      <c r="J202" s="84" t="b">
        <v>0</v>
      </c>
      <c r="K202" s="84" t="b">
        <v>0</v>
      </c>
      <c r="L202" s="84" t="b">
        <v>0</v>
      </c>
    </row>
    <row r="203" spans="1:12" ht="15">
      <c r="A203" s="84" t="s">
        <v>2734</v>
      </c>
      <c r="B203" s="84" t="s">
        <v>2735</v>
      </c>
      <c r="C203" s="84">
        <v>2</v>
      </c>
      <c r="D203" s="123">
        <v>0.0016925990098063896</v>
      </c>
      <c r="E203" s="123">
        <v>3.0038911662369103</v>
      </c>
      <c r="F203" s="84" t="s">
        <v>2814</v>
      </c>
      <c r="G203" s="84" t="b">
        <v>0</v>
      </c>
      <c r="H203" s="84" t="b">
        <v>0</v>
      </c>
      <c r="I203" s="84" t="b">
        <v>0</v>
      </c>
      <c r="J203" s="84" t="b">
        <v>0</v>
      </c>
      <c r="K203" s="84" t="b">
        <v>0</v>
      </c>
      <c r="L203" s="84" t="b">
        <v>0</v>
      </c>
    </row>
    <row r="204" spans="1:12" ht="15">
      <c r="A204" s="84" t="s">
        <v>2735</v>
      </c>
      <c r="B204" s="84" t="s">
        <v>2736</v>
      </c>
      <c r="C204" s="84">
        <v>2</v>
      </c>
      <c r="D204" s="123">
        <v>0.0016925990098063896</v>
      </c>
      <c r="E204" s="123">
        <v>3.0038911662369103</v>
      </c>
      <c r="F204" s="84" t="s">
        <v>2814</v>
      </c>
      <c r="G204" s="84" t="b">
        <v>0</v>
      </c>
      <c r="H204" s="84" t="b">
        <v>0</v>
      </c>
      <c r="I204" s="84" t="b">
        <v>0</v>
      </c>
      <c r="J204" s="84" t="b">
        <v>0</v>
      </c>
      <c r="K204" s="84" t="b">
        <v>0</v>
      </c>
      <c r="L204" s="84" t="b">
        <v>0</v>
      </c>
    </row>
    <row r="205" spans="1:12" ht="15">
      <c r="A205" s="84" t="s">
        <v>346</v>
      </c>
      <c r="B205" s="84" t="s">
        <v>2139</v>
      </c>
      <c r="C205" s="84">
        <v>2</v>
      </c>
      <c r="D205" s="123">
        <v>0.0016925990098063896</v>
      </c>
      <c r="E205" s="123">
        <v>2.4298598985091915</v>
      </c>
      <c r="F205" s="84" t="s">
        <v>2814</v>
      </c>
      <c r="G205" s="84" t="b">
        <v>0</v>
      </c>
      <c r="H205" s="84" t="b">
        <v>0</v>
      </c>
      <c r="I205" s="84" t="b">
        <v>0</v>
      </c>
      <c r="J205" s="84" t="b">
        <v>0</v>
      </c>
      <c r="K205" s="84" t="b">
        <v>0</v>
      </c>
      <c r="L205" s="84" t="b">
        <v>0</v>
      </c>
    </row>
    <row r="206" spans="1:12" ht="15">
      <c r="A206" s="84" t="s">
        <v>2139</v>
      </c>
      <c r="B206" s="84" t="s">
        <v>2138</v>
      </c>
      <c r="C206" s="84">
        <v>2</v>
      </c>
      <c r="D206" s="123">
        <v>0.0016925990098063896</v>
      </c>
      <c r="E206" s="123">
        <v>2.1288299028452107</v>
      </c>
      <c r="F206" s="84" t="s">
        <v>2814</v>
      </c>
      <c r="G206" s="84" t="b">
        <v>0</v>
      </c>
      <c r="H206" s="84" t="b">
        <v>0</v>
      </c>
      <c r="I206" s="84" t="b">
        <v>0</v>
      </c>
      <c r="J206" s="84" t="b">
        <v>0</v>
      </c>
      <c r="K206" s="84" t="b">
        <v>1</v>
      </c>
      <c r="L206" s="84" t="b">
        <v>0</v>
      </c>
    </row>
    <row r="207" spans="1:12" ht="15">
      <c r="A207" s="84" t="s">
        <v>2138</v>
      </c>
      <c r="B207" s="84" t="s">
        <v>2140</v>
      </c>
      <c r="C207" s="84">
        <v>2</v>
      </c>
      <c r="D207" s="123">
        <v>0.0016925990098063896</v>
      </c>
      <c r="E207" s="123">
        <v>2.526769911517248</v>
      </c>
      <c r="F207" s="84" t="s">
        <v>2814</v>
      </c>
      <c r="G207" s="84" t="b">
        <v>0</v>
      </c>
      <c r="H207" s="84" t="b">
        <v>1</v>
      </c>
      <c r="I207" s="84" t="b">
        <v>0</v>
      </c>
      <c r="J207" s="84" t="b">
        <v>0</v>
      </c>
      <c r="K207" s="84" t="b">
        <v>0</v>
      </c>
      <c r="L207" s="84" t="b">
        <v>0</v>
      </c>
    </row>
    <row r="208" spans="1:12" ht="15">
      <c r="A208" s="84" t="s">
        <v>2140</v>
      </c>
      <c r="B208" s="84" t="s">
        <v>2121</v>
      </c>
      <c r="C208" s="84">
        <v>2</v>
      </c>
      <c r="D208" s="123">
        <v>0.0016925990098063896</v>
      </c>
      <c r="E208" s="123">
        <v>2.100801179244967</v>
      </c>
      <c r="F208" s="84" t="s">
        <v>2814</v>
      </c>
      <c r="G208" s="84" t="b">
        <v>0</v>
      </c>
      <c r="H208" s="84" t="b">
        <v>0</v>
      </c>
      <c r="I208" s="84" t="b">
        <v>0</v>
      </c>
      <c r="J208" s="84" t="b">
        <v>0</v>
      </c>
      <c r="K208" s="84" t="b">
        <v>0</v>
      </c>
      <c r="L208" s="84" t="b">
        <v>0</v>
      </c>
    </row>
    <row r="209" spans="1:12" ht="15">
      <c r="A209" s="84" t="s">
        <v>2121</v>
      </c>
      <c r="B209" s="84" t="s">
        <v>2141</v>
      </c>
      <c r="C209" s="84">
        <v>2</v>
      </c>
      <c r="D209" s="123">
        <v>0.0016925990098063896</v>
      </c>
      <c r="E209" s="123">
        <v>2.100801179244967</v>
      </c>
      <c r="F209" s="84" t="s">
        <v>2814</v>
      </c>
      <c r="G209" s="84" t="b">
        <v>0</v>
      </c>
      <c r="H209" s="84" t="b">
        <v>0</v>
      </c>
      <c r="I209" s="84" t="b">
        <v>0</v>
      </c>
      <c r="J209" s="84" t="b">
        <v>0</v>
      </c>
      <c r="K209" s="84" t="b">
        <v>0</v>
      </c>
      <c r="L209" s="84" t="b">
        <v>0</v>
      </c>
    </row>
    <row r="210" spans="1:12" ht="15">
      <c r="A210" s="84" t="s">
        <v>2141</v>
      </c>
      <c r="B210" s="84" t="s">
        <v>2142</v>
      </c>
      <c r="C210" s="84">
        <v>2</v>
      </c>
      <c r="D210" s="123">
        <v>0.0016925990098063896</v>
      </c>
      <c r="E210" s="123">
        <v>2.605951157564873</v>
      </c>
      <c r="F210" s="84" t="s">
        <v>2814</v>
      </c>
      <c r="G210" s="84" t="b">
        <v>0</v>
      </c>
      <c r="H210" s="84" t="b">
        <v>0</v>
      </c>
      <c r="I210" s="84" t="b">
        <v>0</v>
      </c>
      <c r="J210" s="84" t="b">
        <v>0</v>
      </c>
      <c r="K210" s="84" t="b">
        <v>0</v>
      </c>
      <c r="L210" s="84" t="b">
        <v>0</v>
      </c>
    </row>
    <row r="211" spans="1:12" ht="15">
      <c r="A211" s="84" t="s">
        <v>2142</v>
      </c>
      <c r="B211" s="84" t="s">
        <v>2138</v>
      </c>
      <c r="C211" s="84">
        <v>2</v>
      </c>
      <c r="D211" s="123">
        <v>0.0016925990098063896</v>
      </c>
      <c r="E211" s="123">
        <v>2.1288299028452107</v>
      </c>
      <c r="F211" s="84" t="s">
        <v>2814</v>
      </c>
      <c r="G211" s="84" t="b">
        <v>0</v>
      </c>
      <c r="H211" s="84" t="b">
        <v>0</v>
      </c>
      <c r="I211" s="84" t="b">
        <v>0</v>
      </c>
      <c r="J211" s="84" t="b">
        <v>0</v>
      </c>
      <c r="K211" s="84" t="b">
        <v>1</v>
      </c>
      <c r="L211" s="84" t="b">
        <v>0</v>
      </c>
    </row>
    <row r="212" spans="1:12" ht="15">
      <c r="A212" s="84" t="s">
        <v>2138</v>
      </c>
      <c r="B212" s="84" t="s">
        <v>2143</v>
      </c>
      <c r="C212" s="84">
        <v>2</v>
      </c>
      <c r="D212" s="123">
        <v>0.0016925990098063896</v>
      </c>
      <c r="E212" s="123">
        <v>2.526769911517248</v>
      </c>
      <c r="F212" s="84" t="s">
        <v>2814</v>
      </c>
      <c r="G212" s="84" t="b">
        <v>0</v>
      </c>
      <c r="H212" s="84" t="b">
        <v>1</v>
      </c>
      <c r="I212" s="84" t="b">
        <v>0</v>
      </c>
      <c r="J212" s="84" t="b">
        <v>1</v>
      </c>
      <c r="K212" s="84" t="b">
        <v>0</v>
      </c>
      <c r="L212" s="84" t="b">
        <v>0</v>
      </c>
    </row>
    <row r="213" spans="1:12" ht="15">
      <c r="A213" s="84" t="s">
        <v>2143</v>
      </c>
      <c r="B213" s="84" t="s">
        <v>2144</v>
      </c>
      <c r="C213" s="84">
        <v>2</v>
      </c>
      <c r="D213" s="123">
        <v>0.0016925990098063896</v>
      </c>
      <c r="E213" s="123">
        <v>3.0038911662369103</v>
      </c>
      <c r="F213" s="84" t="s">
        <v>2814</v>
      </c>
      <c r="G213" s="84" t="b">
        <v>1</v>
      </c>
      <c r="H213" s="84" t="b">
        <v>0</v>
      </c>
      <c r="I213" s="84" t="b">
        <v>0</v>
      </c>
      <c r="J213" s="84" t="b">
        <v>0</v>
      </c>
      <c r="K213" s="84" t="b">
        <v>0</v>
      </c>
      <c r="L213" s="84" t="b">
        <v>0</v>
      </c>
    </row>
    <row r="214" spans="1:12" ht="15">
      <c r="A214" s="84" t="s">
        <v>2144</v>
      </c>
      <c r="B214" s="84" t="s">
        <v>2067</v>
      </c>
      <c r="C214" s="84">
        <v>2</v>
      </c>
      <c r="D214" s="123">
        <v>0.0016925990098063896</v>
      </c>
      <c r="E214" s="123">
        <v>1.1843472306950418</v>
      </c>
      <c r="F214" s="84" t="s">
        <v>2814</v>
      </c>
      <c r="G214" s="84" t="b">
        <v>0</v>
      </c>
      <c r="H214" s="84" t="b">
        <v>0</v>
      </c>
      <c r="I214" s="84" t="b">
        <v>0</v>
      </c>
      <c r="J214" s="84" t="b">
        <v>0</v>
      </c>
      <c r="K214" s="84" t="b">
        <v>0</v>
      </c>
      <c r="L214" s="84" t="b">
        <v>0</v>
      </c>
    </row>
    <row r="215" spans="1:12" ht="15">
      <c r="A215" s="84" t="s">
        <v>2067</v>
      </c>
      <c r="B215" s="84" t="s">
        <v>2744</v>
      </c>
      <c r="C215" s="84">
        <v>2</v>
      </c>
      <c r="D215" s="123">
        <v>0.0016925990098063896</v>
      </c>
      <c r="E215" s="123">
        <v>1.201117440944935</v>
      </c>
      <c r="F215" s="84" t="s">
        <v>2814</v>
      </c>
      <c r="G215" s="84" t="b">
        <v>0</v>
      </c>
      <c r="H215" s="84" t="b">
        <v>0</v>
      </c>
      <c r="I215" s="84" t="b">
        <v>0</v>
      </c>
      <c r="J215" s="84" t="b">
        <v>0</v>
      </c>
      <c r="K215" s="84" t="b">
        <v>0</v>
      </c>
      <c r="L215" s="84" t="b">
        <v>0</v>
      </c>
    </row>
    <row r="216" spans="1:12" ht="15">
      <c r="A216" s="84" t="s">
        <v>2744</v>
      </c>
      <c r="B216" s="84" t="s">
        <v>2660</v>
      </c>
      <c r="C216" s="84">
        <v>2</v>
      </c>
      <c r="D216" s="123">
        <v>0.0016925990098063896</v>
      </c>
      <c r="E216" s="123">
        <v>2.8277999071812294</v>
      </c>
      <c r="F216" s="84" t="s">
        <v>2814</v>
      </c>
      <c r="G216" s="84" t="b">
        <v>0</v>
      </c>
      <c r="H216" s="84" t="b">
        <v>0</v>
      </c>
      <c r="I216" s="84" t="b">
        <v>0</v>
      </c>
      <c r="J216" s="84" t="b">
        <v>0</v>
      </c>
      <c r="K216" s="84" t="b">
        <v>0</v>
      </c>
      <c r="L216" s="84" t="b">
        <v>0</v>
      </c>
    </row>
    <row r="217" spans="1:12" ht="15">
      <c r="A217" s="84" t="s">
        <v>2660</v>
      </c>
      <c r="B217" s="84" t="s">
        <v>2138</v>
      </c>
      <c r="C217" s="84">
        <v>2</v>
      </c>
      <c r="D217" s="123">
        <v>0.0016925990098063896</v>
      </c>
      <c r="E217" s="123">
        <v>2.350678652461567</v>
      </c>
      <c r="F217" s="84" t="s">
        <v>2814</v>
      </c>
      <c r="G217" s="84" t="b">
        <v>0</v>
      </c>
      <c r="H217" s="84" t="b">
        <v>0</v>
      </c>
      <c r="I217" s="84" t="b">
        <v>0</v>
      </c>
      <c r="J217" s="84" t="b">
        <v>0</v>
      </c>
      <c r="K217" s="84" t="b">
        <v>1</v>
      </c>
      <c r="L217" s="84" t="b">
        <v>0</v>
      </c>
    </row>
    <row r="218" spans="1:12" ht="15">
      <c r="A218" s="84" t="s">
        <v>2138</v>
      </c>
      <c r="B218" s="84" t="s">
        <v>2745</v>
      </c>
      <c r="C218" s="84">
        <v>2</v>
      </c>
      <c r="D218" s="123">
        <v>0.0016925990098063896</v>
      </c>
      <c r="E218" s="123">
        <v>2.526769911517248</v>
      </c>
      <c r="F218" s="84" t="s">
        <v>2814</v>
      </c>
      <c r="G218" s="84" t="b">
        <v>0</v>
      </c>
      <c r="H218" s="84" t="b">
        <v>1</v>
      </c>
      <c r="I218" s="84" t="b">
        <v>0</v>
      </c>
      <c r="J218" s="84" t="b">
        <v>1</v>
      </c>
      <c r="K218" s="84" t="b">
        <v>0</v>
      </c>
      <c r="L218" s="84" t="b">
        <v>0</v>
      </c>
    </row>
    <row r="219" spans="1:12" ht="15">
      <c r="A219" s="84" t="s">
        <v>2745</v>
      </c>
      <c r="B219" s="84" t="s">
        <v>2556</v>
      </c>
      <c r="C219" s="84">
        <v>2</v>
      </c>
      <c r="D219" s="123">
        <v>0.0016925990098063896</v>
      </c>
      <c r="E219" s="123">
        <v>2.225739915853267</v>
      </c>
      <c r="F219" s="84" t="s">
        <v>2814</v>
      </c>
      <c r="G219" s="84" t="b">
        <v>1</v>
      </c>
      <c r="H219" s="84" t="b">
        <v>0</v>
      </c>
      <c r="I219" s="84" t="b">
        <v>0</v>
      </c>
      <c r="J219" s="84" t="b">
        <v>1</v>
      </c>
      <c r="K219" s="84" t="b">
        <v>0</v>
      </c>
      <c r="L219" s="84" t="b">
        <v>0</v>
      </c>
    </row>
    <row r="220" spans="1:12" ht="15">
      <c r="A220" s="84" t="s">
        <v>339</v>
      </c>
      <c r="B220" s="84" t="s">
        <v>338</v>
      </c>
      <c r="C220" s="84">
        <v>2</v>
      </c>
      <c r="D220" s="123">
        <v>0.0016925990098063896</v>
      </c>
      <c r="E220" s="123">
        <v>2.8277999071812294</v>
      </c>
      <c r="F220" s="84" t="s">
        <v>2814</v>
      </c>
      <c r="G220" s="84" t="b">
        <v>0</v>
      </c>
      <c r="H220" s="84" t="b">
        <v>0</v>
      </c>
      <c r="I220" s="84" t="b">
        <v>0</v>
      </c>
      <c r="J220" s="84" t="b">
        <v>0</v>
      </c>
      <c r="K220" s="84" t="b">
        <v>0</v>
      </c>
      <c r="L220" s="84" t="b">
        <v>0</v>
      </c>
    </row>
    <row r="221" spans="1:12" ht="15">
      <c r="A221" s="84" t="s">
        <v>338</v>
      </c>
      <c r="B221" s="84" t="s">
        <v>337</v>
      </c>
      <c r="C221" s="84">
        <v>2</v>
      </c>
      <c r="D221" s="123">
        <v>0.0016925990098063896</v>
      </c>
      <c r="E221" s="123">
        <v>2.8277999071812294</v>
      </c>
      <c r="F221" s="84" t="s">
        <v>2814</v>
      </c>
      <c r="G221" s="84" t="b">
        <v>0</v>
      </c>
      <c r="H221" s="84" t="b">
        <v>0</v>
      </c>
      <c r="I221" s="84" t="b">
        <v>0</v>
      </c>
      <c r="J221" s="84" t="b">
        <v>0</v>
      </c>
      <c r="K221" s="84" t="b">
        <v>0</v>
      </c>
      <c r="L221" s="84" t="b">
        <v>0</v>
      </c>
    </row>
    <row r="222" spans="1:12" ht="15">
      <c r="A222" s="84" t="s">
        <v>2130</v>
      </c>
      <c r="B222" s="84" t="s">
        <v>2067</v>
      </c>
      <c r="C222" s="84">
        <v>2</v>
      </c>
      <c r="D222" s="123">
        <v>0.0016925990098063896</v>
      </c>
      <c r="E222" s="123">
        <v>0.8833172350310606</v>
      </c>
      <c r="F222" s="84" t="s">
        <v>2814</v>
      </c>
      <c r="G222" s="84" t="b">
        <v>0</v>
      </c>
      <c r="H222" s="84" t="b">
        <v>0</v>
      </c>
      <c r="I222" s="84" t="b">
        <v>0</v>
      </c>
      <c r="J222" s="84" t="b">
        <v>0</v>
      </c>
      <c r="K222" s="84" t="b">
        <v>0</v>
      </c>
      <c r="L222" s="84" t="b">
        <v>0</v>
      </c>
    </row>
    <row r="223" spans="1:12" ht="15">
      <c r="A223" s="84" t="s">
        <v>2131</v>
      </c>
      <c r="B223" s="84" t="s">
        <v>2121</v>
      </c>
      <c r="C223" s="84">
        <v>2</v>
      </c>
      <c r="D223" s="123">
        <v>0.0016925990098063896</v>
      </c>
      <c r="E223" s="123">
        <v>2.100801179244967</v>
      </c>
      <c r="F223" s="84" t="s">
        <v>2814</v>
      </c>
      <c r="G223" s="84" t="b">
        <v>0</v>
      </c>
      <c r="H223" s="84" t="b">
        <v>0</v>
      </c>
      <c r="I223" s="84" t="b">
        <v>0</v>
      </c>
      <c r="J223" s="84" t="b">
        <v>0</v>
      </c>
      <c r="K223" s="84" t="b">
        <v>0</v>
      </c>
      <c r="L223" s="84" t="b">
        <v>0</v>
      </c>
    </row>
    <row r="224" spans="1:12" ht="15">
      <c r="A224" s="84" t="s">
        <v>2747</v>
      </c>
      <c r="B224" s="84" t="s">
        <v>2748</v>
      </c>
      <c r="C224" s="84">
        <v>2</v>
      </c>
      <c r="D224" s="123">
        <v>0.001972626912749628</v>
      </c>
      <c r="E224" s="123">
        <v>3.0038911662369103</v>
      </c>
      <c r="F224" s="84" t="s">
        <v>2814</v>
      </c>
      <c r="G224" s="84" t="b">
        <v>0</v>
      </c>
      <c r="H224" s="84" t="b">
        <v>0</v>
      </c>
      <c r="I224" s="84" t="b">
        <v>0</v>
      </c>
      <c r="J224" s="84" t="b">
        <v>0</v>
      </c>
      <c r="K224" s="84" t="b">
        <v>1</v>
      </c>
      <c r="L224" s="84" t="b">
        <v>0</v>
      </c>
    </row>
    <row r="225" spans="1:12" ht="15">
      <c r="A225" s="84" t="s">
        <v>2108</v>
      </c>
      <c r="B225" s="84" t="s">
        <v>2107</v>
      </c>
      <c r="C225" s="84">
        <v>2</v>
      </c>
      <c r="D225" s="123">
        <v>0.0016925990098063896</v>
      </c>
      <c r="E225" s="123">
        <v>0.9413091820087475</v>
      </c>
      <c r="F225" s="84" t="s">
        <v>2814</v>
      </c>
      <c r="G225" s="84" t="b">
        <v>0</v>
      </c>
      <c r="H225" s="84" t="b">
        <v>0</v>
      </c>
      <c r="I225" s="84" t="b">
        <v>0</v>
      </c>
      <c r="J225" s="84" t="b">
        <v>0</v>
      </c>
      <c r="K225" s="84" t="b">
        <v>0</v>
      </c>
      <c r="L225" s="84" t="b">
        <v>0</v>
      </c>
    </row>
    <row r="226" spans="1:12" ht="15">
      <c r="A226" s="84" t="s">
        <v>2114</v>
      </c>
      <c r="B226" s="84" t="s">
        <v>2751</v>
      </c>
      <c r="C226" s="84">
        <v>2</v>
      </c>
      <c r="D226" s="123">
        <v>0.0016925990098063896</v>
      </c>
      <c r="E226" s="123">
        <v>2.074472240522618</v>
      </c>
      <c r="F226" s="84" t="s">
        <v>2814</v>
      </c>
      <c r="G226" s="84" t="b">
        <v>0</v>
      </c>
      <c r="H226" s="84" t="b">
        <v>0</v>
      </c>
      <c r="I226" s="84" t="b">
        <v>0</v>
      </c>
      <c r="J226" s="84" t="b">
        <v>1</v>
      </c>
      <c r="K226" s="84" t="b">
        <v>0</v>
      </c>
      <c r="L226" s="84" t="b">
        <v>0</v>
      </c>
    </row>
    <row r="227" spans="1:12" ht="15">
      <c r="A227" s="84" t="s">
        <v>2751</v>
      </c>
      <c r="B227" s="84" t="s">
        <v>2115</v>
      </c>
      <c r="C227" s="84">
        <v>2</v>
      </c>
      <c r="D227" s="123">
        <v>0.0016925990098063896</v>
      </c>
      <c r="E227" s="123">
        <v>2.225739915853267</v>
      </c>
      <c r="F227" s="84" t="s">
        <v>2814</v>
      </c>
      <c r="G227" s="84" t="b">
        <v>1</v>
      </c>
      <c r="H227" s="84" t="b">
        <v>0</v>
      </c>
      <c r="I227" s="84" t="b">
        <v>0</v>
      </c>
      <c r="J227" s="84" t="b">
        <v>0</v>
      </c>
      <c r="K227" s="84" t="b">
        <v>0</v>
      </c>
      <c r="L227" s="84" t="b">
        <v>0</v>
      </c>
    </row>
    <row r="228" spans="1:12" ht="15">
      <c r="A228" s="84" t="s">
        <v>2115</v>
      </c>
      <c r="B228" s="84" t="s">
        <v>2752</v>
      </c>
      <c r="C228" s="84">
        <v>2</v>
      </c>
      <c r="D228" s="123">
        <v>0.0016925990098063896</v>
      </c>
      <c r="E228" s="123">
        <v>2.225739915853267</v>
      </c>
      <c r="F228" s="84" t="s">
        <v>2814</v>
      </c>
      <c r="G228" s="84" t="b">
        <v>0</v>
      </c>
      <c r="H228" s="84" t="b">
        <v>0</v>
      </c>
      <c r="I228" s="84" t="b">
        <v>0</v>
      </c>
      <c r="J228" s="84" t="b">
        <v>0</v>
      </c>
      <c r="K228" s="84" t="b">
        <v>0</v>
      </c>
      <c r="L228" s="84" t="b">
        <v>0</v>
      </c>
    </row>
    <row r="229" spans="1:12" ht="15">
      <c r="A229" s="84" t="s">
        <v>2752</v>
      </c>
      <c r="B229" s="84" t="s">
        <v>2753</v>
      </c>
      <c r="C229" s="84">
        <v>2</v>
      </c>
      <c r="D229" s="123">
        <v>0.0016925990098063896</v>
      </c>
      <c r="E229" s="123">
        <v>3.0038911662369103</v>
      </c>
      <c r="F229" s="84" t="s">
        <v>2814</v>
      </c>
      <c r="G229" s="84" t="b">
        <v>0</v>
      </c>
      <c r="H229" s="84" t="b">
        <v>0</v>
      </c>
      <c r="I229" s="84" t="b">
        <v>0</v>
      </c>
      <c r="J229" s="84" t="b">
        <v>0</v>
      </c>
      <c r="K229" s="84" t="b">
        <v>0</v>
      </c>
      <c r="L229" s="84" t="b">
        <v>0</v>
      </c>
    </row>
    <row r="230" spans="1:12" ht="15">
      <c r="A230" s="84" t="s">
        <v>2753</v>
      </c>
      <c r="B230" s="84" t="s">
        <v>327</v>
      </c>
      <c r="C230" s="84">
        <v>2</v>
      </c>
      <c r="D230" s="123">
        <v>0.0016925990098063896</v>
      </c>
      <c r="E230" s="123">
        <v>1.3506786524615668</v>
      </c>
      <c r="F230" s="84" t="s">
        <v>2814</v>
      </c>
      <c r="G230" s="84" t="b">
        <v>0</v>
      </c>
      <c r="H230" s="84" t="b">
        <v>0</v>
      </c>
      <c r="I230" s="84" t="b">
        <v>0</v>
      </c>
      <c r="J230" s="84" t="b">
        <v>0</v>
      </c>
      <c r="K230" s="84" t="b">
        <v>0</v>
      </c>
      <c r="L230" s="84" t="b">
        <v>0</v>
      </c>
    </row>
    <row r="231" spans="1:12" ht="15">
      <c r="A231" s="84" t="s">
        <v>2100</v>
      </c>
      <c r="B231" s="84" t="s">
        <v>2754</v>
      </c>
      <c r="C231" s="84">
        <v>2</v>
      </c>
      <c r="D231" s="123">
        <v>0.0016925990098063896</v>
      </c>
      <c r="E231" s="123">
        <v>1.9827018671669725</v>
      </c>
      <c r="F231" s="84" t="s">
        <v>2814</v>
      </c>
      <c r="G231" s="84" t="b">
        <v>0</v>
      </c>
      <c r="H231" s="84" t="b">
        <v>0</v>
      </c>
      <c r="I231" s="84" t="b">
        <v>0</v>
      </c>
      <c r="J231" s="84" t="b">
        <v>0</v>
      </c>
      <c r="K231" s="84" t="b">
        <v>0</v>
      </c>
      <c r="L231" s="84" t="b">
        <v>0</v>
      </c>
    </row>
    <row r="232" spans="1:12" ht="15">
      <c r="A232" s="84" t="s">
        <v>2754</v>
      </c>
      <c r="B232" s="84" t="s">
        <v>2560</v>
      </c>
      <c r="C232" s="84">
        <v>2</v>
      </c>
      <c r="D232" s="123">
        <v>0.0016925990098063896</v>
      </c>
      <c r="E232" s="123">
        <v>2.350678652461567</v>
      </c>
      <c r="F232" s="84" t="s">
        <v>2814</v>
      </c>
      <c r="G232" s="84" t="b">
        <v>0</v>
      </c>
      <c r="H232" s="84" t="b">
        <v>0</v>
      </c>
      <c r="I232" s="84" t="b">
        <v>0</v>
      </c>
      <c r="J232" s="84" t="b">
        <v>0</v>
      </c>
      <c r="K232" s="84" t="b">
        <v>0</v>
      </c>
      <c r="L232" s="84" t="b">
        <v>0</v>
      </c>
    </row>
    <row r="233" spans="1:12" ht="15">
      <c r="A233" s="84" t="s">
        <v>2560</v>
      </c>
      <c r="B233" s="84" t="s">
        <v>2755</v>
      </c>
      <c r="C233" s="84">
        <v>2</v>
      </c>
      <c r="D233" s="123">
        <v>0.0016925990098063896</v>
      </c>
      <c r="E233" s="123">
        <v>2.7028611705729295</v>
      </c>
      <c r="F233" s="84" t="s">
        <v>2814</v>
      </c>
      <c r="G233" s="84" t="b">
        <v>0</v>
      </c>
      <c r="H233" s="84" t="b">
        <v>0</v>
      </c>
      <c r="I233" s="84" t="b">
        <v>0</v>
      </c>
      <c r="J233" s="84" t="b">
        <v>0</v>
      </c>
      <c r="K233" s="84" t="b">
        <v>0</v>
      </c>
      <c r="L233" s="84" t="b">
        <v>0</v>
      </c>
    </row>
    <row r="234" spans="1:12" ht="15">
      <c r="A234" s="84" t="s">
        <v>272</v>
      </c>
      <c r="B234" s="84" t="s">
        <v>2661</v>
      </c>
      <c r="C234" s="84">
        <v>2</v>
      </c>
      <c r="D234" s="123">
        <v>0.0016925990098063896</v>
      </c>
      <c r="E234" s="123">
        <v>3.0038911662369103</v>
      </c>
      <c r="F234" s="84" t="s">
        <v>2814</v>
      </c>
      <c r="G234" s="84" t="b">
        <v>0</v>
      </c>
      <c r="H234" s="84" t="b">
        <v>0</v>
      </c>
      <c r="I234" s="84" t="b">
        <v>0</v>
      </c>
      <c r="J234" s="84" t="b">
        <v>0</v>
      </c>
      <c r="K234" s="84" t="b">
        <v>0</v>
      </c>
      <c r="L234" s="84" t="b">
        <v>0</v>
      </c>
    </row>
    <row r="235" spans="1:12" ht="15">
      <c r="A235" s="84" t="s">
        <v>2596</v>
      </c>
      <c r="B235" s="84" t="s">
        <v>2620</v>
      </c>
      <c r="C235" s="84">
        <v>2</v>
      </c>
      <c r="D235" s="123">
        <v>0.0016925990098063896</v>
      </c>
      <c r="E235" s="123">
        <v>2.3049211619008916</v>
      </c>
      <c r="F235" s="84" t="s">
        <v>2814</v>
      </c>
      <c r="G235" s="84" t="b">
        <v>0</v>
      </c>
      <c r="H235" s="84" t="b">
        <v>0</v>
      </c>
      <c r="I235" s="84" t="b">
        <v>0</v>
      </c>
      <c r="J235" s="84" t="b">
        <v>0</v>
      </c>
      <c r="K235" s="84" t="b">
        <v>0</v>
      </c>
      <c r="L235" s="84" t="b">
        <v>0</v>
      </c>
    </row>
    <row r="236" spans="1:12" ht="15">
      <c r="A236" s="84" t="s">
        <v>2620</v>
      </c>
      <c r="B236" s="84" t="s">
        <v>2109</v>
      </c>
      <c r="C236" s="84">
        <v>2</v>
      </c>
      <c r="D236" s="123">
        <v>0.0016925990098063896</v>
      </c>
      <c r="E236" s="123">
        <v>1.7251375652840817</v>
      </c>
      <c r="F236" s="84" t="s">
        <v>2814</v>
      </c>
      <c r="G236" s="84" t="b">
        <v>0</v>
      </c>
      <c r="H236" s="84" t="b">
        <v>0</v>
      </c>
      <c r="I236" s="84" t="b">
        <v>0</v>
      </c>
      <c r="J236" s="84" t="b">
        <v>0</v>
      </c>
      <c r="K236" s="84" t="b">
        <v>0</v>
      </c>
      <c r="L236" s="84" t="b">
        <v>0</v>
      </c>
    </row>
    <row r="237" spans="1:12" ht="15">
      <c r="A237" s="84" t="s">
        <v>2109</v>
      </c>
      <c r="B237" s="84" t="s">
        <v>2758</v>
      </c>
      <c r="C237" s="84">
        <v>2</v>
      </c>
      <c r="D237" s="123">
        <v>0.0016925990098063896</v>
      </c>
      <c r="E237" s="123">
        <v>2.0496486567975856</v>
      </c>
      <c r="F237" s="84" t="s">
        <v>2814</v>
      </c>
      <c r="G237" s="84" t="b">
        <v>0</v>
      </c>
      <c r="H237" s="84" t="b">
        <v>0</v>
      </c>
      <c r="I237" s="84" t="b">
        <v>0</v>
      </c>
      <c r="J237" s="84" t="b">
        <v>0</v>
      </c>
      <c r="K237" s="84" t="b">
        <v>0</v>
      </c>
      <c r="L237" s="84" t="b">
        <v>0</v>
      </c>
    </row>
    <row r="238" spans="1:12" ht="15">
      <c r="A238" s="84" t="s">
        <v>2758</v>
      </c>
      <c r="B238" s="84" t="s">
        <v>2759</v>
      </c>
      <c r="C238" s="84">
        <v>2</v>
      </c>
      <c r="D238" s="123">
        <v>0.0016925990098063896</v>
      </c>
      <c r="E238" s="123">
        <v>3.0038911662369103</v>
      </c>
      <c r="F238" s="84" t="s">
        <v>2814</v>
      </c>
      <c r="G238" s="84" t="b">
        <v>0</v>
      </c>
      <c r="H238" s="84" t="b">
        <v>0</v>
      </c>
      <c r="I238" s="84" t="b">
        <v>0</v>
      </c>
      <c r="J238" s="84" t="b">
        <v>0</v>
      </c>
      <c r="K238" s="84" t="b">
        <v>0</v>
      </c>
      <c r="L238" s="84" t="b">
        <v>0</v>
      </c>
    </row>
    <row r="239" spans="1:12" ht="15">
      <c r="A239" s="84" t="s">
        <v>2760</v>
      </c>
      <c r="B239" s="84" t="s">
        <v>2067</v>
      </c>
      <c r="C239" s="84">
        <v>2</v>
      </c>
      <c r="D239" s="123">
        <v>0.0016925990098063896</v>
      </c>
      <c r="E239" s="123">
        <v>1.1843472306950418</v>
      </c>
      <c r="F239" s="84" t="s">
        <v>2814</v>
      </c>
      <c r="G239" s="84" t="b">
        <v>0</v>
      </c>
      <c r="H239" s="84" t="b">
        <v>0</v>
      </c>
      <c r="I239" s="84" t="b">
        <v>0</v>
      </c>
      <c r="J239" s="84" t="b">
        <v>0</v>
      </c>
      <c r="K239" s="84" t="b">
        <v>0</v>
      </c>
      <c r="L239" s="84" t="b">
        <v>0</v>
      </c>
    </row>
    <row r="240" spans="1:12" ht="15">
      <c r="A240" s="84" t="s">
        <v>2067</v>
      </c>
      <c r="B240" s="84" t="s">
        <v>2761</v>
      </c>
      <c r="C240" s="84">
        <v>2</v>
      </c>
      <c r="D240" s="123">
        <v>0.0016925990098063896</v>
      </c>
      <c r="E240" s="123">
        <v>1.201117440944935</v>
      </c>
      <c r="F240" s="84" t="s">
        <v>2814</v>
      </c>
      <c r="G240" s="84" t="b">
        <v>0</v>
      </c>
      <c r="H240" s="84" t="b">
        <v>0</v>
      </c>
      <c r="I240" s="84" t="b">
        <v>0</v>
      </c>
      <c r="J240" s="84" t="b">
        <v>0</v>
      </c>
      <c r="K240" s="84" t="b">
        <v>0</v>
      </c>
      <c r="L240" s="84" t="b">
        <v>0</v>
      </c>
    </row>
    <row r="241" spans="1:12" ht="15">
      <c r="A241" s="84" t="s">
        <v>2764</v>
      </c>
      <c r="B241" s="84" t="s">
        <v>2671</v>
      </c>
      <c r="C241" s="84">
        <v>2</v>
      </c>
      <c r="D241" s="123">
        <v>0.0016925990098063896</v>
      </c>
      <c r="E241" s="123">
        <v>2.8277999071812294</v>
      </c>
      <c r="F241" s="84" t="s">
        <v>2814</v>
      </c>
      <c r="G241" s="84" t="b">
        <v>0</v>
      </c>
      <c r="H241" s="84" t="b">
        <v>0</v>
      </c>
      <c r="I241" s="84" t="b">
        <v>0</v>
      </c>
      <c r="J241" s="84" t="b">
        <v>0</v>
      </c>
      <c r="K241" s="84" t="b">
        <v>0</v>
      </c>
      <c r="L241" s="84" t="b">
        <v>0</v>
      </c>
    </row>
    <row r="242" spans="1:12" ht="15">
      <c r="A242" s="84" t="s">
        <v>269</v>
      </c>
      <c r="B242" s="84" t="s">
        <v>2123</v>
      </c>
      <c r="C242" s="84">
        <v>2</v>
      </c>
      <c r="D242" s="123">
        <v>0.0016925990098063896</v>
      </c>
      <c r="E242" s="123">
        <v>3.0038911662369103</v>
      </c>
      <c r="F242" s="84" t="s">
        <v>2814</v>
      </c>
      <c r="G242" s="84" t="b">
        <v>0</v>
      </c>
      <c r="H242" s="84" t="b">
        <v>0</v>
      </c>
      <c r="I242" s="84" t="b">
        <v>0</v>
      </c>
      <c r="J242" s="84" t="b">
        <v>0</v>
      </c>
      <c r="K242" s="84" t="b">
        <v>0</v>
      </c>
      <c r="L242" s="84" t="b">
        <v>0</v>
      </c>
    </row>
    <row r="243" spans="1:12" ht="15">
      <c r="A243" s="84" t="s">
        <v>341</v>
      </c>
      <c r="B243" s="84" t="s">
        <v>340</v>
      </c>
      <c r="C243" s="84">
        <v>2</v>
      </c>
      <c r="D243" s="123">
        <v>0.0016925990098063896</v>
      </c>
      <c r="E243" s="123">
        <v>3.0038911662369103</v>
      </c>
      <c r="F243" s="84" t="s">
        <v>2814</v>
      </c>
      <c r="G243" s="84" t="b">
        <v>0</v>
      </c>
      <c r="H243" s="84" t="b">
        <v>0</v>
      </c>
      <c r="I243" s="84" t="b">
        <v>0</v>
      </c>
      <c r="J243" s="84" t="b">
        <v>0</v>
      </c>
      <c r="K243" s="84" t="b">
        <v>0</v>
      </c>
      <c r="L243" s="84" t="b">
        <v>0</v>
      </c>
    </row>
    <row r="244" spans="1:12" ht="15">
      <c r="A244" s="84" t="s">
        <v>340</v>
      </c>
      <c r="B244" s="84" t="s">
        <v>2147</v>
      </c>
      <c r="C244" s="84">
        <v>2</v>
      </c>
      <c r="D244" s="123">
        <v>0.0016925990098063896</v>
      </c>
      <c r="E244" s="123">
        <v>3.0038911662369103</v>
      </c>
      <c r="F244" s="84" t="s">
        <v>2814</v>
      </c>
      <c r="G244" s="84" t="b">
        <v>0</v>
      </c>
      <c r="H244" s="84" t="b">
        <v>0</v>
      </c>
      <c r="I244" s="84" t="b">
        <v>0</v>
      </c>
      <c r="J244" s="84" t="b">
        <v>0</v>
      </c>
      <c r="K244" s="84" t="b">
        <v>0</v>
      </c>
      <c r="L244" s="84" t="b">
        <v>0</v>
      </c>
    </row>
    <row r="245" spans="1:12" ht="15">
      <c r="A245" s="84" t="s">
        <v>2147</v>
      </c>
      <c r="B245" s="84" t="s">
        <v>2148</v>
      </c>
      <c r="C245" s="84">
        <v>2</v>
      </c>
      <c r="D245" s="123">
        <v>0.0016925990098063896</v>
      </c>
      <c r="E245" s="123">
        <v>3.0038911662369103</v>
      </c>
      <c r="F245" s="84" t="s">
        <v>2814</v>
      </c>
      <c r="G245" s="84" t="b">
        <v>0</v>
      </c>
      <c r="H245" s="84" t="b">
        <v>0</v>
      </c>
      <c r="I245" s="84" t="b">
        <v>0</v>
      </c>
      <c r="J245" s="84" t="b">
        <v>1</v>
      </c>
      <c r="K245" s="84" t="b">
        <v>0</v>
      </c>
      <c r="L245" s="84" t="b">
        <v>0</v>
      </c>
    </row>
    <row r="246" spans="1:12" ht="15">
      <c r="A246" s="84" t="s">
        <v>2148</v>
      </c>
      <c r="B246" s="84" t="s">
        <v>2149</v>
      </c>
      <c r="C246" s="84">
        <v>2</v>
      </c>
      <c r="D246" s="123">
        <v>0.0016925990098063896</v>
      </c>
      <c r="E246" s="123">
        <v>2.4598231218866347</v>
      </c>
      <c r="F246" s="84" t="s">
        <v>2814</v>
      </c>
      <c r="G246" s="84" t="b">
        <v>1</v>
      </c>
      <c r="H246" s="84" t="b">
        <v>0</v>
      </c>
      <c r="I246" s="84" t="b">
        <v>0</v>
      </c>
      <c r="J246" s="84" t="b">
        <v>0</v>
      </c>
      <c r="K246" s="84" t="b">
        <v>0</v>
      </c>
      <c r="L246" s="84" t="b">
        <v>0</v>
      </c>
    </row>
    <row r="247" spans="1:12" ht="15">
      <c r="A247" s="84" t="s">
        <v>327</v>
      </c>
      <c r="B247" s="84" t="s">
        <v>2150</v>
      </c>
      <c r="C247" s="84">
        <v>2</v>
      </c>
      <c r="D247" s="123">
        <v>0.0016925990098063896</v>
      </c>
      <c r="E247" s="123">
        <v>1.3005997881182492</v>
      </c>
      <c r="F247" s="84" t="s">
        <v>2814</v>
      </c>
      <c r="G247" s="84" t="b">
        <v>0</v>
      </c>
      <c r="H247" s="84" t="b">
        <v>0</v>
      </c>
      <c r="I247" s="84" t="b">
        <v>0</v>
      </c>
      <c r="J247" s="84" t="b">
        <v>0</v>
      </c>
      <c r="K247" s="84" t="b">
        <v>0</v>
      </c>
      <c r="L247" s="84" t="b">
        <v>0</v>
      </c>
    </row>
    <row r="248" spans="1:12" ht="15">
      <c r="A248" s="84" t="s">
        <v>2150</v>
      </c>
      <c r="B248" s="84" t="s">
        <v>2067</v>
      </c>
      <c r="C248" s="84">
        <v>2</v>
      </c>
      <c r="D248" s="123">
        <v>0.0016925990098063896</v>
      </c>
      <c r="E248" s="123">
        <v>1.1843472306950418</v>
      </c>
      <c r="F248" s="84" t="s">
        <v>2814</v>
      </c>
      <c r="G248" s="84" t="b">
        <v>0</v>
      </c>
      <c r="H248" s="84" t="b">
        <v>0</v>
      </c>
      <c r="I248" s="84" t="b">
        <v>0</v>
      </c>
      <c r="J248" s="84" t="b">
        <v>0</v>
      </c>
      <c r="K248" s="84" t="b">
        <v>0</v>
      </c>
      <c r="L248" s="84" t="b">
        <v>0</v>
      </c>
    </row>
    <row r="249" spans="1:12" ht="15">
      <c r="A249" s="84" t="s">
        <v>2108</v>
      </c>
      <c r="B249" s="84" t="s">
        <v>2151</v>
      </c>
      <c r="C249" s="84">
        <v>2</v>
      </c>
      <c r="D249" s="123">
        <v>0.0016925990098063896</v>
      </c>
      <c r="E249" s="123">
        <v>1.9827018671669725</v>
      </c>
      <c r="F249" s="84" t="s">
        <v>2814</v>
      </c>
      <c r="G249" s="84" t="b">
        <v>0</v>
      </c>
      <c r="H249" s="84" t="b">
        <v>0</v>
      </c>
      <c r="I249" s="84" t="b">
        <v>0</v>
      </c>
      <c r="J249" s="84" t="b">
        <v>0</v>
      </c>
      <c r="K249" s="84" t="b">
        <v>0</v>
      </c>
      <c r="L249" s="84" t="b">
        <v>0</v>
      </c>
    </row>
    <row r="250" spans="1:12" ht="15">
      <c r="A250" s="84" t="s">
        <v>2151</v>
      </c>
      <c r="B250" s="84" t="s">
        <v>2649</v>
      </c>
      <c r="C250" s="84">
        <v>2</v>
      </c>
      <c r="D250" s="123">
        <v>0.0016925990098063896</v>
      </c>
      <c r="E250" s="123">
        <v>2.8277999071812294</v>
      </c>
      <c r="F250" s="84" t="s">
        <v>2814</v>
      </c>
      <c r="G250" s="84" t="b">
        <v>0</v>
      </c>
      <c r="H250" s="84" t="b">
        <v>0</v>
      </c>
      <c r="I250" s="84" t="b">
        <v>0</v>
      </c>
      <c r="J250" s="84" t="b">
        <v>0</v>
      </c>
      <c r="K250" s="84" t="b">
        <v>0</v>
      </c>
      <c r="L250" s="84" t="b">
        <v>0</v>
      </c>
    </row>
    <row r="251" spans="1:12" ht="15">
      <c r="A251" s="84" t="s">
        <v>314</v>
      </c>
      <c r="B251" s="84" t="s">
        <v>2572</v>
      </c>
      <c r="C251" s="84">
        <v>2</v>
      </c>
      <c r="D251" s="123">
        <v>0.0016925990098063896</v>
      </c>
      <c r="E251" s="123">
        <v>1.3884672133509666</v>
      </c>
      <c r="F251" s="84" t="s">
        <v>2814</v>
      </c>
      <c r="G251" s="84" t="b">
        <v>0</v>
      </c>
      <c r="H251" s="84" t="b">
        <v>0</v>
      </c>
      <c r="I251" s="84" t="b">
        <v>0</v>
      </c>
      <c r="J251" s="84" t="b">
        <v>0</v>
      </c>
      <c r="K251" s="84" t="b">
        <v>0</v>
      </c>
      <c r="L251" s="84" t="b">
        <v>0</v>
      </c>
    </row>
    <row r="252" spans="1:12" ht="15">
      <c r="A252" s="84" t="s">
        <v>2767</v>
      </c>
      <c r="B252" s="84" t="s">
        <v>2104</v>
      </c>
      <c r="C252" s="84">
        <v>2</v>
      </c>
      <c r="D252" s="123">
        <v>0.0016925990098063896</v>
      </c>
      <c r="E252" s="123">
        <v>1.9827018671669725</v>
      </c>
      <c r="F252" s="84" t="s">
        <v>2814</v>
      </c>
      <c r="G252" s="84" t="b">
        <v>0</v>
      </c>
      <c r="H252" s="84" t="b">
        <v>0</v>
      </c>
      <c r="I252" s="84" t="b">
        <v>0</v>
      </c>
      <c r="J252" s="84" t="b">
        <v>0</v>
      </c>
      <c r="K252" s="84" t="b">
        <v>0</v>
      </c>
      <c r="L252" s="84" t="b">
        <v>0</v>
      </c>
    </row>
    <row r="253" spans="1:12" ht="15">
      <c r="A253" s="84" t="s">
        <v>2104</v>
      </c>
      <c r="B253" s="84" t="s">
        <v>2768</v>
      </c>
      <c r="C253" s="84">
        <v>2</v>
      </c>
      <c r="D253" s="123">
        <v>0.0016925990098063896</v>
      </c>
      <c r="E253" s="123">
        <v>1.9827018671669725</v>
      </c>
      <c r="F253" s="84" t="s">
        <v>2814</v>
      </c>
      <c r="G253" s="84" t="b">
        <v>0</v>
      </c>
      <c r="H253" s="84" t="b">
        <v>0</v>
      </c>
      <c r="I253" s="84" t="b">
        <v>0</v>
      </c>
      <c r="J253" s="84" t="b">
        <v>0</v>
      </c>
      <c r="K253" s="84" t="b">
        <v>0</v>
      </c>
      <c r="L253" s="84" t="b">
        <v>0</v>
      </c>
    </row>
    <row r="254" spans="1:12" ht="15">
      <c r="A254" s="84" t="s">
        <v>2768</v>
      </c>
      <c r="B254" s="84" t="s">
        <v>2769</v>
      </c>
      <c r="C254" s="84">
        <v>2</v>
      </c>
      <c r="D254" s="123">
        <v>0.0016925990098063896</v>
      </c>
      <c r="E254" s="123">
        <v>3.0038911662369103</v>
      </c>
      <c r="F254" s="84" t="s">
        <v>2814</v>
      </c>
      <c r="G254" s="84" t="b">
        <v>0</v>
      </c>
      <c r="H254" s="84" t="b">
        <v>0</v>
      </c>
      <c r="I254" s="84" t="b">
        <v>0</v>
      </c>
      <c r="J254" s="84" t="b">
        <v>0</v>
      </c>
      <c r="K254" s="84" t="b">
        <v>0</v>
      </c>
      <c r="L254" s="84" t="b">
        <v>0</v>
      </c>
    </row>
    <row r="255" spans="1:12" ht="15">
      <c r="A255" s="84" t="s">
        <v>2769</v>
      </c>
      <c r="B255" s="84" t="s">
        <v>2770</v>
      </c>
      <c r="C255" s="84">
        <v>2</v>
      </c>
      <c r="D255" s="123">
        <v>0.0016925990098063896</v>
      </c>
      <c r="E255" s="123">
        <v>3.0038911662369103</v>
      </c>
      <c r="F255" s="84" t="s">
        <v>2814</v>
      </c>
      <c r="G255" s="84" t="b">
        <v>0</v>
      </c>
      <c r="H255" s="84" t="b">
        <v>0</v>
      </c>
      <c r="I255" s="84" t="b">
        <v>0</v>
      </c>
      <c r="J255" s="84" t="b">
        <v>0</v>
      </c>
      <c r="K255" s="84" t="b">
        <v>0</v>
      </c>
      <c r="L255" s="84" t="b">
        <v>0</v>
      </c>
    </row>
    <row r="256" spans="1:12" ht="15">
      <c r="A256" s="84" t="s">
        <v>2770</v>
      </c>
      <c r="B256" s="84" t="s">
        <v>2771</v>
      </c>
      <c r="C256" s="84">
        <v>2</v>
      </c>
      <c r="D256" s="123">
        <v>0.0016925990098063896</v>
      </c>
      <c r="E256" s="123">
        <v>3.0038911662369103</v>
      </c>
      <c r="F256" s="84" t="s">
        <v>2814</v>
      </c>
      <c r="G256" s="84" t="b">
        <v>0</v>
      </c>
      <c r="H256" s="84" t="b">
        <v>0</v>
      </c>
      <c r="I256" s="84" t="b">
        <v>0</v>
      </c>
      <c r="J256" s="84" t="b">
        <v>0</v>
      </c>
      <c r="K256" s="84" t="b">
        <v>0</v>
      </c>
      <c r="L256" s="84" t="b">
        <v>0</v>
      </c>
    </row>
    <row r="257" spans="1:12" ht="15">
      <c r="A257" s="84" t="s">
        <v>2771</v>
      </c>
      <c r="B257" s="84" t="s">
        <v>2772</v>
      </c>
      <c r="C257" s="84">
        <v>2</v>
      </c>
      <c r="D257" s="123">
        <v>0.0016925990098063896</v>
      </c>
      <c r="E257" s="123">
        <v>3.0038911662369103</v>
      </c>
      <c r="F257" s="84" t="s">
        <v>2814</v>
      </c>
      <c r="G257" s="84" t="b">
        <v>0</v>
      </c>
      <c r="H257" s="84" t="b">
        <v>0</v>
      </c>
      <c r="I257" s="84" t="b">
        <v>0</v>
      </c>
      <c r="J257" s="84" t="b">
        <v>1</v>
      </c>
      <c r="K257" s="84" t="b">
        <v>0</v>
      </c>
      <c r="L257" s="84" t="b">
        <v>0</v>
      </c>
    </row>
    <row r="258" spans="1:12" ht="15">
      <c r="A258" s="84" t="s">
        <v>2772</v>
      </c>
      <c r="B258" s="84" t="s">
        <v>2773</v>
      </c>
      <c r="C258" s="84">
        <v>2</v>
      </c>
      <c r="D258" s="123">
        <v>0.0016925990098063896</v>
      </c>
      <c r="E258" s="123">
        <v>3.0038911662369103</v>
      </c>
      <c r="F258" s="84" t="s">
        <v>2814</v>
      </c>
      <c r="G258" s="84" t="b">
        <v>1</v>
      </c>
      <c r="H258" s="84" t="b">
        <v>0</v>
      </c>
      <c r="I258" s="84" t="b">
        <v>0</v>
      </c>
      <c r="J258" s="84" t="b">
        <v>0</v>
      </c>
      <c r="K258" s="84" t="b">
        <v>0</v>
      </c>
      <c r="L258" s="84" t="b">
        <v>0</v>
      </c>
    </row>
    <row r="259" spans="1:12" ht="15">
      <c r="A259" s="84" t="s">
        <v>2773</v>
      </c>
      <c r="B259" s="84" t="s">
        <v>2774</v>
      </c>
      <c r="C259" s="84">
        <v>2</v>
      </c>
      <c r="D259" s="123">
        <v>0.0016925990098063896</v>
      </c>
      <c r="E259" s="123">
        <v>3.0038911662369103</v>
      </c>
      <c r="F259" s="84" t="s">
        <v>2814</v>
      </c>
      <c r="G259" s="84" t="b">
        <v>0</v>
      </c>
      <c r="H259" s="84" t="b">
        <v>0</v>
      </c>
      <c r="I259" s="84" t="b">
        <v>0</v>
      </c>
      <c r="J259" s="84" t="b">
        <v>0</v>
      </c>
      <c r="K259" s="84" t="b">
        <v>0</v>
      </c>
      <c r="L259" s="84" t="b">
        <v>0</v>
      </c>
    </row>
    <row r="260" spans="1:12" ht="15">
      <c r="A260" s="84" t="s">
        <v>2774</v>
      </c>
      <c r="B260" s="84" t="s">
        <v>2570</v>
      </c>
      <c r="C260" s="84">
        <v>2</v>
      </c>
      <c r="D260" s="123">
        <v>0.0016925990098063896</v>
      </c>
      <c r="E260" s="123">
        <v>2.526769911517248</v>
      </c>
      <c r="F260" s="84" t="s">
        <v>2814</v>
      </c>
      <c r="G260" s="84" t="b">
        <v>0</v>
      </c>
      <c r="H260" s="84" t="b">
        <v>0</v>
      </c>
      <c r="I260" s="84" t="b">
        <v>0</v>
      </c>
      <c r="J260" s="84" t="b">
        <v>0</v>
      </c>
      <c r="K260" s="84" t="b">
        <v>0</v>
      </c>
      <c r="L260" s="84" t="b">
        <v>0</v>
      </c>
    </row>
    <row r="261" spans="1:12" ht="15">
      <c r="A261" s="84" t="s">
        <v>2570</v>
      </c>
      <c r="B261" s="84" t="s">
        <v>2775</v>
      </c>
      <c r="C261" s="84">
        <v>2</v>
      </c>
      <c r="D261" s="123">
        <v>0.0016925990098063896</v>
      </c>
      <c r="E261" s="123">
        <v>2.605951157564873</v>
      </c>
      <c r="F261" s="84" t="s">
        <v>2814</v>
      </c>
      <c r="G261" s="84" t="b">
        <v>0</v>
      </c>
      <c r="H261" s="84" t="b">
        <v>0</v>
      </c>
      <c r="I261" s="84" t="b">
        <v>0</v>
      </c>
      <c r="J261" s="84" t="b">
        <v>0</v>
      </c>
      <c r="K261" s="84" t="b">
        <v>0</v>
      </c>
      <c r="L261" s="84" t="b">
        <v>0</v>
      </c>
    </row>
    <row r="262" spans="1:12" ht="15">
      <c r="A262" s="84" t="s">
        <v>2775</v>
      </c>
      <c r="B262" s="84" t="s">
        <v>2573</v>
      </c>
      <c r="C262" s="84">
        <v>2</v>
      </c>
      <c r="D262" s="123">
        <v>0.0016925990098063896</v>
      </c>
      <c r="E262" s="123">
        <v>2.526769911517248</v>
      </c>
      <c r="F262" s="84" t="s">
        <v>2814</v>
      </c>
      <c r="G262" s="84" t="b">
        <v>0</v>
      </c>
      <c r="H262" s="84" t="b">
        <v>0</v>
      </c>
      <c r="I262" s="84" t="b">
        <v>0</v>
      </c>
      <c r="J262" s="84" t="b">
        <v>0</v>
      </c>
      <c r="K262" s="84" t="b">
        <v>0</v>
      </c>
      <c r="L262" s="84" t="b">
        <v>0</v>
      </c>
    </row>
    <row r="263" spans="1:12" ht="15">
      <c r="A263" s="84" t="s">
        <v>2573</v>
      </c>
      <c r="B263" s="84" t="s">
        <v>2776</v>
      </c>
      <c r="C263" s="84">
        <v>2</v>
      </c>
      <c r="D263" s="123">
        <v>0.0016925990098063896</v>
      </c>
      <c r="E263" s="123">
        <v>2.526769911517248</v>
      </c>
      <c r="F263" s="84" t="s">
        <v>2814</v>
      </c>
      <c r="G263" s="84" t="b">
        <v>0</v>
      </c>
      <c r="H263" s="84" t="b">
        <v>0</v>
      </c>
      <c r="I263" s="84" t="b">
        <v>0</v>
      </c>
      <c r="J263" s="84" t="b">
        <v>0</v>
      </c>
      <c r="K263" s="84" t="b">
        <v>0</v>
      </c>
      <c r="L263" s="84" t="b">
        <v>0</v>
      </c>
    </row>
    <row r="264" spans="1:12" ht="15">
      <c r="A264" s="84" t="s">
        <v>2784</v>
      </c>
      <c r="B264" s="84" t="s">
        <v>2108</v>
      </c>
      <c r="C264" s="84">
        <v>2</v>
      </c>
      <c r="D264" s="123">
        <v>0.0016925990098063896</v>
      </c>
      <c r="E264" s="123">
        <v>2.0261675609480627</v>
      </c>
      <c r="F264" s="84" t="s">
        <v>2814</v>
      </c>
      <c r="G264" s="84" t="b">
        <v>0</v>
      </c>
      <c r="H264" s="84" t="b">
        <v>0</v>
      </c>
      <c r="I264" s="84" t="b">
        <v>0</v>
      </c>
      <c r="J264" s="84" t="b">
        <v>0</v>
      </c>
      <c r="K264" s="84" t="b">
        <v>0</v>
      </c>
      <c r="L264" s="84" t="b">
        <v>0</v>
      </c>
    </row>
    <row r="265" spans="1:12" ht="15">
      <c r="A265" s="84" t="s">
        <v>2067</v>
      </c>
      <c r="B265" s="84" t="s">
        <v>2569</v>
      </c>
      <c r="C265" s="84">
        <v>2</v>
      </c>
      <c r="D265" s="123">
        <v>0.0016925990098063896</v>
      </c>
      <c r="E265" s="123">
        <v>0.6570493965946592</v>
      </c>
      <c r="F265" s="84" t="s">
        <v>2814</v>
      </c>
      <c r="G265" s="84" t="b">
        <v>0</v>
      </c>
      <c r="H265" s="84" t="b">
        <v>0</v>
      </c>
      <c r="I265" s="84" t="b">
        <v>0</v>
      </c>
      <c r="J265" s="84" t="b">
        <v>0</v>
      </c>
      <c r="K265" s="84" t="b">
        <v>0</v>
      </c>
      <c r="L265" s="84" t="b">
        <v>0</v>
      </c>
    </row>
    <row r="266" spans="1:12" ht="15">
      <c r="A266" s="84" t="s">
        <v>2590</v>
      </c>
      <c r="B266" s="84" t="s">
        <v>2788</v>
      </c>
      <c r="C266" s="84">
        <v>2</v>
      </c>
      <c r="D266" s="123">
        <v>0.0016925990098063896</v>
      </c>
      <c r="E266" s="123">
        <v>2.526769911517248</v>
      </c>
      <c r="F266" s="84" t="s">
        <v>2814</v>
      </c>
      <c r="G266" s="84" t="b">
        <v>0</v>
      </c>
      <c r="H266" s="84" t="b">
        <v>0</v>
      </c>
      <c r="I266" s="84" t="b">
        <v>0</v>
      </c>
      <c r="J266" s="84" t="b">
        <v>0</v>
      </c>
      <c r="K266" s="84" t="b">
        <v>0</v>
      </c>
      <c r="L266" s="84" t="b">
        <v>0</v>
      </c>
    </row>
    <row r="267" spans="1:12" ht="15">
      <c r="A267" s="84" t="s">
        <v>2788</v>
      </c>
      <c r="B267" s="84" t="s">
        <v>2677</v>
      </c>
      <c r="C267" s="84">
        <v>2</v>
      </c>
      <c r="D267" s="123">
        <v>0.0016925990098063896</v>
      </c>
      <c r="E267" s="123">
        <v>2.8277999071812294</v>
      </c>
      <c r="F267" s="84" t="s">
        <v>2814</v>
      </c>
      <c r="G267" s="84" t="b">
        <v>0</v>
      </c>
      <c r="H267" s="84" t="b">
        <v>0</v>
      </c>
      <c r="I267" s="84" t="b">
        <v>0</v>
      </c>
      <c r="J267" s="84" t="b">
        <v>0</v>
      </c>
      <c r="K267" s="84" t="b">
        <v>0</v>
      </c>
      <c r="L267" s="84" t="b">
        <v>0</v>
      </c>
    </row>
    <row r="268" spans="1:12" ht="15">
      <c r="A268" s="84" t="s">
        <v>2682</v>
      </c>
      <c r="B268" s="84" t="s">
        <v>2620</v>
      </c>
      <c r="C268" s="84">
        <v>2</v>
      </c>
      <c r="D268" s="123">
        <v>0.0016925990098063896</v>
      </c>
      <c r="E268" s="123">
        <v>2.7028611705729295</v>
      </c>
      <c r="F268" s="84" t="s">
        <v>2814</v>
      </c>
      <c r="G268" s="84" t="b">
        <v>0</v>
      </c>
      <c r="H268" s="84" t="b">
        <v>0</v>
      </c>
      <c r="I268" s="84" t="b">
        <v>0</v>
      </c>
      <c r="J268" s="84" t="b">
        <v>0</v>
      </c>
      <c r="K268" s="84" t="b">
        <v>0</v>
      </c>
      <c r="L268" s="84" t="b">
        <v>0</v>
      </c>
    </row>
    <row r="269" spans="1:12" ht="15">
      <c r="A269" s="84" t="s">
        <v>2620</v>
      </c>
      <c r="B269" s="84" t="s">
        <v>2556</v>
      </c>
      <c r="C269" s="84">
        <v>2</v>
      </c>
      <c r="D269" s="123">
        <v>0.0016925990098063896</v>
      </c>
      <c r="E269" s="123">
        <v>1.9247099201892857</v>
      </c>
      <c r="F269" s="84" t="s">
        <v>2814</v>
      </c>
      <c r="G269" s="84" t="b">
        <v>0</v>
      </c>
      <c r="H269" s="84" t="b">
        <v>0</v>
      </c>
      <c r="I269" s="84" t="b">
        <v>0</v>
      </c>
      <c r="J269" s="84" t="b">
        <v>1</v>
      </c>
      <c r="K269" s="84" t="b">
        <v>0</v>
      </c>
      <c r="L269" s="84" t="b">
        <v>0</v>
      </c>
    </row>
    <row r="270" spans="1:12" ht="15">
      <c r="A270" s="84" t="s">
        <v>2556</v>
      </c>
      <c r="B270" s="84" t="s">
        <v>2112</v>
      </c>
      <c r="C270" s="84">
        <v>2</v>
      </c>
      <c r="D270" s="123">
        <v>0.0016925990098063896</v>
      </c>
      <c r="E270" s="123">
        <v>1.6816718715029912</v>
      </c>
      <c r="F270" s="84" t="s">
        <v>2814</v>
      </c>
      <c r="G270" s="84" t="b">
        <v>1</v>
      </c>
      <c r="H270" s="84" t="b">
        <v>0</v>
      </c>
      <c r="I270" s="84" t="b">
        <v>0</v>
      </c>
      <c r="J270" s="84" t="b">
        <v>0</v>
      </c>
      <c r="K270" s="84" t="b">
        <v>0</v>
      </c>
      <c r="L270" s="84" t="b">
        <v>0</v>
      </c>
    </row>
    <row r="271" spans="1:12" ht="15">
      <c r="A271" s="84" t="s">
        <v>2112</v>
      </c>
      <c r="B271" s="84" t="s">
        <v>2789</v>
      </c>
      <c r="C271" s="84">
        <v>2</v>
      </c>
      <c r="D271" s="123">
        <v>0.0016925990098063896</v>
      </c>
      <c r="E271" s="123">
        <v>2.4018311749089483</v>
      </c>
      <c r="F271" s="84" t="s">
        <v>2814</v>
      </c>
      <c r="G271" s="84" t="b">
        <v>0</v>
      </c>
      <c r="H271" s="84" t="b">
        <v>0</v>
      </c>
      <c r="I271" s="84" t="b">
        <v>0</v>
      </c>
      <c r="J271" s="84" t="b">
        <v>0</v>
      </c>
      <c r="K271" s="84" t="b">
        <v>0</v>
      </c>
      <c r="L271" s="84" t="b">
        <v>0</v>
      </c>
    </row>
    <row r="272" spans="1:12" ht="15">
      <c r="A272" s="84" t="s">
        <v>2789</v>
      </c>
      <c r="B272" s="84" t="s">
        <v>2790</v>
      </c>
      <c r="C272" s="84">
        <v>2</v>
      </c>
      <c r="D272" s="123">
        <v>0.0016925990098063896</v>
      </c>
      <c r="E272" s="123">
        <v>3.0038911662369103</v>
      </c>
      <c r="F272" s="84" t="s">
        <v>2814</v>
      </c>
      <c r="G272" s="84" t="b">
        <v>0</v>
      </c>
      <c r="H272" s="84" t="b">
        <v>0</v>
      </c>
      <c r="I272" s="84" t="b">
        <v>0</v>
      </c>
      <c r="J272" s="84" t="b">
        <v>0</v>
      </c>
      <c r="K272" s="84" t="b">
        <v>0</v>
      </c>
      <c r="L272" s="84" t="b">
        <v>0</v>
      </c>
    </row>
    <row r="273" spans="1:12" ht="15">
      <c r="A273" s="84" t="s">
        <v>2790</v>
      </c>
      <c r="B273" s="84" t="s">
        <v>2557</v>
      </c>
      <c r="C273" s="84">
        <v>2</v>
      </c>
      <c r="D273" s="123">
        <v>0.0016925990098063896</v>
      </c>
      <c r="E273" s="123">
        <v>2.3049211619008916</v>
      </c>
      <c r="F273" s="84" t="s">
        <v>2814</v>
      </c>
      <c r="G273" s="84" t="b">
        <v>0</v>
      </c>
      <c r="H273" s="84" t="b">
        <v>0</v>
      </c>
      <c r="I273" s="84" t="b">
        <v>0</v>
      </c>
      <c r="J273" s="84" t="b">
        <v>0</v>
      </c>
      <c r="K273" s="84" t="b">
        <v>0</v>
      </c>
      <c r="L273" s="84" t="b">
        <v>0</v>
      </c>
    </row>
    <row r="274" spans="1:12" ht="15">
      <c r="A274" s="84" t="s">
        <v>2557</v>
      </c>
      <c r="B274" s="84" t="s">
        <v>2791</v>
      </c>
      <c r="C274" s="84">
        <v>2</v>
      </c>
      <c r="D274" s="123">
        <v>0.0016925990098063896</v>
      </c>
      <c r="E274" s="123">
        <v>2.350678652461567</v>
      </c>
      <c r="F274" s="84" t="s">
        <v>2814</v>
      </c>
      <c r="G274" s="84" t="b">
        <v>0</v>
      </c>
      <c r="H274" s="84" t="b">
        <v>0</v>
      </c>
      <c r="I274" s="84" t="b">
        <v>0</v>
      </c>
      <c r="J274" s="84" t="b">
        <v>0</v>
      </c>
      <c r="K274" s="84" t="b">
        <v>1</v>
      </c>
      <c r="L274" s="84" t="b">
        <v>0</v>
      </c>
    </row>
    <row r="275" spans="1:12" ht="15">
      <c r="A275" s="84" t="s">
        <v>252</v>
      </c>
      <c r="B275" s="84" t="s">
        <v>2792</v>
      </c>
      <c r="C275" s="84">
        <v>2</v>
      </c>
      <c r="D275" s="123">
        <v>0.0016925990098063896</v>
      </c>
      <c r="E275" s="123">
        <v>2.8277999071812294</v>
      </c>
      <c r="F275" s="84" t="s">
        <v>2814</v>
      </c>
      <c r="G275" s="84" t="b">
        <v>0</v>
      </c>
      <c r="H275" s="84" t="b">
        <v>0</v>
      </c>
      <c r="I275" s="84" t="b">
        <v>0</v>
      </c>
      <c r="J275" s="84" t="b">
        <v>0</v>
      </c>
      <c r="K275" s="84" t="b">
        <v>0</v>
      </c>
      <c r="L275" s="84" t="b">
        <v>0</v>
      </c>
    </row>
    <row r="276" spans="1:12" ht="15">
      <c r="A276" s="84" t="s">
        <v>2681</v>
      </c>
      <c r="B276" s="84" t="s">
        <v>2067</v>
      </c>
      <c r="C276" s="84">
        <v>2</v>
      </c>
      <c r="D276" s="123">
        <v>0.0016925990098063896</v>
      </c>
      <c r="E276" s="123">
        <v>1.1843472306950418</v>
      </c>
      <c r="F276" s="84" t="s">
        <v>2814</v>
      </c>
      <c r="G276" s="84" t="b">
        <v>0</v>
      </c>
      <c r="H276" s="84" t="b">
        <v>0</v>
      </c>
      <c r="I276" s="84" t="b">
        <v>0</v>
      </c>
      <c r="J276" s="84" t="b">
        <v>0</v>
      </c>
      <c r="K276" s="84" t="b">
        <v>0</v>
      </c>
      <c r="L276" s="84" t="b">
        <v>0</v>
      </c>
    </row>
    <row r="277" spans="1:12" ht="15">
      <c r="A277" s="84" t="s">
        <v>2067</v>
      </c>
      <c r="B277" s="84" t="s">
        <v>2793</v>
      </c>
      <c r="C277" s="84">
        <v>2</v>
      </c>
      <c r="D277" s="123">
        <v>0.0016925990098063896</v>
      </c>
      <c r="E277" s="123">
        <v>1.201117440944935</v>
      </c>
      <c r="F277" s="84" t="s">
        <v>2814</v>
      </c>
      <c r="G277" s="84" t="b">
        <v>0</v>
      </c>
      <c r="H277" s="84" t="b">
        <v>0</v>
      </c>
      <c r="I277" s="84" t="b">
        <v>0</v>
      </c>
      <c r="J277" s="84" t="b">
        <v>0</v>
      </c>
      <c r="K277" s="84" t="b">
        <v>0</v>
      </c>
      <c r="L277" s="84" t="b">
        <v>0</v>
      </c>
    </row>
    <row r="278" spans="1:12" ht="15">
      <c r="A278" s="84" t="s">
        <v>2793</v>
      </c>
      <c r="B278" s="84" t="s">
        <v>2590</v>
      </c>
      <c r="C278" s="84">
        <v>2</v>
      </c>
      <c r="D278" s="123">
        <v>0.0016925990098063896</v>
      </c>
      <c r="E278" s="123">
        <v>2.7028611705729295</v>
      </c>
      <c r="F278" s="84" t="s">
        <v>2814</v>
      </c>
      <c r="G278" s="84" t="b">
        <v>0</v>
      </c>
      <c r="H278" s="84" t="b">
        <v>0</v>
      </c>
      <c r="I278" s="84" t="b">
        <v>0</v>
      </c>
      <c r="J278" s="84" t="b">
        <v>0</v>
      </c>
      <c r="K278" s="84" t="b">
        <v>0</v>
      </c>
      <c r="L278" s="84" t="b">
        <v>0</v>
      </c>
    </row>
    <row r="279" spans="1:12" ht="15">
      <c r="A279" s="84" t="s">
        <v>243</v>
      </c>
      <c r="B279" s="84" t="s">
        <v>314</v>
      </c>
      <c r="C279" s="84">
        <v>2</v>
      </c>
      <c r="D279" s="123">
        <v>0.0016925990098063896</v>
      </c>
      <c r="E279" s="123">
        <v>2.3049211619008916</v>
      </c>
      <c r="F279" s="84" t="s">
        <v>2814</v>
      </c>
      <c r="G279" s="84" t="b">
        <v>0</v>
      </c>
      <c r="H279" s="84" t="b">
        <v>0</v>
      </c>
      <c r="I279" s="84" t="b">
        <v>0</v>
      </c>
      <c r="J279" s="84" t="b">
        <v>0</v>
      </c>
      <c r="K279" s="84" t="b">
        <v>0</v>
      </c>
      <c r="L279" s="84" t="b">
        <v>0</v>
      </c>
    </row>
    <row r="280" spans="1:12" ht="15">
      <c r="A280" s="84" t="s">
        <v>333</v>
      </c>
      <c r="B280" s="84" t="s">
        <v>2688</v>
      </c>
      <c r="C280" s="84">
        <v>2</v>
      </c>
      <c r="D280" s="123">
        <v>0.0016925990098063896</v>
      </c>
      <c r="E280" s="123">
        <v>2.8277999071812294</v>
      </c>
      <c r="F280" s="84" t="s">
        <v>2814</v>
      </c>
      <c r="G280" s="84" t="b">
        <v>0</v>
      </c>
      <c r="H280" s="84" t="b">
        <v>0</v>
      </c>
      <c r="I280" s="84" t="b">
        <v>0</v>
      </c>
      <c r="J280" s="84" t="b">
        <v>0</v>
      </c>
      <c r="K280" s="84" t="b">
        <v>0</v>
      </c>
      <c r="L280" s="84" t="b">
        <v>0</v>
      </c>
    </row>
    <row r="281" spans="1:12" ht="15">
      <c r="A281" s="84" t="s">
        <v>2688</v>
      </c>
      <c r="B281" s="84" t="s">
        <v>2797</v>
      </c>
      <c r="C281" s="84">
        <v>2</v>
      </c>
      <c r="D281" s="123">
        <v>0.0016925990098063896</v>
      </c>
      <c r="E281" s="123">
        <v>2.8277999071812294</v>
      </c>
      <c r="F281" s="84" t="s">
        <v>2814</v>
      </c>
      <c r="G281" s="84" t="b">
        <v>0</v>
      </c>
      <c r="H281" s="84" t="b">
        <v>0</v>
      </c>
      <c r="I281" s="84" t="b">
        <v>0</v>
      </c>
      <c r="J281" s="84" t="b">
        <v>0</v>
      </c>
      <c r="K281" s="84" t="b">
        <v>0</v>
      </c>
      <c r="L281" s="84" t="b">
        <v>0</v>
      </c>
    </row>
    <row r="282" spans="1:12" ht="15">
      <c r="A282" s="84" t="s">
        <v>2797</v>
      </c>
      <c r="B282" s="84" t="s">
        <v>2798</v>
      </c>
      <c r="C282" s="84">
        <v>2</v>
      </c>
      <c r="D282" s="123">
        <v>0.0016925990098063896</v>
      </c>
      <c r="E282" s="123">
        <v>3.0038911662369103</v>
      </c>
      <c r="F282" s="84" t="s">
        <v>2814</v>
      </c>
      <c r="G282" s="84" t="b">
        <v>0</v>
      </c>
      <c r="H282" s="84" t="b">
        <v>0</v>
      </c>
      <c r="I282" s="84" t="b">
        <v>0</v>
      </c>
      <c r="J282" s="84" t="b">
        <v>0</v>
      </c>
      <c r="K282" s="84" t="b">
        <v>0</v>
      </c>
      <c r="L282" s="84" t="b">
        <v>0</v>
      </c>
    </row>
    <row r="283" spans="1:12" ht="15">
      <c r="A283" s="84" t="s">
        <v>2798</v>
      </c>
      <c r="B283" s="84" t="s">
        <v>2799</v>
      </c>
      <c r="C283" s="84">
        <v>2</v>
      </c>
      <c r="D283" s="123">
        <v>0.0016925990098063896</v>
      </c>
      <c r="E283" s="123">
        <v>3.0038911662369103</v>
      </c>
      <c r="F283" s="84" t="s">
        <v>2814</v>
      </c>
      <c r="G283" s="84" t="b">
        <v>0</v>
      </c>
      <c r="H283" s="84" t="b">
        <v>0</v>
      </c>
      <c r="I283" s="84" t="b">
        <v>0</v>
      </c>
      <c r="J283" s="84" t="b">
        <v>0</v>
      </c>
      <c r="K283" s="84" t="b">
        <v>0</v>
      </c>
      <c r="L283" s="84" t="b">
        <v>0</v>
      </c>
    </row>
    <row r="284" spans="1:12" ht="15">
      <c r="A284" s="84" t="s">
        <v>2799</v>
      </c>
      <c r="B284" s="84" t="s">
        <v>2800</v>
      </c>
      <c r="C284" s="84">
        <v>2</v>
      </c>
      <c r="D284" s="123">
        <v>0.0016925990098063896</v>
      </c>
      <c r="E284" s="123">
        <v>3.0038911662369103</v>
      </c>
      <c r="F284" s="84" t="s">
        <v>2814</v>
      </c>
      <c r="G284" s="84" t="b">
        <v>0</v>
      </c>
      <c r="H284" s="84" t="b">
        <v>0</v>
      </c>
      <c r="I284" s="84" t="b">
        <v>0</v>
      </c>
      <c r="J284" s="84" t="b">
        <v>0</v>
      </c>
      <c r="K284" s="84" t="b">
        <v>0</v>
      </c>
      <c r="L284" s="84" t="b">
        <v>0</v>
      </c>
    </row>
    <row r="285" spans="1:12" ht="15">
      <c r="A285" s="84" t="s">
        <v>2800</v>
      </c>
      <c r="B285" s="84" t="s">
        <v>2556</v>
      </c>
      <c r="C285" s="84">
        <v>2</v>
      </c>
      <c r="D285" s="123">
        <v>0.0016925990098063896</v>
      </c>
      <c r="E285" s="123">
        <v>2.225739915853267</v>
      </c>
      <c r="F285" s="84" t="s">
        <v>2814</v>
      </c>
      <c r="G285" s="84" t="b">
        <v>0</v>
      </c>
      <c r="H285" s="84" t="b">
        <v>0</v>
      </c>
      <c r="I285" s="84" t="b">
        <v>0</v>
      </c>
      <c r="J285" s="84" t="b">
        <v>1</v>
      </c>
      <c r="K285" s="84" t="b">
        <v>0</v>
      </c>
      <c r="L285" s="84" t="b">
        <v>0</v>
      </c>
    </row>
    <row r="286" spans="1:12" ht="15">
      <c r="A286" s="84" t="s">
        <v>2556</v>
      </c>
      <c r="B286" s="84" t="s">
        <v>2067</v>
      </c>
      <c r="C286" s="84">
        <v>2</v>
      </c>
      <c r="D286" s="123">
        <v>0.0016925990098063896</v>
      </c>
      <c r="E286" s="123">
        <v>0.4061959803113982</v>
      </c>
      <c r="F286" s="84" t="s">
        <v>2814</v>
      </c>
      <c r="G286" s="84" t="b">
        <v>1</v>
      </c>
      <c r="H286" s="84" t="b">
        <v>0</v>
      </c>
      <c r="I286" s="84" t="b">
        <v>0</v>
      </c>
      <c r="J286" s="84" t="b">
        <v>0</v>
      </c>
      <c r="K286" s="84" t="b">
        <v>0</v>
      </c>
      <c r="L286" s="84" t="b">
        <v>0</v>
      </c>
    </row>
    <row r="287" spans="1:12" ht="15">
      <c r="A287" s="84" t="s">
        <v>2670</v>
      </c>
      <c r="B287" s="84" t="s">
        <v>2801</v>
      </c>
      <c r="C287" s="84">
        <v>2</v>
      </c>
      <c r="D287" s="123">
        <v>0.0016925990098063896</v>
      </c>
      <c r="E287" s="123">
        <v>2.8277999071812294</v>
      </c>
      <c r="F287" s="84" t="s">
        <v>2814</v>
      </c>
      <c r="G287" s="84" t="b">
        <v>0</v>
      </c>
      <c r="H287" s="84" t="b">
        <v>0</v>
      </c>
      <c r="I287" s="84" t="b">
        <v>0</v>
      </c>
      <c r="J287" s="84" t="b">
        <v>0</v>
      </c>
      <c r="K287" s="84" t="b">
        <v>0</v>
      </c>
      <c r="L287" s="84" t="b">
        <v>0</v>
      </c>
    </row>
    <row r="288" spans="1:12" ht="15">
      <c r="A288" s="84" t="s">
        <v>2801</v>
      </c>
      <c r="B288" s="84" t="s">
        <v>2802</v>
      </c>
      <c r="C288" s="84">
        <v>2</v>
      </c>
      <c r="D288" s="123">
        <v>0.0016925990098063896</v>
      </c>
      <c r="E288" s="123">
        <v>3.0038911662369103</v>
      </c>
      <c r="F288" s="84" t="s">
        <v>2814</v>
      </c>
      <c r="G288" s="84" t="b">
        <v>0</v>
      </c>
      <c r="H288" s="84" t="b">
        <v>0</v>
      </c>
      <c r="I288" s="84" t="b">
        <v>0</v>
      </c>
      <c r="J288" s="84" t="b">
        <v>0</v>
      </c>
      <c r="K288" s="84" t="b">
        <v>0</v>
      </c>
      <c r="L288" s="84" t="b">
        <v>0</v>
      </c>
    </row>
    <row r="289" spans="1:12" ht="15">
      <c r="A289" s="84" t="s">
        <v>2804</v>
      </c>
      <c r="B289" s="84" t="s">
        <v>2689</v>
      </c>
      <c r="C289" s="84">
        <v>2</v>
      </c>
      <c r="D289" s="123">
        <v>0.0016925990098063896</v>
      </c>
      <c r="E289" s="123">
        <v>2.8277999071812294</v>
      </c>
      <c r="F289" s="84" t="s">
        <v>2814</v>
      </c>
      <c r="G289" s="84" t="b">
        <v>0</v>
      </c>
      <c r="H289" s="84" t="b">
        <v>0</v>
      </c>
      <c r="I289" s="84" t="b">
        <v>0</v>
      </c>
      <c r="J289" s="84" t="b">
        <v>0</v>
      </c>
      <c r="K289" s="84" t="b">
        <v>0</v>
      </c>
      <c r="L289" s="84" t="b">
        <v>0</v>
      </c>
    </row>
    <row r="290" spans="1:12" ht="15">
      <c r="A290" s="84" t="s">
        <v>2689</v>
      </c>
      <c r="B290" s="84" t="s">
        <v>2805</v>
      </c>
      <c r="C290" s="84">
        <v>2</v>
      </c>
      <c r="D290" s="123">
        <v>0.0016925990098063896</v>
      </c>
      <c r="E290" s="123">
        <v>2.8277999071812294</v>
      </c>
      <c r="F290" s="84" t="s">
        <v>2814</v>
      </c>
      <c r="G290" s="84" t="b">
        <v>0</v>
      </c>
      <c r="H290" s="84" t="b">
        <v>0</v>
      </c>
      <c r="I290" s="84" t="b">
        <v>0</v>
      </c>
      <c r="J290" s="84" t="b">
        <v>0</v>
      </c>
      <c r="K290" s="84" t="b">
        <v>0</v>
      </c>
      <c r="L290" s="84" t="b">
        <v>0</v>
      </c>
    </row>
    <row r="291" spans="1:12" ht="15">
      <c r="A291" s="84" t="s">
        <v>2805</v>
      </c>
      <c r="B291" s="84" t="s">
        <v>327</v>
      </c>
      <c r="C291" s="84">
        <v>2</v>
      </c>
      <c r="D291" s="123">
        <v>0.0016925990098063896</v>
      </c>
      <c r="E291" s="123">
        <v>1.3506786524615668</v>
      </c>
      <c r="F291" s="84" t="s">
        <v>2814</v>
      </c>
      <c r="G291" s="84" t="b">
        <v>0</v>
      </c>
      <c r="H291" s="84" t="b">
        <v>0</v>
      </c>
      <c r="I291" s="84" t="b">
        <v>0</v>
      </c>
      <c r="J291" s="84" t="b">
        <v>0</v>
      </c>
      <c r="K291" s="84" t="b">
        <v>0</v>
      </c>
      <c r="L291" s="84" t="b">
        <v>0</v>
      </c>
    </row>
    <row r="292" spans="1:12" ht="15">
      <c r="A292" s="84" t="s">
        <v>2104</v>
      </c>
      <c r="B292" s="84" t="s">
        <v>2560</v>
      </c>
      <c r="C292" s="84">
        <v>2</v>
      </c>
      <c r="D292" s="123">
        <v>0.0016925990098063896</v>
      </c>
      <c r="E292" s="123">
        <v>1.3294893533916288</v>
      </c>
      <c r="F292" s="84" t="s">
        <v>2814</v>
      </c>
      <c r="G292" s="84" t="b">
        <v>0</v>
      </c>
      <c r="H292" s="84" t="b">
        <v>0</v>
      </c>
      <c r="I292" s="84" t="b">
        <v>0</v>
      </c>
      <c r="J292" s="84" t="b">
        <v>0</v>
      </c>
      <c r="K292" s="84" t="b">
        <v>0</v>
      </c>
      <c r="L292" s="84" t="b">
        <v>0</v>
      </c>
    </row>
    <row r="293" spans="1:12" ht="15">
      <c r="A293" s="84" t="s">
        <v>2103</v>
      </c>
      <c r="B293" s="84" t="s">
        <v>327</v>
      </c>
      <c r="C293" s="84">
        <v>2</v>
      </c>
      <c r="D293" s="123">
        <v>0.0016925990098063896</v>
      </c>
      <c r="E293" s="123">
        <v>0.50558061244731</v>
      </c>
      <c r="F293" s="84" t="s">
        <v>2814</v>
      </c>
      <c r="G293" s="84" t="b">
        <v>0</v>
      </c>
      <c r="H293" s="84" t="b">
        <v>0</v>
      </c>
      <c r="I293" s="84" t="b">
        <v>0</v>
      </c>
      <c r="J293" s="84" t="b">
        <v>0</v>
      </c>
      <c r="K293" s="84" t="b">
        <v>0</v>
      </c>
      <c r="L293" s="84" t="b">
        <v>0</v>
      </c>
    </row>
    <row r="294" spans="1:12" ht="15">
      <c r="A294" s="84" t="s">
        <v>2690</v>
      </c>
      <c r="B294" s="84" t="s">
        <v>2104</v>
      </c>
      <c r="C294" s="84">
        <v>2</v>
      </c>
      <c r="D294" s="123">
        <v>0.0016925990098063896</v>
      </c>
      <c r="E294" s="123">
        <v>1.8066106081112911</v>
      </c>
      <c r="F294" s="84" t="s">
        <v>2814</v>
      </c>
      <c r="G294" s="84" t="b">
        <v>0</v>
      </c>
      <c r="H294" s="84" t="b">
        <v>0</v>
      </c>
      <c r="I294" s="84" t="b">
        <v>0</v>
      </c>
      <c r="J294" s="84" t="b">
        <v>0</v>
      </c>
      <c r="K294" s="84" t="b">
        <v>0</v>
      </c>
      <c r="L294" s="84" t="b">
        <v>0</v>
      </c>
    </row>
    <row r="295" spans="1:12" ht="15">
      <c r="A295" s="84" t="s">
        <v>2104</v>
      </c>
      <c r="B295" s="84" t="s">
        <v>2687</v>
      </c>
      <c r="C295" s="84">
        <v>2</v>
      </c>
      <c r="D295" s="123">
        <v>0.0016925990098063896</v>
      </c>
      <c r="E295" s="123">
        <v>1.8066106081112911</v>
      </c>
      <c r="F295" s="84" t="s">
        <v>2814</v>
      </c>
      <c r="G295" s="84" t="b">
        <v>0</v>
      </c>
      <c r="H295" s="84" t="b">
        <v>0</v>
      </c>
      <c r="I295" s="84" t="b">
        <v>0</v>
      </c>
      <c r="J295" s="84" t="b">
        <v>0</v>
      </c>
      <c r="K295" s="84" t="b">
        <v>0</v>
      </c>
      <c r="L295" s="84" t="b">
        <v>0</v>
      </c>
    </row>
    <row r="296" spans="1:12" ht="15">
      <c r="A296" s="84" t="s">
        <v>2687</v>
      </c>
      <c r="B296" s="84" t="s">
        <v>2555</v>
      </c>
      <c r="C296" s="84">
        <v>2</v>
      </c>
      <c r="D296" s="123">
        <v>0.0016925990098063896</v>
      </c>
      <c r="E296" s="123">
        <v>2.225739915853267</v>
      </c>
      <c r="F296" s="84" t="s">
        <v>2814</v>
      </c>
      <c r="G296" s="84" t="b">
        <v>0</v>
      </c>
      <c r="H296" s="84" t="b">
        <v>0</v>
      </c>
      <c r="I296" s="84" t="b">
        <v>0</v>
      </c>
      <c r="J296" s="84" t="b">
        <v>0</v>
      </c>
      <c r="K296" s="84" t="b">
        <v>0</v>
      </c>
      <c r="L296" s="84" t="b">
        <v>0</v>
      </c>
    </row>
    <row r="297" spans="1:12" ht="15">
      <c r="A297" s="84" t="s">
        <v>2067</v>
      </c>
      <c r="B297" s="84" t="s">
        <v>2074</v>
      </c>
      <c r="C297" s="84">
        <v>2</v>
      </c>
      <c r="D297" s="123">
        <v>0.0016925990098063896</v>
      </c>
      <c r="E297" s="123">
        <v>0.10420742793687847</v>
      </c>
      <c r="F297" s="84" t="s">
        <v>2814</v>
      </c>
      <c r="G297" s="84" t="b">
        <v>0</v>
      </c>
      <c r="H297" s="84" t="b">
        <v>0</v>
      </c>
      <c r="I297" s="84" t="b">
        <v>0</v>
      </c>
      <c r="J297" s="84" t="b">
        <v>1</v>
      </c>
      <c r="K297" s="84" t="b">
        <v>0</v>
      </c>
      <c r="L297" s="84" t="b">
        <v>0</v>
      </c>
    </row>
    <row r="298" spans="1:12" ht="15">
      <c r="A298" s="84" t="s">
        <v>2692</v>
      </c>
      <c r="B298" s="84" t="s">
        <v>2560</v>
      </c>
      <c r="C298" s="84">
        <v>2</v>
      </c>
      <c r="D298" s="123">
        <v>0.0016925990098063896</v>
      </c>
      <c r="E298" s="123">
        <v>2.1745873934058855</v>
      </c>
      <c r="F298" s="84" t="s">
        <v>2814</v>
      </c>
      <c r="G298" s="84" t="b">
        <v>0</v>
      </c>
      <c r="H298" s="84" t="b">
        <v>0</v>
      </c>
      <c r="I298" s="84" t="b">
        <v>0</v>
      </c>
      <c r="J298" s="84" t="b">
        <v>0</v>
      </c>
      <c r="K298" s="84" t="b">
        <v>0</v>
      </c>
      <c r="L298" s="84" t="b">
        <v>0</v>
      </c>
    </row>
    <row r="299" spans="1:12" ht="15">
      <c r="A299" s="84" t="s">
        <v>2560</v>
      </c>
      <c r="B299" s="84" t="s">
        <v>2564</v>
      </c>
      <c r="C299" s="84">
        <v>2</v>
      </c>
      <c r="D299" s="123">
        <v>0.0016925990098063896</v>
      </c>
      <c r="E299" s="123">
        <v>2.100801179244967</v>
      </c>
      <c r="F299" s="84" t="s">
        <v>2814</v>
      </c>
      <c r="G299" s="84" t="b">
        <v>0</v>
      </c>
      <c r="H299" s="84" t="b">
        <v>0</v>
      </c>
      <c r="I299" s="84" t="b">
        <v>0</v>
      </c>
      <c r="J299" s="84" t="b">
        <v>0</v>
      </c>
      <c r="K299" s="84" t="b">
        <v>0</v>
      </c>
      <c r="L299" s="84" t="b">
        <v>0</v>
      </c>
    </row>
    <row r="300" spans="1:12" ht="15">
      <c r="A300" s="84" t="s">
        <v>2564</v>
      </c>
      <c r="B300" s="84" t="s">
        <v>2560</v>
      </c>
      <c r="C300" s="84">
        <v>2</v>
      </c>
      <c r="D300" s="123">
        <v>0.0016925990098063896</v>
      </c>
      <c r="E300" s="123">
        <v>2.350678652461567</v>
      </c>
      <c r="F300" s="84" t="s">
        <v>2814</v>
      </c>
      <c r="G300" s="84" t="b">
        <v>0</v>
      </c>
      <c r="H300" s="84" t="b">
        <v>0</v>
      </c>
      <c r="I300" s="84" t="b">
        <v>0</v>
      </c>
      <c r="J300" s="84" t="b">
        <v>0</v>
      </c>
      <c r="K300" s="84" t="b">
        <v>0</v>
      </c>
      <c r="L300" s="84" t="b">
        <v>0</v>
      </c>
    </row>
    <row r="301" spans="1:12" ht="15">
      <c r="A301" s="84" t="s">
        <v>2108</v>
      </c>
      <c r="B301" s="84" t="s">
        <v>2112</v>
      </c>
      <c r="C301" s="84">
        <v>2</v>
      </c>
      <c r="D301" s="123">
        <v>0.0016925990098063896</v>
      </c>
      <c r="E301" s="123">
        <v>1.4386338228166968</v>
      </c>
      <c r="F301" s="84" t="s">
        <v>2814</v>
      </c>
      <c r="G301" s="84" t="b">
        <v>0</v>
      </c>
      <c r="H301" s="84" t="b">
        <v>0</v>
      </c>
      <c r="I301" s="84" t="b">
        <v>0</v>
      </c>
      <c r="J301" s="84" t="b">
        <v>0</v>
      </c>
      <c r="K301" s="84" t="b">
        <v>0</v>
      </c>
      <c r="L301" s="84" t="b">
        <v>0</v>
      </c>
    </row>
    <row r="302" spans="1:12" ht="15">
      <c r="A302" s="84" t="s">
        <v>2112</v>
      </c>
      <c r="B302" s="84" t="s">
        <v>2807</v>
      </c>
      <c r="C302" s="84">
        <v>2</v>
      </c>
      <c r="D302" s="123">
        <v>0.0016925990098063896</v>
      </c>
      <c r="E302" s="123">
        <v>2.4018311749089483</v>
      </c>
      <c r="F302" s="84" t="s">
        <v>2814</v>
      </c>
      <c r="G302" s="84" t="b">
        <v>0</v>
      </c>
      <c r="H302" s="84" t="b">
        <v>0</v>
      </c>
      <c r="I302" s="84" t="b">
        <v>0</v>
      </c>
      <c r="J302" s="84" t="b">
        <v>0</v>
      </c>
      <c r="K302" s="84" t="b">
        <v>0</v>
      </c>
      <c r="L302" s="84" t="b">
        <v>0</v>
      </c>
    </row>
    <row r="303" spans="1:12" ht="15">
      <c r="A303" s="84" t="s">
        <v>2807</v>
      </c>
      <c r="B303" s="84" t="s">
        <v>2808</v>
      </c>
      <c r="C303" s="84">
        <v>2</v>
      </c>
      <c r="D303" s="123">
        <v>0.0016925990098063896</v>
      </c>
      <c r="E303" s="123">
        <v>3.0038911662369103</v>
      </c>
      <c r="F303" s="84" t="s">
        <v>2814</v>
      </c>
      <c r="G303" s="84" t="b">
        <v>0</v>
      </c>
      <c r="H303" s="84" t="b">
        <v>0</v>
      </c>
      <c r="I303" s="84" t="b">
        <v>0</v>
      </c>
      <c r="J303" s="84" t="b">
        <v>0</v>
      </c>
      <c r="K303" s="84" t="b">
        <v>0</v>
      </c>
      <c r="L303" s="84" t="b">
        <v>0</v>
      </c>
    </row>
    <row r="304" spans="1:12" ht="15">
      <c r="A304" s="84" t="s">
        <v>2808</v>
      </c>
      <c r="B304" s="84" t="s">
        <v>2809</v>
      </c>
      <c r="C304" s="84">
        <v>2</v>
      </c>
      <c r="D304" s="123">
        <v>0.0016925990098063896</v>
      </c>
      <c r="E304" s="123">
        <v>3.0038911662369103</v>
      </c>
      <c r="F304" s="84" t="s">
        <v>2814</v>
      </c>
      <c r="G304" s="84" t="b">
        <v>0</v>
      </c>
      <c r="H304" s="84" t="b">
        <v>0</v>
      </c>
      <c r="I304" s="84" t="b">
        <v>0</v>
      </c>
      <c r="J304" s="84" t="b">
        <v>0</v>
      </c>
      <c r="K304" s="84" t="b">
        <v>0</v>
      </c>
      <c r="L304" s="84" t="b">
        <v>0</v>
      </c>
    </row>
    <row r="305" spans="1:12" ht="15">
      <c r="A305" s="84" t="s">
        <v>2809</v>
      </c>
      <c r="B305" s="84" t="s">
        <v>2810</v>
      </c>
      <c r="C305" s="84">
        <v>2</v>
      </c>
      <c r="D305" s="123">
        <v>0.0016925990098063896</v>
      </c>
      <c r="E305" s="123">
        <v>3.0038911662369103</v>
      </c>
      <c r="F305" s="84" t="s">
        <v>2814</v>
      </c>
      <c r="G305" s="84" t="b">
        <v>0</v>
      </c>
      <c r="H305" s="84" t="b">
        <v>0</v>
      </c>
      <c r="I305" s="84" t="b">
        <v>0</v>
      </c>
      <c r="J305" s="84" t="b">
        <v>0</v>
      </c>
      <c r="K305" s="84" t="b">
        <v>1</v>
      </c>
      <c r="L305" s="84" t="b">
        <v>0</v>
      </c>
    </row>
    <row r="306" spans="1:12" ht="15">
      <c r="A306" s="84" t="s">
        <v>2810</v>
      </c>
      <c r="B306" s="84" t="s">
        <v>327</v>
      </c>
      <c r="C306" s="84">
        <v>2</v>
      </c>
      <c r="D306" s="123">
        <v>0.0016925990098063896</v>
      </c>
      <c r="E306" s="123">
        <v>1.3506786524615668</v>
      </c>
      <c r="F306" s="84" t="s">
        <v>2814</v>
      </c>
      <c r="G306" s="84" t="b">
        <v>0</v>
      </c>
      <c r="H306" s="84" t="b">
        <v>1</v>
      </c>
      <c r="I306" s="84" t="b">
        <v>0</v>
      </c>
      <c r="J306" s="84" t="b">
        <v>0</v>
      </c>
      <c r="K306" s="84" t="b">
        <v>0</v>
      </c>
      <c r="L306" s="84" t="b">
        <v>0</v>
      </c>
    </row>
    <row r="307" spans="1:12" ht="15">
      <c r="A307" s="84" t="s">
        <v>2067</v>
      </c>
      <c r="B307" s="84" t="s">
        <v>2811</v>
      </c>
      <c r="C307" s="84">
        <v>2</v>
      </c>
      <c r="D307" s="123">
        <v>0.0016925990098063896</v>
      </c>
      <c r="E307" s="123">
        <v>1.201117440944935</v>
      </c>
      <c r="F307" s="84" t="s">
        <v>2814</v>
      </c>
      <c r="G307" s="84" t="b">
        <v>0</v>
      </c>
      <c r="H307" s="84" t="b">
        <v>0</v>
      </c>
      <c r="I307" s="84" t="b">
        <v>0</v>
      </c>
      <c r="J307" s="84" t="b">
        <v>0</v>
      </c>
      <c r="K307" s="84" t="b">
        <v>0</v>
      </c>
      <c r="L307" s="84" t="b">
        <v>0</v>
      </c>
    </row>
    <row r="308" spans="1:12" ht="15">
      <c r="A308" s="84" t="s">
        <v>2811</v>
      </c>
      <c r="B308" s="84" t="s">
        <v>2107</v>
      </c>
      <c r="C308" s="84">
        <v>2</v>
      </c>
      <c r="D308" s="123">
        <v>0.0016925990098063896</v>
      </c>
      <c r="E308" s="123">
        <v>1.9624984810786854</v>
      </c>
      <c r="F308" s="84" t="s">
        <v>2814</v>
      </c>
      <c r="G308" s="84" t="b">
        <v>0</v>
      </c>
      <c r="H308" s="84" t="b">
        <v>0</v>
      </c>
      <c r="I308" s="84" t="b">
        <v>0</v>
      </c>
      <c r="J308" s="84" t="b">
        <v>0</v>
      </c>
      <c r="K308" s="84" t="b">
        <v>0</v>
      </c>
      <c r="L308" s="84" t="b">
        <v>0</v>
      </c>
    </row>
    <row r="309" spans="1:12" ht="15">
      <c r="A309" s="84" t="s">
        <v>2107</v>
      </c>
      <c r="B309" s="84" t="s">
        <v>2564</v>
      </c>
      <c r="C309" s="84">
        <v>2</v>
      </c>
      <c r="D309" s="123">
        <v>0.0016925990098063896</v>
      </c>
      <c r="E309" s="123">
        <v>1.38064187583901</v>
      </c>
      <c r="F309" s="84" t="s">
        <v>2814</v>
      </c>
      <c r="G309" s="84" t="b">
        <v>0</v>
      </c>
      <c r="H309" s="84" t="b">
        <v>0</v>
      </c>
      <c r="I309" s="84" t="b">
        <v>0</v>
      </c>
      <c r="J309" s="84" t="b">
        <v>0</v>
      </c>
      <c r="K309" s="84" t="b">
        <v>0</v>
      </c>
      <c r="L309" s="84" t="b">
        <v>0</v>
      </c>
    </row>
    <row r="310" spans="1:12" ht="15">
      <c r="A310" s="84" t="s">
        <v>327</v>
      </c>
      <c r="B310" s="84" t="s">
        <v>2067</v>
      </c>
      <c r="C310" s="84">
        <v>12</v>
      </c>
      <c r="D310" s="123">
        <v>0.01111738845948728</v>
      </c>
      <c r="E310" s="123">
        <v>0.6988189191085764</v>
      </c>
      <c r="F310" s="84" t="s">
        <v>1971</v>
      </c>
      <c r="G310" s="84" t="b">
        <v>0</v>
      </c>
      <c r="H310" s="84" t="b">
        <v>0</v>
      </c>
      <c r="I310" s="84" t="b">
        <v>0</v>
      </c>
      <c r="J310" s="84" t="b">
        <v>0</v>
      </c>
      <c r="K310" s="84" t="b">
        <v>0</v>
      </c>
      <c r="L310" s="84" t="b">
        <v>0</v>
      </c>
    </row>
    <row r="311" spans="1:12" ht="15">
      <c r="A311" s="84" t="s">
        <v>2067</v>
      </c>
      <c r="B311" s="84" t="s">
        <v>2099</v>
      </c>
      <c r="C311" s="84">
        <v>10</v>
      </c>
      <c r="D311" s="123">
        <v>0.010801990306160917</v>
      </c>
      <c r="E311" s="123">
        <v>0.7453323619609085</v>
      </c>
      <c r="F311" s="84" t="s">
        <v>1971</v>
      </c>
      <c r="G311" s="84" t="b">
        <v>0</v>
      </c>
      <c r="H311" s="84" t="b">
        <v>0</v>
      </c>
      <c r="I311" s="84" t="b">
        <v>0</v>
      </c>
      <c r="J311" s="84" t="b">
        <v>1</v>
      </c>
      <c r="K311" s="84" t="b">
        <v>0</v>
      </c>
      <c r="L311" s="84" t="b">
        <v>0</v>
      </c>
    </row>
    <row r="312" spans="1:12" ht="15">
      <c r="A312" s="84" t="s">
        <v>2099</v>
      </c>
      <c r="B312" s="84" t="s">
        <v>2074</v>
      </c>
      <c r="C312" s="84">
        <v>10</v>
      </c>
      <c r="D312" s="123">
        <v>0.010801990306160917</v>
      </c>
      <c r="E312" s="123">
        <v>1.22396948028552</v>
      </c>
      <c r="F312" s="84" t="s">
        <v>1971</v>
      </c>
      <c r="G312" s="84" t="b">
        <v>1</v>
      </c>
      <c r="H312" s="84" t="b">
        <v>0</v>
      </c>
      <c r="I312" s="84" t="b">
        <v>0</v>
      </c>
      <c r="J312" s="84" t="b">
        <v>1</v>
      </c>
      <c r="K312" s="84" t="b">
        <v>0</v>
      </c>
      <c r="L312" s="84" t="b">
        <v>0</v>
      </c>
    </row>
    <row r="313" spans="1:12" ht="15">
      <c r="A313" s="84" t="s">
        <v>2105</v>
      </c>
      <c r="B313" s="84" t="s">
        <v>2554</v>
      </c>
      <c r="C313" s="84">
        <v>10</v>
      </c>
      <c r="D313" s="123">
        <v>0.010801990306160917</v>
      </c>
      <c r="E313" s="123">
        <v>1.6803355134145632</v>
      </c>
      <c r="F313" s="84" t="s">
        <v>1971</v>
      </c>
      <c r="G313" s="84" t="b">
        <v>0</v>
      </c>
      <c r="H313" s="84" t="b">
        <v>0</v>
      </c>
      <c r="I313" s="84" t="b">
        <v>0</v>
      </c>
      <c r="J313" s="84" t="b">
        <v>0</v>
      </c>
      <c r="K313" s="84" t="b">
        <v>0</v>
      </c>
      <c r="L313" s="84" t="b">
        <v>0</v>
      </c>
    </row>
    <row r="314" spans="1:12" ht="15">
      <c r="A314" s="84" t="s">
        <v>2554</v>
      </c>
      <c r="B314" s="84" t="s">
        <v>2067</v>
      </c>
      <c r="C314" s="84">
        <v>10</v>
      </c>
      <c r="D314" s="123">
        <v>0.010801990306160917</v>
      </c>
      <c r="E314" s="123">
        <v>1.0175776817329891</v>
      </c>
      <c r="F314" s="84" t="s">
        <v>1971</v>
      </c>
      <c r="G314" s="84" t="b">
        <v>0</v>
      </c>
      <c r="H314" s="84" t="b">
        <v>0</v>
      </c>
      <c r="I314" s="84" t="b">
        <v>0</v>
      </c>
      <c r="J314" s="84" t="b">
        <v>0</v>
      </c>
      <c r="K314" s="84" t="b">
        <v>0</v>
      </c>
      <c r="L314" s="84" t="b">
        <v>0</v>
      </c>
    </row>
    <row r="315" spans="1:12" ht="15">
      <c r="A315" s="84" t="s">
        <v>2555</v>
      </c>
      <c r="B315" s="84" t="s">
        <v>2100</v>
      </c>
      <c r="C315" s="84">
        <v>9</v>
      </c>
      <c r="D315" s="123">
        <v>0.010521436741653713</v>
      </c>
      <c r="E315" s="123">
        <v>1.337912832592357</v>
      </c>
      <c r="F315" s="84" t="s">
        <v>1971</v>
      </c>
      <c r="G315" s="84" t="b">
        <v>0</v>
      </c>
      <c r="H315" s="84" t="b">
        <v>0</v>
      </c>
      <c r="I315" s="84" t="b">
        <v>0</v>
      </c>
      <c r="J315" s="84" t="b">
        <v>0</v>
      </c>
      <c r="K315" s="84" t="b">
        <v>0</v>
      </c>
      <c r="L315" s="84" t="b">
        <v>0</v>
      </c>
    </row>
    <row r="316" spans="1:12" ht="15">
      <c r="A316" s="84" t="s">
        <v>2100</v>
      </c>
      <c r="B316" s="84" t="s">
        <v>2558</v>
      </c>
      <c r="C316" s="84">
        <v>9</v>
      </c>
      <c r="D316" s="123">
        <v>0.010521436741653713</v>
      </c>
      <c r="E316" s="123">
        <v>1.4762155307586384</v>
      </c>
      <c r="F316" s="84" t="s">
        <v>1971</v>
      </c>
      <c r="G316" s="84" t="b">
        <v>0</v>
      </c>
      <c r="H316" s="84" t="b">
        <v>0</v>
      </c>
      <c r="I316" s="84" t="b">
        <v>0</v>
      </c>
      <c r="J316" s="84" t="b">
        <v>1</v>
      </c>
      <c r="K316" s="84" t="b">
        <v>0</v>
      </c>
      <c r="L316" s="84" t="b">
        <v>0</v>
      </c>
    </row>
    <row r="317" spans="1:12" ht="15">
      <c r="A317" s="84" t="s">
        <v>2558</v>
      </c>
      <c r="B317" s="84" t="s">
        <v>2105</v>
      </c>
      <c r="C317" s="84">
        <v>9</v>
      </c>
      <c r="D317" s="123">
        <v>0.010521436741653713</v>
      </c>
      <c r="E317" s="123">
        <v>1.6803355134145632</v>
      </c>
      <c r="F317" s="84" t="s">
        <v>1971</v>
      </c>
      <c r="G317" s="84" t="b">
        <v>1</v>
      </c>
      <c r="H317" s="84" t="b">
        <v>0</v>
      </c>
      <c r="I317" s="84" t="b">
        <v>0</v>
      </c>
      <c r="J317" s="84" t="b">
        <v>0</v>
      </c>
      <c r="K317" s="84" t="b">
        <v>0</v>
      </c>
      <c r="L317" s="84" t="b">
        <v>0</v>
      </c>
    </row>
    <row r="318" spans="1:12" ht="15">
      <c r="A318" s="84" t="s">
        <v>2104</v>
      </c>
      <c r="B318" s="84" t="s">
        <v>2103</v>
      </c>
      <c r="C318" s="84">
        <v>7</v>
      </c>
      <c r="D318" s="123">
        <v>0.009666856748099443</v>
      </c>
      <c r="E318" s="123">
        <v>1.5254335534288201</v>
      </c>
      <c r="F318" s="84" t="s">
        <v>1971</v>
      </c>
      <c r="G318" s="84" t="b">
        <v>0</v>
      </c>
      <c r="H318" s="84" t="b">
        <v>0</v>
      </c>
      <c r="I318" s="84" t="b">
        <v>0</v>
      </c>
      <c r="J318" s="84" t="b">
        <v>0</v>
      </c>
      <c r="K318" s="84" t="b">
        <v>0</v>
      </c>
      <c r="L318" s="84" t="b">
        <v>0</v>
      </c>
    </row>
    <row r="319" spans="1:12" ht="15">
      <c r="A319" s="84" t="s">
        <v>2103</v>
      </c>
      <c r="B319" s="84" t="s">
        <v>2555</v>
      </c>
      <c r="C319" s="84">
        <v>7</v>
      </c>
      <c r="D319" s="123">
        <v>0.009666856748099443</v>
      </c>
      <c r="E319" s="123">
        <v>1.5297983588312702</v>
      </c>
      <c r="F319" s="84" t="s">
        <v>1971</v>
      </c>
      <c r="G319" s="84" t="b">
        <v>0</v>
      </c>
      <c r="H319" s="84" t="b">
        <v>0</v>
      </c>
      <c r="I319" s="84" t="b">
        <v>0</v>
      </c>
      <c r="J319" s="84" t="b">
        <v>0</v>
      </c>
      <c r="K319" s="84" t="b">
        <v>0</v>
      </c>
      <c r="L319" s="84" t="b">
        <v>0</v>
      </c>
    </row>
    <row r="320" spans="1:12" ht="15">
      <c r="A320" s="84" t="s">
        <v>2067</v>
      </c>
      <c r="B320" s="84" t="s">
        <v>327</v>
      </c>
      <c r="C320" s="84">
        <v>7</v>
      </c>
      <c r="D320" s="123">
        <v>0.009666856748099443</v>
      </c>
      <c r="E320" s="123">
        <v>0.5324384549974785</v>
      </c>
      <c r="F320" s="84" t="s">
        <v>1971</v>
      </c>
      <c r="G320" s="84" t="b">
        <v>0</v>
      </c>
      <c r="H320" s="84" t="b">
        <v>0</v>
      </c>
      <c r="I320" s="84" t="b">
        <v>0</v>
      </c>
      <c r="J320" s="84" t="b">
        <v>0</v>
      </c>
      <c r="K320" s="84" t="b">
        <v>0</v>
      </c>
      <c r="L320" s="84" t="b">
        <v>0</v>
      </c>
    </row>
    <row r="321" spans="1:12" ht="15">
      <c r="A321" s="84" t="s">
        <v>2074</v>
      </c>
      <c r="B321" s="84" t="s">
        <v>2100</v>
      </c>
      <c r="C321" s="84">
        <v>7</v>
      </c>
      <c r="D321" s="123">
        <v>0.009666856748099443</v>
      </c>
      <c r="E321" s="123">
        <v>1.069067520299777</v>
      </c>
      <c r="F321" s="84" t="s">
        <v>1971</v>
      </c>
      <c r="G321" s="84" t="b">
        <v>1</v>
      </c>
      <c r="H321" s="84" t="b">
        <v>0</v>
      </c>
      <c r="I321" s="84" t="b">
        <v>0</v>
      </c>
      <c r="J321" s="84" t="b">
        <v>0</v>
      </c>
      <c r="K321" s="84" t="b">
        <v>0</v>
      </c>
      <c r="L321" s="84" t="b">
        <v>0</v>
      </c>
    </row>
    <row r="322" spans="1:12" ht="15">
      <c r="A322" s="84" t="s">
        <v>2099</v>
      </c>
      <c r="B322" s="84" t="s">
        <v>2561</v>
      </c>
      <c r="C322" s="84">
        <v>6</v>
      </c>
      <c r="D322" s="123">
        <v>0.009065839810294877</v>
      </c>
      <c r="E322" s="123">
        <v>1.337912832592357</v>
      </c>
      <c r="F322" s="84" t="s">
        <v>1971</v>
      </c>
      <c r="G322" s="84" t="b">
        <v>1</v>
      </c>
      <c r="H322" s="84" t="b">
        <v>0</v>
      </c>
      <c r="I322" s="84" t="b">
        <v>0</v>
      </c>
      <c r="J322" s="84" t="b">
        <v>1</v>
      </c>
      <c r="K322" s="84" t="b">
        <v>0</v>
      </c>
      <c r="L322" s="84" t="b">
        <v>0</v>
      </c>
    </row>
    <row r="323" spans="1:12" ht="15">
      <c r="A323" s="84" t="s">
        <v>2099</v>
      </c>
      <c r="B323" s="84" t="s">
        <v>2567</v>
      </c>
      <c r="C323" s="84">
        <v>6</v>
      </c>
      <c r="D323" s="123">
        <v>0.009065839810294877</v>
      </c>
      <c r="E323" s="123">
        <v>1.337912832592357</v>
      </c>
      <c r="F323" s="84" t="s">
        <v>1971</v>
      </c>
      <c r="G323" s="84" t="b">
        <v>1</v>
      </c>
      <c r="H323" s="84" t="b">
        <v>0</v>
      </c>
      <c r="I323" s="84" t="b">
        <v>0</v>
      </c>
      <c r="J323" s="84" t="b">
        <v>0</v>
      </c>
      <c r="K323" s="84" t="b">
        <v>0</v>
      </c>
      <c r="L323" s="84" t="b">
        <v>0</v>
      </c>
    </row>
    <row r="324" spans="1:12" ht="15">
      <c r="A324" s="84" t="s">
        <v>2567</v>
      </c>
      <c r="B324" s="84" t="s">
        <v>2563</v>
      </c>
      <c r="C324" s="84">
        <v>6</v>
      </c>
      <c r="D324" s="123">
        <v>0.009065839810294877</v>
      </c>
      <c r="E324" s="123">
        <v>1.9021842630309196</v>
      </c>
      <c r="F324" s="84" t="s">
        <v>1971</v>
      </c>
      <c r="G324" s="84" t="b">
        <v>0</v>
      </c>
      <c r="H324" s="84" t="b">
        <v>0</v>
      </c>
      <c r="I324" s="84" t="b">
        <v>0</v>
      </c>
      <c r="J324" s="84" t="b">
        <v>0</v>
      </c>
      <c r="K324" s="84" t="b">
        <v>0</v>
      </c>
      <c r="L324" s="84" t="b">
        <v>0</v>
      </c>
    </row>
    <row r="325" spans="1:12" ht="15">
      <c r="A325" s="84" t="s">
        <v>2563</v>
      </c>
      <c r="B325" s="84" t="s">
        <v>2585</v>
      </c>
      <c r="C325" s="84">
        <v>6</v>
      </c>
      <c r="D325" s="123">
        <v>0.009065839810294877</v>
      </c>
      <c r="E325" s="123">
        <v>1.9021842630309196</v>
      </c>
      <c r="F325" s="84" t="s">
        <v>1971</v>
      </c>
      <c r="G325" s="84" t="b">
        <v>0</v>
      </c>
      <c r="H325" s="84" t="b">
        <v>0</v>
      </c>
      <c r="I325" s="84" t="b">
        <v>0</v>
      </c>
      <c r="J325" s="84" t="b">
        <v>0</v>
      </c>
      <c r="K325" s="84" t="b">
        <v>0</v>
      </c>
      <c r="L325" s="84" t="b">
        <v>0</v>
      </c>
    </row>
    <row r="326" spans="1:12" ht="15">
      <c r="A326" s="84" t="s">
        <v>2585</v>
      </c>
      <c r="B326" s="84" t="s">
        <v>2127</v>
      </c>
      <c r="C326" s="84">
        <v>6</v>
      </c>
      <c r="D326" s="123">
        <v>0.009065839810294877</v>
      </c>
      <c r="E326" s="123">
        <v>1.8352374734003063</v>
      </c>
      <c r="F326" s="84" t="s">
        <v>1971</v>
      </c>
      <c r="G326" s="84" t="b">
        <v>0</v>
      </c>
      <c r="H326" s="84" t="b">
        <v>0</v>
      </c>
      <c r="I326" s="84" t="b">
        <v>0</v>
      </c>
      <c r="J326" s="84" t="b">
        <v>0</v>
      </c>
      <c r="K326" s="84" t="b">
        <v>0</v>
      </c>
      <c r="L326" s="84" t="b">
        <v>0</v>
      </c>
    </row>
    <row r="327" spans="1:12" ht="15">
      <c r="A327" s="84" t="s">
        <v>2127</v>
      </c>
      <c r="B327" s="84" t="s">
        <v>2586</v>
      </c>
      <c r="C327" s="84">
        <v>6</v>
      </c>
      <c r="D327" s="123">
        <v>0.009065839810294877</v>
      </c>
      <c r="E327" s="123">
        <v>1.8352374734003063</v>
      </c>
      <c r="F327" s="84" t="s">
        <v>1971</v>
      </c>
      <c r="G327" s="84" t="b">
        <v>0</v>
      </c>
      <c r="H327" s="84" t="b">
        <v>0</v>
      </c>
      <c r="I327" s="84" t="b">
        <v>0</v>
      </c>
      <c r="J327" s="84" t="b">
        <v>1</v>
      </c>
      <c r="K327" s="84" t="b">
        <v>0</v>
      </c>
      <c r="L327" s="84" t="b">
        <v>0</v>
      </c>
    </row>
    <row r="328" spans="1:12" ht="15">
      <c r="A328" s="84" t="s">
        <v>2586</v>
      </c>
      <c r="B328" s="84" t="s">
        <v>2587</v>
      </c>
      <c r="C328" s="84">
        <v>6</v>
      </c>
      <c r="D328" s="123">
        <v>0.009065839810294877</v>
      </c>
      <c r="E328" s="123">
        <v>1.9021842630309196</v>
      </c>
      <c r="F328" s="84" t="s">
        <v>1971</v>
      </c>
      <c r="G328" s="84" t="b">
        <v>1</v>
      </c>
      <c r="H328" s="84" t="b">
        <v>0</v>
      </c>
      <c r="I328" s="84" t="b">
        <v>0</v>
      </c>
      <c r="J328" s="84" t="b">
        <v>0</v>
      </c>
      <c r="K328" s="84" t="b">
        <v>0</v>
      </c>
      <c r="L328" s="84" t="b">
        <v>0</v>
      </c>
    </row>
    <row r="329" spans="1:12" ht="15">
      <c r="A329" s="84" t="s">
        <v>2587</v>
      </c>
      <c r="B329" s="84" t="s">
        <v>2588</v>
      </c>
      <c r="C329" s="84">
        <v>6</v>
      </c>
      <c r="D329" s="123">
        <v>0.009065839810294877</v>
      </c>
      <c r="E329" s="123">
        <v>1.9021842630309196</v>
      </c>
      <c r="F329" s="84" t="s">
        <v>1971</v>
      </c>
      <c r="G329" s="84" t="b">
        <v>0</v>
      </c>
      <c r="H329" s="84" t="b">
        <v>0</v>
      </c>
      <c r="I329" s="84" t="b">
        <v>0</v>
      </c>
      <c r="J329" s="84" t="b">
        <v>0</v>
      </c>
      <c r="K329" s="84" t="b">
        <v>0</v>
      </c>
      <c r="L329" s="84" t="b">
        <v>0</v>
      </c>
    </row>
    <row r="330" spans="1:12" ht="15">
      <c r="A330" s="84" t="s">
        <v>2588</v>
      </c>
      <c r="B330" s="84" t="s">
        <v>2568</v>
      </c>
      <c r="C330" s="84">
        <v>6</v>
      </c>
      <c r="D330" s="123">
        <v>0.009065839810294877</v>
      </c>
      <c r="E330" s="123">
        <v>1.8352374734003063</v>
      </c>
      <c r="F330" s="84" t="s">
        <v>1971</v>
      </c>
      <c r="G330" s="84" t="b">
        <v>0</v>
      </c>
      <c r="H330" s="84" t="b">
        <v>0</v>
      </c>
      <c r="I330" s="84" t="b">
        <v>0</v>
      </c>
      <c r="J330" s="84" t="b">
        <v>0</v>
      </c>
      <c r="K330" s="84" t="b">
        <v>0</v>
      </c>
      <c r="L330" s="84" t="b">
        <v>0</v>
      </c>
    </row>
    <row r="331" spans="1:12" ht="15">
      <c r="A331" s="84" t="s">
        <v>2568</v>
      </c>
      <c r="B331" s="84" t="s">
        <v>2067</v>
      </c>
      <c r="C331" s="84">
        <v>6</v>
      </c>
      <c r="D331" s="123">
        <v>0.009065839810294877</v>
      </c>
      <c r="E331" s="123">
        <v>0.9506308921023761</v>
      </c>
      <c r="F331" s="84" t="s">
        <v>1971</v>
      </c>
      <c r="G331" s="84" t="b">
        <v>0</v>
      </c>
      <c r="H331" s="84" t="b">
        <v>0</v>
      </c>
      <c r="I331" s="84" t="b">
        <v>0</v>
      </c>
      <c r="J331" s="84" t="b">
        <v>0</v>
      </c>
      <c r="K331" s="84" t="b">
        <v>0</v>
      </c>
      <c r="L331" s="84" t="b">
        <v>0</v>
      </c>
    </row>
    <row r="332" spans="1:12" ht="15">
      <c r="A332" s="84" t="s">
        <v>2566</v>
      </c>
      <c r="B332" s="84" t="s">
        <v>2067</v>
      </c>
      <c r="C332" s="84">
        <v>6</v>
      </c>
      <c r="D332" s="123">
        <v>0.009065839810294877</v>
      </c>
      <c r="E332" s="123">
        <v>1.0175776817329891</v>
      </c>
      <c r="F332" s="84" t="s">
        <v>1971</v>
      </c>
      <c r="G332" s="84" t="b">
        <v>1</v>
      </c>
      <c r="H332" s="84" t="b">
        <v>0</v>
      </c>
      <c r="I332" s="84" t="b">
        <v>0</v>
      </c>
      <c r="J332" s="84" t="b">
        <v>0</v>
      </c>
      <c r="K332" s="84" t="b">
        <v>0</v>
      </c>
      <c r="L332" s="84" t="b">
        <v>0</v>
      </c>
    </row>
    <row r="333" spans="1:12" ht="15">
      <c r="A333" s="84" t="s">
        <v>2577</v>
      </c>
      <c r="B333" s="84" t="s">
        <v>2578</v>
      </c>
      <c r="C333" s="84">
        <v>6</v>
      </c>
      <c r="D333" s="123">
        <v>0.009065839810294877</v>
      </c>
      <c r="E333" s="123">
        <v>1.9021842630309196</v>
      </c>
      <c r="F333" s="84" t="s">
        <v>1971</v>
      </c>
      <c r="G333" s="84" t="b">
        <v>1</v>
      </c>
      <c r="H333" s="84" t="b">
        <v>0</v>
      </c>
      <c r="I333" s="84" t="b">
        <v>0</v>
      </c>
      <c r="J333" s="84" t="b">
        <v>0</v>
      </c>
      <c r="K333" s="84" t="b">
        <v>0</v>
      </c>
      <c r="L333" s="84" t="b">
        <v>0</v>
      </c>
    </row>
    <row r="334" spans="1:12" ht="15">
      <c r="A334" s="84" t="s">
        <v>2579</v>
      </c>
      <c r="B334" s="84" t="s">
        <v>2562</v>
      </c>
      <c r="C334" s="84">
        <v>6</v>
      </c>
      <c r="D334" s="123">
        <v>0.009065839810294877</v>
      </c>
      <c r="E334" s="123">
        <v>1.8352374734003063</v>
      </c>
      <c r="F334" s="84" t="s">
        <v>1971</v>
      </c>
      <c r="G334" s="84" t="b">
        <v>0</v>
      </c>
      <c r="H334" s="84" t="b">
        <v>0</v>
      </c>
      <c r="I334" s="84" t="b">
        <v>0</v>
      </c>
      <c r="J334" s="84" t="b">
        <v>0</v>
      </c>
      <c r="K334" s="84" t="b">
        <v>0</v>
      </c>
      <c r="L334" s="84" t="b">
        <v>0</v>
      </c>
    </row>
    <row r="335" spans="1:12" ht="15">
      <c r="A335" s="84" t="s">
        <v>2562</v>
      </c>
      <c r="B335" s="84" t="s">
        <v>2580</v>
      </c>
      <c r="C335" s="84">
        <v>6</v>
      </c>
      <c r="D335" s="123">
        <v>0.009065839810294877</v>
      </c>
      <c r="E335" s="123">
        <v>1.8352374734003063</v>
      </c>
      <c r="F335" s="84" t="s">
        <v>1971</v>
      </c>
      <c r="G335" s="84" t="b">
        <v>0</v>
      </c>
      <c r="H335" s="84" t="b">
        <v>0</v>
      </c>
      <c r="I335" s="84" t="b">
        <v>0</v>
      </c>
      <c r="J335" s="84" t="b">
        <v>0</v>
      </c>
      <c r="K335" s="84" t="b">
        <v>0</v>
      </c>
      <c r="L335" s="84" t="b">
        <v>0</v>
      </c>
    </row>
    <row r="336" spans="1:12" ht="15">
      <c r="A336" s="84" t="s">
        <v>2580</v>
      </c>
      <c r="B336" s="84" t="s">
        <v>2581</v>
      </c>
      <c r="C336" s="84">
        <v>6</v>
      </c>
      <c r="D336" s="123">
        <v>0.009065839810294877</v>
      </c>
      <c r="E336" s="123">
        <v>1.9021842630309196</v>
      </c>
      <c r="F336" s="84" t="s">
        <v>1971</v>
      </c>
      <c r="G336" s="84" t="b">
        <v>0</v>
      </c>
      <c r="H336" s="84" t="b">
        <v>0</v>
      </c>
      <c r="I336" s="84" t="b">
        <v>0</v>
      </c>
      <c r="J336" s="84" t="b">
        <v>0</v>
      </c>
      <c r="K336" s="84" t="b">
        <v>0</v>
      </c>
      <c r="L336" s="84" t="b">
        <v>0</v>
      </c>
    </row>
    <row r="337" spans="1:12" ht="15">
      <c r="A337" s="84" t="s">
        <v>314</v>
      </c>
      <c r="B337" s="84" t="s">
        <v>2104</v>
      </c>
      <c r="C337" s="84">
        <v>6</v>
      </c>
      <c r="D337" s="123">
        <v>0.009065839810294877</v>
      </c>
      <c r="E337" s="123">
        <v>1.0435134158273889</v>
      </c>
      <c r="F337" s="84" t="s">
        <v>1971</v>
      </c>
      <c r="G337" s="84" t="b">
        <v>0</v>
      </c>
      <c r="H337" s="84" t="b">
        <v>0</v>
      </c>
      <c r="I337" s="84" t="b">
        <v>0</v>
      </c>
      <c r="J337" s="84" t="b">
        <v>0</v>
      </c>
      <c r="K337" s="84" t="b">
        <v>0</v>
      </c>
      <c r="L337" s="84" t="b">
        <v>0</v>
      </c>
    </row>
    <row r="338" spans="1:12" ht="15">
      <c r="A338" s="84" t="s">
        <v>2100</v>
      </c>
      <c r="B338" s="84" t="s">
        <v>327</v>
      </c>
      <c r="C338" s="84">
        <v>5</v>
      </c>
      <c r="D338" s="123">
        <v>0.008323616470206489</v>
      </c>
      <c r="E338" s="123">
        <v>0.7949742933830513</v>
      </c>
      <c r="F338" s="84" t="s">
        <v>1971</v>
      </c>
      <c r="G338" s="84" t="b">
        <v>0</v>
      </c>
      <c r="H338" s="84" t="b">
        <v>0</v>
      </c>
      <c r="I338" s="84" t="b">
        <v>0</v>
      </c>
      <c r="J338" s="84" t="b">
        <v>0</v>
      </c>
      <c r="K338" s="84" t="b">
        <v>0</v>
      </c>
      <c r="L338" s="84" t="b">
        <v>0</v>
      </c>
    </row>
    <row r="339" spans="1:12" ht="15">
      <c r="A339" s="84" t="s">
        <v>314</v>
      </c>
      <c r="B339" s="84" t="s">
        <v>2099</v>
      </c>
      <c r="C339" s="84">
        <v>5</v>
      </c>
      <c r="D339" s="123">
        <v>0.008323616470206489</v>
      </c>
      <c r="E339" s="123">
        <v>0.6421128750458448</v>
      </c>
      <c r="F339" s="84" t="s">
        <v>1971</v>
      </c>
      <c r="G339" s="84" t="b">
        <v>0</v>
      </c>
      <c r="H339" s="84" t="b">
        <v>0</v>
      </c>
      <c r="I339" s="84" t="b">
        <v>0</v>
      </c>
      <c r="J339" s="84" t="b">
        <v>1</v>
      </c>
      <c r="K339" s="84" t="b">
        <v>0</v>
      </c>
      <c r="L339" s="84" t="b">
        <v>0</v>
      </c>
    </row>
    <row r="340" spans="1:12" ht="15">
      <c r="A340" s="84" t="s">
        <v>2102</v>
      </c>
      <c r="B340" s="84" t="s">
        <v>2573</v>
      </c>
      <c r="C340" s="84">
        <v>4</v>
      </c>
      <c r="D340" s="123">
        <v>0.007411592306324853</v>
      </c>
      <c r="E340" s="123">
        <v>1.6011542673669383</v>
      </c>
      <c r="F340" s="84" t="s">
        <v>1971</v>
      </c>
      <c r="G340" s="84" t="b">
        <v>0</v>
      </c>
      <c r="H340" s="84" t="b">
        <v>0</v>
      </c>
      <c r="I340" s="84" t="b">
        <v>0</v>
      </c>
      <c r="J340" s="84" t="b">
        <v>0</v>
      </c>
      <c r="K340" s="84" t="b">
        <v>0</v>
      </c>
      <c r="L340" s="84" t="b">
        <v>0</v>
      </c>
    </row>
    <row r="341" spans="1:12" ht="15">
      <c r="A341" s="84" t="s">
        <v>2573</v>
      </c>
      <c r="B341" s="84" t="s">
        <v>2606</v>
      </c>
      <c r="C341" s="84">
        <v>4</v>
      </c>
      <c r="D341" s="123">
        <v>0.007411592306324853</v>
      </c>
      <c r="E341" s="123">
        <v>2.0782755220866007</v>
      </c>
      <c r="F341" s="84" t="s">
        <v>1971</v>
      </c>
      <c r="G341" s="84" t="b">
        <v>0</v>
      </c>
      <c r="H341" s="84" t="b">
        <v>0</v>
      </c>
      <c r="I341" s="84" t="b">
        <v>0</v>
      </c>
      <c r="J341" s="84" t="b">
        <v>0</v>
      </c>
      <c r="K341" s="84" t="b">
        <v>0</v>
      </c>
      <c r="L341" s="84" t="b">
        <v>0</v>
      </c>
    </row>
    <row r="342" spans="1:12" ht="15">
      <c r="A342" s="84" t="s">
        <v>2606</v>
      </c>
      <c r="B342" s="84" t="s">
        <v>2102</v>
      </c>
      <c r="C342" s="84">
        <v>4</v>
      </c>
      <c r="D342" s="123">
        <v>0.007411592306324853</v>
      </c>
      <c r="E342" s="123">
        <v>1.6389428282563383</v>
      </c>
      <c r="F342" s="84" t="s">
        <v>1971</v>
      </c>
      <c r="G342" s="84" t="b">
        <v>0</v>
      </c>
      <c r="H342" s="84" t="b">
        <v>0</v>
      </c>
      <c r="I342" s="84" t="b">
        <v>0</v>
      </c>
      <c r="J342" s="84" t="b">
        <v>0</v>
      </c>
      <c r="K342" s="84" t="b">
        <v>0</v>
      </c>
      <c r="L342" s="84" t="b">
        <v>0</v>
      </c>
    </row>
    <row r="343" spans="1:12" ht="15">
      <c r="A343" s="84" t="s">
        <v>2102</v>
      </c>
      <c r="B343" s="84" t="s">
        <v>2607</v>
      </c>
      <c r="C343" s="84">
        <v>4</v>
      </c>
      <c r="D343" s="123">
        <v>0.007411592306324853</v>
      </c>
      <c r="E343" s="123">
        <v>1.6011542673669383</v>
      </c>
      <c r="F343" s="84" t="s">
        <v>1971</v>
      </c>
      <c r="G343" s="84" t="b">
        <v>0</v>
      </c>
      <c r="H343" s="84" t="b">
        <v>0</v>
      </c>
      <c r="I343" s="84" t="b">
        <v>0</v>
      </c>
      <c r="J343" s="84" t="b">
        <v>0</v>
      </c>
      <c r="K343" s="84" t="b">
        <v>0</v>
      </c>
      <c r="L343" s="84" t="b">
        <v>0</v>
      </c>
    </row>
    <row r="344" spans="1:12" ht="15">
      <c r="A344" s="84" t="s">
        <v>2607</v>
      </c>
      <c r="B344" s="84" t="s">
        <v>2608</v>
      </c>
      <c r="C344" s="84">
        <v>4</v>
      </c>
      <c r="D344" s="123">
        <v>0.007411592306324853</v>
      </c>
      <c r="E344" s="123">
        <v>2.0782755220866007</v>
      </c>
      <c r="F344" s="84" t="s">
        <v>1971</v>
      </c>
      <c r="G344" s="84" t="b">
        <v>0</v>
      </c>
      <c r="H344" s="84" t="b">
        <v>0</v>
      </c>
      <c r="I344" s="84" t="b">
        <v>0</v>
      </c>
      <c r="J344" s="84" t="b">
        <v>0</v>
      </c>
      <c r="K344" s="84" t="b">
        <v>0</v>
      </c>
      <c r="L344" s="84" t="b">
        <v>0</v>
      </c>
    </row>
    <row r="345" spans="1:12" ht="15">
      <c r="A345" s="84" t="s">
        <v>2608</v>
      </c>
      <c r="B345" s="84" t="s">
        <v>2102</v>
      </c>
      <c r="C345" s="84">
        <v>4</v>
      </c>
      <c r="D345" s="123">
        <v>0.007411592306324853</v>
      </c>
      <c r="E345" s="123">
        <v>1.6389428282563383</v>
      </c>
      <c r="F345" s="84" t="s">
        <v>1971</v>
      </c>
      <c r="G345" s="84" t="b">
        <v>0</v>
      </c>
      <c r="H345" s="84" t="b">
        <v>0</v>
      </c>
      <c r="I345" s="84" t="b">
        <v>0</v>
      </c>
      <c r="J345" s="84" t="b">
        <v>0</v>
      </c>
      <c r="K345" s="84" t="b">
        <v>0</v>
      </c>
      <c r="L345" s="84" t="b">
        <v>0</v>
      </c>
    </row>
    <row r="346" spans="1:12" ht="15">
      <c r="A346" s="84" t="s">
        <v>2102</v>
      </c>
      <c r="B346" s="84" t="s">
        <v>2099</v>
      </c>
      <c r="C346" s="84">
        <v>4</v>
      </c>
      <c r="D346" s="123">
        <v>0.007411592306324853</v>
      </c>
      <c r="E346" s="123">
        <v>0.8809949639609814</v>
      </c>
      <c r="F346" s="84" t="s">
        <v>1971</v>
      </c>
      <c r="G346" s="84" t="b">
        <v>0</v>
      </c>
      <c r="H346" s="84" t="b">
        <v>0</v>
      </c>
      <c r="I346" s="84" t="b">
        <v>0</v>
      </c>
      <c r="J346" s="84" t="b">
        <v>1</v>
      </c>
      <c r="K346" s="84" t="b">
        <v>0</v>
      </c>
      <c r="L346" s="84" t="b">
        <v>0</v>
      </c>
    </row>
    <row r="347" spans="1:12" ht="15">
      <c r="A347" s="84" t="s">
        <v>2561</v>
      </c>
      <c r="B347" s="84" t="s">
        <v>2595</v>
      </c>
      <c r="C347" s="84">
        <v>4</v>
      </c>
      <c r="D347" s="123">
        <v>0.007411592306324853</v>
      </c>
      <c r="E347" s="123">
        <v>1.9021842630309196</v>
      </c>
      <c r="F347" s="84" t="s">
        <v>1971</v>
      </c>
      <c r="G347" s="84" t="b">
        <v>1</v>
      </c>
      <c r="H347" s="84" t="b">
        <v>0</v>
      </c>
      <c r="I347" s="84" t="b">
        <v>0</v>
      </c>
      <c r="J347" s="84" t="b">
        <v>0</v>
      </c>
      <c r="K347" s="84" t="b">
        <v>0</v>
      </c>
      <c r="L347" s="84" t="b">
        <v>0</v>
      </c>
    </row>
    <row r="348" spans="1:12" ht="15">
      <c r="A348" s="84" t="s">
        <v>2595</v>
      </c>
      <c r="B348" s="84" t="s">
        <v>2100</v>
      </c>
      <c r="C348" s="84">
        <v>4</v>
      </c>
      <c r="D348" s="123">
        <v>0.007411592306324853</v>
      </c>
      <c r="E348" s="123">
        <v>1.337912832592357</v>
      </c>
      <c r="F348" s="84" t="s">
        <v>1971</v>
      </c>
      <c r="G348" s="84" t="b">
        <v>0</v>
      </c>
      <c r="H348" s="84" t="b">
        <v>0</v>
      </c>
      <c r="I348" s="84" t="b">
        <v>0</v>
      </c>
      <c r="J348" s="84" t="b">
        <v>0</v>
      </c>
      <c r="K348" s="84" t="b">
        <v>0</v>
      </c>
      <c r="L348" s="84" t="b">
        <v>0</v>
      </c>
    </row>
    <row r="349" spans="1:12" ht="15">
      <c r="A349" s="84" t="s">
        <v>314</v>
      </c>
      <c r="B349" s="84" t="s">
        <v>2102</v>
      </c>
      <c r="C349" s="84">
        <v>3</v>
      </c>
      <c r="D349" s="123">
        <v>0.006286492695423058</v>
      </c>
      <c r="E349" s="123">
        <v>0.7010907350051826</v>
      </c>
      <c r="F349" s="84" t="s">
        <v>1971</v>
      </c>
      <c r="G349" s="84" t="b">
        <v>0</v>
      </c>
      <c r="H349" s="84" t="b">
        <v>0</v>
      </c>
      <c r="I349" s="84" t="b">
        <v>0</v>
      </c>
      <c r="J349" s="84" t="b">
        <v>0</v>
      </c>
      <c r="K349" s="84" t="b">
        <v>0</v>
      </c>
      <c r="L349" s="84" t="b">
        <v>0</v>
      </c>
    </row>
    <row r="350" spans="1:12" ht="15">
      <c r="A350" s="84" t="s">
        <v>327</v>
      </c>
      <c r="B350" s="84" t="s">
        <v>2644</v>
      </c>
      <c r="C350" s="84">
        <v>3</v>
      </c>
      <c r="D350" s="123">
        <v>0.006286492695423058</v>
      </c>
      <c r="E350" s="123">
        <v>1.2823955047425255</v>
      </c>
      <c r="F350" s="84" t="s">
        <v>1971</v>
      </c>
      <c r="G350" s="84" t="b">
        <v>0</v>
      </c>
      <c r="H350" s="84" t="b">
        <v>0</v>
      </c>
      <c r="I350" s="84" t="b">
        <v>0</v>
      </c>
      <c r="J350" s="84" t="b">
        <v>0</v>
      </c>
      <c r="K350" s="84" t="b">
        <v>0</v>
      </c>
      <c r="L350" s="84" t="b">
        <v>0</v>
      </c>
    </row>
    <row r="351" spans="1:12" ht="15">
      <c r="A351" s="84" t="s">
        <v>2074</v>
      </c>
      <c r="B351" s="84" t="s">
        <v>2582</v>
      </c>
      <c r="C351" s="84">
        <v>3</v>
      </c>
      <c r="D351" s="123">
        <v>0.006286492695423058</v>
      </c>
      <c r="E351" s="123">
        <v>1.5663921611077265</v>
      </c>
      <c r="F351" s="84" t="s">
        <v>1971</v>
      </c>
      <c r="G351" s="84" t="b">
        <v>1</v>
      </c>
      <c r="H351" s="84" t="b">
        <v>0</v>
      </c>
      <c r="I351" s="84" t="b">
        <v>0</v>
      </c>
      <c r="J351" s="84" t="b">
        <v>0</v>
      </c>
      <c r="K351" s="84" t="b">
        <v>0</v>
      </c>
      <c r="L351" s="84" t="b">
        <v>0</v>
      </c>
    </row>
    <row r="352" spans="1:12" ht="15">
      <c r="A352" s="84" t="s">
        <v>2582</v>
      </c>
      <c r="B352" s="84" t="s">
        <v>2583</v>
      </c>
      <c r="C352" s="84">
        <v>3</v>
      </c>
      <c r="D352" s="123">
        <v>0.006286492695423058</v>
      </c>
      <c r="E352" s="123">
        <v>2.2032142586949006</v>
      </c>
      <c r="F352" s="84" t="s">
        <v>1971</v>
      </c>
      <c r="G352" s="84" t="b">
        <v>0</v>
      </c>
      <c r="H352" s="84" t="b">
        <v>0</v>
      </c>
      <c r="I352" s="84" t="b">
        <v>0</v>
      </c>
      <c r="J352" s="84" t="b">
        <v>0</v>
      </c>
      <c r="K352" s="84" t="b">
        <v>0</v>
      </c>
      <c r="L352" s="84" t="b">
        <v>0</v>
      </c>
    </row>
    <row r="353" spans="1:12" ht="15">
      <c r="A353" s="84" t="s">
        <v>2583</v>
      </c>
      <c r="B353" s="84" t="s">
        <v>2584</v>
      </c>
      <c r="C353" s="84">
        <v>3</v>
      </c>
      <c r="D353" s="123">
        <v>0.006286492695423058</v>
      </c>
      <c r="E353" s="123">
        <v>2.2032142586949006</v>
      </c>
      <c r="F353" s="84" t="s">
        <v>1971</v>
      </c>
      <c r="G353" s="84" t="b">
        <v>0</v>
      </c>
      <c r="H353" s="84" t="b">
        <v>0</v>
      </c>
      <c r="I353" s="84" t="b">
        <v>0</v>
      </c>
      <c r="J353" s="84" t="b">
        <v>1</v>
      </c>
      <c r="K353" s="84" t="b">
        <v>0</v>
      </c>
      <c r="L353" s="84" t="b">
        <v>0</v>
      </c>
    </row>
    <row r="354" spans="1:12" ht="15">
      <c r="A354" s="84" t="s">
        <v>327</v>
      </c>
      <c r="B354" s="84" t="s">
        <v>2690</v>
      </c>
      <c r="C354" s="84">
        <v>3</v>
      </c>
      <c r="D354" s="123">
        <v>0.006286492695423058</v>
      </c>
      <c r="E354" s="123">
        <v>1.2823955047425255</v>
      </c>
      <c r="F354" s="84" t="s">
        <v>1971</v>
      </c>
      <c r="G354" s="84" t="b">
        <v>0</v>
      </c>
      <c r="H354" s="84" t="b">
        <v>0</v>
      </c>
      <c r="I354" s="84" t="b">
        <v>0</v>
      </c>
      <c r="J354" s="84" t="b">
        <v>0</v>
      </c>
      <c r="K354" s="84" t="b">
        <v>0</v>
      </c>
      <c r="L354" s="84" t="b">
        <v>0</v>
      </c>
    </row>
    <row r="355" spans="1:12" ht="15">
      <c r="A355" s="84" t="s">
        <v>2572</v>
      </c>
      <c r="B355" s="84" t="s">
        <v>2566</v>
      </c>
      <c r="C355" s="84">
        <v>3</v>
      </c>
      <c r="D355" s="123">
        <v>0.006286492695423058</v>
      </c>
      <c r="E355" s="123">
        <v>1.9021842630309196</v>
      </c>
      <c r="F355" s="84" t="s">
        <v>1971</v>
      </c>
      <c r="G355" s="84" t="b">
        <v>0</v>
      </c>
      <c r="H355" s="84" t="b">
        <v>0</v>
      </c>
      <c r="I355" s="84" t="b">
        <v>0</v>
      </c>
      <c r="J355" s="84" t="b">
        <v>1</v>
      </c>
      <c r="K355" s="84" t="b">
        <v>0</v>
      </c>
      <c r="L355" s="84" t="b">
        <v>0</v>
      </c>
    </row>
    <row r="356" spans="1:12" ht="15">
      <c r="A356" s="84" t="s">
        <v>2067</v>
      </c>
      <c r="B356" s="84" t="s">
        <v>2676</v>
      </c>
      <c r="C356" s="84">
        <v>3</v>
      </c>
      <c r="D356" s="123">
        <v>0.006286492695423058</v>
      </c>
      <c r="E356" s="123">
        <v>1.0675516566948278</v>
      </c>
      <c r="F356" s="84" t="s">
        <v>1971</v>
      </c>
      <c r="G356" s="84" t="b">
        <v>0</v>
      </c>
      <c r="H356" s="84" t="b">
        <v>0</v>
      </c>
      <c r="I356" s="84" t="b">
        <v>0</v>
      </c>
      <c r="J356" s="84" t="b">
        <v>0</v>
      </c>
      <c r="K356" s="84" t="b">
        <v>0</v>
      </c>
      <c r="L356" s="84" t="b">
        <v>0</v>
      </c>
    </row>
    <row r="357" spans="1:12" ht="15">
      <c r="A357" s="84" t="s">
        <v>2676</v>
      </c>
      <c r="B357" s="84" t="s">
        <v>2577</v>
      </c>
      <c r="C357" s="84">
        <v>3</v>
      </c>
      <c r="D357" s="123">
        <v>0.006286492695423058</v>
      </c>
      <c r="E357" s="123">
        <v>1.9021842630309196</v>
      </c>
      <c r="F357" s="84" t="s">
        <v>1971</v>
      </c>
      <c r="G357" s="84" t="b">
        <v>0</v>
      </c>
      <c r="H357" s="84" t="b">
        <v>0</v>
      </c>
      <c r="I357" s="84" t="b">
        <v>0</v>
      </c>
      <c r="J357" s="84" t="b">
        <v>1</v>
      </c>
      <c r="K357" s="84" t="b">
        <v>0</v>
      </c>
      <c r="L357" s="84" t="b">
        <v>0</v>
      </c>
    </row>
    <row r="358" spans="1:12" ht="15">
      <c r="A358" s="84" t="s">
        <v>2578</v>
      </c>
      <c r="B358" s="84" t="s">
        <v>2576</v>
      </c>
      <c r="C358" s="84">
        <v>3</v>
      </c>
      <c r="D358" s="123">
        <v>0.006286492695423058</v>
      </c>
      <c r="E358" s="123">
        <v>1.6011542673669383</v>
      </c>
      <c r="F358" s="84" t="s">
        <v>1971</v>
      </c>
      <c r="G358" s="84" t="b">
        <v>0</v>
      </c>
      <c r="H358" s="84" t="b">
        <v>0</v>
      </c>
      <c r="I358" s="84" t="b">
        <v>0</v>
      </c>
      <c r="J358" s="84" t="b">
        <v>0</v>
      </c>
      <c r="K358" s="84" t="b">
        <v>0</v>
      </c>
      <c r="L358" s="84" t="b">
        <v>0</v>
      </c>
    </row>
    <row r="359" spans="1:12" ht="15">
      <c r="A359" s="84" t="s">
        <v>2576</v>
      </c>
      <c r="B359" s="84" t="s">
        <v>327</v>
      </c>
      <c r="C359" s="84">
        <v>3</v>
      </c>
      <c r="D359" s="123">
        <v>0.006286492695423058</v>
      </c>
      <c r="E359" s="123">
        <v>0.9990942760389759</v>
      </c>
      <c r="F359" s="84" t="s">
        <v>1971</v>
      </c>
      <c r="G359" s="84" t="b">
        <v>0</v>
      </c>
      <c r="H359" s="84" t="b">
        <v>0</v>
      </c>
      <c r="I359" s="84" t="b">
        <v>0</v>
      </c>
      <c r="J359" s="84" t="b">
        <v>0</v>
      </c>
      <c r="K359" s="84" t="b">
        <v>0</v>
      </c>
      <c r="L359" s="84" t="b">
        <v>0</v>
      </c>
    </row>
    <row r="360" spans="1:12" ht="15">
      <c r="A360" s="84" t="s">
        <v>327</v>
      </c>
      <c r="B360" s="84" t="s">
        <v>2579</v>
      </c>
      <c r="C360" s="84">
        <v>3</v>
      </c>
      <c r="D360" s="123">
        <v>0.006286492695423058</v>
      </c>
      <c r="E360" s="123">
        <v>0.9813655090785445</v>
      </c>
      <c r="F360" s="84" t="s">
        <v>1971</v>
      </c>
      <c r="G360" s="84" t="b">
        <v>0</v>
      </c>
      <c r="H360" s="84" t="b">
        <v>0</v>
      </c>
      <c r="I360" s="84" t="b">
        <v>0</v>
      </c>
      <c r="J360" s="84" t="b">
        <v>0</v>
      </c>
      <c r="K360" s="84" t="b">
        <v>0</v>
      </c>
      <c r="L360" s="84" t="b">
        <v>0</v>
      </c>
    </row>
    <row r="361" spans="1:12" ht="15">
      <c r="A361" s="84" t="s">
        <v>2613</v>
      </c>
      <c r="B361" s="84" t="s">
        <v>2576</v>
      </c>
      <c r="C361" s="84">
        <v>3</v>
      </c>
      <c r="D361" s="123">
        <v>0.006286492695423058</v>
      </c>
      <c r="E361" s="123">
        <v>1.9021842630309196</v>
      </c>
      <c r="F361" s="84" t="s">
        <v>1971</v>
      </c>
      <c r="G361" s="84" t="b">
        <v>0</v>
      </c>
      <c r="H361" s="84" t="b">
        <v>0</v>
      </c>
      <c r="I361" s="84" t="b">
        <v>0</v>
      </c>
      <c r="J361" s="84" t="b">
        <v>0</v>
      </c>
      <c r="K361" s="84" t="b">
        <v>0</v>
      </c>
      <c r="L361" s="84" t="b">
        <v>0</v>
      </c>
    </row>
    <row r="362" spans="1:12" ht="15">
      <c r="A362" s="84" t="s">
        <v>2576</v>
      </c>
      <c r="B362" s="84" t="s">
        <v>2577</v>
      </c>
      <c r="C362" s="84">
        <v>3</v>
      </c>
      <c r="D362" s="123">
        <v>0.006286492695423058</v>
      </c>
      <c r="E362" s="123">
        <v>1.6011542673669383</v>
      </c>
      <c r="F362" s="84" t="s">
        <v>1971</v>
      </c>
      <c r="G362" s="84" t="b">
        <v>0</v>
      </c>
      <c r="H362" s="84" t="b">
        <v>0</v>
      </c>
      <c r="I362" s="84" t="b">
        <v>0</v>
      </c>
      <c r="J362" s="84" t="b">
        <v>1</v>
      </c>
      <c r="K362" s="84" t="b">
        <v>0</v>
      </c>
      <c r="L362" s="84" t="b">
        <v>0</v>
      </c>
    </row>
    <row r="363" spans="1:12" ht="15">
      <c r="A363" s="84" t="s">
        <v>2578</v>
      </c>
      <c r="B363" s="84" t="s">
        <v>2579</v>
      </c>
      <c r="C363" s="84">
        <v>3</v>
      </c>
      <c r="D363" s="123">
        <v>0.006286492695423058</v>
      </c>
      <c r="E363" s="123">
        <v>1.6011542673669383</v>
      </c>
      <c r="F363" s="84" t="s">
        <v>1971</v>
      </c>
      <c r="G363" s="84" t="b">
        <v>0</v>
      </c>
      <c r="H363" s="84" t="b">
        <v>0</v>
      </c>
      <c r="I363" s="84" t="b">
        <v>0</v>
      </c>
      <c r="J363" s="84" t="b">
        <v>0</v>
      </c>
      <c r="K363" s="84" t="b">
        <v>0</v>
      </c>
      <c r="L363" s="84" t="b">
        <v>0</v>
      </c>
    </row>
    <row r="364" spans="1:12" ht="15">
      <c r="A364" s="84" t="s">
        <v>2581</v>
      </c>
      <c r="B364" s="84" t="s">
        <v>2566</v>
      </c>
      <c r="C364" s="84">
        <v>3</v>
      </c>
      <c r="D364" s="123">
        <v>0.006286492695423058</v>
      </c>
      <c r="E364" s="123">
        <v>1.9021842630309196</v>
      </c>
      <c r="F364" s="84" t="s">
        <v>1971</v>
      </c>
      <c r="G364" s="84" t="b">
        <v>0</v>
      </c>
      <c r="H364" s="84" t="b">
        <v>0</v>
      </c>
      <c r="I364" s="84" t="b">
        <v>0</v>
      </c>
      <c r="J364" s="84" t="b">
        <v>1</v>
      </c>
      <c r="K364" s="84" t="b">
        <v>0</v>
      </c>
      <c r="L364" s="84" t="b">
        <v>0</v>
      </c>
    </row>
    <row r="365" spans="1:12" ht="15">
      <c r="A365" s="84" t="s">
        <v>2067</v>
      </c>
      <c r="B365" s="84" t="s">
        <v>2650</v>
      </c>
      <c r="C365" s="84">
        <v>3</v>
      </c>
      <c r="D365" s="123">
        <v>0.006286492695423058</v>
      </c>
      <c r="E365" s="123">
        <v>1.0675516566948278</v>
      </c>
      <c r="F365" s="84" t="s">
        <v>1971</v>
      </c>
      <c r="G365" s="84" t="b">
        <v>0</v>
      </c>
      <c r="H365" s="84" t="b">
        <v>0</v>
      </c>
      <c r="I365" s="84" t="b">
        <v>0</v>
      </c>
      <c r="J365" s="84" t="b">
        <v>0</v>
      </c>
      <c r="K365" s="84" t="b">
        <v>0</v>
      </c>
      <c r="L365" s="84" t="b">
        <v>0</v>
      </c>
    </row>
    <row r="366" spans="1:12" ht="15">
      <c r="A366" s="84" t="s">
        <v>314</v>
      </c>
      <c r="B366" s="84" t="s">
        <v>2683</v>
      </c>
      <c r="C366" s="84">
        <v>3</v>
      </c>
      <c r="D366" s="123">
        <v>0.006286492695423058</v>
      </c>
      <c r="E366" s="123">
        <v>1.2653621654437452</v>
      </c>
      <c r="F366" s="84" t="s">
        <v>1971</v>
      </c>
      <c r="G366" s="84" t="b">
        <v>0</v>
      </c>
      <c r="H366" s="84" t="b">
        <v>0</v>
      </c>
      <c r="I366" s="84" t="b">
        <v>0</v>
      </c>
      <c r="J366" s="84" t="b">
        <v>0</v>
      </c>
      <c r="K366" s="84" t="b">
        <v>0</v>
      </c>
      <c r="L366" s="84" t="b">
        <v>0</v>
      </c>
    </row>
    <row r="367" spans="1:12" ht="15">
      <c r="A367" s="84" t="s">
        <v>2683</v>
      </c>
      <c r="B367" s="84" t="s">
        <v>2684</v>
      </c>
      <c r="C367" s="84">
        <v>3</v>
      </c>
      <c r="D367" s="123">
        <v>0.006286492695423058</v>
      </c>
      <c r="E367" s="123">
        <v>2.2032142586949006</v>
      </c>
      <c r="F367" s="84" t="s">
        <v>1971</v>
      </c>
      <c r="G367" s="84" t="b">
        <v>0</v>
      </c>
      <c r="H367" s="84" t="b">
        <v>0</v>
      </c>
      <c r="I367" s="84" t="b">
        <v>0</v>
      </c>
      <c r="J367" s="84" t="b">
        <v>1</v>
      </c>
      <c r="K367" s="84" t="b">
        <v>0</v>
      </c>
      <c r="L367" s="84" t="b">
        <v>0</v>
      </c>
    </row>
    <row r="368" spans="1:12" ht="15">
      <c r="A368" s="84" t="s">
        <v>2684</v>
      </c>
      <c r="B368" s="84" t="s">
        <v>2571</v>
      </c>
      <c r="C368" s="84">
        <v>3</v>
      </c>
      <c r="D368" s="123">
        <v>0.006286492695423058</v>
      </c>
      <c r="E368" s="123">
        <v>2.2032142586949006</v>
      </c>
      <c r="F368" s="84" t="s">
        <v>1971</v>
      </c>
      <c r="G368" s="84" t="b">
        <v>1</v>
      </c>
      <c r="H368" s="84" t="b">
        <v>0</v>
      </c>
      <c r="I368" s="84" t="b">
        <v>0</v>
      </c>
      <c r="J368" s="84" t="b">
        <v>0</v>
      </c>
      <c r="K368" s="84" t="b">
        <v>0</v>
      </c>
      <c r="L368" s="84" t="b">
        <v>0</v>
      </c>
    </row>
    <row r="369" spans="1:12" ht="15">
      <c r="A369" s="84" t="s">
        <v>2571</v>
      </c>
      <c r="B369" s="84" t="s">
        <v>2618</v>
      </c>
      <c r="C369" s="84">
        <v>3</v>
      </c>
      <c r="D369" s="123">
        <v>0.006286492695423058</v>
      </c>
      <c r="E369" s="123">
        <v>2.2032142586949006</v>
      </c>
      <c r="F369" s="84" t="s">
        <v>1971</v>
      </c>
      <c r="G369" s="84" t="b">
        <v>0</v>
      </c>
      <c r="H369" s="84" t="b">
        <v>0</v>
      </c>
      <c r="I369" s="84" t="b">
        <v>0</v>
      </c>
      <c r="J369" s="84" t="b">
        <v>0</v>
      </c>
      <c r="K369" s="84" t="b">
        <v>0</v>
      </c>
      <c r="L369" s="84" t="b">
        <v>0</v>
      </c>
    </row>
    <row r="370" spans="1:12" ht="15">
      <c r="A370" s="84" t="s">
        <v>2618</v>
      </c>
      <c r="B370" s="84" t="s">
        <v>2593</v>
      </c>
      <c r="C370" s="84">
        <v>3</v>
      </c>
      <c r="D370" s="123">
        <v>0.006286492695423058</v>
      </c>
      <c r="E370" s="123">
        <v>2.2032142586949006</v>
      </c>
      <c r="F370" s="84" t="s">
        <v>1971</v>
      </c>
      <c r="G370" s="84" t="b">
        <v>0</v>
      </c>
      <c r="H370" s="84" t="b">
        <v>0</v>
      </c>
      <c r="I370" s="84" t="b">
        <v>0</v>
      </c>
      <c r="J370" s="84" t="b">
        <v>0</v>
      </c>
      <c r="K370" s="84" t="b">
        <v>0</v>
      </c>
      <c r="L370" s="84" t="b">
        <v>0</v>
      </c>
    </row>
    <row r="371" spans="1:12" ht="15">
      <c r="A371" s="84" t="s">
        <v>2593</v>
      </c>
      <c r="B371" s="84" t="s">
        <v>2557</v>
      </c>
      <c r="C371" s="84">
        <v>3</v>
      </c>
      <c r="D371" s="123">
        <v>0.006286492695423058</v>
      </c>
      <c r="E371" s="123">
        <v>1.9813655090785445</v>
      </c>
      <c r="F371" s="84" t="s">
        <v>1971</v>
      </c>
      <c r="G371" s="84" t="b">
        <v>0</v>
      </c>
      <c r="H371" s="84" t="b">
        <v>0</v>
      </c>
      <c r="I371" s="84" t="b">
        <v>0</v>
      </c>
      <c r="J371" s="84" t="b">
        <v>0</v>
      </c>
      <c r="K371" s="84" t="b">
        <v>0</v>
      </c>
      <c r="L371" s="84" t="b">
        <v>0</v>
      </c>
    </row>
    <row r="372" spans="1:12" ht="15">
      <c r="A372" s="84" t="s">
        <v>2557</v>
      </c>
      <c r="B372" s="84" t="s">
        <v>2685</v>
      </c>
      <c r="C372" s="84">
        <v>3</v>
      </c>
      <c r="D372" s="123">
        <v>0.006286492695423058</v>
      </c>
      <c r="E372" s="123">
        <v>1.9813655090785445</v>
      </c>
      <c r="F372" s="84" t="s">
        <v>1971</v>
      </c>
      <c r="G372" s="84" t="b">
        <v>0</v>
      </c>
      <c r="H372" s="84" t="b">
        <v>0</v>
      </c>
      <c r="I372" s="84" t="b">
        <v>0</v>
      </c>
      <c r="J372" s="84" t="b">
        <v>0</v>
      </c>
      <c r="K372" s="84" t="b">
        <v>0</v>
      </c>
      <c r="L372" s="84" t="b">
        <v>0</v>
      </c>
    </row>
    <row r="373" spans="1:12" ht="15">
      <c r="A373" s="84" t="s">
        <v>2685</v>
      </c>
      <c r="B373" s="84" t="s">
        <v>2067</v>
      </c>
      <c r="C373" s="84">
        <v>3</v>
      </c>
      <c r="D373" s="123">
        <v>0.006286492695423058</v>
      </c>
      <c r="E373" s="123">
        <v>1.0175776817329891</v>
      </c>
      <c r="F373" s="84" t="s">
        <v>1971</v>
      </c>
      <c r="G373" s="84" t="b">
        <v>0</v>
      </c>
      <c r="H373" s="84" t="b">
        <v>0</v>
      </c>
      <c r="I373" s="84" t="b">
        <v>0</v>
      </c>
      <c r="J373" s="84" t="b">
        <v>0</v>
      </c>
      <c r="K373" s="84" t="b">
        <v>0</v>
      </c>
      <c r="L373" s="84" t="b">
        <v>0</v>
      </c>
    </row>
    <row r="374" spans="1:12" ht="15">
      <c r="A374" s="84" t="s">
        <v>2067</v>
      </c>
      <c r="B374" s="84" t="s">
        <v>2597</v>
      </c>
      <c r="C374" s="84">
        <v>3</v>
      </c>
      <c r="D374" s="123">
        <v>0.006286492695423058</v>
      </c>
      <c r="E374" s="123">
        <v>1.0675516566948278</v>
      </c>
      <c r="F374" s="84" t="s">
        <v>1971</v>
      </c>
      <c r="G374" s="84" t="b">
        <v>0</v>
      </c>
      <c r="H374" s="84" t="b">
        <v>0</v>
      </c>
      <c r="I374" s="84" t="b">
        <v>0</v>
      </c>
      <c r="J374" s="84" t="b">
        <v>0</v>
      </c>
      <c r="K374" s="84" t="b">
        <v>0</v>
      </c>
      <c r="L374" s="84" t="b">
        <v>0</v>
      </c>
    </row>
    <row r="375" spans="1:12" ht="15">
      <c r="A375" s="84" t="s">
        <v>2597</v>
      </c>
      <c r="B375" s="84" t="s">
        <v>2067</v>
      </c>
      <c r="C375" s="84">
        <v>3</v>
      </c>
      <c r="D375" s="123">
        <v>0.006286492695423058</v>
      </c>
      <c r="E375" s="123">
        <v>1.0175776817329891</v>
      </c>
      <c r="F375" s="84" t="s">
        <v>1971</v>
      </c>
      <c r="G375" s="84" t="b">
        <v>0</v>
      </c>
      <c r="H375" s="84" t="b">
        <v>0</v>
      </c>
      <c r="I375" s="84" t="b">
        <v>0</v>
      </c>
      <c r="J375" s="84" t="b">
        <v>0</v>
      </c>
      <c r="K375" s="84" t="b">
        <v>0</v>
      </c>
      <c r="L375" s="84" t="b">
        <v>0</v>
      </c>
    </row>
    <row r="376" spans="1:12" ht="15">
      <c r="A376" s="84" t="s">
        <v>2067</v>
      </c>
      <c r="B376" s="84" t="s">
        <v>2686</v>
      </c>
      <c r="C376" s="84">
        <v>3</v>
      </c>
      <c r="D376" s="123">
        <v>0.006286492695423058</v>
      </c>
      <c r="E376" s="123">
        <v>1.0675516566948278</v>
      </c>
      <c r="F376" s="84" t="s">
        <v>1971</v>
      </c>
      <c r="G376" s="84" t="b">
        <v>0</v>
      </c>
      <c r="H376" s="84" t="b">
        <v>0</v>
      </c>
      <c r="I376" s="84" t="b">
        <v>0</v>
      </c>
      <c r="J376" s="84" t="b">
        <v>1</v>
      </c>
      <c r="K376" s="84" t="b">
        <v>0</v>
      </c>
      <c r="L376" s="84" t="b">
        <v>0</v>
      </c>
    </row>
    <row r="377" spans="1:12" ht="15">
      <c r="A377" s="84" t="s">
        <v>2584</v>
      </c>
      <c r="B377" s="84" t="s">
        <v>2067</v>
      </c>
      <c r="C377" s="84">
        <v>2</v>
      </c>
      <c r="D377" s="123">
        <v>0.004874844680012838</v>
      </c>
      <c r="E377" s="123">
        <v>1.0175776817329891</v>
      </c>
      <c r="F377" s="84" t="s">
        <v>1971</v>
      </c>
      <c r="G377" s="84" t="b">
        <v>1</v>
      </c>
      <c r="H377" s="84" t="b">
        <v>0</v>
      </c>
      <c r="I377" s="84" t="b">
        <v>0</v>
      </c>
      <c r="J377" s="84" t="b">
        <v>0</v>
      </c>
      <c r="K377" s="84" t="b">
        <v>0</v>
      </c>
      <c r="L377" s="84" t="b">
        <v>0</v>
      </c>
    </row>
    <row r="378" spans="1:12" ht="15">
      <c r="A378" s="84" t="s">
        <v>2556</v>
      </c>
      <c r="B378" s="84" t="s">
        <v>2592</v>
      </c>
      <c r="C378" s="84">
        <v>2</v>
      </c>
      <c r="D378" s="123">
        <v>0.004874844680012838</v>
      </c>
      <c r="E378" s="123">
        <v>2.379305517750582</v>
      </c>
      <c r="F378" s="84" t="s">
        <v>1971</v>
      </c>
      <c r="G378" s="84" t="b">
        <v>1</v>
      </c>
      <c r="H378" s="84" t="b">
        <v>0</v>
      </c>
      <c r="I378" s="84" t="b">
        <v>0</v>
      </c>
      <c r="J378" s="84" t="b">
        <v>0</v>
      </c>
      <c r="K378" s="84" t="b">
        <v>0</v>
      </c>
      <c r="L378" s="84" t="b">
        <v>0</v>
      </c>
    </row>
    <row r="379" spans="1:12" ht="15">
      <c r="A379" s="84" t="s">
        <v>2592</v>
      </c>
      <c r="B379" s="84" t="s">
        <v>2691</v>
      </c>
      <c r="C379" s="84">
        <v>2</v>
      </c>
      <c r="D379" s="123">
        <v>0.004874844680012838</v>
      </c>
      <c r="E379" s="123">
        <v>2.379305517750582</v>
      </c>
      <c r="F379" s="84" t="s">
        <v>1971</v>
      </c>
      <c r="G379" s="84" t="b">
        <v>0</v>
      </c>
      <c r="H379" s="84" t="b">
        <v>0</v>
      </c>
      <c r="I379" s="84" t="b">
        <v>0</v>
      </c>
      <c r="J379" s="84" t="b">
        <v>0</v>
      </c>
      <c r="K379" s="84" t="b">
        <v>0</v>
      </c>
      <c r="L379" s="84" t="b">
        <v>0</v>
      </c>
    </row>
    <row r="380" spans="1:12" ht="15">
      <c r="A380" s="84" t="s">
        <v>2691</v>
      </c>
      <c r="B380" s="84" t="s">
        <v>2692</v>
      </c>
      <c r="C380" s="84">
        <v>2</v>
      </c>
      <c r="D380" s="123">
        <v>0.004874844680012838</v>
      </c>
      <c r="E380" s="123">
        <v>2.379305517750582</v>
      </c>
      <c r="F380" s="84" t="s">
        <v>1971</v>
      </c>
      <c r="G380" s="84" t="b">
        <v>0</v>
      </c>
      <c r="H380" s="84" t="b">
        <v>0</v>
      </c>
      <c r="I380" s="84" t="b">
        <v>0</v>
      </c>
      <c r="J380" s="84" t="b">
        <v>0</v>
      </c>
      <c r="K380" s="84" t="b">
        <v>0</v>
      </c>
      <c r="L380" s="84" t="b">
        <v>0</v>
      </c>
    </row>
    <row r="381" spans="1:12" ht="15">
      <c r="A381" s="84" t="s">
        <v>2108</v>
      </c>
      <c r="B381" s="84" t="s">
        <v>2112</v>
      </c>
      <c r="C381" s="84">
        <v>2</v>
      </c>
      <c r="D381" s="123">
        <v>0.004874844680012838</v>
      </c>
      <c r="E381" s="123">
        <v>2.2032142586949006</v>
      </c>
      <c r="F381" s="84" t="s">
        <v>1971</v>
      </c>
      <c r="G381" s="84" t="b">
        <v>0</v>
      </c>
      <c r="H381" s="84" t="b">
        <v>0</v>
      </c>
      <c r="I381" s="84" t="b">
        <v>0</v>
      </c>
      <c r="J381" s="84" t="b">
        <v>0</v>
      </c>
      <c r="K381" s="84" t="b">
        <v>0</v>
      </c>
      <c r="L381" s="84" t="b">
        <v>0</v>
      </c>
    </row>
    <row r="382" spans="1:12" ht="15">
      <c r="A382" s="84" t="s">
        <v>2112</v>
      </c>
      <c r="B382" s="84" t="s">
        <v>2807</v>
      </c>
      <c r="C382" s="84">
        <v>2</v>
      </c>
      <c r="D382" s="123">
        <v>0.004874844680012838</v>
      </c>
      <c r="E382" s="123">
        <v>2.379305517750582</v>
      </c>
      <c r="F382" s="84" t="s">
        <v>1971</v>
      </c>
      <c r="G382" s="84" t="b">
        <v>0</v>
      </c>
      <c r="H382" s="84" t="b">
        <v>0</v>
      </c>
      <c r="I382" s="84" t="b">
        <v>0</v>
      </c>
      <c r="J382" s="84" t="b">
        <v>0</v>
      </c>
      <c r="K382" s="84" t="b">
        <v>0</v>
      </c>
      <c r="L382" s="84" t="b">
        <v>0</v>
      </c>
    </row>
    <row r="383" spans="1:12" ht="15">
      <c r="A383" s="84" t="s">
        <v>2807</v>
      </c>
      <c r="B383" s="84" t="s">
        <v>2808</v>
      </c>
      <c r="C383" s="84">
        <v>2</v>
      </c>
      <c r="D383" s="123">
        <v>0.004874844680012838</v>
      </c>
      <c r="E383" s="123">
        <v>2.379305517750582</v>
      </c>
      <c r="F383" s="84" t="s">
        <v>1971</v>
      </c>
      <c r="G383" s="84" t="b">
        <v>0</v>
      </c>
      <c r="H383" s="84" t="b">
        <v>0</v>
      </c>
      <c r="I383" s="84" t="b">
        <v>0</v>
      </c>
      <c r="J383" s="84" t="b">
        <v>0</v>
      </c>
      <c r="K383" s="84" t="b">
        <v>0</v>
      </c>
      <c r="L383" s="84" t="b">
        <v>0</v>
      </c>
    </row>
    <row r="384" spans="1:12" ht="15">
      <c r="A384" s="84" t="s">
        <v>2808</v>
      </c>
      <c r="B384" s="84" t="s">
        <v>2809</v>
      </c>
      <c r="C384" s="84">
        <v>2</v>
      </c>
      <c r="D384" s="123">
        <v>0.004874844680012838</v>
      </c>
      <c r="E384" s="123">
        <v>2.379305517750582</v>
      </c>
      <c r="F384" s="84" t="s">
        <v>1971</v>
      </c>
      <c r="G384" s="84" t="b">
        <v>0</v>
      </c>
      <c r="H384" s="84" t="b">
        <v>0</v>
      </c>
      <c r="I384" s="84" t="b">
        <v>0</v>
      </c>
      <c r="J384" s="84" t="b">
        <v>0</v>
      </c>
      <c r="K384" s="84" t="b">
        <v>0</v>
      </c>
      <c r="L384" s="84" t="b">
        <v>0</v>
      </c>
    </row>
    <row r="385" spans="1:12" ht="15">
      <c r="A385" s="84" t="s">
        <v>2809</v>
      </c>
      <c r="B385" s="84" t="s">
        <v>2810</v>
      </c>
      <c r="C385" s="84">
        <v>2</v>
      </c>
      <c r="D385" s="123">
        <v>0.004874844680012838</v>
      </c>
      <c r="E385" s="123">
        <v>2.379305517750582</v>
      </c>
      <c r="F385" s="84" t="s">
        <v>1971</v>
      </c>
      <c r="G385" s="84" t="b">
        <v>0</v>
      </c>
      <c r="H385" s="84" t="b">
        <v>0</v>
      </c>
      <c r="I385" s="84" t="b">
        <v>0</v>
      </c>
      <c r="J385" s="84" t="b">
        <v>0</v>
      </c>
      <c r="K385" s="84" t="b">
        <v>1</v>
      </c>
      <c r="L385" s="84" t="b">
        <v>0</v>
      </c>
    </row>
    <row r="386" spans="1:12" ht="15">
      <c r="A386" s="84" t="s">
        <v>2810</v>
      </c>
      <c r="B386" s="84" t="s">
        <v>327</v>
      </c>
      <c r="C386" s="84">
        <v>2</v>
      </c>
      <c r="D386" s="123">
        <v>0.004874844680012838</v>
      </c>
      <c r="E386" s="123">
        <v>1.300124271702957</v>
      </c>
      <c r="F386" s="84" t="s">
        <v>1971</v>
      </c>
      <c r="G386" s="84" t="b">
        <v>0</v>
      </c>
      <c r="H386" s="84" t="b">
        <v>1</v>
      </c>
      <c r="I386" s="84" t="b">
        <v>0</v>
      </c>
      <c r="J386" s="84" t="b">
        <v>0</v>
      </c>
      <c r="K386" s="84" t="b">
        <v>0</v>
      </c>
      <c r="L386" s="84" t="b">
        <v>0</v>
      </c>
    </row>
    <row r="387" spans="1:12" ht="15">
      <c r="A387" s="84" t="s">
        <v>2067</v>
      </c>
      <c r="B387" s="84" t="s">
        <v>2811</v>
      </c>
      <c r="C387" s="84">
        <v>2</v>
      </c>
      <c r="D387" s="123">
        <v>0.004874844680012838</v>
      </c>
      <c r="E387" s="123">
        <v>1.0675516566948278</v>
      </c>
      <c r="F387" s="84" t="s">
        <v>1971</v>
      </c>
      <c r="G387" s="84" t="b">
        <v>0</v>
      </c>
      <c r="H387" s="84" t="b">
        <v>0</v>
      </c>
      <c r="I387" s="84" t="b">
        <v>0</v>
      </c>
      <c r="J387" s="84" t="b">
        <v>0</v>
      </c>
      <c r="K387" s="84" t="b">
        <v>0</v>
      </c>
      <c r="L387" s="84" t="b">
        <v>0</v>
      </c>
    </row>
    <row r="388" spans="1:12" ht="15">
      <c r="A388" s="84" t="s">
        <v>2811</v>
      </c>
      <c r="B388" s="84" t="s">
        <v>2107</v>
      </c>
      <c r="C388" s="84">
        <v>2</v>
      </c>
      <c r="D388" s="123">
        <v>0.004874844680012838</v>
      </c>
      <c r="E388" s="123">
        <v>2.2032142586949006</v>
      </c>
      <c r="F388" s="84" t="s">
        <v>1971</v>
      </c>
      <c r="G388" s="84" t="b">
        <v>0</v>
      </c>
      <c r="H388" s="84" t="b">
        <v>0</v>
      </c>
      <c r="I388" s="84" t="b">
        <v>0</v>
      </c>
      <c r="J388" s="84" t="b">
        <v>0</v>
      </c>
      <c r="K388" s="84" t="b">
        <v>0</v>
      </c>
      <c r="L388" s="84" t="b">
        <v>0</v>
      </c>
    </row>
    <row r="389" spans="1:12" ht="15">
      <c r="A389" s="84" t="s">
        <v>2107</v>
      </c>
      <c r="B389" s="84" t="s">
        <v>2564</v>
      </c>
      <c r="C389" s="84">
        <v>2</v>
      </c>
      <c r="D389" s="123">
        <v>0.004874844680012838</v>
      </c>
      <c r="E389" s="123">
        <v>1.7260930039752382</v>
      </c>
      <c r="F389" s="84" t="s">
        <v>1971</v>
      </c>
      <c r="G389" s="84" t="b">
        <v>0</v>
      </c>
      <c r="H389" s="84" t="b">
        <v>0</v>
      </c>
      <c r="I389" s="84" t="b">
        <v>0</v>
      </c>
      <c r="J389" s="84" t="b">
        <v>0</v>
      </c>
      <c r="K389" s="84" t="b">
        <v>0</v>
      </c>
      <c r="L389" s="84" t="b">
        <v>0</v>
      </c>
    </row>
    <row r="390" spans="1:12" ht="15">
      <c r="A390" s="84" t="s">
        <v>2103</v>
      </c>
      <c r="B390" s="84" t="s">
        <v>327</v>
      </c>
      <c r="C390" s="84">
        <v>2</v>
      </c>
      <c r="D390" s="123">
        <v>0.004874844680012838</v>
      </c>
      <c r="E390" s="123">
        <v>0.5597615822087133</v>
      </c>
      <c r="F390" s="84" t="s">
        <v>1971</v>
      </c>
      <c r="G390" s="84" t="b">
        <v>0</v>
      </c>
      <c r="H390" s="84" t="b">
        <v>0</v>
      </c>
      <c r="I390" s="84" t="b">
        <v>0</v>
      </c>
      <c r="J390" s="84" t="b">
        <v>0</v>
      </c>
      <c r="K390" s="84" t="b">
        <v>0</v>
      </c>
      <c r="L390" s="84" t="b">
        <v>0</v>
      </c>
    </row>
    <row r="391" spans="1:12" ht="15">
      <c r="A391" s="84" t="s">
        <v>2690</v>
      </c>
      <c r="B391" s="84" t="s">
        <v>2104</v>
      </c>
      <c r="C391" s="84">
        <v>2</v>
      </c>
      <c r="D391" s="123">
        <v>0.004874844680012838</v>
      </c>
      <c r="E391" s="123">
        <v>1.5042442543588819</v>
      </c>
      <c r="F391" s="84" t="s">
        <v>1971</v>
      </c>
      <c r="G391" s="84" t="b">
        <v>0</v>
      </c>
      <c r="H391" s="84" t="b">
        <v>0</v>
      </c>
      <c r="I391" s="84" t="b">
        <v>0</v>
      </c>
      <c r="J391" s="84" t="b">
        <v>0</v>
      </c>
      <c r="K391" s="84" t="b">
        <v>0</v>
      </c>
      <c r="L391" s="84" t="b">
        <v>0</v>
      </c>
    </row>
    <row r="392" spans="1:12" ht="15">
      <c r="A392" s="84" t="s">
        <v>2104</v>
      </c>
      <c r="B392" s="84" t="s">
        <v>2687</v>
      </c>
      <c r="C392" s="84">
        <v>2</v>
      </c>
      <c r="D392" s="123">
        <v>0.004874844680012838</v>
      </c>
      <c r="E392" s="123">
        <v>1.6803355134145632</v>
      </c>
      <c r="F392" s="84" t="s">
        <v>1971</v>
      </c>
      <c r="G392" s="84" t="b">
        <v>0</v>
      </c>
      <c r="H392" s="84" t="b">
        <v>0</v>
      </c>
      <c r="I392" s="84" t="b">
        <v>0</v>
      </c>
      <c r="J392" s="84" t="b">
        <v>0</v>
      </c>
      <c r="K392" s="84" t="b">
        <v>0</v>
      </c>
      <c r="L392" s="84" t="b">
        <v>0</v>
      </c>
    </row>
    <row r="393" spans="1:12" ht="15">
      <c r="A393" s="84" t="s">
        <v>2687</v>
      </c>
      <c r="B393" s="84" t="s">
        <v>2555</v>
      </c>
      <c r="C393" s="84">
        <v>2</v>
      </c>
      <c r="D393" s="123">
        <v>0.004874844680012838</v>
      </c>
      <c r="E393" s="123">
        <v>1.7260930039752385</v>
      </c>
      <c r="F393" s="84" t="s">
        <v>1971</v>
      </c>
      <c r="G393" s="84" t="b">
        <v>0</v>
      </c>
      <c r="H393" s="84" t="b">
        <v>0</v>
      </c>
      <c r="I393" s="84" t="b">
        <v>0</v>
      </c>
      <c r="J393" s="84" t="b">
        <v>0</v>
      </c>
      <c r="K393" s="84" t="b">
        <v>0</v>
      </c>
      <c r="L393" s="84" t="b">
        <v>0</v>
      </c>
    </row>
    <row r="394" spans="1:12" ht="15">
      <c r="A394" s="84" t="s">
        <v>2067</v>
      </c>
      <c r="B394" s="84" t="s">
        <v>2074</v>
      </c>
      <c r="C394" s="84">
        <v>2</v>
      </c>
      <c r="D394" s="123">
        <v>0.004874844680012838</v>
      </c>
      <c r="E394" s="123">
        <v>0.25463830005197213</v>
      </c>
      <c r="F394" s="84" t="s">
        <v>1971</v>
      </c>
      <c r="G394" s="84" t="b">
        <v>0</v>
      </c>
      <c r="H394" s="84" t="b">
        <v>0</v>
      </c>
      <c r="I394" s="84" t="b">
        <v>0</v>
      </c>
      <c r="J394" s="84" t="b">
        <v>1</v>
      </c>
      <c r="K394" s="84" t="b">
        <v>0</v>
      </c>
      <c r="L394" s="84" t="b">
        <v>0</v>
      </c>
    </row>
    <row r="395" spans="1:12" ht="15">
      <c r="A395" s="84" t="s">
        <v>2103</v>
      </c>
      <c r="B395" s="84" t="s">
        <v>2574</v>
      </c>
      <c r="C395" s="84">
        <v>2</v>
      </c>
      <c r="D395" s="123">
        <v>0.004874844680012838</v>
      </c>
      <c r="E395" s="123">
        <v>1.6389428282563383</v>
      </c>
      <c r="F395" s="84" t="s">
        <v>1971</v>
      </c>
      <c r="G395" s="84" t="b">
        <v>0</v>
      </c>
      <c r="H395" s="84" t="b">
        <v>0</v>
      </c>
      <c r="I395" s="84" t="b">
        <v>0</v>
      </c>
      <c r="J395" s="84" t="b">
        <v>0</v>
      </c>
      <c r="K395" s="84" t="b">
        <v>0</v>
      </c>
      <c r="L395" s="84" t="b">
        <v>0</v>
      </c>
    </row>
    <row r="396" spans="1:12" ht="15">
      <c r="A396" s="84" t="s">
        <v>2574</v>
      </c>
      <c r="B396" s="84" t="s">
        <v>2575</v>
      </c>
      <c r="C396" s="84">
        <v>2</v>
      </c>
      <c r="D396" s="123">
        <v>0.004874844680012838</v>
      </c>
      <c r="E396" s="123">
        <v>2.2032142586949006</v>
      </c>
      <c r="F396" s="84" t="s">
        <v>1971</v>
      </c>
      <c r="G396" s="84" t="b">
        <v>0</v>
      </c>
      <c r="H396" s="84" t="b">
        <v>0</v>
      </c>
      <c r="I396" s="84" t="b">
        <v>0</v>
      </c>
      <c r="J396" s="84" t="b">
        <v>0</v>
      </c>
      <c r="K396" s="84" t="b">
        <v>0</v>
      </c>
      <c r="L396" s="84" t="b">
        <v>0</v>
      </c>
    </row>
    <row r="397" spans="1:12" ht="15">
      <c r="A397" s="84" t="s">
        <v>2575</v>
      </c>
      <c r="B397" s="84" t="s">
        <v>2565</v>
      </c>
      <c r="C397" s="84">
        <v>2</v>
      </c>
      <c r="D397" s="123">
        <v>0.004874844680012838</v>
      </c>
      <c r="E397" s="123">
        <v>2.2032142586949006</v>
      </c>
      <c r="F397" s="84" t="s">
        <v>1971</v>
      </c>
      <c r="G397" s="84" t="b">
        <v>0</v>
      </c>
      <c r="H397" s="84" t="b">
        <v>0</v>
      </c>
      <c r="I397" s="84" t="b">
        <v>0</v>
      </c>
      <c r="J397" s="84" t="b">
        <v>0</v>
      </c>
      <c r="K397" s="84" t="b">
        <v>0</v>
      </c>
      <c r="L397" s="84" t="b">
        <v>0</v>
      </c>
    </row>
    <row r="398" spans="1:12" ht="15">
      <c r="A398" s="84" t="s">
        <v>2565</v>
      </c>
      <c r="B398" s="84" t="s">
        <v>2104</v>
      </c>
      <c r="C398" s="84">
        <v>2</v>
      </c>
      <c r="D398" s="123">
        <v>0.004874844680012838</v>
      </c>
      <c r="E398" s="123">
        <v>1.6803355134145632</v>
      </c>
      <c r="F398" s="84" t="s">
        <v>1971</v>
      </c>
      <c r="G398" s="84" t="b">
        <v>0</v>
      </c>
      <c r="H398" s="84" t="b">
        <v>0</v>
      </c>
      <c r="I398" s="84" t="b">
        <v>0</v>
      </c>
      <c r="J398" s="84" t="b">
        <v>0</v>
      </c>
      <c r="K398" s="84" t="b">
        <v>0</v>
      </c>
      <c r="L398" s="84" t="b">
        <v>0</v>
      </c>
    </row>
    <row r="399" spans="1:12" ht="15">
      <c r="A399" s="84" t="s">
        <v>2564</v>
      </c>
      <c r="B399" s="84" t="s">
        <v>2560</v>
      </c>
      <c r="C399" s="84">
        <v>2</v>
      </c>
      <c r="D399" s="123">
        <v>0.004874844680012838</v>
      </c>
      <c r="E399" s="123">
        <v>2.2032142586949006</v>
      </c>
      <c r="F399" s="84" t="s">
        <v>1971</v>
      </c>
      <c r="G399" s="84" t="b">
        <v>0</v>
      </c>
      <c r="H399" s="84" t="b">
        <v>0</v>
      </c>
      <c r="I399" s="84" t="b">
        <v>0</v>
      </c>
      <c r="J399" s="84" t="b">
        <v>0</v>
      </c>
      <c r="K399" s="84" t="b">
        <v>0</v>
      </c>
      <c r="L399" s="84" t="b">
        <v>0</v>
      </c>
    </row>
    <row r="400" spans="1:12" ht="15">
      <c r="A400" s="84" t="s">
        <v>2074</v>
      </c>
      <c r="B400" s="84" t="s">
        <v>2645</v>
      </c>
      <c r="C400" s="84">
        <v>2</v>
      </c>
      <c r="D400" s="123">
        <v>0.004874844680012838</v>
      </c>
      <c r="E400" s="123">
        <v>1.5663921611077265</v>
      </c>
      <c r="F400" s="84" t="s">
        <v>1971</v>
      </c>
      <c r="G400" s="84" t="b">
        <v>1</v>
      </c>
      <c r="H400" s="84" t="b">
        <v>0</v>
      </c>
      <c r="I400" s="84" t="b">
        <v>0</v>
      </c>
      <c r="J400" s="84" t="b">
        <v>0</v>
      </c>
      <c r="K400" s="84" t="b">
        <v>0</v>
      </c>
      <c r="L400" s="84" t="b">
        <v>0</v>
      </c>
    </row>
    <row r="401" spans="1:12" ht="15">
      <c r="A401" s="84" t="s">
        <v>2645</v>
      </c>
      <c r="B401" s="84" t="s">
        <v>2646</v>
      </c>
      <c r="C401" s="84">
        <v>2</v>
      </c>
      <c r="D401" s="123">
        <v>0.004874844680012838</v>
      </c>
      <c r="E401" s="123">
        <v>2.379305517750582</v>
      </c>
      <c r="F401" s="84" t="s">
        <v>1971</v>
      </c>
      <c r="G401" s="84" t="b">
        <v>0</v>
      </c>
      <c r="H401" s="84" t="b">
        <v>0</v>
      </c>
      <c r="I401" s="84" t="b">
        <v>0</v>
      </c>
      <c r="J401" s="84" t="b">
        <v>0</v>
      </c>
      <c r="K401" s="84" t="b">
        <v>0</v>
      </c>
      <c r="L401" s="84" t="b">
        <v>0</v>
      </c>
    </row>
    <row r="402" spans="1:12" ht="15">
      <c r="A402" s="84" t="s">
        <v>2646</v>
      </c>
      <c r="B402" s="84" t="s">
        <v>2609</v>
      </c>
      <c r="C402" s="84">
        <v>2</v>
      </c>
      <c r="D402" s="123">
        <v>0.004874844680012838</v>
      </c>
      <c r="E402" s="123">
        <v>2.379305517750582</v>
      </c>
      <c r="F402" s="84" t="s">
        <v>1971</v>
      </c>
      <c r="G402" s="84" t="b">
        <v>0</v>
      </c>
      <c r="H402" s="84" t="b">
        <v>0</v>
      </c>
      <c r="I402" s="84" t="b">
        <v>0</v>
      </c>
      <c r="J402" s="84" t="b">
        <v>1</v>
      </c>
      <c r="K402" s="84" t="b">
        <v>0</v>
      </c>
      <c r="L402" s="84" t="b">
        <v>0</v>
      </c>
    </row>
    <row r="403" spans="1:12" ht="15">
      <c r="A403" s="84" t="s">
        <v>2609</v>
      </c>
      <c r="B403" s="84" t="s">
        <v>2099</v>
      </c>
      <c r="C403" s="84">
        <v>2</v>
      </c>
      <c r="D403" s="123">
        <v>0.004874844680012838</v>
      </c>
      <c r="E403" s="123">
        <v>1.358116218680644</v>
      </c>
      <c r="F403" s="84" t="s">
        <v>1971</v>
      </c>
      <c r="G403" s="84" t="b">
        <v>1</v>
      </c>
      <c r="H403" s="84" t="b">
        <v>0</v>
      </c>
      <c r="I403" s="84" t="b">
        <v>0</v>
      </c>
      <c r="J403" s="84" t="b">
        <v>1</v>
      </c>
      <c r="K403" s="84" t="b">
        <v>0</v>
      </c>
      <c r="L403" s="84" t="b">
        <v>0</v>
      </c>
    </row>
    <row r="404" spans="1:12" ht="15">
      <c r="A404" s="84" t="s">
        <v>2561</v>
      </c>
      <c r="B404" s="84" t="s">
        <v>2647</v>
      </c>
      <c r="C404" s="84">
        <v>2</v>
      </c>
      <c r="D404" s="123">
        <v>0.004874844680012838</v>
      </c>
      <c r="E404" s="123">
        <v>1.9021842630309196</v>
      </c>
      <c r="F404" s="84" t="s">
        <v>1971</v>
      </c>
      <c r="G404" s="84" t="b">
        <v>1</v>
      </c>
      <c r="H404" s="84" t="b">
        <v>0</v>
      </c>
      <c r="I404" s="84" t="b">
        <v>0</v>
      </c>
      <c r="J404" s="84" t="b">
        <v>0</v>
      </c>
      <c r="K404" s="84" t="b">
        <v>0</v>
      </c>
      <c r="L404" s="84" t="b">
        <v>0</v>
      </c>
    </row>
    <row r="405" spans="1:12" ht="15">
      <c r="A405" s="84" t="s">
        <v>2647</v>
      </c>
      <c r="B405" s="84" t="s">
        <v>2610</v>
      </c>
      <c r="C405" s="84">
        <v>2</v>
      </c>
      <c r="D405" s="123">
        <v>0.004874844680012838</v>
      </c>
      <c r="E405" s="123">
        <v>2.379305517750582</v>
      </c>
      <c r="F405" s="84" t="s">
        <v>1971</v>
      </c>
      <c r="G405" s="84" t="b">
        <v>0</v>
      </c>
      <c r="H405" s="84" t="b">
        <v>0</v>
      </c>
      <c r="I405" s="84" t="b">
        <v>0</v>
      </c>
      <c r="J405" s="84" t="b">
        <v>0</v>
      </c>
      <c r="K405" s="84" t="b">
        <v>0</v>
      </c>
      <c r="L405" s="84" t="b">
        <v>0</v>
      </c>
    </row>
    <row r="406" spans="1:12" ht="15">
      <c r="A406" s="84" t="s">
        <v>314</v>
      </c>
      <c r="B406" s="84" t="s">
        <v>2613</v>
      </c>
      <c r="C406" s="84">
        <v>2</v>
      </c>
      <c r="D406" s="123">
        <v>0.004874844680012838</v>
      </c>
      <c r="E406" s="123">
        <v>1.2653621654437452</v>
      </c>
      <c r="F406" s="84" t="s">
        <v>1971</v>
      </c>
      <c r="G406" s="84" t="b">
        <v>0</v>
      </c>
      <c r="H406" s="84" t="b">
        <v>0</v>
      </c>
      <c r="I406" s="84" t="b">
        <v>0</v>
      </c>
      <c r="J406" s="84" t="b">
        <v>0</v>
      </c>
      <c r="K406" s="84" t="b">
        <v>0</v>
      </c>
      <c r="L406" s="84" t="b">
        <v>0</v>
      </c>
    </row>
    <row r="407" spans="1:12" ht="15">
      <c r="A407" s="84" t="s">
        <v>2650</v>
      </c>
      <c r="B407" s="84" t="s">
        <v>2718</v>
      </c>
      <c r="C407" s="84">
        <v>2</v>
      </c>
      <c r="D407" s="123">
        <v>0.004874844680012838</v>
      </c>
      <c r="E407" s="123">
        <v>2.379305517750582</v>
      </c>
      <c r="F407" s="84" t="s">
        <v>1971</v>
      </c>
      <c r="G407" s="84" t="b">
        <v>0</v>
      </c>
      <c r="H407" s="84" t="b">
        <v>0</v>
      </c>
      <c r="I407" s="84" t="b">
        <v>0</v>
      </c>
      <c r="J407" s="84" t="b">
        <v>0</v>
      </c>
      <c r="K407" s="84" t="b">
        <v>0</v>
      </c>
      <c r="L407" s="84" t="b">
        <v>0</v>
      </c>
    </row>
    <row r="408" spans="1:12" ht="15">
      <c r="A408" s="84" t="s">
        <v>314</v>
      </c>
      <c r="B408" s="84" t="s">
        <v>2572</v>
      </c>
      <c r="C408" s="84">
        <v>2</v>
      </c>
      <c r="D408" s="123">
        <v>0.004874844680012838</v>
      </c>
      <c r="E408" s="123">
        <v>1.2653621654437452</v>
      </c>
      <c r="F408" s="84" t="s">
        <v>1971</v>
      </c>
      <c r="G408" s="84" t="b">
        <v>0</v>
      </c>
      <c r="H408" s="84" t="b">
        <v>0</v>
      </c>
      <c r="I408" s="84" t="b">
        <v>0</v>
      </c>
      <c r="J408" s="84" t="b">
        <v>0</v>
      </c>
      <c r="K408" s="84" t="b">
        <v>0</v>
      </c>
      <c r="L408" s="84" t="b">
        <v>0</v>
      </c>
    </row>
    <row r="409" spans="1:12" ht="15">
      <c r="A409" s="84" t="s">
        <v>243</v>
      </c>
      <c r="B409" s="84" t="s">
        <v>314</v>
      </c>
      <c r="C409" s="84">
        <v>2</v>
      </c>
      <c r="D409" s="123">
        <v>0.004874844680012838</v>
      </c>
      <c r="E409" s="123">
        <v>2.2032142586949006</v>
      </c>
      <c r="F409" s="84" t="s">
        <v>1971</v>
      </c>
      <c r="G409" s="84" t="b">
        <v>0</v>
      </c>
      <c r="H409" s="84" t="b">
        <v>0</v>
      </c>
      <c r="I409" s="84" t="b">
        <v>0</v>
      </c>
      <c r="J409" s="84" t="b">
        <v>0</v>
      </c>
      <c r="K409" s="84" t="b">
        <v>0</v>
      </c>
      <c r="L409" s="84" t="b">
        <v>0</v>
      </c>
    </row>
    <row r="410" spans="1:12" ht="15">
      <c r="A410" s="84" t="s">
        <v>327</v>
      </c>
      <c r="B410" s="84" t="s">
        <v>2067</v>
      </c>
      <c r="C410" s="84">
        <v>9</v>
      </c>
      <c r="D410" s="123">
        <v>0.010307420447054348</v>
      </c>
      <c r="E410" s="123">
        <v>0.725298943058368</v>
      </c>
      <c r="F410" s="84" t="s">
        <v>1972</v>
      </c>
      <c r="G410" s="84" t="b">
        <v>0</v>
      </c>
      <c r="H410" s="84" t="b">
        <v>0</v>
      </c>
      <c r="I410" s="84" t="b">
        <v>0</v>
      </c>
      <c r="J410" s="84" t="b">
        <v>0</v>
      </c>
      <c r="K410" s="84" t="b">
        <v>0</v>
      </c>
      <c r="L410" s="84" t="b">
        <v>0</v>
      </c>
    </row>
    <row r="411" spans="1:12" ht="15">
      <c r="A411" s="84" t="s">
        <v>2067</v>
      </c>
      <c r="B411" s="84" t="s">
        <v>2109</v>
      </c>
      <c r="C411" s="84">
        <v>5</v>
      </c>
      <c r="D411" s="123">
        <v>0.007980872046113115</v>
      </c>
      <c r="E411" s="123">
        <v>0.9123855864155124</v>
      </c>
      <c r="F411" s="84" t="s">
        <v>1972</v>
      </c>
      <c r="G411" s="84" t="b">
        <v>0</v>
      </c>
      <c r="H411" s="84" t="b">
        <v>0</v>
      </c>
      <c r="I411" s="84" t="b">
        <v>0</v>
      </c>
      <c r="J411" s="84" t="b">
        <v>0</v>
      </c>
      <c r="K411" s="84" t="b">
        <v>0</v>
      </c>
      <c r="L411" s="84" t="b">
        <v>0</v>
      </c>
    </row>
    <row r="412" spans="1:12" ht="15">
      <c r="A412" s="84" t="s">
        <v>2067</v>
      </c>
      <c r="B412" s="84" t="s">
        <v>2107</v>
      </c>
      <c r="C412" s="84">
        <v>5</v>
      </c>
      <c r="D412" s="123">
        <v>0.007081892333607952</v>
      </c>
      <c r="E412" s="123">
        <v>0.7740828882492309</v>
      </c>
      <c r="F412" s="84" t="s">
        <v>1972</v>
      </c>
      <c r="G412" s="84" t="b">
        <v>0</v>
      </c>
      <c r="H412" s="84" t="b">
        <v>0</v>
      </c>
      <c r="I412" s="84" t="b">
        <v>0</v>
      </c>
      <c r="J412" s="84" t="b">
        <v>0</v>
      </c>
      <c r="K412" s="84" t="b">
        <v>0</v>
      </c>
      <c r="L412" s="84" t="b">
        <v>0</v>
      </c>
    </row>
    <row r="413" spans="1:12" ht="15">
      <c r="A413" s="84" t="s">
        <v>2067</v>
      </c>
      <c r="B413" s="84" t="s">
        <v>2099</v>
      </c>
      <c r="C413" s="84">
        <v>4</v>
      </c>
      <c r="D413" s="123">
        <v>0.008618686472986825</v>
      </c>
      <c r="E413" s="123">
        <v>1.0195955560633807</v>
      </c>
      <c r="F413" s="84" t="s">
        <v>1972</v>
      </c>
      <c r="G413" s="84" t="b">
        <v>0</v>
      </c>
      <c r="H413" s="84" t="b">
        <v>0</v>
      </c>
      <c r="I413" s="84" t="b">
        <v>0</v>
      </c>
      <c r="J413" s="84" t="b">
        <v>1</v>
      </c>
      <c r="K413" s="84" t="b">
        <v>0</v>
      </c>
      <c r="L413" s="84" t="b">
        <v>0</v>
      </c>
    </row>
    <row r="414" spans="1:12" ht="15">
      <c r="A414" s="84" t="s">
        <v>2099</v>
      </c>
      <c r="B414" s="84" t="s">
        <v>2074</v>
      </c>
      <c r="C414" s="84">
        <v>4</v>
      </c>
      <c r="D414" s="123">
        <v>0.008618686472986825</v>
      </c>
      <c r="E414" s="123">
        <v>1.911690158753861</v>
      </c>
      <c r="F414" s="84" t="s">
        <v>1972</v>
      </c>
      <c r="G414" s="84" t="b">
        <v>1</v>
      </c>
      <c r="H414" s="84" t="b">
        <v>0</v>
      </c>
      <c r="I414" s="84" t="b">
        <v>0</v>
      </c>
      <c r="J414" s="84" t="b">
        <v>1</v>
      </c>
      <c r="K414" s="84" t="b">
        <v>0</v>
      </c>
      <c r="L414" s="84" t="b">
        <v>0</v>
      </c>
    </row>
    <row r="415" spans="1:12" ht="15">
      <c r="A415" s="84" t="s">
        <v>2604</v>
      </c>
      <c r="B415" s="84" t="s">
        <v>2642</v>
      </c>
      <c r="C415" s="84">
        <v>3</v>
      </c>
      <c r="D415" s="123">
        <v>0.005483915082630577</v>
      </c>
      <c r="E415" s="123">
        <v>2.230448921378274</v>
      </c>
      <c r="F415" s="84" t="s">
        <v>1972</v>
      </c>
      <c r="G415" s="84" t="b">
        <v>0</v>
      </c>
      <c r="H415" s="84" t="b">
        <v>0</v>
      </c>
      <c r="I415" s="84" t="b">
        <v>0</v>
      </c>
      <c r="J415" s="84" t="b">
        <v>0</v>
      </c>
      <c r="K415" s="84" t="b">
        <v>0</v>
      </c>
      <c r="L415" s="84" t="b">
        <v>0</v>
      </c>
    </row>
    <row r="416" spans="1:12" ht="15">
      <c r="A416" s="84" t="s">
        <v>2642</v>
      </c>
      <c r="B416" s="84" t="s">
        <v>2108</v>
      </c>
      <c r="C416" s="84">
        <v>3</v>
      </c>
      <c r="D416" s="123">
        <v>0.005483915082630577</v>
      </c>
      <c r="E416" s="123">
        <v>1.7533276666586115</v>
      </c>
      <c r="F416" s="84" t="s">
        <v>1972</v>
      </c>
      <c r="G416" s="84" t="b">
        <v>0</v>
      </c>
      <c r="H416" s="84" t="b">
        <v>0</v>
      </c>
      <c r="I416" s="84" t="b">
        <v>0</v>
      </c>
      <c r="J416" s="84" t="b">
        <v>0</v>
      </c>
      <c r="K416" s="84" t="b">
        <v>0</v>
      </c>
      <c r="L416" s="84" t="b">
        <v>0</v>
      </c>
    </row>
    <row r="417" spans="1:12" ht="15">
      <c r="A417" s="84" t="s">
        <v>2074</v>
      </c>
      <c r="B417" s="84" t="s">
        <v>2104</v>
      </c>
      <c r="C417" s="84">
        <v>2</v>
      </c>
      <c r="D417" s="123">
        <v>0.004309343236493413</v>
      </c>
      <c r="E417" s="123">
        <v>1.8325089127062364</v>
      </c>
      <c r="F417" s="84" t="s">
        <v>1972</v>
      </c>
      <c r="G417" s="84" t="b">
        <v>1</v>
      </c>
      <c r="H417" s="84" t="b">
        <v>0</v>
      </c>
      <c r="I417" s="84" t="b">
        <v>0</v>
      </c>
      <c r="J417" s="84" t="b">
        <v>0</v>
      </c>
      <c r="K417" s="84" t="b">
        <v>0</v>
      </c>
      <c r="L417" s="84" t="b">
        <v>0</v>
      </c>
    </row>
    <row r="418" spans="1:12" ht="15">
      <c r="A418" s="84" t="s">
        <v>2590</v>
      </c>
      <c r="B418" s="84" t="s">
        <v>2623</v>
      </c>
      <c r="C418" s="84">
        <v>2</v>
      </c>
      <c r="D418" s="123">
        <v>0.004309343236493413</v>
      </c>
      <c r="E418" s="123">
        <v>2.230448921378274</v>
      </c>
      <c r="F418" s="84" t="s">
        <v>1972</v>
      </c>
      <c r="G418" s="84" t="b">
        <v>0</v>
      </c>
      <c r="H418" s="84" t="b">
        <v>0</v>
      </c>
      <c r="I418" s="84" t="b">
        <v>0</v>
      </c>
      <c r="J418" s="84" t="b">
        <v>0</v>
      </c>
      <c r="K418" s="84" t="b">
        <v>0</v>
      </c>
      <c r="L418" s="84" t="b">
        <v>0</v>
      </c>
    </row>
    <row r="419" spans="1:12" ht="15">
      <c r="A419" s="84" t="s">
        <v>2108</v>
      </c>
      <c r="B419" s="84" t="s">
        <v>327</v>
      </c>
      <c r="C419" s="84">
        <v>2</v>
      </c>
      <c r="D419" s="123">
        <v>0.004309343236493413</v>
      </c>
      <c r="E419" s="123">
        <v>0.7533276666586115</v>
      </c>
      <c r="F419" s="84" t="s">
        <v>1972</v>
      </c>
      <c r="G419" s="84" t="b">
        <v>0</v>
      </c>
      <c r="H419" s="84" t="b">
        <v>0</v>
      </c>
      <c r="I419" s="84" t="b">
        <v>0</v>
      </c>
      <c r="J419" s="84" t="b">
        <v>0</v>
      </c>
      <c r="K419" s="84" t="b">
        <v>0</v>
      </c>
      <c r="L419" s="84" t="b">
        <v>0</v>
      </c>
    </row>
    <row r="420" spans="1:12" ht="15">
      <c r="A420" s="84" t="s">
        <v>2108</v>
      </c>
      <c r="B420" s="84" t="s">
        <v>2107</v>
      </c>
      <c r="C420" s="84">
        <v>2</v>
      </c>
      <c r="D420" s="123">
        <v>0.004309343236493413</v>
      </c>
      <c r="E420" s="123">
        <v>0.9672074866036926</v>
      </c>
      <c r="F420" s="84" t="s">
        <v>1972</v>
      </c>
      <c r="G420" s="84" t="b">
        <v>0</v>
      </c>
      <c r="H420" s="84" t="b">
        <v>0</v>
      </c>
      <c r="I420" s="84" t="b">
        <v>0</v>
      </c>
      <c r="J420" s="84" t="b">
        <v>0</v>
      </c>
      <c r="K420" s="84" t="b">
        <v>0</v>
      </c>
      <c r="L420" s="84" t="b">
        <v>0</v>
      </c>
    </row>
    <row r="421" spans="1:12" ht="15">
      <c r="A421" s="84" t="s">
        <v>2067</v>
      </c>
      <c r="B421" s="84" t="s">
        <v>2569</v>
      </c>
      <c r="C421" s="84">
        <v>2</v>
      </c>
      <c r="D421" s="123">
        <v>0.004309343236493413</v>
      </c>
      <c r="E421" s="123">
        <v>1.1165055690714372</v>
      </c>
      <c r="F421" s="84" t="s">
        <v>1972</v>
      </c>
      <c r="G421" s="84" t="b">
        <v>0</v>
      </c>
      <c r="H421" s="84" t="b">
        <v>0</v>
      </c>
      <c r="I421" s="84" t="b">
        <v>0</v>
      </c>
      <c r="J421" s="84" t="b">
        <v>0</v>
      </c>
      <c r="K421" s="84" t="b">
        <v>0</v>
      </c>
      <c r="L421" s="84" t="b">
        <v>0</v>
      </c>
    </row>
    <row r="422" spans="1:12" ht="15">
      <c r="A422" s="84" t="s">
        <v>2596</v>
      </c>
      <c r="B422" s="84" t="s">
        <v>2620</v>
      </c>
      <c r="C422" s="84">
        <v>2</v>
      </c>
      <c r="D422" s="123">
        <v>0.004309343236493413</v>
      </c>
      <c r="E422" s="123">
        <v>2.0543576623225928</v>
      </c>
      <c r="F422" s="84" t="s">
        <v>1972</v>
      </c>
      <c r="G422" s="84" t="b">
        <v>0</v>
      </c>
      <c r="H422" s="84" t="b">
        <v>0</v>
      </c>
      <c r="I422" s="84" t="b">
        <v>0</v>
      </c>
      <c r="J422" s="84" t="b">
        <v>0</v>
      </c>
      <c r="K422" s="84" t="b">
        <v>0</v>
      </c>
      <c r="L422" s="84" t="b">
        <v>0</v>
      </c>
    </row>
    <row r="423" spans="1:12" ht="15">
      <c r="A423" s="84" t="s">
        <v>2620</v>
      </c>
      <c r="B423" s="84" t="s">
        <v>2109</v>
      </c>
      <c r="C423" s="84">
        <v>2</v>
      </c>
      <c r="D423" s="123">
        <v>0.004309343236493413</v>
      </c>
      <c r="E423" s="123">
        <v>1.6283889300503116</v>
      </c>
      <c r="F423" s="84" t="s">
        <v>1972</v>
      </c>
      <c r="G423" s="84" t="b">
        <v>0</v>
      </c>
      <c r="H423" s="84" t="b">
        <v>0</v>
      </c>
      <c r="I423" s="84" t="b">
        <v>0</v>
      </c>
      <c r="J423" s="84" t="b">
        <v>0</v>
      </c>
      <c r="K423" s="84" t="b">
        <v>0</v>
      </c>
      <c r="L423" s="84" t="b">
        <v>0</v>
      </c>
    </row>
    <row r="424" spans="1:12" ht="15">
      <c r="A424" s="84" t="s">
        <v>2109</v>
      </c>
      <c r="B424" s="84" t="s">
        <v>2758</v>
      </c>
      <c r="C424" s="84">
        <v>2</v>
      </c>
      <c r="D424" s="123">
        <v>0.004309343236493413</v>
      </c>
      <c r="E424" s="123">
        <v>1.8044801891059927</v>
      </c>
      <c r="F424" s="84" t="s">
        <v>1972</v>
      </c>
      <c r="G424" s="84" t="b">
        <v>0</v>
      </c>
      <c r="H424" s="84" t="b">
        <v>0</v>
      </c>
      <c r="I424" s="84" t="b">
        <v>0</v>
      </c>
      <c r="J424" s="84" t="b">
        <v>0</v>
      </c>
      <c r="K424" s="84" t="b">
        <v>0</v>
      </c>
      <c r="L424" s="84" t="b">
        <v>0</v>
      </c>
    </row>
    <row r="425" spans="1:12" ht="15">
      <c r="A425" s="84" t="s">
        <v>2758</v>
      </c>
      <c r="B425" s="84" t="s">
        <v>2759</v>
      </c>
      <c r="C425" s="84">
        <v>2</v>
      </c>
      <c r="D425" s="123">
        <v>0.004309343236493413</v>
      </c>
      <c r="E425" s="123">
        <v>2.406540180433955</v>
      </c>
      <c r="F425" s="84" t="s">
        <v>1972</v>
      </c>
      <c r="G425" s="84" t="b">
        <v>0</v>
      </c>
      <c r="H425" s="84" t="b">
        <v>0</v>
      </c>
      <c r="I425" s="84" t="b">
        <v>0</v>
      </c>
      <c r="J425" s="84" t="b">
        <v>0</v>
      </c>
      <c r="K425" s="84" t="b">
        <v>0</v>
      </c>
      <c r="L425" s="84" t="b">
        <v>0</v>
      </c>
    </row>
    <row r="426" spans="1:12" ht="15">
      <c r="A426" s="84" t="s">
        <v>2760</v>
      </c>
      <c r="B426" s="84" t="s">
        <v>2067</v>
      </c>
      <c r="C426" s="84">
        <v>2</v>
      </c>
      <c r="D426" s="123">
        <v>0.004309343236493413</v>
      </c>
      <c r="E426" s="123">
        <v>1.1512676753306492</v>
      </c>
      <c r="F426" s="84" t="s">
        <v>1972</v>
      </c>
      <c r="G426" s="84" t="b">
        <v>0</v>
      </c>
      <c r="H426" s="84" t="b">
        <v>0</v>
      </c>
      <c r="I426" s="84" t="b">
        <v>0</v>
      </c>
      <c r="J426" s="84" t="b">
        <v>0</v>
      </c>
      <c r="K426" s="84" t="b">
        <v>0</v>
      </c>
      <c r="L426" s="84" t="b">
        <v>0</v>
      </c>
    </row>
    <row r="427" spans="1:12" ht="15">
      <c r="A427" s="84" t="s">
        <v>2067</v>
      </c>
      <c r="B427" s="84" t="s">
        <v>2761</v>
      </c>
      <c r="C427" s="84">
        <v>2</v>
      </c>
      <c r="D427" s="123">
        <v>0.004309343236493413</v>
      </c>
      <c r="E427" s="123">
        <v>1.1165055690714372</v>
      </c>
      <c r="F427" s="84" t="s">
        <v>1972</v>
      </c>
      <c r="G427" s="84" t="b">
        <v>0</v>
      </c>
      <c r="H427" s="84" t="b">
        <v>0</v>
      </c>
      <c r="I427" s="84" t="b">
        <v>0</v>
      </c>
      <c r="J427" s="84" t="b">
        <v>0</v>
      </c>
      <c r="K427" s="84" t="b">
        <v>0</v>
      </c>
      <c r="L427" s="84" t="b">
        <v>0</v>
      </c>
    </row>
    <row r="428" spans="1:12" ht="15">
      <c r="A428" s="84" t="s">
        <v>2764</v>
      </c>
      <c r="B428" s="84" t="s">
        <v>2671</v>
      </c>
      <c r="C428" s="84">
        <v>2</v>
      </c>
      <c r="D428" s="123">
        <v>0.004309343236493413</v>
      </c>
      <c r="E428" s="123">
        <v>2.230448921378274</v>
      </c>
      <c r="F428" s="84" t="s">
        <v>1972</v>
      </c>
      <c r="G428" s="84" t="b">
        <v>0</v>
      </c>
      <c r="H428" s="84" t="b">
        <v>0</v>
      </c>
      <c r="I428" s="84" t="b">
        <v>0</v>
      </c>
      <c r="J428" s="84" t="b">
        <v>0</v>
      </c>
      <c r="K428" s="84" t="b">
        <v>0</v>
      </c>
      <c r="L428" s="84" t="b">
        <v>0</v>
      </c>
    </row>
    <row r="429" spans="1:12" ht="15">
      <c r="A429" s="84" t="s">
        <v>2747</v>
      </c>
      <c r="B429" s="84" t="s">
        <v>2748</v>
      </c>
      <c r="C429" s="84">
        <v>2</v>
      </c>
      <c r="D429" s="123">
        <v>0.005426337654541581</v>
      </c>
      <c r="E429" s="123">
        <v>2.406540180433955</v>
      </c>
      <c r="F429" s="84" t="s">
        <v>1972</v>
      </c>
      <c r="G429" s="84" t="b">
        <v>0</v>
      </c>
      <c r="H429" s="84" t="b">
        <v>0</v>
      </c>
      <c r="I429" s="84" t="b">
        <v>0</v>
      </c>
      <c r="J429" s="84" t="b">
        <v>0</v>
      </c>
      <c r="K429" s="84" t="b">
        <v>1</v>
      </c>
      <c r="L429" s="84" t="b">
        <v>0</v>
      </c>
    </row>
    <row r="430" spans="1:12" ht="15">
      <c r="A430" s="84" t="s">
        <v>2703</v>
      </c>
      <c r="B430" s="84" t="s">
        <v>2605</v>
      </c>
      <c r="C430" s="84">
        <v>2</v>
      </c>
      <c r="D430" s="123">
        <v>0.005426337654541581</v>
      </c>
      <c r="E430" s="123">
        <v>2.105510184769974</v>
      </c>
      <c r="F430" s="84" t="s">
        <v>1972</v>
      </c>
      <c r="G430" s="84" t="b">
        <v>0</v>
      </c>
      <c r="H430" s="84" t="b">
        <v>0</v>
      </c>
      <c r="I430" s="84" t="b">
        <v>0</v>
      </c>
      <c r="J430" s="84" t="b">
        <v>0</v>
      </c>
      <c r="K430" s="84" t="b">
        <v>0</v>
      </c>
      <c r="L430" s="84" t="b">
        <v>0</v>
      </c>
    </row>
    <row r="431" spans="1:12" ht="15">
      <c r="A431" s="84" t="s">
        <v>2114</v>
      </c>
      <c r="B431" s="84" t="s">
        <v>2116</v>
      </c>
      <c r="C431" s="84">
        <v>10</v>
      </c>
      <c r="D431" s="123">
        <v>0.00564076001518994</v>
      </c>
      <c r="E431" s="123">
        <v>1.0460128827949702</v>
      </c>
      <c r="F431" s="84" t="s">
        <v>1973</v>
      </c>
      <c r="G431" s="84" t="b">
        <v>0</v>
      </c>
      <c r="H431" s="84" t="b">
        <v>0</v>
      </c>
      <c r="I431" s="84" t="b">
        <v>0</v>
      </c>
      <c r="J431" s="84" t="b">
        <v>0</v>
      </c>
      <c r="K431" s="84" t="b">
        <v>0</v>
      </c>
      <c r="L431" s="84" t="b">
        <v>0</v>
      </c>
    </row>
    <row r="432" spans="1:12" ht="15">
      <c r="A432" s="84" t="s">
        <v>2116</v>
      </c>
      <c r="B432" s="84" t="s">
        <v>2117</v>
      </c>
      <c r="C432" s="84">
        <v>10</v>
      </c>
      <c r="D432" s="123">
        <v>0.00564076001518994</v>
      </c>
      <c r="E432" s="123">
        <v>1.2764618041732443</v>
      </c>
      <c r="F432" s="84" t="s">
        <v>1973</v>
      </c>
      <c r="G432" s="84" t="b">
        <v>0</v>
      </c>
      <c r="H432" s="84" t="b">
        <v>0</v>
      </c>
      <c r="I432" s="84" t="b">
        <v>0</v>
      </c>
      <c r="J432" s="84" t="b">
        <v>0</v>
      </c>
      <c r="K432" s="84" t="b">
        <v>0</v>
      </c>
      <c r="L432" s="84" t="b">
        <v>0</v>
      </c>
    </row>
    <row r="433" spans="1:12" ht="15">
      <c r="A433" s="84" t="s">
        <v>2117</v>
      </c>
      <c r="B433" s="84" t="s">
        <v>2076</v>
      </c>
      <c r="C433" s="84">
        <v>10</v>
      </c>
      <c r="D433" s="123">
        <v>0.00564076001518994</v>
      </c>
      <c r="E433" s="123">
        <v>1.2764618041732443</v>
      </c>
      <c r="F433" s="84" t="s">
        <v>1973</v>
      </c>
      <c r="G433" s="84" t="b">
        <v>0</v>
      </c>
      <c r="H433" s="84" t="b">
        <v>0</v>
      </c>
      <c r="I433" s="84" t="b">
        <v>0</v>
      </c>
      <c r="J433" s="84" t="b">
        <v>0</v>
      </c>
      <c r="K433" s="84" t="b">
        <v>0</v>
      </c>
      <c r="L433" s="84" t="b">
        <v>0</v>
      </c>
    </row>
    <row r="434" spans="1:12" ht="15">
      <c r="A434" s="84" t="s">
        <v>2076</v>
      </c>
      <c r="B434" s="84" t="s">
        <v>2115</v>
      </c>
      <c r="C434" s="84">
        <v>10</v>
      </c>
      <c r="D434" s="123">
        <v>0.00564076001518994</v>
      </c>
      <c r="E434" s="123">
        <v>1.1972805581256194</v>
      </c>
      <c r="F434" s="84" t="s">
        <v>1973</v>
      </c>
      <c r="G434" s="84" t="b">
        <v>0</v>
      </c>
      <c r="H434" s="84" t="b">
        <v>0</v>
      </c>
      <c r="I434" s="84" t="b">
        <v>0</v>
      </c>
      <c r="J434" s="84" t="b">
        <v>0</v>
      </c>
      <c r="K434" s="84" t="b">
        <v>0</v>
      </c>
      <c r="L434" s="84" t="b">
        <v>0</v>
      </c>
    </row>
    <row r="435" spans="1:12" ht="15">
      <c r="A435" s="84" t="s">
        <v>2115</v>
      </c>
      <c r="B435" s="84" t="s">
        <v>2118</v>
      </c>
      <c r="C435" s="84">
        <v>10</v>
      </c>
      <c r="D435" s="123">
        <v>0.00564076001518994</v>
      </c>
      <c r="E435" s="123">
        <v>1.1972805581256194</v>
      </c>
      <c r="F435" s="84" t="s">
        <v>1973</v>
      </c>
      <c r="G435" s="84" t="b">
        <v>0</v>
      </c>
      <c r="H435" s="84" t="b">
        <v>0</v>
      </c>
      <c r="I435" s="84" t="b">
        <v>0</v>
      </c>
      <c r="J435" s="84" t="b">
        <v>0</v>
      </c>
      <c r="K435" s="84" t="b">
        <v>0</v>
      </c>
      <c r="L435" s="84" t="b">
        <v>0</v>
      </c>
    </row>
    <row r="436" spans="1:12" ht="15">
      <c r="A436" s="84" t="s">
        <v>2118</v>
      </c>
      <c r="B436" s="84" t="s">
        <v>2119</v>
      </c>
      <c r="C436" s="84">
        <v>10</v>
      </c>
      <c r="D436" s="123">
        <v>0.00564076001518994</v>
      </c>
      <c r="E436" s="123">
        <v>1.2764618041732443</v>
      </c>
      <c r="F436" s="84" t="s">
        <v>1973</v>
      </c>
      <c r="G436" s="84" t="b">
        <v>0</v>
      </c>
      <c r="H436" s="84" t="b">
        <v>0</v>
      </c>
      <c r="I436" s="84" t="b">
        <v>0</v>
      </c>
      <c r="J436" s="84" t="b">
        <v>0</v>
      </c>
      <c r="K436" s="84" t="b">
        <v>0</v>
      </c>
      <c r="L436" s="84" t="b">
        <v>0</v>
      </c>
    </row>
    <row r="437" spans="1:12" ht="15">
      <c r="A437" s="84" t="s">
        <v>2119</v>
      </c>
      <c r="B437" s="84" t="s">
        <v>2120</v>
      </c>
      <c r="C437" s="84">
        <v>10</v>
      </c>
      <c r="D437" s="123">
        <v>0.00564076001518994</v>
      </c>
      <c r="E437" s="123">
        <v>1.2764618041732443</v>
      </c>
      <c r="F437" s="84" t="s">
        <v>1973</v>
      </c>
      <c r="G437" s="84" t="b">
        <v>0</v>
      </c>
      <c r="H437" s="84" t="b">
        <v>0</v>
      </c>
      <c r="I437" s="84" t="b">
        <v>0</v>
      </c>
      <c r="J437" s="84" t="b">
        <v>0</v>
      </c>
      <c r="K437" s="84" t="b">
        <v>0</v>
      </c>
      <c r="L437" s="84" t="b">
        <v>0</v>
      </c>
    </row>
    <row r="438" spans="1:12" ht="15">
      <c r="A438" s="84" t="s">
        <v>2120</v>
      </c>
      <c r="B438" s="84" t="s">
        <v>2121</v>
      </c>
      <c r="C438" s="84">
        <v>10</v>
      </c>
      <c r="D438" s="123">
        <v>0.00564076001518994</v>
      </c>
      <c r="E438" s="123">
        <v>1.2764618041732443</v>
      </c>
      <c r="F438" s="84" t="s">
        <v>1973</v>
      </c>
      <c r="G438" s="84" t="b">
        <v>0</v>
      </c>
      <c r="H438" s="84" t="b">
        <v>0</v>
      </c>
      <c r="I438" s="84" t="b">
        <v>0</v>
      </c>
      <c r="J438" s="84" t="b">
        <v>0</v>
      </c>
      <c r="K438" s="84" t="b">
        <v>0</v>
      </c>
      <c r="L438" s="84" t="b">
        <v>0</v>
      </c>
    </row>
    <row r="439" spans="1:12" ht="15">
      <c r="A439" s="84" t="s">
        <v>303</v>
      </c>
      <c r="B439" s="84" t="s">
        <v>2114</v>
      </c>
      <c r="C439" s="84">
        <v>8</v>
      </c>
      <c r="D439" s="123">
        <v>0.0083506283293027</v>
      </c>
      <c r="E439" s="123">
        <v>1.100370545117563</v>
      </c>
      <c r="F439" s="84" t="s">
        <v>1973</v>
      </c>
      <c r="G439" s="84" t="b">
        <v>0</v>
      </c>
      <c r="H439" s="84" t="b">
        <v>0</v>
      </c>
      <c r="I439" s="84" t="b">
        <v>0</v>
      </c>
      <c r="J439" s="84" t="b">
        <v>0</v>
      </c>
      <c r="K439" s="84" t="b">
        <v>0</v>
      </c>
      <c r="L439" s="84" t="b">
        <v>0</v>
      </c>
    </row>
    <row r="440" spans="1:12" ht="15">
      <c r="A440" s="84" t="s">
        <v>2559</v>
      </c>
      <c r="B440" s="84" t="s">
        <v>2114</v>
      </c>
      <c r="C440" s="84">
        <v>7</v>
      </c>
      <c r="D440" s="123">
        <v>0.009316421713109207</v>
      </c>
      <c r="E440" s="123">
        <v>0.9454685851318197</v>
      </c>
      <c r="F440" s="84" t="s">
        <v>1973</v>
      </c>
      <c r="G440" s="84" t="b">
        <v>0</v>
      </c>
      <c r="H440" s="84" t="b">
        <v>0</v>
      </c>
      <c r="I440" s="84" t="b">
        <v>0</v>
      </c>
      <c r="J440" s="84" t="b">
        <v>0</v>
      </c>
      <c r="K440" s="84" t="b">
        <v>0</v>
      </c>
      <c r="L440" s="84" t="b">
        <v>0</v>
      </c>
    </row>
    <row r="441" spans="1:12" ht="15">
      <c r="A441" s="84" t="s">
        <v>2121</v>
      </c>
      <c r="B441" s="84" t="s">
        <v>327</v>
      </c>
      <c r="C441" s="84">
        <v>6</v>
      </c>
      <c r="D441" s="123">
        <v>0.009974022829401774</v>
      </c>
      <c r="E441" s="123">
        <v>1.0132203693986628</v>
      </c>
      <c r="F441" s="84" t="s">
        <v>1973</v>
      </c>
      <c r="G441" s="84" t="b">
        <v>0</v>
      </c>
      <c r="H441" s="84" t="b">
        <v>0</v>
      </c>
      <c r="I441" s="84" t="b">
        <v>0</v>
      </c>
      <c r="J441" s="84" t="b">
        <v>0</v>
      </c>
      <c r="K441" s="84" t="b">
        <v>0</v>
      </c>
      <c r="L441" s="84" t="b">
        <v>0</v>
      </c>
    </row>
    <row r="442" spans="1:12" ht="15">
      <c r="A442" s="84" t="s">
        <v>327</v>
      </c>
      <c r="B442" s="84" t="s">
        <v>2559</v>
      </c>
      <c r="C442" s="84">
        <v>6</v>
      </c>
      <c r="D442" s="123">
        <v>0.009974022829401774</v>
      </c>
      <c r="E442" s="123">
        <v>1.0132203693986628</v>
      </c>
      <c r="F442" s="84" t="s">
        <v>1973</v>
      </c>
      <c r="G442" s="84" t="b">
        <v>0</v>
      </c>
      <c r="H442" s="84" t="b">
        <v>0</v>
      </c>
      <c r="I442" s="84" t="b">
        <v>0</v>
      </c>
      <c r="J442" s="84" t="b">
        <v>0</v>
      </c>
      <c r="K442" s="84" t="b">
        <v>0</v>
      </c>
      <c r="L442" s="84" t="b">
        <v>0</v>
      </c>
    </row>
    <row r="443" spans="1:12" ht="15">
      <c r="A443" s="84" t="s">
        <v>327</v>
      </c>
      <c r="B443" s="84" t="s">
        <v>2067</v>
      </c>
      <c r="C443" s="84">
        <v>5</v>
      </c>
      <c r="D443" s="123">
        <v>0.010271617524030148</v>
      </c>
      <c r="E443" s="123">
        <v>1.0309491363590944</v>
      </c>
      <c r="F443" s="84" t="s">
        <v>1973</v>
      </c>
      <c r="G443" s="84" t="b">
        <v>0</v>
      </c>
      <c r="H443" s="84" t="b">
        <v>0</v>
      </c>
      <c r="I443" s="84" t="b">
        <v>0</v>
      </c>
      <c r="J443" s="84" t="b">
        <v>0</v>
      </c>
      <c r="K443" s="84" t="b">
        <v>0</v>
      </c>
      <c r="L443" s="84" t="b">
        <v>0</v>
      </c>
    </row>
    <row r="444" spans="1:12" ht="15">
      <c r="A444" s="84" t="s">
        <v>2067</v>
      </c>
      <c r="B444" s="84" t="s">
        <v>2099</v>
      </c>
      <c r="C444" s="84">
        <v>5</v>
      </c>
      <c r="D444" s="123">
        <v>0.010271617524030148</v>
      </c>
      <c r="E444" s="123">
        <v>1.3733718171813005</v>
      </c>
      <c r="F444" s="84" t="s">
        <v>1973</v>
      </c>
      <c r="G444" s="84" t="b">
        <v>0</v>
      </c>
      <c r="H444" s="84" t="b">
        <v>0</v>
      </c>
      <c r="I444" s="84" t="b">
        <v>0</v>
      </c>
      <c r="J444" s="84" t="b">
        <v>1</v>
      </c>
      <c r="K444" s="84" t="b">
        <v>0</v>
      </c>
      <c r="L444" s="84" t="b">
        <v>0</v>
      </c>
    </row>
    <row r="445" spans="1:12" ht="15">
      <c r="A445" s="84" t="s">
        <v>2099</v>
      </c>
      <c r="B445" s="84" t="s">
        <v>2074</v>
      </c>
      <c r="C445" s="84">
        <v>5</v>
      </c>
      <c r="D445" s="123">
        <v>0.010271617524030148</v>
      </c>
      <c r="E445" s="123">
        <v>1.5774917998372253</v>
      </c>
      <c r="F445" s="84" t="s">
        <v>1973</v>
      </c>
      <c r="G445" s="84" t="b">
        <v>1</v>
      </c>
      <c r="H445" s="84" t="b">
        <v>0</v>
      </c>
      <c r="I445" s="84" t="b">
        <v>0</v>
      </c>
      <c r="J445" s="84" t="b">
        <v>1</v>
      </c>
      <c r="K445" s="84" t="b">
        <v>0</v>
      </c>
      <c r="L445" s="84" t="b">
        <v>0</v>
      </c>
    </row>
    <row r="446" spans="1:12" ht="15">
      <c r="A446" s="84" t="s">
        <v>2114</v>
      </c>
      <c r="B446" s="84" t="s">
        <v>2175</v>
      </c>
      <c r="C446" s="84">
        <v>5</v>
      </c>
      <c r="D446" s="123">
        <v>0.010271617524030148</v>
      </c>
      <c r="E446" s="123">
        <v>0.8998848471167322</v>
      </c>
      <c r="F446" s="84" t="s">
        <v>1973</v>
      </c>
      <c r="G446" s="84" t="b">
        <v>0</v>
      </c>
      <c r="H446" s="84" t="b">
        <v>0</v>
      </c>
      <c r="I446" s="84" t="b">
        <v>0</v>
      </c>
      <c r="J446" s="84" t="b">
        <v>0</v>
      </c>
      <c r="K446" s="84" t="b">
        <v>0</v>
      </c>
      <c r="L446" s="84" t="b">
        <v>0</v>
      </c>
    </row>
    <row r="447" spans="1:12" ht="15">
      <c r="A447" s="84" t="s">
        <v>2121</v>
      </c>
      <c r="B447" s="84" t="s">
        <v>314</v>
      </c>
      <c r="C447" s="84">
        <v>4</v>
      </c>
      <c r="D447" s="123">
        <v>0.010136304177799491</v>
      </c>
      <c r="E447" s="123">
        <v>1.2764618041732443</v>
      </c>
      <c r="F447" s="84" t="s">
        <v>1973</v>
      </c>
      <c r="G447" s="84" t="b">
        <v>0</v>
      </c>
      <c r="H447" s="84" t="b">
        <v>0</v>
      </c>
      <c r="I447" s="84" t="b">
        <v>0</v>
      </c>
      <c r="J447" s="84" t="b">
        <v>0</v>
      </c>
      <c r="K447" s="84" t="b">
        <v>0</v>
      </c>
      <c r="L447" s="84" t="b">
        <v>0</v>
      </c>
    </row>
    <row r="448" spans="1:12" ht="15">
      <c r="A448" s="84" t="s">
        <v>314</v>
      </c>
      <c r="B448" s="84" t="s">
        <v>2559</v>
      </c>
      <c r="C448" s="84">
        <v>4</v>
      </c>
      <c r="D448" s="123">
        <v>0.010136304177799491</v>
      </c>
      <c r="E448" s="123">
        <v>1.2764618041732443</v>
      </c>
      <c r="F448" s="84" t="s">
        <v>1973</v>
      </c>
      <c r="G448" s="84" t="b">
        <v>0</v>
      </c>
      <c r="H448" s="84" t="b">
        <v>0</v>
      </c>
      <c r="I448" s="84" t="b">
        <v>0</v>
      </c>
      <c r="J448" s="84" t="b">
        <v>0</v>
      </c>
      <c r="K448" s="84" t="b">
        <v>0</v>
      </c>
      <c r="L448" s="84" t="b">
        <v>0</v>
      </c>
    </row>
    <row r="449" spans="1:12" ht="15">
      <c r="A449" s="84" t="s">
        <v>2559</v>
      </c>
      <c r="B449" s="84" t="s">
        <v>2653</v>
      </c>
      <c r="C449" s="84">
        <v>3</v>
      </c>
      <c r="D449" s="123">
        <v>0.009457753924561994</v>
      </c>
      <c r="E449" s="123">
        <v>1.2764618041732443</v>
      </c>
      <c r="F449" s="84" t="s">
        <v>1973</v>
      </c>
      <c r="G449" s="84" t="b">
        <v>0</v>
      </c>
      <c r="H449" s="84" t="b">
        <v>0</v>
      </c>
      <c r="I449" s="84" t="b">
        <v>0</v>
      </c>
      <c r="J449" s="84" t="b">
        <v>0</v>
      </c>
      <c r="K449" s="84" t="b">
        <v>0</v>
      </c>
      <c r="L449" s="84" t="b">
        <v>0</v>
      </c>
    </row>
    <row r="450" spans="1:12" ht="15">
      <c r="A450" s="84" t="s">
        <v>2654</v>
      </c>
      <c r="B450" s="84" t="s">
        <v>2100</v>
      </c>
      <c r="C450" s="84">
        <v>3</v>
      </c>
      <c r="D450" s="123">
        <v>0.009457753924561994</v>
      </c>
      <c r="E450" s="123">
        <v>1.5774917998372253</v>
      </c>
      <c r="F450" s="84" t="s">
        <v>1973</v>
      </c>
      <c r="G450" s="84" t="b">
        <v>0</v>
      </c>
      <c r="H450" s="84" t="b">
        <v>0</v>
      </c>
      <c r="I450" s="84" t="b">
        <v>0</v>
      </c>
      <c r="J450" s="84" t="b">
        <v>0</v>
      </c>
      <c r="K450" s="84" t="b">
        <v>0</v>
      </c>
      <c r="L450" s="84" t="b">
        <v>0</v>
      </c>
    </row>
    <row r="451" spans="1:12" ht="15">
      <c r="A451" s="84" t="s">
        <v>2100</v>
      </c>
      <c r="B451" s="84" t="s">
        <v>327</v>
      </c>
      <c r="C451" s="84">
        <v>3</v>
      </c>
      <c r="D451" s="123">
        <v>0.009457753924561994</v>
      </c>
      <c r="E451" s="123">
        <v>1.0132203693986628</v>
      </c>
      <c r="F451" s="84" t="s">
        <v>1973</v>
      </c>
      <c r="G451" s="84" t="b">
        <v>0</v>
      </c>
      <c r="H451" s="84" t="b">
        <v>0</v>
      </c>
      <c r="I451" s="84" t="b">
        <v>0</v>
      </c>
      <c r="J451" s="84" t="b">
        <v>0</v>
      </c>
      <c r="K451" s="84" t="b">
        <v>0</v>
      </c>
      <c r="L451" s="84" t="b">
        <v>0</v>
      </c>
    </row>
    <row r="452" spans="1:12" ht="15">
      <c r="A452" s="84" t="s">
        <v>2074</v>
      </c>
      <c r="B452" s="84" t="s">
        <v>2582</v>
      </c>
      <c r="C452" s="84">
        <v>3</v>
      </c>
      <c r="D452" s="123">
        <v>0.009457753924561994</v>
      </c>
      <c r="E452" s="123">
        <v>1.5774917998372253</v>
      </c>
      <c r="F452" s="84" t="s">
        <v>1973</v>
      </c>
      <c r="G452" s="84" t="b">
        <v>1</v>
      </c>
      <c r="H452" s="84" t="b">
        <v>0</v>
      </c>
      <c r="I452" s="84" t="b">
        <v>0</v>
      </c>
      <c r="J452" s="84" t="b">
        <v>0</v>
      </c>
      <c r="K452" s="84" t="b">
        <v>0</v>
      </c>
      <c r="L452" s="84" t="b">
        <v>0</v>
      </c>
    </row>
    <row r="453" spans="1:12" ht="15">
      <c r="A453" s="84" t="s">
        <v>2582</v>
      </c>
      <c r="B453" s="84" t="s">
        <v>2583</v>
      </c>
      <c r="C453" s="84">
        <v>3</v>
      </c>
      <c r="D453" s="123">
        <v>0.009457753924561994</v>
      </c>
      <c r="E453" s="123">
        <v>1.7993405494535817</v>
      </c>
      <c r="F453" s="84" t="s">
        <v>1973</v>
      </c>
      <c r="G453" s="84" t="b">
        <v>0</v>
      </c>
      <c r="H453" s="84" t="b">
        <v>0</v>
      </c>
      <c r="I453" s="84" t="b">
        <v>0</v>
      </c>
      <c r="J453" s="84" t="b">
        <v>0</v>
      </c>
      <c r="K453" s="84" t="b">
        <v>0</v>
      </c>
      <c r="L453" s="84" t="b">
        <v>0</v>
      </c>
    </row>
    <row r="454" spans="1:12" ht="15">
      <c r="A454" s="84" t="s">
        <v>2583</v>
      </c>
      <c r="B454" s="84" t="s">
        <v>2584</v>
      </c>
      <c r="C454" s="84">
        <v>3</v>
      </c>
      <c r="D454" s="123">
        <v>0.009457753924561994</v>
      </c>
      <c r="E454" s="123">
        <v>1.7993405494535817</v>
      </c>
      <c r="F454" s="84" t="s">
        <v>1973</v>
      </c>
      <c r="G454" s="84" t="b">
        <v>0</v>
      </c>
      <c r="H454" s="84" t="b">
        <v>0</v>
      </c>
      <c r="I454" s="84" t="b">
        <v>0</v>
      </c>
      <c r="J454" s="84" t="b">
        <v>1</v>
      </c>
      <c r="K454" s="84" t="b">
        <v>0</v>
      </c>
      <c r="L454" s="84" t="b">
        <v>0</v>
      </c>
    </row>
    <row r="455" spans="1:12" ht="15">
      <c r="A455" s="84" t="s">
        <v>2584</v>
      </c>
      <c r="B455" s="84" t="s">
        <v>2067</v>
      </c>
      <c r="C455" s="84">
        <v>3</v>
      </c>
      <c r="D455" s="123">
        <v>0.009457753924561994</v>
      </c>
      <c r="E455" s="123">
        <v>1.3733718171813005</v>
      </c>
      <c r="F455" s="84" t="s">
        <v>1973</v>
      </c>
      <c r="G455" s="84" t="b">
        <v>1</v>
      </c>
      <c r="H455" s="84" t="b">
        <v>0</v>
      </c>
      <c r="I455" s="84" t="b">
        <v>0</v>
      </c>
      <c r="J455" s="84" t="b">
        <v>0</v>
      </c>
      <c r="K455" s="84" t="b">
        <v>0</v>
      </c>
      <c r="L455" s="84" t="b">
        <v>0</v>
      </c>
    </row>
    <row r="456" spans="1:12" ht="15">
      <c r="A456" s="84" t="s">
        <v>2067</v>
      </c>
      <c r="B456" s="84" t="s">
        <v>2615</v>
      </c>
      <c r="C456" s="84">
        <v>3</v>
      </c>
      <c r="D456" s="123">
        <v>0.009457753924561994</v>
      </c>
      <c r="E456" s="123">
        <v>1.3733718171813005</v>
      </c>
      <c r="F456" s="84" t="s">
        <v>1973</v>
      </c>
      <c r="G456" s="84" t="b">
        <v>0</v>
      </c>
      <c r="H456" s="84" t="b">
        <v>0</v>
      </c>
      <c r="I456" s="84" t="b">
        <v>0</v>
      </c>
      <c r="J456" s="84" t="b">
        <v>0</v>
      </c>
      <c r="K456" s="84" t="b">
        <v>0</v>
      </c>
      <c r="L456" s="84" t="b">
        <v>0</v>
      </c>
    </row>
    <row r="457" spans="1:12" ht="15">
      <c r="A457" s="84" t="s">
        <v>2615</v>
      </c>
      <c r="B457" s="84" t="s">
        <v>2556</v>
      </c>
      <c r="C457" s="84">
        <v>3</v>
      </c>
      <c r="D457" s="123">
        <v>0.009457753924561994</v>
      </c>
      <c r="E457" s="123">
        <v>1.7993405494535817</v>
      </c>
      <c r="F457" s="84" t="s">
        <v>1973</v>
      </c>
      <c r="G457" s="84" t="b">
        <v>0</v>
      </c>
      <c r="H457" s="84" t="b">
        <v>0</v>
      </c>
      <c r="I457" s="84" t="b">
        <v>0</v>
      </c>
      <c r="J457" s="84" t="b">
        <v>1</v>
      </c>
      <c r="K457" s="84" t="b">
        <v>0</v>
      </c>
      <c r="L457" s="84" t="b">
        <v>0</v>
      </c>
    </row>
    <row r="458" spans="1:12" ht="15">
      <c r="A458" s="84" t="s">
        <v>301</v>
      </c>
      <c r="B458" s="84" t="s">
        <v>2654</v>
      </c>
      <c r="C458" s="84">
        <v>2</v>
      </c>
      <c r="D458" s="123">
        <v>0.008048647095473817</v>
      </c>
      <c r="E458" s="123">
        <v>1.975431808509263</v>
      </c>
      <c r="F458" s="84" t="s">
        <v>1973</v>
      </c>
      <c r="G458" s="84" t="b">
        <v>0</v>
      </c>
      <c r="H458" s="84" t="b">
        <v>0</v>
      </c>
      <c r="I458" s="84" t="b">
        <v>0</v>
      </c>
      <c r="J458" s="84" t="b">
        <v>0</v>
      </c>
      <c r="K458" s="84" t="b">
        <v>0</v>
      </c>
      <c r="L458" s="84" t="b">
        <v>0</v>
      </c>
    </row>
    <row r="459" spans="1:12" ht="15">
      <c r="A459" s="84" t="s">
        <v>2556</v>
      </c>
      <c r="B459" s="84" t="s">
        <v>2175</v>
      </c>
      <c r="C459" s="84">
        <v>2</v>
      </c>
      <c r="D459" s="123">
        <v>0.008048647095473817</v>
      </c>
      <c r="E459" s="123">
        <v>1.2552725051033062</v>
      </c>
      <c r="F459" s="84" t="s">
        <v>1973</v>
      </c>
      <c r="G459" s="84" t="b">
        <v>1</v>
      </c>
      <c r="H459" s="84" t="b">
        <v>0</v>
      </c>
      <c r="I459" s="84" t="b">
        <v>0</v>
      </c>
      <c r="J459" s="84" t="b">
        <v>0</v>
      </c>
      <c r="K459" s="84" t="b">
        <v>0</v>
      </c>
      <c r="L459" s="84" t="b">
        <v>0</v>
      </c>
    </row>
    <row r="460" spans="1:12" ht="15">
      <c r="A460" s="84" t="s">
        <v>2114</v>
      </c>
      <c r="B460" s="84" t="s">
        <v>2751</v>
      </c>
      <c r="C460" s="84">
        <v>2</v>
      </c>
      <c r="D460" s="123">
        <v>0.008048647095473817</v>
      </c>
      <c r="E460" s="123">
        <v>1.0460128827949702</v>
      </c>
      <c r="F460" s="84" t="s">
        <v>1973</v>
      </c>
      <c r="G460" s="84" t="b">
        <v>0</v>
      </c>
      <c r="H460" s="84" t="b">
        <v>0</v>
      </c>
      <c r="I460" s="84" t="b">
        <v>0</v>
      </c>
      <c r="J460" s="84" t="b">
        <v>1</v>
      </c>
      <c r="K460" s="84" t="b">
        <v>0</v>
      </c>
      <c r="L460" s="84" t="b">
        <v>0</v>
      </c>
    </row>
    <row r="461" spans="1:12" ht="15">
      <c r="A461" s="84" t="s">
        <v>2751</v>
      </c>
      <c r="B461" s="84" t="s">
        <v>2115</v>
      </c>
      <c r="C461" s="84">
        <v>2</v>
      </c>
      <c r="D461" s="123">
        <v>0.008048647095473817</v>
      </c>
      <c r="E461" s="123">
        <v>1.1972805581256194</v>
      </c>
      <c r="F461" s="84" t="s">
        <v>1973</v>
      </c>
      <c r="G461" s="84" t="b">
        <v>1</v>
      </c>
      <c r="H461" s="84" t="b">
        <v>0</v>
      </c>
      <c r="I461" s="84" t="b">
        <v>0</v>
      </c>
      <c r="J461" s="84" t="b">
        <v>0</v>
      </c>
      <c r="K461" s="84" t="b">
        <v>0</v>
      </c>
      <c r="L461" s="84" t="b">
        <v>0</v>
      </c>
    </row>
    <row r="462" spans="1:12" ht="15">
      <c r="A462" s="84" t="s">
        <v>2115</v>
      </c>
      <c r="B462" s="84" t="s">
        <v>2752</v>
      </c>
      <c r="C462" s="84">
        <v>2</v>
      </c>
      <c r="D462" s="123">
        <v>0.008048647095473817</v>
      </c>
      <c r="E462" s="123">
        <v>1.1972805581256194</v>
      </c>
      <c r="F462" s="84" t="s">
        <v>1973</v>
      </c>
      <c r="G462" s="84" t="b">
        <v>0</v>
      </c>
      <c r="H462" s="84" t="b">
        <v>0</v>
      </c>
      <c r="I462" s="84" t="b">
        <v>0</v>
      </c>
      <c r="J462" s="84" t="b">
        <v>0</v>
      </c>
      <c r="K462" s="84" t="b">
        <v>0</v>
      </c>
      <c r="L462" s="84" t="b">
        <v>0</v>
      </c>
    </row>
    <row r="463" spans="1:12" ht="15">
      <c r="A463" s="84" t="s">
        <v>2752</v>
      </c>
      <c r="B463" s="84" t="s">
        <v>2753</v>
      </c>
      <c r="C463" s="84">
        <v>2</v>
      </c>
      <c r="D463" s="123">
        <v>0.008048647095473817</v>
      </c>
      <c r="E463" s="123">
        <v>1.975431808509263</v>
      </c>
      <c r="F463" s="84" t="s">
        <v>1973</v>
      </c>
      <c r="G463" s="84" t="b">
        <v>0</v>
      </c>
      <c r="H463" s="84" t="b">
        <v>0</v>
      </c>
      <c r="I463" s="84" t="b">
        <v>0</v>
      </c>
      <c r="J463" s="84" t="b">
        <v>0</v>
      </c>
      <c r="K463" s="84" t="b">
        <v>0</v>
      </c>
      <c r="L463" s="84" t="b">
        <v>0</v>
      </c>
    </row>
    <row r="464" spans="1:12" ht="15">
      <c r="A464" s="84" t="s">
        <v>2753</v>
      </c>
      <c r="B464" s="84" t="s">
        <v>327</v>
      </c>
      <c r="C464" s="84">
        <v>2</v>
      </c>
      <c r="D464" s="123">
        <v>0.008048647095473817</v>
      </c>
      <c r="E464" s="123">
        <v>1.2350691190150191</v>
      </c>
      <c r="F464" s="84" t="s">
        <v>1973</v>
      </c>
      <c r="G464" s="84" t="b">
        <v>0</v>
      </c>
      <c r="H464" s="84" t="b">
        <v>0</v>
      </c>
      <c r="I464" s="84" t="b">
        <v>0</v>
      </c>
      <c r="J464" s="84" t="b">
        <v>0</v>
      </c>
      <c r="K464" s="84" t="b">
        <v>0</v>
      </c>
      <c r="L464" s="84" t="b">
        <v>0</v>
      </c>
    </row>
    <row r="465" spans="1:12" ht="15">
      <c r="A465" s="84" t="s">
        <v>2074</v>
      </c>
      <c r="B465" s="84" t="s">
        <v>2100</v>
      </c>
      <c r="C465" s="84">
        <v>2</v>
      </c>
      <c r="D465" s="123">
        <v>0.008048647095473817</v>
      </c>
      <c r="E465" s="123">
        <v>1.1795517911651878</v>
      </c>
      <c r="F465" s="84" t="s">
        <v>1973</v>
      </c>
      <c r="G465" s="84" t="b">
        <v>1</v>
      </c>
      <c r="H465" s="84" t="b">
        <v>0</v>
      </c>
      <c r="I465" s="84" t="b">
        <v>0</v>
      </c>
      <c r="J465" s="84" t="b">
        <v>0</v>
      </c>
      <c r="K465" s="84" t="b">
        <v>0</v>
      </c>
      <c r="L465" s="84" t="b">
        <v>0</v>
      </c>
    </row>
    <row r="466" spans="1:12" ht="15">
      <c r="A466" s="84" t="s">
        <v>2100</v>
      </c>
      <c r="B466" s="84" t="s">
        <v>2754</v>
      </c>
      <c r="C466" s="84">
        <v>2</v>
      </c>
      <c r="D466" s="123">
        <v>0.008048647095473817</v>
      </c>
      <c r="E466" s="123">
        <v>1.5774917998372253</v>
      </c>
      <c r="F466" s="84" t="s">
        <v>1973</v>
      </c>
      <c r="G466" s="84" t="b">
        <v>0</v>
      </c>
      <c r="H466" s="84" t="b">
        <v>0</v>
      </c>
      <c r="I466" s="84" t="b">
        <v>0</v>
      </c>
      <c r="J466" s="84" t="b">
        <v>0</v>
      </c>
      <c r="K466" s="84" t="b">
        <v>0</v>
      </c>
      <c r="L466" s="84" t="b">
        <v>0</v>
      </c>
    </row>
    <row r="467" spans="1:12" ht="15">
      <c r="A467" s="84" t="s">
        <v>2754</v>
      </c>
      <c r="B467" s="84" t="s">
        <v>2560</v>
      </c>
      <c r="C467" s="84">
        <v>2</v>
      </c>
      <c r="D467" s="123">
        <v>0.008048647095473817</v>
      </c>
      <c r="E467" s="123">
        <v>1.7993405494535817</v>
      </c>
      <c r="F467" s="84" t="s">
        <v>1973</v>
      </c>
      <c r="G467" s="84" t="b">
        <v>0</v>
      </c>
      <c r="H467" s="84" t="b">
        <v>0</v>
      </c>
      <c r="I467" s="84" t="b">
        <v>0</v>
      </c>
      <c r="J467" s="84" t="b">
        <v>0</v>
      </c>
      <c r="K467" s="84" t="b">
        <v>0</v>
      </c>
      <c r="L467" s="84" t="b">
        <v>0</v>
      </c>
    </row>
    <row r="468" spans="1:12" ht="15">
      <c r="A468" s="84" t="s">
        <v>2560</v>
      </c>
      <c r="B468" s="84" t="s">
        <v>2755</v>
      </c>
      <c r="C468" s="84">
        <v>2</v>
      </c>
      <c r="D468" s="123">
        <v>0.008048647095473817</v>
      </c>
      <c r="E468" s="123">
        <v>1.7993405494535817</v>
      </c>
      <c r="F468" s="84" t="s">
        <v>1973</v>
      </c>
      <c r="G468" s="84" t="b">
        <v>0</v>
      </c>
      <c r="H468" s="84" t="b">
        <v>0</v>
      </c>
      <c r="I468" s="84" t="b">
        <v>0</v>
      </c>
      <c r="J468" s="84" t="b">
        <v>0</v>
      </c>
      <c r="K468" s="84" t="b">
        <v>0</v>
      </c>
      <c r="L468" s="84" t="b">
        <v>0</v>
      </c>
    </row>
    <row r="469" spans="1:12" ht="15">
      <c r="A469" s="84" t="s">
        <v>2123</v>
      </c>
      <c r="B469" s="84" t="s">
        <v>314</v>
      </c>
      <c r="C469" s="84">
        <v>3</v>
      </c>
      <c r="D469" s="123">
        <v>0.011013292524291994</v>
      </c>
      <c r="E469" s="123">
        <v>1.403692337561129</v>
      </c>
      <c r="F469" s="84" t="s">
        <v>1974</v>
      </c>
      <c r="G469" s="84" t="b">
        <v>0</v>
      </c>
      <c r="H469" s="84" t="b">
        <v>0</v>
      </c>
      <c r="I469" s="84" t="b">
        <v>0</v>
      </c>
      <c r="J469" s="84" t="b">
        <v>0</v>
      </c>
      <c r="K469" s="84" t="b">
        <v>0</v>
      </c>
      <c r="L469" s="84" t="b">
        <v>0</v>
      </c>
    </row>
    <row r="470" spans="1:12" ht="15">
      <c r="A470" s="84" t="s">
        <v>314</v>
      </c>
      <c r="B470" s="84" t="s">
        <v>286</v>
      </c>
      <c r="C470" s="84">
        <v>3</v>
      </c>
      <c r="D470" s="123">
        <v>0.011013292524291994</v>
      </c>
      <c r="E470" s="123">
        <v>1.403692337561129</v>
      </c>
      <c r="F470" s="84" t="s">
        <v>1974</v>
      </c>
      <c r="G470" s="84" t="b">
        <v>0</v>
      </c>
      <c r="H470" s="84" t="b">
        <v>0</v>
      </c>
      <c r="I470" s="84" t="b">
        <v>0</v>
      </c>
      <c r="J470" s="84" t="b">
        <v>0</v>
      </c>
      <c r="K470" s="84" t="b">
        <v>0</v>
      </c>
      <c r="L470" s="84" t="b">
        <v>0</v>
      </c>
    </row>
    <row r="471" spans="1:12" ht="15">
      <c r="A471" s="84" t="s">
        <v>286</v>
      </c>
      <c r="B471" s="84" t="s">
        <v>342</v>
      </c>
      <c r="C471" s="84">
        <v>3</v>
      </c>
      <c r="D471" s="123">
        <v>0.011013292524291994</v>
      </c>
      <c r="E471" s="123">
        <v>1.403692337561129</v>
      </c>
      <c r="F471" s="84" t="s">
        <v>1974</v>
      </c>
      <c r="G471" s="84" t="b">
        <v>0</v>
      </c>
      <c r="H471" s="84" t="b">
        <v>0</v>
      </c>
      <c r="I471" s="84" t="b">
        <v>0</v>
      </c>
      <c r="J471" s="84" t="b">
        <v>0</v>
      </c>
      <c r="K471" s="84" t="b">
        <v>0</v>
      </c>
      <c r="L471" s="84" t="b">
        <v>0</v>
      </c>
    </row>
    <row r="472" spans="1:12" ht="15">
      <c r="A472" s="84" t="s">
        <v>342</v>
      </c>
      <c r="B472" s="84" t="s">
        <v>2124</v>
      </c>
      <c r="C472" s="84">
        <v>3</v>
      </c>
      <c r="D472" s="123">
        <v>0.011013292524291994</v>
      </c>
      <c r="E472" s="123">
        <v>1.403692337561129</v>
      </c>
      <c r="F472" s="84" t="s">
        <v>1974</v>
      </c>
      <c r="G472" s="84" t="b">
        <v>0</v>
      </c>
      <c r="H472" s="84" t="b">
        <v>0</v>
      </c>
      <c r="I472" s="84" t="b">
        <v>0</v>
      </c>
      <c r="J472" s="84" t="b">
        <v>0</v>
      </c>
      <c r="K472" s="84" t="b">
        <v>0</v>
      </c>
      <c r="L472" s="84" t="b">
        <v>0</v>
      </c>
    </row>
    <row r="473" spans="1:12" ht="15">
      <c r="A473" s="84" t="s">
        <v>2124</v>
      </c>
      <c r="B473" s="84" t="s">
        <v>2125</v>
      </c>
      <c r="C473" s="84">
        <v>3</v>
      </c>
      <c r="D473" s="123">
        <v>0.011013292524291994</v>
      </c>
      <c r="E473" s="123">
        <v>1.403692337561129</v>
      </c>
      <c r="F473" s="84" t="s">
        <v>1974</v>
      </c>
      <c r="G473" s="84" t="b">
        <v>0</v>
      </c>
      <c r="H473" s="84" t="b">
        <v>0</v>
      </c>
      <c r="I473" s="84" t="b">
        <v>0</v>
      </c>
      <c r="J473" s="84" t="b">
        <v>0</v>
      </c>
      <c r="K473" s="84" t="b">
        <v>0</v>
      </c>
      <c r="L473" s="84" t="b">
        <v>0</v>
      </c>
    </row>
    <row r="474" spans="1:12" ht="15">
      <c r="A474" s="84" t="s">
        <v>2125</v>
      </c>
      <c r="B474" s="84" t="s">
        <v>2126</v>
      </c>
      <c r="C474" s="84">
        <v>3</v>
      </c>
      <c r="D474" s="123">
        <v>0.011013292524291994</v>
      </c>
      <c r="E474" s="123">
        <v>1.403692337561129</v>
      </c>
      <c r="F474" s="84" t="s">
        <v>1974</v>
      </c>
      <c r="G474" s="84" t="b">
        <v>0</v>
      </c>
      <c r="H474" s="84" t="b">
        <v>0</v>
      </c>
      <c r="I474" s="84" t="b">
        <v>0</v>
      </c>
      <c r="J474" s="84" t="b">
        <v>0</v>
      </c>
      <c r="K474" s="84" t="b">
        <v>0</v>
      </c>
      <c r="L474" s="84" t="b">
        <v>0</v>
      </c>
    </row>
    <row r="475" spans="1:12" ht="15">
      <c r="A475" s="84" t="s">
        <v>2126</v>
      </c>
      <c r="B475" s="84" t="s">
        <v>2127</v>
      </c>
      <c r="C475" s="84">
        <v>3</v>
      </c>
      <c r="D475" s="123">
        <v>0.011013292524291994</v>
      </c>
      <c r="E475" s="123">
        <v>1.403692337561129</v>
      </c>
      <c r="F475" s="84" t="s">
        <v>1974</v>
      </c>
      <c r="G475" s="84" t="b">
        <v>0</v>
      </c>
      <c r="H475" s="84" t="b">
        <v>0</v>
      </c>
      <c r="I475" s="84" t="b">
        <v>0</v>
      </c>
      <c r="J475" s="84" t="b">
        <v>0</v>
      </c>
      <c r="K475" s="84" t="b">
        <v>0</v>
      </c>
      <c r="L475" s="84" t="b">
        <v>0</v>
      </c>
    </row>
    <row r="476" spans="1:12" ht="15">
      <c r="A476" s="84" t="s">
        <v>2127</v>
      </c>
      <c r="B476" s="84" t="s">
        <v>2128</v>
      </c>
      <c r="C476" s="84">
        <v>3</v>
      </c>
      <c r="D476" s="123">
        <v>0.011013292524291994</v>
      </c>
      <c r="E476" s="123">
        <v>1.403692337561129</v>
      </c>
      <c r="F476" s="84" t="s">
        <v>1974</v>
      </c>
      <c r="G476" s="84" t="b">
        <v>0</v>
      </c>
      <c r="H476" s="84" t="b">
        <v>0</v>
      </c>
      <c r="I476" s="84" t="b">
        <v>0</v>
      </c>
      <c r="J476" s="84" t="b">
        <v>1</v>
      </c>
      <c r="K476" s="84" t="b">
        <v>0</v>
      </c>
      <c r="L476" s="84" t="b">
        <v>0</v>
      </c>
    </row>
    <row r="477" spans="1:12" ht="15">
      <c r="A477" s="84" t="s">
        <v>2128</v>
      </c>
      <c r="B477" s="84" t="s">
        <v>2673</v>
      </c>
      <c r="C477" s="84">
        <v>3</v>
      </c>
      <c r="D477" s="123">
        <v>0.011013292524291994</v>
      </c>
      <c r="E477" s="123">
        <v>1.403692337561129</v>
      </c>
      <c r="F477" s="84" t="s">
        <v>1974</v>
      </c>
      <c r="G477" s="84" t="b">
        <v>1</v>
      </c>
      <c r="H477" s="84" t="b">
        <v>0</v>
      </c>
      <c r="I477" s="84" t="b">
        <v>0</v>
      </c>
      <c r="J477" s="84" t="b">
        <v>0</v>
      </c>
      <c r="K477" s="84" t="b">
        <v>1</v>
      </c>
      <c r="L477" s="84" t="b">
        <v>0</v>
      </c>
    </row>
    <row r="478" spans="1:12" ht="15">
      <c r="A478" s="84" t="s">
        <v>2673</v>
      </c>
      <c r="B478" s="84" t="s">
        <v>327</v>
      </c>
      <c r="C478" s="84">
        <v>3</v>
      </c>
      <c r="D478" s="123">
        <v>0.011013292524291994</v>
      </c>
      <c r="E478" s="123">
        <v>1.1818435879447726</v>
      </c>
      <c r="F478" s="84" t="s">
        <v>1974</v>
      </c>
      <c r="G478" s="84" t="b">
        <v>0</v>
      </c>
      <c r="H478" s="84" t="b">
        <v>1</v>
      </c>
      <c r="I478" s="84" t="b">
        <v>0</v>
      </c>
      <c r="J478" s="84" t="b">
        <v>0</v>
      </c>
      <c r="K478" s="84" t="b">
        <v>0</v>
      </c>
      <c r="L478" s="84" t="b">
        <v>0</v>
      </c>
    </row>
    <row r="479" spans="1:12" ht="15">
      <c r="A479" s="84" t="s">
        <v>327</v>
      </c>
      <c r="B479" s="84" t="s">
        <v>2569</v>
      </c>
      <c r="C479" s="84">
        <v>3</v>
      </c>
      <c r="D479" s="123">
        <v>0.011013292524291994</v>
      </c>
      <c r="E479" s="123">
        <v>1.1818435879447726</v>
      </c>
      <c r="F479" s="84" t="s">
        <v>1974</v>
      </c>
      <c r="G479" s="84" t="b">
        <v>0</v>
      </c>
      <c r="H479" s="84" t="b">
        <v>0</v>
      </c>
      <c r="I479" s="84" t="b">
        <v>0</v>
      </c>
      <c r="J479" s="84" t="b">
        <v>0</v>
      </c>
      <c r="K479" s="84" t="b">
        <v>0</v>
      </c>
      <c r="L479" s="84" t="b">
        <v>0</v>
      </c>
    </row>
    <row r="480" spans="1:12" ht="15">
      <c r="A480" s="84" t="s">
        <v>2569</v>
      </c>
      <c r="B480" s="84" t="s">
        <v>2674</v>
      </c>
      <c r="C480" s="84">
        <v>3</v>
      </c>
      <c r="D480" s="123">
        <v>0.011013292524291994</v>
      </c>
      <c r="E480" s="123">
        <v>1.403692337561129</v>
      </c>
      <c r="F480" s="84" t="s">
        <v>1974</v>
      </c>
      <c r="G480" s="84" t="b">
        <v>0</v>
      </c>
      <c r="H480" s="84" t="b">
        <v>0</v>
      </c>
      <c r="I480" s="84" t="b">
        <v>0</v>
      </c>
      <c r="J480" s="84" t="b">
        <v>0</v>
      </c>
      <c r="K480" s="84" t="b">
        <v>0</v>
      </c>
      <c r="L480" s="84" t="b">
        <v>0</v>
      </c>
    </row>
    <row r="481" spans="1:12" ht="15">
      <c r="A481" s="84" t="s">
        <v>269</v>
      </c>
      <c r="B481" s="84" t="s">
        <v>2123</v>
      </c>
      <c r="C481" s="84">
        <v>2</v>
      </c>
      <c r="D481" s="123">
        <v>0.011637103773650303</v>
      </c>
      <c r="E481" s="123">
        <v>1.5797835966168103</v>
      </c>
      <c r="F481" s="84" t="s">
        <v>1974</v>
      </c>
      <c r="G481" s="84" t="b">
        <v>0</v>
      </c>
      <c r="H481" s="84" t="b">
        <v>0</v>
      </c>
      <c r="I481" s="84" t="b">
        <v>0</v>
      </c>
      <c r="J481" s="84" t="b">
        <v>0</v>
      </c>
      <c r="K481" s="84" t="b">
        <v>0</v>
      </c>
      <c r="L481" s="84" t="b">
        <v>0</v>
      </c>
    </row>
    <row r="482" spans="1:12" ht="15">
      <c r="A482" s="84" t="s">
        <v>339</v>
      </c>
      <c r="B482" s="84" t="s">
        <v>338</v>
      </c>
      <c r="C482" s="84">
        <v>2</v>
      </c>
      <c r="D482" s="123">
        <v>0</v>
      </c>
      <c r="E482" s="123">
        <v>1.0543576623225925</v>
      </c>
      <c r="F482" s="84" t="s">
        <v>1975</v>
      </c>
      <c r="G482" s="84" t="b">
        <v>0</v>
      </c>
      <c r="H482" s="84" t="b">
        <v>0</v>
      </c>
      <c r="I482" s="84" t="b">
        <v>0</v>
      </c>
      <c r="J482" s="84" t="b">
        <v>0</v>
      </c>
      <c r="K482" s="84" t="b">
        <v>0</v>
      </c>
      <c r="L482" s="84" t="b">
        <v>0</v>
      </c>
    </row>
    <row r="483" spans="1:12" ht="15">
      <c r="A483" s="84" t="s">
        <v>338</v>
      </c>
      <c r="B483" s="84" t="s">
        <v>337</v>
      </c>
      <c r="C483" s="84">
        <v>2</v>
      </c>
      <c r="D483" s="123">
        <v>0</v>
      </c>
      <c r="E483" s="123">
        <v>1.0543576623225925</v>
      </c>
      <c r="F483" s="84" t="s">
        <v>1975</v>
      </c>
      <c r="G483" s="84" t="b">
        <v>0</v>
      </c>
      <c r="H483" s="84" t="b">
        <v>0</v>
      </c>
      <c r="I483" s="84" t="b">
        <v>0</v>
      </c>
      <c r="J483" s="84" t="b">
        <v>0</v>
      </c>
      <c r="K483" s="84" t="b">
        <v>0</v>
      </c>
      <c r="L483" s="84" t="b">
        <v>0</v>
      </c>
    </row>
    <row r="484" spans="1:12" ht="15">
      <c r="A484" s="84" t="s">
        <v>2130</v>
      </c>
      <c r="B484" s="84" t="s">
        <v>2067</v>
      </c>
      <c r="C484" s="84">
        <v>2</v>
      </c>
      <c r="D484" s="123">
        <v>0</v>
      </c>
      <c r="E484" s="123">
        <v>1.0543576623225925</v>
      </c>
      <c r="F484" s="84" t="s">
        <v>1975</v>
      </c>
      <c r="G484" s="84" t="b">
        <v>0</v>
      </c>
      <c r="H484" s="84" t="b">
        <v>0</v>
      </c>
      <c r="I484" s="84" t="b">
        <v>0</v>
      </c>
      <c r="J484" s="84" t="b">
        <v>0</v>
      </c>
      <c r="K484" s="84" t="b">
        <v>0</v>
      </c>
      <c r="L484" s="84" t="b">
        <v>0</v>
      </c>
    </row>
    <row r="485" spans="1:12" ht="15">
      <c r="A485" s="84" t="s">
        <v>2131</v>
      </c>
      <c r="B485" s="84" t="s">
        <v>2121</v>
      </c>
      <c r="C485" s="84">
        <v>2</v>
      </c>
      <c r="D485" s="123">
        <v>0</v>
      </c>
      <c r="E485" s="123">
        <v>1.2304489213782739</v>
      </c>
      <c r="F485" s="84" t="s">
        <v>1975</v>
      </c>
      <c r="G485" s="84" t="b">
        <v>0</v>
      </c>
      <c r="H485" s="84" t="b">
        <v>0</v>
      </c>
      <c r="I485" s="84" t="b">
        <v>0</v>
      </c>
      <c r="J485" s="84" t="b">
        <v>0</v>
      </c>
      <c r="K485" s="84" t="b">
        <v>0</v>
      </c>
      <c r="L485" s="84" t="b">
        <v>0</v>
      </c>
    </row>
    <row r="486" spans="1:12" ht="15">
      <c r="A486" s="84" t="s">
        <v>2121</v>
      </c>
      <c r="B486" s="84" t="s">
        <v>327</v>
      </c>
      <c r="C486" s="84">
        <v>2</v>
      </c>
      <c r="D486" s="123">
        <v>0</v>
      </c>
      <c r="E486" s="123">
        <v>1.2304489213782739</v>
      </c>
      <c r="F486" s="84" t="s">
        <v>1975</v>
      </c>
      <c r="G486" s="84" t="b">
        <v>0</v>
      </c>
      <c r="H486" s="84" t="b">
        <v>0</v>
      </c>
      <c r="I486" s="84" t="b">
        <v>0</v>
      </c>
      <c r="J486" s="84" t="b">
        <v>0</v>
      </c>
      <c r="K486" s="84" t="b">
        <v>0</v>
      </c>
      <c r="L486" s="84" t="b">
        <v>0</v>
      </c>
    </row>
    <row r="487" spans="1:12" ht="15">
      <c r="A487" s="84" t="s">
        <v>346</v>
      </c>
      <c r="B487" s="84" t="s">
        <v>2139</v>
      </c>
      <c r="C487" s="84">
        <v>2</v>
      </c>
      <c r="D487" s="123">
        <v>0.007337135793986718</v>
      </c>
      <c r="E487" s="123">
        <v>1.1760912590556813</v>
      </c>
      <c r="F487" s="84" t="s">
        <v>1978</v>
      </c>
      <c r="G487" s="84" t="b">
        <v>0</v>
      </c>
      <c r="H487" s="84" t="b">
        <v>0</v>
      </c>
      <c r="I487" s="84" t="b">
        <v>0</v>
      </c>
      <c r="J487" s="84" t="b">
        <v>0</v>
      </c>
      <c r="K487" s="84" t="b">
        <v>0</v>
      </c>
      <c r="L487" s="84" t="b">
        <v>0</v>
      </c>
    </row>
    <row r="488" spans="1:12" ht="15">
      <c r="A488" s="84" t="s">
        <v>2139</v>
      </c>
      <c r="B488" s="84" t="s">
        <v>2138</v>
      </c>
      <c r="C488" s="84">
        <v>2</v>
      </c>
      <c r="D488" s="123">
        <v>0.007337135793986718</v>
      </c>
      <c r="E488" s="123">
        <v>0.8750612633917001</v>
      </c>
      <c r="F488" s="84" t="s">
        <v>1978</v>
      </c>
      <c r="G488" s="84" t="b">
        <v>0</v>
      </c>
      <c r="H488" s="84" t="b">
        <v>0</v>
      </c>
      <c r="I488" s="84" t="b">
        <v>0</v>
      </c>
      <c r="J488" s="84" t="b">
        <v>0</v>
      </c>
      <c r="K488" s="84" t="b">
        <v>1</v>
      </c>
      <c r="L488" s="84" t="b">
        <v>0</v>
      </c>
    </row>
    <row r="489" spans="1:12" ht="15">
      <c r="A489" s="84" t="s">
        <v>2138</v>
      </c>
      <c r="B489" s="84" t="s">
        <v>2140</v>
      </c>
      <c r="C489" s="84">
        <v>2</v>
      </c>
      <c r="D489" s="123">
        <v>0.007337135793986718</v>
      </c>
      <c r="E489" s="123">
        <v>0.8750612633917001</v>
      </c>
      <c r="F489" s="84" t="s">
        <v>1978</v>
      </c>
      <c r="G489" s="84" t="b">
        <v>0</v>
      </c>
      <c r="H489" s="84" t="b">
        <v>1</v>
      </c>
      <c r="I489" s="84" t="b">
        <v>0</v>
      </c>
      <c r="J489" s="84" t="b">
        <v>0</v>
      </c>
      <c r="K489" s="84" t="b">
        <v>0</v>
      </c>
      <c r="L489" s="84" t="b">
        <v>0</v>
      </c>
    </row>
    <row r="490" spans="1:12" ht="15">
      <c r="A490" s="84" t="s">
        <v>2140</v>
      </c>
      <c r="B490" s="84" t="s">
        <v>2121</v>
      </c>
      <c r="C490" s="84">
        <v>2</v>
      </c>
      <c r="D490" s="123">
        <v>0.007337135793986718</v>
      </c>
      <c r="E490" s="123">
        <v>1.3521825181113625</v>
      </c>
      <c r="F490" s="84" t="s">
        <v>1978</v>
      </c>
      <c r="G490" s="84" t="b">
        <v>0</v>
      </c>
      <c r="H490" s="84" t="b">
        <v>0</v>
      </c>
      <c r="I490" s="84" t="b">
        <v>0</v>
      </c>
      <c r="J490" s="84" t="b">
        <v>0</v>
      </c>
      <c r="K490" s="84" t="b">
        <v>0</v>
      </c>
      <c r="L490" s="84" t="b">
        <v>0</v>
      </c>
    </row>
    <row r="491" spans="1:12" ht="15">
      <c r="A491" s="84" t="s">
        <v>2121</v>
      </c>
      <c r="B491" s="84" t="s">
        <v>2141</v>
      </c>
      <c r="C491" s="84">
        <v>2</v>
      </c>
      <c r="D491" s="123">
        <v>0.007337135793986718</v>
      </c>
      <c r="E491" s="123">
        <v>1.3521825181113625</v>
      </c>
      <c r="F491" s="84" t="s">
        <v>1978</v>
      </c>
      <c r="G491" s="84" t="b">
        <v>0</v>
      </c>
      <c r="H491" s="84" t="b">
        <v>0</v>
      </c>
      <c r="I491" s="84" t="b">
        <v>0</v>
      </c>
      <c r="J491" s="84" t="b">
        <v>0</v>
      </c>
      <c r="K491" s="84" t="b">
        <v>0</v>
      </c>
      <c r="L491" s="84" t="b">
        <v>0</v>
      </c>
    </row>
    <row r="492" spans="1:12" ht="15">
      <c r="A492" s="84" t="s">
        <v>2141</v>
      </c>
      <c r="B492" s="84" t="s">
        <v>2142</v>
      </c>
      <c r="C492" s="84">
        <v>2</v>
      </c>
      <c r="D492" s="123">
        <v>0.007337135793986718</v>
      </c>
      <c r="E492" s="123">
        <v>1.3521825181113625</v>
      </c>
      <c r="F492" s="84" t="s">
        <v>1978</v>
      </c>
      <c r="G492" s="84" t="b">
        <v>0</v>
      </c>
      <c r="H492" s="84" t="b">
        <v>0</v>
      </c>
      <c r="I492" s="84" t="b">
        <v>0</v>
      </c>
      <c r="J492" s="84" t="b">
        <v>0</v>
      </c>
      <c r="K492" s="84" t="b">
        <v>0</v>
      </c>
      <c r="L492" s="84" t="b">
        <v>0</v>
      </c>
    </row>
    <row r="493" spans="1:12" ht="15">
      <c r="A493" s="84" t="s">
        <v>2142</v>
      </c>
      <c r="B493" s="84" t="s">
        <v>2138</v>
      </c>
      <c r="C493" s="84">
        <v>2</v>
      </c>
      <c r="D493" s="123">
        <v>0.007337135793986718</v>
      </c>
      <c r="E493" s="123">
        <v>0.8750612633917001</v>
      </c>
      <c r="F493" s="84" t="s">
        <v>1978</v>
      </c>
      <c r="G493" s="84" t="b">
        <v>0</v>
      </c>
      <c r="H493" s="84" t="b">
        <v>0</v>
      </c>
      <c r="I493" s="84" t="b">
        <v>0</v>
      </c>
      <c r="J493" s="84" t="b">
        <v>0</v>
      </c>
      <c r="K493" s="84" t="b">
        <v>1</v>
      </c>
      <c r="L493" s="84" t="b">
        <v>0</v>
      </c>
    </row>
    <row r="494" spans="1:12" ht="15">
      <c r="A494" s="84" t="s">
        <v>2138</v>
      </c>
      <c r="B494" s="84" t="s">
        <v>2143</v>
      </c>
      <c r="C494" s="84">
        <v>2</v>
      </c>
      <c r="D494" s="123">
        <v>0.007337135793986718</v>
      </c>
      <c r="E494" s="123">
        <v>0.8750612633917001</v>
      </c>
      <c r="F494" s="84" t="s">
        <v>1978</v>
      </c>
      <c r="G494" s="84" t="b">
        <v>0</v>
      </c>
      <c r="H494" s="84" t="b">
        <v>1</v>
      </c>
      <c r="I494" s="84" t="b">
        <v>0</v>
      </c>
      <c r="J494" s="84" t="b">
        <v>1</v>
      </c>
      <c r="K494" s="84" t="b">
        <v>0</v>
      </c>
      <c r="L494" s="84" t="b">
        <v>0</v>
      </c>
    </row>
    <row r="495" spans="1:12" ht="15">
      <c r="A495" s="84" t="s">
        <v>2143</v>
      </c>
      <c r="B495" s="84" t="s">
        <v>2144</v>
      </c>
      <c r="C495" s="84">
        <v>2</v>
      </c>
      <c r="D495" s="123">
        <v>0.007337135793986718</v>
      </c>
      <c r="E495" s="123">
        <v>1.3521825181113625</v>
      </c>
      <c r="F495" s="84" t="s">
        <v>1978</v>
      </c>
      <c r="G495" s="84" t="b">
        <v>1</v>
      </c>
      <c r="H495" s="84" t="b">
        <v>0</v>
      </c>
      <c r="I495" s="84" t="b">
        <v>0</v>
      </c>
      <c r="J495" s="84" t="b">
        <v>0</v>
      </c>
      <c r="K495" s="84" t="b">
        <v>0</v>
      </c>
      <c r="L495" s="84" t="b">
        <v>0</v>
      </c>
    </row>
    <row r="496" spans="1:12" ht="15">
      <c r="A496" s="84" t="s">
        <v>2144</v>
      </c>
      <c r="B496" s="84" t="s">
        <v>2067</v>
      </c>
      <c r="C496" s="84">
        <v>2</v>
      </c>
      <c r="D496" s="123">
        <v>0.007337135793986718</v>
      </c>
      <c r="E496" s="123">
        <v>1.1760912590556813</v>
      </c>
      <c r="F496" s="84" t="s">
        <v>1978</v>
      </c>
      <c r="G496" s="84" t="b">
        <v>0</v>
      </c>
      <c r="H496" s="84" t="b">
        <v>0</v>
      </c>
      <c r="I496" s="84" t="b">
        <v>0</v>
      </c>
      <c r="J496" s="84" t="b">
        <v>0</v>
      </c>
      <c r="K496" s="84" t="b">
        <v>0</v>
      </c>
      <c r="L496" s="84" t="b">
        <v>0</v>
      </c>
    </row>
    <row r="497" spans="1:12" ht="15">
      <c r="A497" s="84" t="s">
        <v>2067</v>
      </c>
      <c r="B497" s="84" t="s">
        <v>2744</v>
      </c>
      <c r="C497" s="84">
        <v>2</v>
      </c>
      <c r="D497" s="123">
        <v>0.007337135793986718</v>
      </c>
      <c r="E497" s="123">
        <v>1.3521825181113625</v>
      </c>
      <c r="F497" s="84" t="s">
        <v>1978</v>
      </c>
      <c r="G497" s="84" t="b">
        <v>0</v>
      </c>
      <c r="H497" s="84" t="b">
        <v>0</v>
      </c>
      <c r="I497" s="84" t="b">
        <v>0</v>
      </c>
      <c r="J497" s="84" t="b">
        <v>0</v>
      </c>
      <c r="K497" s="84" t="b">
        <v>0</v>
      </c>
      <c r="L497" s="84" t="b">
        <v>0</v>
      </c>
    </row>
    <row r="498" spans="1:12" ht="15">
      <c r="A498" s="84" t="s">
        <v>2744</v>
      </c>
      <c r="B498" s="84" t="s">
        <v>2660</v>
      </c>
      <c r="C498" s="84">
        <v>2</v>
      </c>
      <c r="D498" s="123">
        <v>0.007337135793986718</v>
      </c>
      <c r="E498" s="123">
        <v>1.3521825181113625</v>
      </c>
      <c r="F498" s="84" t="s">
        <v>1978</v>
      </c>
      <c r="G498" s="84" t="b">
        <v>0</v>
      </c>
      <c r="H498" s="84" t="b">
        <v>0</v>
      </c>
      <c r="I498" s="84" t="b">
        <v>0</v>
      </c>
      <c r="J498" s="84" t="b">
        <v>0</v>
      </c>
      <c r="K498" s="84" t="b">
        <v>0</v>
      </c>
      <c r="L498" s="84" t="b">
        <v>0</v>
      </c>
    </row>
    <row r="499" spans="1:12" ht="15">
      <c r="A499" s="84" t="s">
        <v>2660</v>
      </c>
      <c r="B499" s="84" t="s">
        <v>2138</v>
      </c>
      <c r="C499" s="84">
        <v>2</v>
      </c>
      <c r="D499" s="123">
        <v>0.007337135793986718</v>
      </c>
      <c r="E499" s="123">
        <v>0.8750612633917001</v>
      </c>
      <c r="F499" s="84" t="s">
        <v>1978</v>
      </c>
      <c r="G499" s="84" t="b">
        <v>0</v>
      </c>
      <c r="H499" s="84" t="b">
        <v>0</v>
      </c>
      <c r="I499" s="84" t="b">
        <v>0</v>
      </c>
      <c r="J499" s="84" t="b">
        <v>0</v>
      </c>
      <c r="K499" s="84" t="b">
        <v>1</v>
      </c>
      <c r="L499" s="84" t="b">
        <v>0</v>
      </c>
    </row>
    <row r="500" spans="1:12" ht="15">
      <c r="A500" s="84" t="s">
        <v>2138</v>
      </c>
      <c r="B500" s="84" t="s">
        <v>2745</v>
      </c>
      <c r="C500" s="84">
        <v>2</v>
      </c>
      <c r="D500" s="123">
        <v>0.007337135793986718</v>
      </c>
      <c r="E500" s="123">
        <v>0.8750612633917001</v>
      </c>
      <c r="F500" s="84" t="s">
        <v>1978</v>
      </c>
      <c r="G500" s="84" t="b">
        <v>0</v>
      </c>
      <c r="H500" s="84" t="b">
        <v>1</v>
      </c>
      <c r="I500" s="84" t="b">
        <v>0</v>
      </c>
      <c r="J500" s="84" t="b">
        <v>1</v>
      </c>
      <c r="K500" s="84" t="b">
        <v>0</v>
      </c>
      <c r="L500" s="84" t="b">
        <v>0</v>
      </c>
    </row>
    <row r="501" spans="1:12" ht="15">
      <c r="A501" s="84" t="s">
        <v>2745</v>
      </c>
      <c r="B501" s="84" t="s">
        <v>2556</v>
      </c>
      <c r="C501" s="84">
        <v>2</v>
      </c>
      <c r="D501" s="123">
        <v>0.007337135793986718</v>
      </c>
      <c r="E501" s="123">
        <v>1.3521825181113625</v>
      </c>
      <c r="F501" s="84" t="s">
        <v>1978</v>
      </c>
      <c r="G501" s="84" t="b">
        <v>1</v>
      </c>
      <c r="H501" s="84" t="b">
        <v>0</v>
      </c>
      <c r="I501" s="84" t="b">
        <v>0</v>
      </c>
      <c r="J501" s="84" t="b">
        <v>1</v>
      </c>
      <c r="K501" s="84" t="b">
        <v>0</v>
      </c>
      <c r="L501" s="84" t="b">
        <v>0</v>
      </c>
    </row>
    <row r="502" spans="1:12" ht="15">
      <c r="A502" s="84" t="s">
        <v>341</v>
      </c>
      <c r="B502" s="84" t="s">
        <v>340</v>
      </c>
      <c r="C502" s="84">
        <v>2</v>
      </c>
      <c r="D502" s="123">
        <v>0</v>
      </c>
      <c r="E502" s="123">
        <v>1.278753600952829</v>
      </c>
      <c r="F502" s="84" t="s">
        <v>1980</v>
      </c>
      <c r="G502" s="84" t="b">
        <v>0</v>
      </c>
      <c r="H502" s="84" t="b">
        <v>0</v>
      </c>
      <c r="I502" s="84" t="b">
        <v>0</v>
      </c>
      <c r="J502" s="84" t="b">
        <v>0</v>
      </c>
      <c r="K502" s="84" t="b">
        <v>0</v>
      </c>
      <c r="L502" s="84" t="b">
        <v>0</v>
      </c>
    </row>
    <row r="503" spans="1:12" ht="15">
      <c r="A503" s="84" t="s">
        <v>340</v>
      </c>
      <c r="B503" s="84" t="s">
        <v>2147</v>
      </c>
      <c r="C503" s="84">
        <v>2</v>
      </c>
      <c r="D503" s="123">
        <v>0</v>
      </c>
      <c r="E503" s="123">
        <v>1.278753600952829</v>
      </c>
      <c r="F503" s="84" t="s">
        <v>1980</v>
      </c>
      <c r="G503" s="84" t="b">
        <v>0</v>
      </c>
      <c r="H503" s="84" t="b">
        <v>0</v>
      </c>
      <c r="I503" s="84" t="b">
        <v>0</v>
      </c>
      <c r="J503" s="84" t="b">
        <v>0</v>
      </c>
      <c r="K503" s="84" t="b">
        <v>0</v>
      </c>
      <c r="L503" s="84" t="b">
        <v>0</v>
      </c>
    </row>
    <row r="504" spans="1:12" ht="15">
      <c r="A504" s="84" t="s">
        <v>2147</v>
      </c>
      <c r="B504" s="84" t="s">
        <v>2148</v>
      </c>
      <c r="C504" s="84">
        <v>2</v>
      </c>
      <c r="D504" s="123">
        <v>0</v>
      </c>
      <c r="E504" s="123">
        <v>1.278753600952829</v>
      </c>
      <c r="F504" s="84" t="s">
        <v>1980</v>
      </c>
      <c r="G504" s="84" t="b">
        <v>0</v>
      </c>
      <c r="H504" s="84" t="b">
        <v>0</v>
      </c>
      <c r="I504" s="84" t="b">
        <v>0</v>
      </c>
      <c r="J504" s="84" t="b">
        <v>1</v>
      </c>
      <c r="K504" s="84" t="b">
        <v>0</v>
      </c>
      <c r="L504" s="84" t="b">
        <v>0</v>
      </c>
    </row>
    <row r="505" spans="1:12" ht="15">
      <c r="A505" s="84" t="s">
        <v>2148</v>
      </c>
      <c r="B505" s="84" t="s">
        <v>2149</v>
      </c>
      <c r="C505" s="84">
        <v>2</v>
      </c>
      <c r="D505" s="123">
        <v>0</v>
      </c>
      <c r="E505" s="123">
        <v>1.278753600952829</v>
      </c>
      <c r="F505" s="84" t="s">
        <v>1980</v>
      </c>
      <c r="G505" s="84" t="b">
        <v>1</v>
      </c>
      <c r="H505" s="84" t="b">
        <v>0</v>
      </c>
      <c r="I505" s="84" t="b">
        <v>0</v>
      </c>
      <c r="J505" s="84" t="b">
        <v>0</v>
      </c>
      <c r="K505" s="84" t="b">
        <v>0</v>
      </c>
      <c r="L505" s="84" t="b">
        <v>0</v>
      </c>
    </row>
    <row r="506" spans="1:12" ht="15">
      <c r="A506" s="84" t="s">
        <v>2149</v>
      </c>
      <c r="B506" s="84" t="s">
        <v>327</v>
      </c>
      <c r="C506" s="84">
        <v>2</v>
      </c>
      <c r="D506" s="123">
        <v>0</v>
      </c>
      <c r="E506" s="123">
        <v>1.278753600952829</v>
      </c>
      <c r="F506" s="84" t="s">
        <v>1980</v>
      </c>
      <c r="G506" s="84" t="b">
        <v>0</v>
      </c>
      <c r="H506" s="84" t="b">
        <v>0</v>
      </c>
      <c r="I506" s="84" t="b">
        <v>0</v>
      </c>
      <c r="J506" s="84" t="b">
        <v>0</v>
      </c>
      <c r="K506" s="84" t="b">
        <v>0</v>
      </c>
      <c r="L506" s="84" t="b">
        <v>0</v>
      </c>
    </row>
    <row r="507" spans="1:12" ht="15">
      <c r="A507" s="84" t="s">
        <v>327</v>
      </c>
      <c r="B507" s="84" t="s">
        <v>2150</v>
      </c>
      <c r="C507" s="84">
        <v>2</v>
      </c>
      <c r="D507" s="123">
        <v>0</v>
      </c>
      <c r="E507" s="123">
        <v>1.278753600952829</v>
      </c>
      <c r="F507" s="84" t="s">
        <v>1980</v>
      </c>
      <c r="G507" s="84" t="b">
        <v>0</v>
      </c>
      <c r="H507" s="84" t="b">
        <v>0</v>
      </c>
      <c r="I507" s="84" t="b">
        <v>0</v>
      </c>
      <c r="J507" s="84" t="b">
        <v>0</v>
      </c>
      <c r="K507" s="84" t="b">
        <v>0</v>
      </c>
      <c r="L507" s="84" t="b">
        <v>0</v>
      </c>
    </row>
    <row r="508" spans="1:12" ht="15">
      <c r="A508" s="84" t="s">
        <v>2150</v>
      </c>
      <c r="B508" s="84" t="s">
        <v>2067</v>
      </c>
      <c r="C508" s="84">
        <v>2</v>
      </c>
      <c r="D508" s="123">
        <v>0</v>
      </c>
      <c r="E508" s="123">
        <v>1.278753600952829</v>
      </c>
      <c r="F508" s="84" t="s">
        <v>1980</v>
      </c>
      <c r="G508" s="84" t="b">
        <v>0</v>
      </c>
      <c r="H508" s="84" t="b">
        <v>0</v>
      </c>
      <c r="I508" s="84" t="b">
        <v>0</v>
      </c>
      <c r="J508" s="84" t="b">
        <v>0</v>
      </c>
      <c r="K508" s="84" t="b">
        <v>0</v>
      </c>
      <c r="L508" s="84" t="b">
        <v>0</v>
      </c>
    </row>
    <row r="509" spans="1:12" ht="15">
      <c r="A509" s="84" t="s">
        <v>2067</v>
      </c>
      <c r="B509" s="84" t="s">
        <v>2108</v>
      </c>
      <c r="C509" s="84">
        <v>2</v>
      </c>
      <c r="D509" s="123">
        <v>0</v>
      </c>
      <c r="E509" s="123">
        <v>1.278753600952829</v>
      </c>
      <c r="F509" s="84" t="s">
        <v>1980</v>
      </c>
      <c r="G509" s="84" t="b">
        <v>0</v>
      </c>
      <c r="H509" s="84" t="b">
        <v>0</v>
      </c>
      <c r="I509" s="84" t="b">
        <v>0</v>
      </c>
      <c r="J509" s="84" t="b">
        <v>0</v>
      </c>
      <c r="K509" s="84" t="b">
        <v>0</v>
      </c>
      <c r="L509" s="84" t="b">
        <v>0</v>
      </c>
    </row>
    <row r="510" spans="1:12" ht="15">
      <c r="A510" s="84" t="s">
        <v>2108</v>
      </c>
      <c r="B510" s="84" t="s">
        <v>2151</v>
      </c>
      <c r="C510" s="84">
        <v>2</v>
      </c>
      <c r="D510" s="123">
        <v>0</v>
      </c>
      <c r="E510" s="123">
        <v>1.278753600952829</v>
      </c>
      <c r="F510" s="84" t="s">
        <v>1980</v>
      </c>
      <c r="G510" s="84" t="b">
        <v>0</v>
      </c>
      <c r="H510" s="84" t="b">
        <v>0</v>
      </c>
      <c r="I510" s="84" t="b">
        <v>0</v>
      </c>
      <c r="J510" s="84" t="b">
        <v>0</v>
      </c>
      <c r="K510" s="84" t="b">
        <v>0</v>
      </c>
      <c r="L510" s="84" t="b">
        <v>0</v>
      </c>
    </row>
    <row r="511" spans="1:12" ht="15">
      <c r="A511" s="84" t="s">
        <v>2151</v>
      </c>
      <c r="B511" s="84" t="s">
        <v>2649</v>
      </c>
      <c r="C511" s="84">
        <v>2</v>
      </c>
      <c r="D511" s="123">
        <v>0</v>
      </c>
      <c r="E511" s="123">
        <v>1.278753600952829</v>
      </c>
      <c r="F511" s="84" t="s">
        <v>1980</v>
      </c>
      <c r="G511" s="84" t="b">
        <v>0</v>
      </c>
      <c r="H511" s="84" t="b">
        <v>0</v>
      </c>
      <c r="I511" s="84" t="b">
        <v>0</v>
      </c>
      <c r="J511" s="84" t="b">
        <v>0</v>
      </c>
      <c r="K511" s="84" t="b">
        <v>0</v>
      </c>
      <c r="L511" s="84" t="b">
        <v>0</v>
      </c>
    </row>
    <row r="512" spans="1:12" ht="15">
      <c r="A512" s="84" t="s">
        <v>2127</v>
      </c>
      <c r="B512" s="84" t="s">
        <v>327</v>
      </c>
      <c r="C512" s="84">
        <v>4</v>
      </c>
      <c r="D512" s="123">
        <v>0</v>
      </c>
      <c r="E512" s="123">
        <v>1.105510184769974</v>
      </c>
      <c r="F512" s="84" t="s">
        <v>1981</v>
      </c>
      <c r="G512" s="84" t="b">
        <v>0</v>
      </c>
      <c r="H512" s="84" t="b">
        <v>0</v>
      </c>
      <c r="I512" s="84" t="b">
        <v>0</v>
      </c>
      <c r="J512" s="84" t="b">
        <v>0</v>
      </c>
      <c r="K512" s="84" t="b">
        <v>0</v>
      </c>
      <c r="L512" s="84" t="b">
        <v>0</v>
      </c>
    </row>
    <row r="513" spans="1:12" ht="15">
      <c r="A513" s="84" t="s">
        <v>327</v>
      </c>
      <c r="B513" s="84" t="s">
        <v>2109</v>
      </c>
      <c r="C513" s="84">
        <v>4</v>
      </c>
      <c r="D513" s="123">
        <v>0</v>
      </c>
      <c r="E513" s="123">
        <v>1.105510184769974</v>
      </c>
      <c r="F513" s="84" t="s">
        <v>1981</v>
      </c>
      <c r="G513" s="84" t="b">
        <v>0</v>
      </c>
      <c r="H513" s="84" t="b">
        <v>0</v>
      </c>
      <c r="I513" s="84" t="b">
        <v>0</v>
      </c>
      <c r="J513" s="84" t="b">
        <v>0</v>
      </c>
      <c r="K513" s="84" t="b">
        <v>0</v>
      </c>
      <c r="L513" s="84" t="b">
        <v>0</v>
      </c>
    </row>
    <row r="514" spans="1:12" ht="15">
      <c r="A514" s="84" t="s">
        <v>2109</v>
      </c>
      <c r="B514" s="84" t="s">
        <v>2600</v>
      </c>
      <c r="C514" s="84">
        <v>4</v>
      </c>
      <c r="D514" s="123">
        <v>0</v>
      </c>
      <c r="E514" s="123">
        <v>1.105510184769974</v>
      </c>
      <c r="F514" s="84" t="s">
        <v>1981</v>
      </c>
      <c r="G514" s="84" t="b">
        <v>0</v>
      </c>
      <c r="H514" s="84" t="b">
        <v>0</v>
      </c>
      <c r="I514" s="84" t="b">
        <v>0</v>
      </c>
      <c r="J514" s="84" t="b">
        <v>0</v>
      </c>
      <c r="K514" s="84" t="b">
        <v>0</v>
      </c>
      <c r="L514" s="84" t="b">
        <v>0</v>
      </c>
    </row>
    <row r="515" spans="1:12" ht="15">
      <c r="A515" s="84" t="s">
        <v>2600</v>
      </c>
      <c r="B515" s="84" t="s">
        <v>2067</v>
      </c>
      <c r="C515" s="84">
        <v>4</v>
      </c>
      <c r="D515" s="123">
        <v>0</v>
      </c>
      <c r="E515" s="123">
        <v>1.105510184769974</v>
      </c>
      <c r="F515" s="84" t="s">
        <v>1981</v>
      </c>
      <c r="G515" s="84" t="b">
        <v>0</v>
      </c>
      <c r="H515" s="84" t="b">
        <v>0</v>
      </c>
      <c r="I515" s="84" t="b">
        <v>0</v>
      </c>
      <c r="J515" s="84" t="b">
        <v>0</v>
      </c>
      <c r="K515" s="84" t="b">
        <v>0</v>
      </c>
      <c r="L515" s="84" t="b">
        <v>0</v>
      </c>
    </row>
    <row r="516" spans="1:12" ht="15">
      <c r="A516" s="84" t="s">
        <v>2067</v>
      </c>
      <c r="B516" s="84" t="s">
        <v>2594</v>
      </c>
      <c r="C516" s="84">
        <v>4</v>
      </c>
      <c r="D516" s="123">
        <v>0</v>
      </c>
      <c r="E516" s="123">
        <v>1.105510184769974</v>
      </c>
      <c r="F516" s="84" t="s">
        <v>1981</v>
      </c>
      <c r="G516" s="84" t="b">
        <v>0</v>
      </c>
      <c r="H516" s="84" t="b">
        <v>0</v>
      </c>
      <c r="I516" s="84" t="b">
        <v>0</v>
      </c>
      <c r="J516" s="84" t="b">
        <v>0</v>
      </c>
      <c r="K516" s="84" t="b">
        <v>0</v>
      </c>
      <c r="L516" s="84" t="b">
        <v>0</v>
      </c>
    </row>
    <row r="517" spans="1:12" ht="15">
      <c r="A517" s="84" t="s">
        <v>2594</v>
      </c>
      <c r="B517" s="84" t="s">
        <v>2624</v>
      </c>
      <c r="C517" s="84">
        <v>4</v>
      </c>
      <c r="D517" s="123">
        <v>0</v>
      </c>
      <c r="E517" s="123">
        <v>1.105510184769974</v>
      </c>
      <c r="F517" s="84" t="s">
        <v>1981</v>
      </c>
      <c r="G517" s="84" t="b">
        <v>0</v>
      </c>
      <c r="H517" s="84" t="b">
        <v>0</v>
      </c>
      <c r="I517" s="84" t="b">
        <v>0</v>
      </c>
      <c r="J517" s="84" t="b">
        <v>0</v>
      </c>
      <c r="K517" s="84" t="b">
        <v>0</v>
      </c>
      <c r="L517" s="84" t="b">
        <v>0</v>
      </c>
    </row>
    <row r="518" spans="1:12" ht="15">
      <c r="A518" s="84" t="s">
        <v>2624</v>
      </c>
      <c r="B518" s="84" t="s">
        <v>2601</v>
      </c>
      <c r="C518" s="84">
        <v>4</v>
      </c>
      <c r="D518" s="123">
        <v>0</v>
      </c>
      <c r="E518" s="123">
        <v>1.105510184769974</v>
      </c>
      <c r="F518" s="84" t="s">
        <v>1981</v>
      </c>
      <c r="G518" s="84" t="b">
        <v>0</v>
      </c>
      <c r="H518" s="84" t="b">
        <v>0</v>
      </c>
      <c r="I518" s="84" t="b">
        <v>0</v>
      </c>
      <c r="J518" s="84" t="b">
        <v>0</v>
      </c>
      <c r="K518" s="84" t="b">
        <v>0</v>
      </c>
      <c r="L518" s="84" t="b">
        <v>0</v>
      </c>
    </row>
    <row r="519" spans="1:12" ht="15">
      <c r="A519" s="84" t="s">
        <v>2601</v>
      </c>
      <c r="B519" s="84" t="s">
        <v>2625</v>
      </c>
      <c r="C519" s="84">
        <v>4</v>
      </c>
      <c r="D519" s="123">
        <v>0</v>
      </c>
      <c r="E519" s="123">
        <v>1.105510184769974</v>
      </c>
      <c r="F519" s="84" t="s">
        <v>1981</v>
      </c>
      <c r="G519" s="84" t="b">
        <v>0</v>
      </c>
      <c r="H519" s="84" t="b">
        <v>0</v>
      </c>
      <c r="I519" s="84" t="b">
        <v>0</v>
      </c>
      <c r="J519" s="84" t="b">
        <v>0</v>
      </c>
      <c r="K519" s="84" t="b">
        <v>0</v>
      </c>
      <c r="L519" s="84" t="b">
        <v>0</v>
      </c>
    </row>
    <row r="520" spans="1:12" ht="15">
      <c r="A520" s="84" t="s">
        <v>2625</v>
      </c>
      <c r="B520" s="84" t="s">
        <v>2626</v>
      </c>
      <c r="C520" s="84">
        <v>4</v>
      </c>
      <c r="D520" s="123">
        <v>0</v>
      </c>
      <c r="E520" s="123">
        <v>1.105510184769974</v>
      </c>
      <c r="F520" s="84" t="s">
        <v>1981</v>
      </c>
      <c r="G520" s="84" t="b">
        <v>0</v>
      </c>
      <c r="H520" s="84" t="b">
        <v>0</v>
      </c>
      <c r="I520" s="84" t="b">
        <v>0</v>
      </c>
      <c r="J520" s="84" t="b">
        <v>0</v>
      </c>
      <c r="K520" s="84" t="b">
        <v>0</v>
      </c>
      <c r="L520" s="84" t="b">
        <v>0</v>
      </c>
    </row>
    <row r="521" spans="1:12" ht="15">
      <c r="A521" s="84" t="s">
        <v>2626</v>
      </c>
      <c r="B521" s="84" t="s">
        <v>2627</v>
      </c>
      <c r="C521" s="84">
        <v>4</v>
      </c>
      <c r="D521" s="123">
        <v>0</v>
      </c>
      <c r="E521" s="123">
        <v>1.105510184769974</v>
      </c>
      <c r="F521" s="84" t="s">
        <v>1981</v>
      </c>
      <c r="G521" s="84" t="b">
        <v>0</v>
      </c>
      <c r="H521" s="84" t="b">
        <v>0</v>
      </c>
      <c r="I521" s="84" t="b">
        <v>0</v>
      </c>
      <c r="J521" s="84" t="b">
        <v>0</v>
      </c>
      <c r="K521" s="84" t="b">
        <v>0</v>
      </c>
      <c r="L521" s="84" t="b">
        <v>0</v>
      </c>
    </row>
    <row r="522" spans="1:12" ht="15">
      <c r="A522" s="84" t="s">
        <v>2627</v>
      </c>
      <c r="B522" s="84" t="s">
        <v>2175</v>
      </c>
      <c r="C522" s="84">
        <v>4</v>
      </c>
      <c r="D522" s="123">
        <v>0</v>
      </c>
      <c r="E522" s="123">
        <v>1.105510184769974</v>
      </c>
      <c r="F522" s="84" t="s">
        <v>1981</v>
      </c>
      <c r="G522" s="84" t="b">
        <v>0</v>
      </c>
      <c r="H522" s="84" t="b">
        <v>0</v>
      </c>
      <c r="I522" s="84" t="b">
        <v>0</v>
      </c>
      <c r="J522" s="84" t="b">
        <v>0</v>
      </c>
      <c r="K522" s="84" t="b">
        <v>0</v>
      </c>
      <c r="L522" s="84" t="b">
        <v>0</v>
      </c>
    </row>
    <row r="523" spans="1:12" ht="15">
      <c r="A523" s="84" t="s">
        <v>2175</v>
      </c>
      <c r="B523" s="84" t="s">
        <v>2628</v>
      </c>
      <c r="C523" s="84">
        <v>4</v>
      </c>
      <c r="D523" s="123">
        <v>0</v>
      </c>
      <c r="E523" s="123">
        <v>1.105510184769974</v>
      </c>
      <c r="F523" s="84" t="s">
        <v>1981</v>
      </c>
      <c r="G523" s="84" t="b">
        <v>0</v>
      </c>
      <c r="H523" s="84" t="b">
        <v>0</v>
      </c>
      <c r="I523" s="84" t="b">
        <v>0</v>
      </c>
      <c r="J523" s="84" t="b">
        <v>0</v>
      </c>
      <c r="K523" s="84" t="b">
        <v>0</v>
      </c>
      <c r="L523" s="84" t="b">
        <v>0</v>
      </c>
    </row>
    <row r="524" spans="1:12" ht="15">
      <c r="A524" s="84" t="s">
        <v>233</v>
      </c>
      <c r="B524" s="84" t="s">
        <v>2127</v>
      </c>
      <c r="C524" s="84">
        <v>3</v>
      </c>
      <c r="D524" s="123">
        <v>0.006814840178634541</v>
      </c>
      <c r="E524" s="123">
        <v>1.2304489213782739</v>
      </c>
      <c r="F524" s="84" t="s">
        <v>1981</v>
      </c>
      <c r="G524" s="84" t="b">
        <v>0</v>
      </c>
      <c r="H524" s="84" t="b">
        <v>0</v>
      </c>
      <c r="I524" s="84" t="b">
        <v>0</v>
      </c>
      <c r="J524" s="84" t="b">
        <v>0</v>
      </c>
      <c r="K524" s="84" t="b">
        <v>0</v>
      </c>
      <c r="L524" s="84" t="b">
        <v>0</v>
      </c>
    </row>
    <row r="525" spans="1:12" ht="15">
      <c r="A525" s="84" t="s">
        <v>2629</v>
      </c>
      <c r="B525" s="84" t="s">
        <v>324</v>
      </c>
      <c r="C525" s="84">
        <v>3</v>
      </c>
      <c r="D525" s="123">
        <v>0</v>
      </c>
      <c r="E525" s="123">
        <v>1.166331421766525</v>
      </c>
      <c r="F525" s="84" t="s">
        <v>1982</v>
      </c>
      <c r="G525" s="84" t="b">
        <v>0</v>
      </c>
      <c r="H525" s="84" t="b">
        <v>0</v>
      </c>
      <c r="I525" s="84" t="b">
        <v>0</v>
      </c>
      <c r="J525" s="84" t="b">
        <v>0</v>
      </c>
      <c r="K525" s="84" t="b">
        <v>0</v>
      </c>
      <c r="L525" s="84" t="b">
        <v>0</v>
      </c>
    </row>
    <row r="526" spans="1:12" ht="15">
      <c r="A526" s="84" t="s">
        <v>324</v>
      </c>
      <c r="B526" s="84" t="s">
        <v>2630</v>
      </c>
      <c r="C526" s="84">
        <v>3</v>
      </c>
      <c r="D526" s="123">
        <v>0</v>
      </c>
      <c r="E526" s="123">
        <v>1.166331421766525</v>
      </c>
      <c r="F526" s="84" t="s">
        <v>1982</v>
      </c>
      <c r="G526" s="84" t="b">
        <v>0</v>
      </c>
      <c r="H526" s="84" t="b">
        <v>0</v>
      </c>
      <c r="I526" s="84" t="b">
        <v>0</v>
      </c>
      <c r="J526" s="84" t="b">
        <v>0</v>
      </c>
      <c r="K526" s="84" t="b">
        <v>0</v>
      </c>
      <c r="L526" s="84" t="b">
        <v>0</v>
      </c>
    </row>
    <row r="527" spans="1:12" ht="15">
      <c r="A527" s="84" t="s">
        <v>2630</v>
      </c>
      <c r="B527" s="84" t="s">
        <v>2067</v>
      </c>
      <c r="C527" s="84">
        <v>3</v>
      </c>
      <c r="D527" s="123">
        <v>0</v>
      </c>
      <c r="E527" s="123">
        <v>1.166331421766525</v>
      </c>
      <c r="F527" s="84" t="s">
        <v>1982</v>
      </c>
      <c r="G527" s="84" t="b">
        <v>0</v>
      </c>
      <c r="H527" s="84" t="b">
        <v>0</v>
      </c>
      <c r="I527" s="84" t="b">
        <v>0</v>
      </c>
      <c r="J527" s="84" t="b">
        <v>0</v>
      </c>
      <c r="K527" s="84" t="b">
        <v>0</v>
      </c>
      <c r="L527" s="84" t="b">
        <v>0</v>
      </c>
    </row>
    <row r="528" spans="1:12" ht="15">
      <c r="A528" s="84" t="s">
        <v>2067</v>
      </c>
      <c r="B528" s="84" t="s">
        <v>2631</v>
      </c>
      <c r="C528" s="84">
        <v>3</v>
      </c>
      <c r="D528" s="123">
        <v>0</v>
      </c>
      <c r="E528" s="123">
        <v>1.166331421766525</v>
      </c>
      <c r="F528" s="84" t="s">
        <v>1982</v>
      </c>
      <c r="G528" s="84" t="b">
        <v>0</v>
      </c>
      <c r="H528" s="84" t="b">
        <v>0</v>
      </c>
      <c r="I528" s="84" t="b">
        <v>0</v>
      </c>
      <c r="J528" s="84" t="b">
        <v>0</v>
      </c>
      <c r="K528" s="84" t="b">
        <v>0</v>
      </c>
      <c r="L528" s="84" t="b">
        <v>0</v>
      </c>
    </row>
    <row r="529" spans="1:12" ht="15">
      <c r="A529" s="84" t="s">
        <v>2631</v>
      </c>
      <c r="B529" s="84" t="s">
        <v>2632</v>
      </c>
      <c r="C529" s="84">
        <v>3</v>
      </c>
      <c r="D529" s="123">
        <v>0</v>
      </c>
      <c r="E529" s="123">
        <v>1.166331421766525</v>
      </c>
      <c r="F529" s="84" t="s">
        <v>1982</v>
      </c>
      <c r="G529" s="84" t="b">
        <v>0</v>
      </c>
      <c r="H529" s="84" t="b">
        <v>0</v>
      </c>
      <c r="I529" s="84" t="b">
        <v>0</v>
      </c>
      <c r="J529" s="84" t="b">
        <v>0</v>
      </c>
      <c r="K529" s="84" t="b">
        <v>0</v>
      </c>
      <c r="L529" s="84" t="b">
        <v>0</v>
      </c>
    </row>
    <row r="530" spans="1:12" ht="15">
      <c r="A530" s="84" t="s">
        <v>2632</v>
      </c>
      <c r="B530" s="84" t="s">
        <v>2633</v>
      </c>
      <c r="C530" s="84">
        <v>3</v>
      </c>
      <c r="D530" s="123">
        <v>0</v>
      </c>
      <c r="E530" s="123">
        <v>1.166331421766525</v>
      </c>
      <c r="F530" s="84" t="s">
        <v>1982</v>
      </c>
      <c r="G530" s="84" t="b">
        <v>0</v>
      </c>
      <c r="H530" s="84" t="b">
        <v>0</v>
      </c>
      <c r="I530" s="84" t="b">
        <v>0</v>
      </c>
      <c r="J530" s="84" t="b">
        <v>0</v>
      </c>
      <c r="K530" s="84" t="b">
        <v>0</v>
      </c>
      <c r="L530" s="84" t="b">
        <v>0</v>
      </c>
    </row>
    <row r="531" spans="1:12" ht="15">
      <c r="A531" s="84" t="s">
        <v>2633</v>
      </c>
      <c r="B531" s="84" t="s">
        <v>2634</v>
      </c>
      <c r="C531" s="84">
        <v>3</v>
      </c>
      <c r="D531" s="123">
        <v>0</v>
      </c>
      <c r="E531" s="123">
        <v>1.166331421766525</v>
      </c>
      <c r="F531" s="84" t="s">
        <v>1982</v>
      </c>
      <c r="G531" s="84" t="b">
        <v>0</v>
      </c>
      <c r="H531" s="84" t="b">
        <v>0</v>
      </c>
      <c r="I531" s="84" t="b">
        <v>0</v>
      </c>
      <c r="J531" s="84" t="b">
        <v>0</v>
      </c>
      <c r="K531" s="84" t="b">
        <v>0</v>
      </c>
      <c r="L531" s="84" t="b">
        <v>0</v>
      </c>
    </row>
    <row r="532" spans="1:12" ht="15">
      <c r="A532" s="84" t="s">
        <v>2634</v>
      </c>
      <c r="B532" s="84" t="s">
        <v>2635</v>
      </c>
      <c r="C532" s="84">
        <v>3</v>
      </c>
      <c r="D532" s="123">
        <v>0</v>
      </c>
      <c r="E532" s="123">
        <v>1.166331421766525</v>
      </c>
      <c r="F532" s="84" t="s">
        <v>1982</v>
      </c>
      <c r="G532" s="84" t="b">
        <v>0</v>
      </c>
      <c r="H532" s="84" t="b">
        <v>0</v>
      </c>
      <c r="I532" s="84" t="b">
        <v>0</v>
      </c>
      <c r="J532" s="84" t="b">
        <v>0</v>
      </c>
      <c r="K532" s="84" t="b">
        <v>0</v>
      </c>
      <c r="L532" s="84" t="b">
        <v>0</v>
      </c>
    </row>
    <row r="533" spans="1:12" ht="15">
      <c r="A533" s="84" t="s">
        <v>2635</v>
      </c>
      <c r="B533" s="84" t="s">
        <v>2636</v>
      </c>
      <c r="C533" s="84">
        <v>3</v>
      </c>
      <c r="D533" s="123">
        <v>0</v>
      </c>
      <c r="E533" s="123">
        <v>1.166331421766525</v>
      </c>
      <c r="F533" s="84" t="s">
        <v>1982</v>
      </c>
      <c r="G533" s="84" t="b">
        <v>0</v>
      </c>
      <c r="H533" s="84" t="b">
        <v>0</v>
      </c>
      <c r="I533" s="84" t="b">
        <v>0</v>
      </c>
      <c r="J533" s="84" t="b">
        <v>0</v>
      </c>
      <c r="K533" s="84" t="b">
        <v>0</v>
      </c>
      <c r="L533" s="84" t="b">
        <v>0</v>
      </c>
    </row>
    <row r="534" spans="1:12" ht="15">
      <c r="A534" s="84" t="s">
        <v>2636</v>
      </c>
      <c r="B534" s="84" t="s">
        <v>2637</v>
      </c>
      <c r="C534" s="84">
        <v>3</v>
      </c>
      <c r="D534" s="123">
        <v>0</v>
      </c>
      <c r="E534" s="123">
        <v>1.166331421766525</v>
      </c>
      <c r="F534" s="84" t="s">
        <v>1982</v>
      </c>
      <c r="G534" s="84" t="b">
        <v>0</v>
      </c>
      <c r="H534" s="84" t="b">
        <v>0</v>
      </c>
      <c r="I534" s="84" t="b">
        <v>0</v>
      </c>
      <c r="J534" s="84" t="b">
        <v>0</v>
      </c>
      <c r="K534" s="84" t="b">
        <v>0</v>
      </c>
      <c r="L534" s="84" t="b">
        <v>0</v>
      </c>
    </row>
    <row r="535" spans="1:12" ht="15">
      <c r="A535" s="84" t="s">
        <v>323</v>
      </c>
      <c r="B535" s="84" t="s">
        <v>2629</v>
      </c>
      <c r="C535" s="84">
        <v>2</v>
      </c>
      <c r="D535" s="123">
        <v>0.0074932450661992014</v>
      </c>
      <c r="E535" s="123">
        <v>1.3424226808222062</v>
      </c>
      <c r="F535" s="84" t="s">
        <v>1982</v>
      </c>
      <c r="G535" s="84" t="b">
        <v>0</v>
      </c>
      <c r="H535" s="84" t="b">
        <v>0</v>
      </c>
      <c r="I535" s="84" t="b">
        <v>0</v>
      </c>
      <c r="J535" s="84" t="b">
        <v>0</v>
      </c>
      <c r="K535" s="84" t="b">
        <v>0</v>
      </c>
      <c r="L535" s="84" t="b">
        <v>0</v>
      </c>
    </row>
    <row r="536" spans="1:12" ht="15">
      <c r="A536" s="84" t="s">
        <v>2637</v>
      </c>
      <c r="B536" s="84" t="s">
        <v>2602</v>
      </c>
      <c r="C536" s="84">
        <v>2</v>
      </c>
      <c r="D536" s="123">
        <v>0.0074932450661992014</v>
      </c>
      <c r="E536" s="123">
        <v>1.166331421766525</v>
      </c>
      <c r="F536" s="84" t="s">
        <v>1982</v>
      </c>
      <c r="G536" s="84" t="b">
        <v>0</v>
      </c>
      <c r="H536" s="84" t="b">
        <v>0</v>
      </c>
      <c r="I536" s="84" t="b">
        <v>0</v>
      </c>
      <c r="J536" s="84" t="b">
        <v>0</v>
      </c>
      <c r="K536" s="84" t="b">
        <v>0</v>
      </c>
      <c r="L536" s="84" t="b">
        <v>0</v>
      </c>
    </row>
    <row r="537" spans="1:12" ht="15">
      <c r="A537" s="84" t="s">
        <v>2661</v>
      </c>
      <c r="B537" s="84" t="s">
        <v>2599</v>
      </c>
      <c r="C537" s="84">
        <v>3</v>
      </c>
      <c r="D537" s="123">
        <v>0</v>
      </c>
      <c r="E537" s="123">
        <v>1.1383026981662816</v>
      </c>
      <c r="F537" s="84" t="s">
        <v>1985</v>
      </c>
      <c r="G537" s="84" t="b">
        <v>0</v>
      </c>
      <c r="H537" s="84" t="b">
        <v>0</v>
      </c>
      <c r="I537" s="84" t="b">
        <v>0</v>
      </c>
      <c r="J537" s="84" t="b">
        <v>0</v>
      </c>
      <c r="K537" s="84" t="b">
        <v>0</v>
      </c>
      <c r="L537" s="84" t="b">
        <v>0</v>
      </c>
    </row>
    <row r="538" spans="1:12" ht="15">
      <c r="A538" s="84" t="s">
        <v>2599</v>
      </c>
      <c r="B538" s="84" t="s">
        <v>2589</v>
      </c>
      <c r="C538" s="84">
        <v>3</v>
      </c>
      <c r="D538" s="123">
        <v>0</v>
      </c>
      <c r="E538" s="123">
        <v>0.8372727025023003</v>
      </c>
      <c r="F538" s="84" t="s">
        <v>1985</v>
      </c>
      <c r="G538" s="84" t="b">
        <v>0</v>
      </c>
      <c r="H538" s="84" t="b">
        <v>0</v>
      </c>
      <c r="I538" s="84" t="b">
        <v>0</v>
      </c>
      <c r="J538" s="84" t="b">
        <v>0</v>
      </c>
      <c r="K538" s="84" t="b">
        <v>0</v>
      </c>
      <c r="L538" s="84" t="b">
        <v>0</v>
      </c>
    </row>
    <row r="539" spans="1:12" ht="15">
      <c r="A539" s="84" t="s">
        <v>2589</v>
      </c>
      <c r="B539" s="84" t="s">
        <v>2662</v>
      </c>
      <c r="C539" s="84">
        <v>3</v>
      </c>
      <c r="D539" s="123">
        <v>0</v>
      </c>
      <c r="E539" s="123">
        <v>0.9622114391106001</v>
      </c>
      <c r="F539" s="84" t="s">
        <v>1985</v>
      </c>
      <c r="G539" s="84" t="b">
        <v>0</v>
      </c>
      <c r="H539" s="84" t="b">
        <v>0</v>
      </c>
      <c r="I539" s="84" t="b">
        <v>0</v>
      </c>
      <c r="J539" s="84" t="b">
        <v>0</v>
      </c>
      <c r="K539" s="84" t="b">
        <v>0</v>
      </c>
      <c r="L539" s="84" t="b">
        <v>0</v>
      </c>
    </row>
    <row r="540" spans="1:12" ht="15">
      <c r="A540" s="84" t="s">
        <v>2662</v>
      </c>
      <c r="B540" s="84" t="s">
        <v>2663</v>
      </c>
      <c r="C540" s="84">
        <v>3</v>
      </c>
      <c r="D540" s="123">
        <v>0</v>
      </c>
      <c r="E540" s="123">
        <v>1.2632414347745813</v>
      </c>
      <c r="F540" s="84" t="s">
        <v>1985</v>
      </c>
      <c r="G540" s="84" t="b">
        <v>0</v>
      </c>
      <c r="H540" s="84" t="b">
        <v>0</v>
      </c>
      <c r="I540" s="84" t="b">
        <v>0</v>
      </c>
      <c r="J540" s="84" t="b">
        <v>0</v>
      </c>
      <c r="K540" s="84" t="b">
        <v>0</v>
      </c>
      <c r="L540" s="84" t="b">
        <v>0</v>
      </c>
    </row>
    <row r="541" spans="1:12" ht="15">
      <c r="A541" s="84" t="s">
        <v>2663</v>
      </c>
      <c r="B541" s="84" t="s">
        <v>2664</v>
      </c>
      <c r="C541" s="84">
        <v>3</v>
      </c>
      <c r="D541" s="123">
        <v>0</v>
      </c>
      <c r="E541" s="123">
        <v>1.2632414347745813</v>
      </c>
      <c r="F541" s="84" t="s">
        <v>1985</v>
      </c>
      <c r="G541" s="84" t="b">
        <v>0</v>
      </c>
      <c r="H541" s="84" t="b">
        <v>0</v>
      </c>
      <c r="I541" s="84" t="b">
        <v>0</v>
      </c>
      <c r="J541" s="84" t="b">
        <v>0</v>
      </c>
      <c r="K541" s="84" t="b">
        <v>0</v>
      </c>
      <c r="L541" s="84" t="b">
        <v>0</v>
      </c>
    </row>
    <row r="542" spans="1:12" ht="15">
      <c r="A542" s="84" t="s">
        <v>2664</v>
      </c>
      <c r="B542" s="84" t="s">
        <v>2665</v>
      </c>
      <c r="C542" s="84">
        <v>3</v>
      </c>
      <c r="D542" s="123">
        <v>0</v>
      </c>
      <c r="E542" s="123">
        <v>1.2632414347745813</v>
      </c>
      <c r="F542" s="84" t="s">
        <v>1985</v>
      </c>
      <c r="G542" s="84" t="b">
        <v>0</v>
      </c>
      <c r="H542" s="84" t="b">
        <v>0</v>
      </c>
      <c r="I542" s="84" t="b">
        <v>0</v>
      </c>
      <c r="J542" s="84" t="b">
        <v>1</v>
      </c>
      <c r="K542" s="84" t="b">
        <v>0</v>
      </c>
      <c r="L542" s="84" t="b">
        <v>0</v>
      </c>
    </row>
    <row r="543" spans="1:12" ht="15">
      <c r="A543" s="84" t="s">
        <v>2665</v>
      </c>
      <c r="B543" s="84" t="s">
        <v>2589</v>
      </c>
      <c r="C543" s="84">
        <v>3</v>
      </c>
      <c r="D543" s="123">
        <v>0</v>
      </c>
      <c r="E543" s="123">
        <v>0.9622114391106001</v>
      </c>
      <c r="F543" s="84" t="s">
        <v>1985</v>
      </c>
      <c r="G543" s="84" t="b">
        <v>1</v>
      </c>
      <c r="H543" s="84" t="b">
        <v>0</v>
      </c>
      <c r="I543" s="84" t="b">
        <v>0</v>
      </c>
      <c r="J543" s="84" t="b">
        <v>0</v>
      </c>
      <c r="K543" s="84" t="b">
        <v>0</v>
      </c>
      <c r="L543" s="84" t="b">
        <v>0</v>
      </c>
    </row>
    <row r="544" spans="1:12" ht="15">
      <c r="A544" s="84" t="s">
        <v>2589</v>
      </c>
      <c r="B544" s="84" t="s">
        <v>2666</v>
      </c>
      <c r="C544" s="84">
        <v>3</v>
      </c>
      <c r="D544" s="123">
        <v>0</v>
      </c>
      <c r="E544" s="123">
        <v>0.9622114391106001</v>
      </c>
      <c r="F544" s="84" t="s">
        <v>1985</v>
      </c>
      <c r="G544" s="84" t="b">
        <v>0</v>
      </c>
      <c r="H544" s="84" t="b">
        <v>0</v>
      </c>
      <c r="I544" s="84" t="b">
        <v>0</v>
      </c>
      <c r="J544" s="84" t="b">
        <v>0</v>
      </c>
      <c r="K544" s="84" t="b">
        <v>0</v>
      </c>
      <c r="L544" s="84" t="b">
        <v>0</v>
      </c>
    </row>
    <row r="545" spans="1:12" ht="15">
      <c r="A545" s="84" t="s">
        <v>2666</v>
      </c>
      <c r="B545" s="84" t="s">
        <v>2667</v>
      </c>
      <c r="C545" s="84">
        <v>3</v>
      </c>
      <c r="D545" s="123">
        <v>0</v>
      </c>
      <c r="E545" s="123">
        <v>1.2632414347745813</v>
      </c>
      <c r="F545" s="84" t="s">
        <v>1985</v>
      </c>
      <c r="G545" s="84" t="b">
        <v>0</v>
      </c>
      <c r="H545" s="84" t="b">
        <v>0</v>
      </c>
      <c r="I545" s="84" t="b">
        <v>0</v>
      </c>
      <c r="J545" s="84" t="b">
        <v>0</v>
      </c>
      <c r="K545" s="84" t="b">
        <v>0</v>
      </c>
      <c r="L545" s="84" t="b">
        <v>0</v>
      </c>
    </row>
    <row r="546" spans="1:12" ht="15">
      <c r="A546" s="84" t="s">
        <v>2667</v>
      </c>
      <c r="B546" s="84" t="s">
        <v>2619</v>
      </c>
      <c r="C546" s="84">
        <v>3</v>
      </c>
      <c r="D546" s="123">
        <v>0</v>
      </c>
      <c r="E546" s="123">
        <v>1.2632414347745813</v>
      </c>
      <c r="F546" s="84" t="s">
        <v>1985</v>
      </c>
      <c r="G546" s="84" t="b">
        <v>0</v>
      </c>
      <c r="H546" s="84" t="b">
        <v>0</v>
      </c>
      <c r="I546" s="84" t="b">
        <v>0</v>
      </c>
      <c r="J546" s="84" t="b">
        <v>0</v>
      </c>
      <c r="K546" s="84" t="b">
        <v>0</v>
      </c>
      <c r="L546" s="84" t="b">
        <v>0</v>
      </c>
    </row>
    <row r="547" spans="1:12" ht="15">
      <c r="A547" s="84" t="s">
        <v>2619</v>
      </c>
      <c r="B547" s="84" t="s">
        <v>2668</v>
      </c>
      <c r="C547" s="84">
        <v>3</v>
      </c>
      <c r="D547" s="123">
        <v>0</v>
      </c>
      <c r="E547" s="123">
        <v>1.2632414347745813</v>
      </c>
      <c r="F547" s="84" t="s">
        <v>1985</v>
      </c>
      <c r="G547" s="84" t="b">
        <v>0</v>
      </c>
      <c r="H547" s="84" t="b">
        <v>0</v>
      </c>
      <c r="I547" s="84" t="b">
        <v>0</v>
      </c>
      <c r="J547" s="84" t="b">
        <v>1</v>
      </c>
      <c r="K547" s="84" t="b">
        <v>0</v>
      </c>
      <c r="L547" s="84" t="b">
        <v>0</v>
      </c>
    </row>
    <row r="548" spans="1:12" ht="15">
      <c r="A548" s="84" t="s">
        <v>2668</v>
      </c>
      <c r="B548" s="84" t="s">
        <v>327</v>
      </c>
      <c r="C548" s="84">
        <v>3</v>
      </c>
      <c r="D548" s="123">
        <v>0</v>
      </c>
      <c r="E548" s="123">
        <v>1.2632414347745813</v>
      </c>
      <c r="F548" s="84" t="s">
        <v>1985</v>
      </c>
      <c r="G548" s="84" t="b">
        <v>1</v>
      </c>
      <c r="H548" s="84" t="b">
        <v>0</v>
      </c>
      <c r="I548" s="84" t="b">
        <v>0</v>
      </c>
      <c r="J548" s="84" t="b">
        <v>0</v>
      </c>
      <c r="K548" s="84" t="b">
        <v>0</v>
      </c>
      <c r="L548" s="84" t="b">
        <v>0</v>
      </c>
    </row>
    <row r="549" spans="1:12" ht="15">
      <c r="A549" s="84" t="s">
        <v>327</v>
      </c>
      <c r="B549" s="84" t="s">
        <v>2669</v>
      </c>
      <c r="C549" s="84">
        <v>3</v>
      </c>
      <c r="D549" s="123">
        <v>0</v>
      </c>
      <c r="E549" s="123">
        <v>1.2632414347745813</v>
      </c>
      <c r="F549" s="84" t="s">
        <v>1985</v>
      </c>
      <c r="G549" s="84" t="b">
        <v>0</v>
      </c>
      <c r="H549" s="84" t="b">
        <v>0</v>
      </c>
      <c r="I549" s="84" t="b">
        <v>0</v>
      </c>
      <c r="J549" s="84" t="b">
        <v>0</v>
      </c>
      <c r="K549" s="84" t="b">
        <v>0</v>
      </c>
      <c r="L549" s="84" t="b">
        <v>0</v>
      </c>
    </row>
    <row r="550" spans="1:12" ht="15">
      <c r="A550" s="84" t="s">
        <v>272</v>
      </c>
      <c r="B550" s="84" t="s">
        <v>2661</v>
      </c>
      <c r="C550" s="84">
        <v>2</v>
      </c>
      <c r="D550" s="123">
        <v>0.006072112381230388</v>
      </c>
      <c r="E550" s="123">
        <v>1.4393326938302626</v>
      </c>
      <c r="F550" s="84" t="s">
        <v>1985</v>
      </c>
      <c r="G550" s="84" t="b">
        <v>0</v>
      </c>
      <c r="H550" s="84" t="b">
        <v>0</v>
      </c>
      <c r="I550" s="84" t="b">
        <v>0</v>
      </c>
      <c r="J550" s="84" t="b">
        <v>0</v>
      </c>
      <c r="K550" s="84" t="b">
        <v>0</v>
      </c>
      <c r="L550" s="84" t="b">
        <v>0</v>
      </c>
    </row>
    <row r="551" spans="1:12" ht="15">
      <c r="A551" s="84" t="s">
        <v>333</v>
      </c>
      <c r="B551" s="84" t="s">
        <v>2688</v>
      </c>
      <c r="C551" s="84">
        <v>2</v>
      </c>
      <c r="D551" s="123">
        <v>0</v>
      </c>
      <c r="E551" s="123">
        <v>1.130333768495006</v>
      </c>
      <c r="F551" s="84" t="s">
        <v>1986</v>
      </c>
      <c r="G551" s="84" t="b">
        <v>0</v>
      </c>
      <c r="H551" s="84" t="b">
        <v>0</v>
      </c>
      <c r="I551" s="84" t="b">
        <v>0</v>
      </c>
      <c r="J551" s="84" t="b">
        <v>0</v>
      </c>
      <c r="K551" s="84" t="b">
        <v>0</v>
      </c>
      <c r="L551" s="84" t="b">
        <v>0</v>
      </c>
    </row>
    <row r="552" spans="1:12" ht="15">
      <c r="A552" s="84" t="s">
        <v>2688</v>
      </c>
      <c r="B552" s="84" t="s">
        <v>2797</v>
      </c>
      <c r="C552" s="84">
        <v>2</v>
      </c>
      <c r="D552" s="123">
        <v>0</v>
      </c>
      <c r="E552" s="123">
        <v>1.130333768495006</v>
      </c>
      <c r="F552" s="84" t="s">
        <v>1986</v>
      </c>
      <c r="G552" s="84" t="b">
        <v>0</v>
      </c>
      <c r="H552" s="84" t="b">
        <v>0</v>
      </c>
      <c r="I552" s="84" t="b">
        <v>0</v>
      </c>
      <c r="J552" s="84" t="b">
        <v>0</v>
      </c>
      <c r="K552" s="84" t="b">
        <v>0</v>
      </c>
      <c r="L552" s="84" t="b">
        <v>0</v>
      </c>
    </row>
    <row r="553" spans="1:12" ht="15">
      <c r="A553" s="84" t="s">
        <v>2797</v>
      </c>
      <c r="B553" s="84" t="s">
        <v>2798</v>
      </c>
      <c r="C553" s="84">
        <v>2</v>
      </c>
      <c r="D553" s="123">
        <v>0</v>
      </c>
      <c r="E553" s="123">
        <v>1.130333768495006</v>
      </c>
      <c r="F553" s="84" t="s">
        <v>1986</v>
      </c>
      <c r="G553" s="84" t="b">
        <v>0</v>
      </c>
      <c r="H553" s="84" t="b">
        <v>0</v>
      </c>
      <c r="I553" s="84" t="b">
        <v>0</v>
      </c>
      <c r="J553" s="84" t="b">
        <v>0</v>
      </c>
      <c r="K553" s="84" t="b">
        <v>0</v>
      </c>
      <c r="L553" s="84" t="b">
        <v>0</v>
      </c>
    </row>
    <row r="554" spans="1:12" ht="15">
      <c r="A554" s="84" t="s">
        <v>2798</v>
      </c>
      <c r="B554" s="84" t="s">
        <v>2799</v>
      </c>
      <c r="C554" s="84">
        <v>2</v>
      </c>
      <c r="D554" s="123">
        <v>0</v>
      </c>
      <c r="E554" s="123">
        <v>1.130333768495006</v>
      </c>
      <c r="F554" s="84" t="s">
        <v>1986</v>
      </c>
      <c r="G554" s="84" t="b">
        <v>0</v>
      </c>
      <c r="H554" s="84" t="b">
        <v>0</v>
      </c>
      <c r="I554" s="84" t="b">
        <v>0</v>
      </c>
      <c r="J554" s="84" t="b">
        <v>0</v>
      </c>
      <c r="K554" s="84" t="b">
        <v>0</v>
      </c>
      <c r="L554" s="84" t="b">
        <v>0</v>
      </c>
    </row>
    <row r="555" spans="1:12" ht="15">
      <c r="A555" s="84" t="s">
        <v>2799</v>
      </c>
      <c r="B555" s="84" t="s">
        <v>2800</v>
      </c>
      <c r="C555" s="84">
        <v>2</v>
      </c>
      <c r="D555" s="123">
        <v>0</v>
      </c>
      <c r="E555" s="123">
        <v>1.130333768495006</v>
      </c>
      <c r="F555" s="84" t="s">
        <v>1986</v>
      </c>
      <c r="G555" s="84" t="b">
        <v>0</v>
      </c>
      <c r="H555" s="84" t="b">
        <v>0</v>
      </c>
      <c r="I555" s="84" t="b">
        <v>0</v>
      </c>
      <c r="J555" s="84" t="b">
        <v>0</v>
      </c>
      <c r="K555" s="84" t="b">
        <v>0</v>
      </c>
      <c r="L555" s="84" t="b">
        <v>0</v>
      </c>
    </row>
    <row r="556" spans="1:12" ht="15">
      <c r="A556" s="84" t="s">
        <v>2800</v>
      </c>
      <c r="B556" s="84" t="s">
        <v>2556</v>
      </c>
      <c r="C556" s="84">
        <v>2</v>
      </c>
      <c r="D556" s="123">
        <v>0</v>
      </c>
      <c r="E556" s="123">
        <v>1.130333768495006</v>
      </c>
      <c r="F556" s="84" t="s">
        <v>1986</v>
      </c>
      <c r="G556" s="84" t="b">
        <v>0</v>
      </c>
      <c r="H556" s="84" t="b">
        <v>0</v>
      </c>
      <c r="I556" s="84" t="b">
        <v>0</v>
      </c>
      <c r="J556" s="84" t="b">
        <v>1</v>
      </c>
      <c r="K556" s="84" t="b">
        <v>0</v>
      </c>
      <c r="L556" s="84" t="b">
        <v>0</v>
      </c>
    </row>
    <row r="557" spans="1:12" ht="15">
      <c r="A557" s="84" t="s">
        <v>2556</v>
      </c>
      <c r="B557" s="84" t="s">
        <v>2067</v>
      </c>
      <c r="C557" s="84">
        <v>2</v>
      </c>
      <c r="D557" s="123">
        <v>0</v>
      </c>
      <c r="E557" s="123">
        <v>1.130333768495006</v>
      </c>
      <c r="F557" s="84" t="s">
        <v>1986</v>
      </c>
      <c r="G557" s="84" t="b">
        <v>1</v>
      </c>
      <c r="H557" s="84" t="b">
        <v>0</v>
      </c>
      <c r="I557" s="84" t="b">
        <v>0</v>
      </c>
      <c r="J557" s="84" t="b">
        <v>0</v>
      </c>
      <c r="K557" s="84" t="b">
        <v>0</v>
      </c>
      <c r="L557" s="84" t="b">
        <v>0</v>
      </c>
    </row>
    <row r="558" spans="1:12" ht="15">
      <c r="A558" s="84" t="s">
        <v>2067</v>
      </c>
      <c r="B558" s="84" t="s">
        <v>2670</v>
      </c>
      <c r="C558" s="84">
        <v>2</v>
      </c>
      <c r="D558" s="123">
        <v>0</v>
      </c>
      <c r="E558" s="123">
        <v>1.130333768495006</v>
      </c>
      <c r="F558" s="84" t="s">
        <v>1986</v>
      </c>
      <c r="G558" s="84" t="b">
        <v>0</v>
      </c>
      <c r="H558" s="84" t="b">
        <v>0</v>
      </c>
      <c r="I558" s="84" t="b">
        <v>0</v>
      </c>
      <c r="J558" s="84" t="b">
        <v>0</v>
      </c>
      <c r="K558" s="84" t="b">
        <v>0</v>
      </c>
      <c r="L558" s="84" t="b">
        <v>0</v>
      </c>
    </row>
    <row r="559" spans="1:12" ht="15">
      <c r="A559" s="84" t="s">
        <v>2670</v>
      </c>
      <c r="B559" s="84" t="s">
        <v>2801</v>
      </c>
      <c r="C559" s="84">
        <v>2</v>
      </c>
      <c r="D559" s="123">
        <v>0</v>
      </c>
      <c r="E559" s="123">
        <v>1.130333768495006</v>
      </c>
      <c r="F559" s="84" t="s">
        <v>1986</v>
      </c>
      <c r="G559" s="84" t="b">
        <v>0</v>
      </c>
      <c r="H559" s="84" t="b">
        <v>0</v>
      </c>
      <c r="I559" s="84" t="b">
        <v>0</v>
      </c>
      <c r="J559" s="84" t="b">
        <v>0</v>
      </c>
      <c r="K559" s="84" t="b">
        <v>0</v>
      </c>
      <c r="L559" s="84" t="b">
        <v>0</v>
      </c>
    </row>
    <row r="560" spans="1:12" ht="15">
      <c r="A560" s="84" t="s">
        <v>2801</v>
      </c>
      <c r="B560" s="84" t="s">
        <v>2802</v>
      </c>
      <c r="C560" s="84">
        <v>2</v>
      </c>
      <c r="D560" s="123">
        <v>0</v>
      </c>
      <c r="E560" s="123">
        <v>1.130333768495006</v>
      </c>
      <c r="F560" s="84" t="s">
        <v>1986</v>
      </c>
      <c r="G560" s="84" t="b">
        <v>0</v>
      </c>
      <c r="H560" s="84" t="b">
        <v>0</v>
      </c>
      <c r="I560" s="84" t="b">
        <v>0</v>
      </c>
      <c r="J560" s="84" t="b">
        <v>0</v>
      </c>
      <c r="K560" s="84" t="b">
        <v>0</v>
      </c>
      <c r="L560" s="84" t="b">
        <v>0</v>
      </c>
    </row>
    <row r="561" spans="1:12" ht="15">
      <c r="A561" s="84" t="s">
        <v>2714</v>
      </c>
      <c r="B561" s="84" t="s">
        <v>2715</v>
      </c>
      <c r="C561" s="84">
        <v>2</v>
      </c>
      <c r="D561" s="123">
        <v>0</v>
      </c>
      <c r="E561" s="123">
        <v>0.17609125905568124</v>
      </c>
      <c r="F561" s="84" t="s">
        <v>1989</v>
      </c>
      <c r="G561" s="84" t="b">
        <v>0</v>
      </c>
      <c r="H561" s="84" t="b">
        <v>0</v>
      </c>
      <c r="I561" s="84" t="b">
        <v>0</v>
      </c>
      <c r="J561" s="84" t="b">
        <v>0</v>
      </c>
      <c r="K561" s="84" t="b">
        <v>0</v>
      </c>
      <c r="L561" s="84" t="b">
        <v>0</v>
      </c>
    </row>
    <row r="562" spans="1:12" ht="15">
      <c r="A562" s="84" t="s">
        <v>327</v>
      </c>
      <c r="B562" s="84" t="s">
        <v>2720</v>
      </c>
      <c r="C562" s="84">
        <v>2</v>
      </c>
      <c r="D562" s="123">
        <v>0</v>
      </c>
      <c r="E562" s="123">
        <v>1.290034611362518</v>
      </c>
      <c r="F562" s="84" t="s">
        <v>1991</v>
      </c>
      <c r="G562" s="84" t="b">
        <v>0</v>
      </c>
      <c r="H562" s="84" t="b">
        <v>0</v>
      </c>
      <c r="I562" s="84" t="b">
        <v>0</v>
      </c>
      <c r="J562" s="84" t="b">
        <v>0</v>
      </c>
      <c r="K562" s="84" t="b">
        <v>0</v>
      </c>
      <c r="L562" s="84" t="b">
        <v>0</v>
      </c>
    </row>
    <row r="563" spans="1:12" ht="15">
      <c r="A563" s="84" t="s">
        <v>2720</v>
      </c>
      <c r="B563" s="84" t="s">
        <v>2721</v>
      </c>
      <c r="C563" s="84">
        <v>2</v>
      </c>
      <c r="D563" s="123">
        <v>0</v>
      </c>
      <c r="E563" s="123">
        <v>1.290034611362518</v>
      </c>
      <c r="F563" s="84" t="s">
        <v>1991</v>
      </c>
      <c r="G563" s="84" t="b">
        <v>0</v>
      </c>
      <c r="H563" s="84" t="b">
        <v>0</v>
      </c>
      <c r="I563" s="84" t="b">
        <v>0</v>
      </c>
      <c r="J563" s="84" t="b">
        <v>0</v>
      </c>
      <c r="K563" s="84" t="b">
        <v>0</v>
      </c>
      <c r="L563" s="84" t="b">
        <v>0</v>
      </c>
    </row>
    <row r="564" spans="1:12" ht="15">
      <c r="A564" s="84" t="s">
        <v>2721</v>
      </c>
      <c r="B564" s="84" t="s">
        <v>2722</v>
      </c>
      <c r="C564" s="84">
        <v>2</v>
      </c>
      <c r="D564" s="123">
        <v>0</v>
      </c>
      <c r="E564" s="123">
        <v>1.290034611362518</v>
      </c>
      <c r="F564" s="84" t="s">
        <v>1991</v>
      </c>
      <c r="G564" s="84" t="b">
        <v>0</v>
      </c>
      <c r="H564" s="84" t="b">
        <v>0</v>
      </c>
      <c r="I564" s="84" t="b">
        <v>0</v>
      </c>
      <c r="J564" s="84" t="b">
        <v>0</v>
      </c>
      <c r="K564" s="84" t="b">
        <v>0</v>
      </c>
      <c r="L564" s="84" t="b">
        <v>0</v>
      </c>
    </row>
    <row r="565" spans="1:12" ht="15">
      <c r="A565" s="84" t="s">
        <v>2722</v>
      </c>
      <c r="B565" s="84" t="s">
        <v>2723</v>
      </c>
      <c r="C565" s="84">
        <v>2</v>
      </c>
      <c r="D565" s="123">
        <v>0</v>
      </c>
      <c r="E565" s="123">
        <v>1.290034611362518</v>
      </c>
      <c r="F565" s="84" t="s">
        <v>1991</v>
      </c>
      <c r="G565" s="84" t="b">
        <v>0</v>
      </c>
      <c r="H565" s="84" t="b">
        <v>0</v>
      </c>
      <c r="I565" s="84" t="b">
        <v>0</v>
      </c>
      <c r="J565" s="84" t="b">
        <v>0</v>
      </c>
      <c r="K565" s="84" t="b">
        <v>0</v>
      </c>
      <c r="L565" s="84" t="b">
        <v>0</v>
      </c>
    </row>
    <row r="566" spans="1:12" ht="15">
      <c r="A566" s="84" t="s">
        <v>2723</v>
      </c>
      <c r="B566" s="84" t="s">
        <v>2724</v>
      </c>
      <c r="C566" s="84">
        <v>2</v>
      </c>
      <c r="D566" s="123">
        <v>0</v>
      </c>
      <c r="E566" s="123">
        <v>1.290034611362518</v>
      </c>
      <c r="F566" s="84" t="s">
        <v>1991</v>
      </c>
      <c r="G566" s="84" t="b">
        <v>0</v>
      </c>
      <c r="H566" s="84" t="b">
        <v>0</v>
      </c>
      <c r="I566" s="84" t="b">
        <v>0</v>
      </c>
      <c r="J566" s="84" t="b">
        <v>0</v>
      </c>
      <c r="K566" s="84" t="b">
        <v>0</v>
      </c>
      <c r="L566" s="84" t="b">
        <v>0</v>
      </c>
    </row>
    <row r="567" spans="1:12" ht="15">
      <c r="A567" s="84" t="s">
        <v>2724</v>
      </c>
      <c r="B567" s="84" t="s">
        <v>2067</v>
      </c>
      <c r="C567" s="84">
        <v>2</v>
      </c>
      <c r="D567" s="123">
        <v>0</v>
      </c>
      <c r="E567" s="123">
        <v>0.9890046156985368</v>
      </c>
      <c r="F567" s="84" t="s">
        <v>1991</v>
      </c>
      <c r="G567" s="84" t="b">
        <v>0</v>
      </c>
      <c r="H567" s="84" t="b">
        <v>0</v>
      </c>
      <c r="I567" s="84" t="b">
        <v>0</v>
      </c>
      <c r="J567" s="84" t="b">
        <v>0</v>
      </c>
      <c r="K567" s="84" t="b">
        <v>0</v>
      </c>
      <c r="L567" s="84" t="b">
        <v>0</v>
      </c>
    </row>
    <row r="568" spans="1:12" ht="15">
      <c r="A568" s="84" t="s">
        <v>2067</v>
      </c>
      <c r="B568" s="84" t="s">
        <v>2657</v>
      </c>
      <c r="C568" s="84">
        <v>2</v>
      </c>
      <c r="D568" s="123">
        <v>0</v>
      </c>
      <c r="E568" s="123">
        <v>0.9890046156985368</v>
      </c>
      <c r="F568" s="84" t="s">
        <v>1991</v>
      </c>
      <c r="G568" s="84" t="b">
        <v>0</v>
      </c>
      <c r="H568" s="84" t="b">
        <v>0</v>
      </c>
      <c r="I568" s="84" t="b">
        <v>0</v>
      </c>
      <c r="J568" s="84" t="b">
        <v>0</v>
      </c>
      <c r="K568" s="84" t="b">
        <v>0</v>
      </c>
      <c r="L568" s="84" t="b">
        <v>0</v>
      </c>
    </row>
    <row r="569" spans="1:12" ht="15">
      <c r="A569" s="84" t="s">
        <v>2657</v>
      </c>
      <c r="B569" s="84" t="s">
        <v>2569</v>
      </c>
      <c r="C569" s="84">
        <v>2</v>
      </c>
      <c r="D569" s="123">
        <v>0</v>
      </c>
      <c r="E569" s="123">
        <v>1.290034611362518</v>
      </c>
      <c r="F569" s="84" t="s">
        <v>1991</v>
      </c>
      <c r="G569" s="84" t="b">
        <v>0</v>
      </c>
      <c r="H569" s="84" t="b">
        <v>0</v>
      </c>
      <c r="I569" s="84" t="b">
        <v>0</v>
      </c>
      <c r="J569" s="84" t="b">
        <v>0</v>
      </c>
      <c r="K569" s="84" t="b">
        <v>0</v>
      </c>
      <c r="L569" s="84" t="b">
        <v>0</v>
      </c>
    </row>
    <row r="570" spans="1:12" ht="15">
      <c r="A570" s="84" t="s">
        <v>2569</v>
      </c>
      <c r="B570" s="84" t="s">
        <v>2725</v>
      </c>
      <c r="C570" s="84">
        <v>2</v>
      </c>
      <c r="D570" s="123">
        <v>0</v>
      </c>
      <c r="E570" s="123">
        <v>1.290034611362518</v>
      </c>
      <c r="F570" s="84" t="s">
        <v>1991</v>
      </c>
      <c r="G570" s="84" t="b">
        <v>0</v>
      </c>
      <c r="H570" s="84" t="b">
        <v>0</v>
      </c>
      <c r="I570" s="84" t="b">
        <v>0</v>
      </c>
      <c r="J570" s="84" t="b">
        <v>0</v>
      </c>
      <c r="K570" s="84" t="b">
        <v>0</v>
      </c>
      <c r="L570" s="84" t="b">
        <v>0</v>
      </c>
    </row>
    <row r="571" spans="1:12" ht="15">
      <c r="A571" s="84" t="s">
        <v>2725</v>
      </c>
      <c r="B571" s="84" t="s">
        <v>2555</v>
      </c>
      <c r="C571" s="84">
        <v>2</v>
      </c>
      <c r="D571" s="123">
        <v>0</v>
      </c>
      <c r="E571" s="123">
        <v>1.290034611362518</v>
      </c>
      <c r="F571" s="84" t="s">
        <v>1991</v>
      </c>
      <c r="G571" s="84" t="b">
        <v>0</v>
      </c>
      <c r="H571" s="84" t="b">
        <v>0</v>
      </c>
      <c r="I571" s="84" t="b">
        <v>0</v>
      </c>
      <c r="J571" s="84" t="b">
        <v>0</v>
      </c>
      <c r="K571" s="84" t="b">
        <v>0</v>
      </c>
      <c r="L571" s="84" t="b">
        <v>0</v>
      </c>
    </row>
    <row r="572" spans="1:12" ht="15">
      <c r="A572" s="84" t="s">
        <v>2555</v>
      </c>
      <c r="B572" s="84" t="s">
        <v>2655</v>
      </c>
      <c r="C572" s="84">
        <v>2</v>
      </c>
      <c r="D572" s="123">
        <v>0</v>
      </c>
      <c r="E572" s="123">
        <v>1.290034611362518</v>
      </c>
      <c r="F572" s="84" t="s">
        <v>1991</v>
      </c>
      <c r="G572" s="84" t="b">
        <v>0</v>
      </c>
      <c r="H572" s="84" t="b">
        <v>0</v>
      </c>
      <c r="I572" s="84" t="b">
        <v>0</v>
      </c>
      <c r="J572" s="84" t="b">
        <v>0</v>
      </c>
      <c r="K572" s="84" t="b">
        <v>0</v>
      </c>
      <c r="L572" s="84" t="b">
        <v>0</v>
      </c>
    </row>
    <row r="573" spans="1:12" ht="15">
      <c r="A573" s="84" t="s">
        <v>2655</v>
      </c>
      <c r="B573" s="84" t="s">
        <v>2726</v>
      </c>
      <c r="C573" s="84">
        <v>2</v>
      </c>
      <c r="D573" s="123">
        <v>0</v>
      </c>
      <c r="E573" s="123">
        <v>1.290034611362518</v>
      </c>
      <c r="F573" s="84" t="s">
        <v>1991</v>
      </c>
      <c r="G573" s="84" t="b">
        <v>0</v>
      </c>
      <c r="H573" s="84" t="b">
        <v>0</v>
      </c>
      <c r="I573" s="84" t="b">
        <v>0</v>
      </c>
      <c r="J573" s="84" t="b">
        <v>0</v>
      </c>
      <c r="K573" s="84" t="b">
        <v>0</v>
      </c>
      <c r="L573" s="84" t="b">
        <v>0</v>
      </c>
    </row>
    <row r="574" spans="1:12" ht="15">
      <c r="A574" s="84" t="s">
        <v>2726</v>
      </c>
      <c r="B574" s="84" t="s">
        <v>2108</v>
      </c>
      <c r="C574" s="84">
        <v>2</v>
      </c>
      <c r="D574" s="123">
        <v>0</v>
      </c>
      <c r="E574" s="123">
        <v>1.290034611362518</v>
      </c>
      <c r="F574" s="84" t="s">
        <v>1991</v>
      </c>
      <c r="G574" s="84" t="b">
        <v>0</v>
      </c>
      <c r="H574" s="84" t="b">
        <v>0</v>
      </c>
      <c r="I574" s="84" t="b">
        <v>0</v>
      </c>
      <c r="J574" s="84" t="b">
        <v>0</v>
      </c>
      <c r="K574" s="84" t="b">
        <v>0</v>
      </c>
      <c r="L574" s="84" t="b">
        <v>0</v>
      </c>
    </row>
    <row r="575" spans="1:12" ht="15">
      <c r="A575" s="84" t="s">
        <v>2729</v>
      </c>
      <c r="B575" s="84" t="s">
        <v>2730</v>
      </c>
      <c r="C575" s="84">
        <v>2</v>
      </c>
      <c r="D575" s="123">
        <v>0</v>
      </c>
      <c r="E575" s="123">
        <v>1.2174839442139063</v>
      </c>
      <c r="F575" s="84" t="s">
        <v>1992</v>
      </c>
      <c r="G575" s="84" t="b">
        <v>0</v>
      </c>
      <c r="H575" s="84" t="b">
        <v>0</v>
      </c>
      <c r="I575" s="84" t="b">
        <v>0</v>
      </c>
      <c r="J575" s="84" t="b">
        <v>0</v>
      </c>
      <c r="K575" s="84" t="b">
        <v>0</v>
      </c>
      <c r="L575" s="84" t="b">
        <v>0</v>
      </c>
    </row>
    <row r="576" spans="1:12" ht="15">
      <c r="A576" s="84" t="s">
        <v>2730</v>
      </c>
      <c r="B576" s="84" t="s">
        <v>2596</v>
      </c>
      <c r="C576" s="84">
        <v>2</v>
      </c>
      <c r="D576" s="123">
        <v>0</v>
      </c>
      <c r="E576" s="123">
        <v>1.2174839442139063</v>
      </c>
      <c r="F576" s="84" t="s">
        <v>1992</v>
      </c>
      <c r="G576" s="84" t="b">
        <v>0</v>
      </c>
      <c r="H576" s="84" t="b">
        <v>0</v>
      </c>
      <c r="I576" s="84" t="b">
        <v>0</v>
      </c>
      <c r="J576" s="84" t="b">
        <v>0</v>
      </c>
      <c r="K576" s="84" t="b">
        <v>0</v>
      </c>
      <c r="L576" s="84" t="b">
        <v>0</v>
      </c>
    </row>
    <row r="577" spans="1:12" ht="15">
      <c r="A577" s="84" t="s">
        <v>2596</v>
      </c>
      <c r="B577" s="84" t="s">
        <v>2731</v>
      </c>
      <c r="C577" s="84">
        <v>2</v>
      </c>
      <c r="D577" s="123">
        <v>0</v>
      </c>
      <c r="E577" s="123">
        <v>1.2174839442139063</v>
      </c>
      <c r="F577" s="84" t="s">
        <v>1992</v>
      </c>
      <c r="G577" s="84" t="b">
        <v>0</v>
      </c>
      <c r="H577" s="84" t="b">
        <v>0</v>
      </c>
      <c r="I577" s="84" t="b">
        <v>0</v>
      </c>
      <c r="J577" s="84" t="b">
        <v>0</v>
      </c>
      <c r="K577" s="84" t="b">
        <v>0</v>
      </c>
      <c r="L577" s="84" t="b">
        <v>0</v>
      </c>
    </row>
    <row r="578" spans="1:12" ht="15">
      <c r="A578" s="84" t="s">
        <v>2731</v>
      </c>
      <c r="B578" s="84" t="s">
        <v>327</v>
      </c>
      <c r="C578" s="84">
        <v>2</v>
      </c>
      <c r="D578" s="123">
        <v>0</v>
      </c>
      <c r="E578" s="123">
        <v>1.2174839442139063</v>
      </c>
      <c r="F578" s="84" t="s">
        <v>1992</v>
      </c>
      <c r="G578" s="84" t="b">
        <v>0</v>
      </c>
      <c r="H578" s="84" t="b">
        <v>0</v>
      </c>
      <c r="I578" s="84" t="b">
        <v>0</v>
      </c>
      <c r="J578" s="84" t="b">
        <v>0</v>
      </c>
      <c r="K578" s="84" t="b">
        <v>0</v>
      </c>
      <c r="L578" s="84" t="b">
        <v>0</v>
      </c>
    </row>
    <row r="579" spans="1:12" ht="15">
      <c r="A579" s="84" t="s">
        <v>327</v>
      </c>
      <c r="B579" s="84" t="s">
        <v>2067</v>
      </c>
      <c r="C579" s="84">
        <v>2</v>
      </c>
      <c r="D579" s="123">
        <v>0</v>
      </c>
      <c r="E579" s="123">
        <v>1.2174839442139063</v>
      </c>
      <c r="F579" s="84" t="s">
        <v>1992</v>
      </c>
      <c r="G579" s="84" t="b">
        <v>0</v>
      </c>
      <c r="H579" s="84" t="b">
        <v>0</v>
      </c>
      <c r="I579" s="84" t="b">
        <v>0</v>
      </c>
      <c r="J579" s="84" t="b">
        <v>0</v>
      </c>
      <c r="K579" s="84" t="b">
        <v>0</v>
      </c>
      <c r="L579" s="84" t="b">
        <v>0</v>
      </c>
    </row>
    <row r="580" spans="1:12" ht="15">
      <c r="A580" s="84" t="s">
        <v>2067</v>
      </c>
      <c r="B580" s="84" t="s">
        <v>2109</v>
      </c>
      <c r="C580" s="84">
        <v>2</v>
      </c>
      <c r="D580" s="123">
        <v>0</v>
      </c>
      <c r="E580" s="123">
        <v>1.2174839442139063</v>
      </c>
      <c r="F580" s="84" t="s">
        <v>1992</v>
      </c>
      <c r="G580" s="84" t="b">
        <v>0</v>
      </c>
      <c r="H580" s="84" t="b">
        <v>0</v>
      </c>
      <c r="I580" s="84" t="b">
        <v>0</v>
      </c>
      <c r="J580" s="84" t="b">
        <v>0</v>
      </c>
      <c r="K580" s="84" t="b">
        <v>0</v>
      </c>
      <c r="L580" s="84" t="b">
        <v>0</v>
      </c>
    </row>
    <row r="581" spans="1:12" ht="15">
      <c r="A581" s="84" t="s">
        <v>2109</v>
      </c>
      <c r="B581" s="84" t="s">
        <v>2732</v>
      </c>
      <c r="C581" s="84">
        <v>2</v>
      </c>
      <c r="D581" s="123">
        <v>0</v>
      </c>
      <c r="E581" s="123">
        <v>1.2174839442139063</v>
      </c>
      <c r="F581" s="84" t="s">
        <v>1992</v>
      </c>
      <c r="G581" s="84" t="b">
        <v>0</v>
      </c>
      <c r="H581" s="84" t="b">
        <v>0</v>
      </c>
      <c r="I581" s="84" t="b">
        <v>0</v>
      </c>
      <c r="J581" s="84" t="b">
        <v>0</v>
      </c>
      <c r="K581" s="84" t="b">
        <v>0</v>
      </c>
      <c r="L581" s="84" t="b">
        <v>0</v>
      </c>
    </row>
    <row r="582" spans="1:12" ht="15">
      <c r="A582" s="84" t="s">
        <v>2732</v>
      </c>
      <c r="B582" s="84" t="s">
        <v>2733</v>
      </c>
      <c r="C582" s="84">
        <v>2</v>
      </c>
      <c r="D582" s="123">
        <v>0</v>
      </c>
      <c r="E582" s="123">
        <v>1.2174839442139063</v>
      </c>
      <c r="F582" s="84" t="s">
        <v>1992</v>
      </c>
      <c r="G582" s="84" t="b">
        <v>0</v>
      </c>
      <c r="H582" s="84" t="b">
        <v>0</v>
      </c>
      <c r="I582" s="84" t="b">
        <v>0</v>
      </c>
      <c r="J582" s="84" t="b">
        <v>1</v>
      </c>
      <c r="K582" s="84" t="b">
        <v>0</v>
      </c>
      <c r="L582" s="84" t="b">
        <v>0</v>
      </c>
    </row>
    <row r="583" spans="1:12" ht="15">
      <c r="A583" s="84" t="s">
        <v>2733</v>
      </c>
      <c r="B583" s="84" t="s">
        <v>2734</v>
      </c>
      <c r="C583" s="84">
        <v>2</v>
      </c>
      <c r="D583" s="123">
        <v>0</v>
      </c>
      <c r="E583" s="123">
        <v>1.2174839442139063</v>
      </c>
      <c r="F583" s="84" t="s">
        <v>1992</v>
      </c>
      <c r="G583" s="84" t="b">
        <v>1</v>
      </c>
      <c r="H583" s="84" t="b">
        <v>0</v>
      </c>
      <c r="I583" s="84" t="b">
        <v>0</v>
      </c>
      <c r="J583" s="84" t="b">
        <v>0</v>
      </c>
      <c r="K583" s="84" t="b">
        <v>0</v>
      </c>
      <c r="L583" s="84" t="b">
        <v>0</v>
      </c>
    </row>
    <row r="584" spans="1:12" ht="15">
      <c r="A584" s="84" t="s">
        <v>2734</v>
      </c>
      <c r="B584" s="84" t="s">
        <v>2735</v>
      </c>
      <c r="C584" s="84">
        <v>2</v>
      </c>
      <c r="D584" s="123">
        <v>0</v>
      </c>
      <c r="E584" s="123">
        <v>1.2174839442139063</v>
      </c>
      <c r="F584" s="84" t="s">
        <v>1992</v>
      </c>
      <c r="G584" s="84" t="b">
        <v>0</v>
      </c>
      <c r="H584" s="84" t="b">
        <v>0</v>
      </c>
      <c r="I584" s="84" t="b">
        <v>0</v>
      </c>
      <c r="J584" s="84" t="b">
        <v>0</v>
      </c>
      <c r="K584" s="84" t="b">
        <v>0</v>
      </c>
      <c r="L584" s="84" t="b">
        <v>0</v>
      </c>
    </row>
    <row r="585" spans="1:12" ht="15">
      <c r="A585" s="84" t="s">
        <v>2735</v>
      </c>
      <c r="B585" s="84" t="s">
        <v>2736</v>
      </c>
      <c r="C585" s="84">
        <v>2</v>
      </c>
      <c r="D585" s="123">
        <v>0</v>
      </c>
      <c r="E585" s="123">
        <v>1.2174839442139063</v>
      </c>
      <c r="F585" s="84" t="s">
        <v>1992</v>
      </c>
      <c r="G585" s="84" t="b">
        <v>0</v>
      </c>
      <c r="H585" s="84" t="b">
        <v>0</v>
      </c>
      <c r="I585" s="84" t="b">
        <v>0</v>
      </c>
      <c r="J585" s="84" t="b">
        <v>0</v>
      </c>
      <c r="K585" s="84" t="b">
        <v>0</v>
      </c>
      <c r="L585" s="84" t="b">
        <v>0</v>
      </c>
    </row>
    <row r="586" spans="1:12" ht="15">
      <c r="A586" s="84" t="s">
        <v>2767</v>
      </c>
      <c r="B586" s="84" t="s">
        <v>2104</v>
      </c>
      <c r="C586" s="84">
        <v>2</v>
      </c>
      <c r="D586" s="123">
        <v>0</v>
      </c>
      <c r="E586" s="123">
        <v>1.1856365769619117</v>
      </c>
      <c r="F586" s="84" t="s">
        <v>1994</v>
      </c>
      <c r="G586" s="84" t="b">
        <v>0</v>
      </c>
      <c r="H586" s="84" t="b">
        <v>0</v>
      </c>
      <c r="I586" s="84" t="b">
        <v>0</v>
      </c>
      <c r="J586" s="84" t="b">
        <v>0</v>
      </c>
      <c r="K586" s="84" t="b">
        <v>0</v>
      </c>
      <c r="L586" s="84" t="b">
        <v>0</v>
      </c>
    </row>
    <row r="587" spans="1:12" ht="15">
      <c r="A587" s="84" t="s">
        <v>2104</v>
      </c>
      <c r="B587" s="84" t="s">
        <v>2768</v>
      </c>
      <c r="C587" s="84">
        <v>2</v>
      </c>
      <c r="D587" s="123">
        <v>0</v>
      </c>
      <c r="E587" s="123">
        <v>1.1856365769619117</v>
      </c>
      <c r="F587" s="84" t="s">
        <v>1994</v>
      </c>
      <c r="G587" s="84" t="b">
        <v>0</v>
      </c>
      <c r="H587" s="84" t="b">
        <v>0</v>
      </c>
      <c r="I587" s="84" t="b">
        <v>0</v>
      </c>
      <c r="J587" s="84" t="b">
        <v>0</v>
      </c>
      <c r="K587" s="84" t="b">
        <v>0</v>
      </c>
      <c r="L587" s="84" t="b">
        <v>0</v>
      </c>
    </row>
    <row r="588" spans="1:12" ht="15">
      <c r="A588" s="84" t="s">
        <v>2768</v>
      </c>
      <c r="B588" s="84" t="s">
        <v>2769</v>
      </c>
      <c r="C588" s="84">
        <v>2</v>
      </c>
      <c r="D588" s="123">
        <v>0</v>
      </c>
      <c r="E588" s="123">
        <v>1.3617278360175928</v>
      </c>
      <c r="F588" s="84" t="s">
        <v>1994</v>
      </c>
      <c r="G588" s="84" t="b">
        <v>0</v>
      </c>
      <c r="H588" s="84" t="b">
        <v>0</v>
      </c>
      <c r="I588" s="84" t="b">
        <v>0</v>
      </c>
      <c r="J588" s="84" t="b">
        <v>0</v>
      </c>
      <c r="K588" s="84" t="b">
        <v>0</v>
      </c>
      <c r="L588" s="84" t="b">
        <v>0</v>
      </c>
    </row>
    <row r="589" spans="1:12" ht="15">
      <c r="A589" s="84" t="s">
        <v>2769</v>
      </c>
      <c r="B589" s="84" t="s">
        <v>2770</v>
      </c>
      <c r="C589" s="84">
        <v>2</v>
      </c>
      <c r="D589" s="123">
        <v>0</v>
      </c>
      <c r="E589" s="123">
        <v>1.3617278360175928</v>
      </c>
      <c r="F589" s="84" t="s">
        <v>1994</v>
      </c>
      <c r="G589" s="84" t="b">
        <v>0</v>
      </c>
      <c r="H589" s="84" t="b">
        <v>0</v>
      </c>
      <c r="I589" s="84" t="b">
        <v>0</v>
      </c>
      <c r="J589" s="84" t="b">
        <v>0</v>
      </c>
      <c r="K589" s="84" t="b">
        <v>0</v>
      </c>
      <c r="L589" s="84" t="b">
        <v>0</v>
      </c>
    </row>
    <row r="590" spans="1:12" ht="15">
      <c r="A590" s="84" t="s">
        <v>2770</v>
      </c>
      <c r="B590" s="84" t="s">
        <v>2771</v>
      </c>
      <c r="C590" s="84">
        <v>2</v>
      </c>
      <c r="D590" s="123">
        <v>0</v>
      </c>
      <c r="E590" s="123">
        <v>1.3617278360175928</v>
      </c>
      <c r="F590" s="84" t="s">
        <v>1994</v>
      </c>
      <c r="G590" s="84" t="b">
        <v>0</v>
      </c>
      <c r="H590" s="84" t="b">
        <v>0</v>
      </c>
      <c r="I590" s="84" t="b">
        <v>0</v>
      </c>
      <c r="J590" s="84" t="b">
        <v>0</v>
      </c>
      <c r="K590" s="84" t="b">
        <v>0</v>
      </c>
      <c r="L590" s="84" t="b">
        <v>0</v>
      </c>
    </row>
    <row r="591" spans="1:12" ht="15">
      <c r="A591" s="84" t="s">
        <v>2771</v>
      </c>
      <c r="B591" s="84" t="s">
        <v>2772</v>
      </c>
      <c r="C591" s="84">
        <v>2</v>
      </c>
      <c r="D591" s="123">
        <v>0</v>
      </c>
      <c r="E591" s="123">
        <v>1.3617278360175928</v>
      </c>
      <c r="F591" s="84" t="s">
        <v>1994</v>
      </c>
      <c r="G591" s="84" t="b">
        <v>0</v>
      </c>
      <c r="H591" s="84" t="b">
        <v>0</v>
      </c>
      <c r="I591" s="84" t="b">
        <v>0</v>
      </c>
      <c r="J591" s="84" t="b">
        <v>1</v>
      </c>
      <c r="K591" s="84" t="b">
        <v>0</v>
      </c>
      <c r="L591" s="84" t="b">
        <v>0</v>
      </c>
    </row>
    <row r="592" spans="1:12" ht="15">
      <c r="A592" s="84" t="s">
        <v>2772</v>
      </c>
      <c r="B592" s="84" t="s">
        <v>2773</v>
      </c>
      <c r="C592" s="84">
        <v>2</v>
      </c>
      <c r="D592" s="123">
        <v>0</v>
      </c>
      <c r="E592" s="123">
        <v>1.3617278360175928</v>
      </c>
      <c r="F592" s="84" t="s">
        <v>1994</v>
      </c>
      <c r="G592" s="84" t="b">
        <v>1</v>
      </c>
      <c r="H592" s="84" t="b">
        <v>0</v>
      </c>
      <c r="I592" s="84" t="b">
        <v>0</v>
      </c>
      <c r="J592" s="84" t="b">
        <v>0</v>
      </c>
      <c r="K592" s="84" t="b">
        <v>0</v>
      </c>
      <c r="L592" s="84" t="b">
        <v>0</v>
      </c>
    </row>
    <row r="593" spans="1:12" ht="15">
      <c r="A593" s="84" t="s">
        <v>2773</v>
      </c>
      <c r="B593" s="84" t="s">
        <v>2774</v>
      </c>
      <c r="C593" s="84">
        <v>2</v>
      </c>
      <c r="D593" s="123">
        <v>0</v>
      </c>
      <c r="E593" s="123">
        <v>1.3617278360175928</v>
      </c>
      <c r="F593" s="84" t="s">
        <v>1994</v>
      </c>
      <c r="G593" s="84" t="b">
        <v>0</v>
      </c>
      <c r="H593" s="84" t="b">
        <v>0</v>
      </c>
      <c r="I593" s="84" t="b">
        <v>0</v>
      </c>
      <c r="J593" s="84" t="b">
        <v>0</v>
      </c>
      <c r="K593" s="84" t="b">
        <v>0</v>
      </c>
      <c r="L593" s="84" t="b">
        <v>0</v>
      </c>
    </row>
    <row r="594" spans="1:12" ht="15">
      <c r="A594" s="84" t="s">
        <v>2774</v>
      </c>
      <c r="B594" s="84" t="s">
        <v>2570</v>
      </c>
      <c r="C594" s="84">
        <v>2</v>
      </c>
      <c r="D594" s="123">
        <v>0</v>
      </c>
      <c r="E594" s="123">
        <v>1.3617278360175928</v>
      </c>
      <c r="F594" s="84" t="s">
        <v>1994</v>
      </c>
      <c r="G594" s="84" t="b">
        <v>0</v>
      </c>
      <c r="H594" s="84" t="b">
        <v>0</v>
      </c>
      <c r="I594" s="84" t="b">
        <v>0</v>
      </c>
      <c r="J594" s="84" t="b">
        <v>0</v>
      </c>
      <c r="K594" s="84" t="b">
        <v>0</v>
      </c>
      <c r="L594" s="84" t="b">
        <v>0</v>
      </c>
    </row>
    <row r="595" spans="1:12" ht="15">
      <c r="A595" s="84" t="s">
        <v>2570</v>
      </c>
      <c r="B595" s="84" t="s">
        <v>2775</v>
      </c>
      <c r="C595" s="84">
        <v>2</v>
      </c>
      <c r="D595" s="123">
        <v>0</v>
      </c>
      <c r="E595" s="123">
        <v>1.3617278360175928</v>
      </c>
      <c r="F595" s="84" t="s">
        <v>1994</v>
      </c>
      <c r="G595" s="84" t="b">
        <v>0</v>
      </c>
      <c r="H595" s="84" t="b">
        <v>0</v>
      </c>
      <c r="I595" s="84" t="b">
        <v>0</v>
      </c>
      <c r="J595" s="84" t="b">
        <v>0</v>
      </c>
      <c r="K595" s="84" t="b">
        <v>0</v>
      </c>
      <c r="L595" s="84" t="b">
        <v>0</v>
      </c>
    </row>
    <row r="596" spans="1:12" ht="15">
      <c r="A596" s="84" t="s">
        <v>2775</v>
      </c>
      <c r="B596" s="84" t="s">
        <v>2573</v>
      </c>
      <c r="C596" s="84">
        <v>2</v>
      </c>
      <c r="D596" s="123">
        <v>0</v>
      </c>
      <c r="E596" s="123">
        <v>1.3617278360175928</v>
      </c>
      <c r="F596" s="84" t="s">
        <v>1994</v>
      </c>
      <c r="G596" s="84" t="b">
        <v>0</v>
      </c>
      <c r="H596" s="84" t="b">
        <v>0</v>
      </c>
      <c r="I596" s="84" t="b">
        <v>0</v>
      </c>
      <c r="J596" s="84" t="b">
        <v>0</v>
      </c>
      <c r="K596" s="84" t="b">
        <v>0</v>
      </c>
      <c r="L596" s="84" t="b">
        <v>0</v>
      </c>
    </row>
    <row r="597" spans="1:12" ht="15">
      <c r="A597" s="84" t="s">
        <v>2573</v>
      </c>
      <c r="B597" s="84" t="s">
        <v>2776</v>
      </c>
      <c r="C597" s="84">
        <v>2</v>
      </c>
      <c r="D597" s="123">
        <v>0</v>
      </c>
      <c r="E597" s="123">
        <v>1.3617278360175928</v>
      </c>
      <c r="F597" s="84" t="s">
        <v>1994</v>
      </c>
      <c r="G597" s="84" t="b">
        <v>0</v>
      </c>
      <c r="H597" s="84" t="b">
        <v>0</v>
      </c>
      <c r="I597" s="84" t="b">
        <v>0</v>
      </c>
      <c r="J597" s="84" t="b">
        <v>0</v>
      </c>
      <c r="K597" s="84" t="b">
        <v>0</v>
      </c>
      <c r="L597" s="84" t="b">
        <v>0</v>
      </c>
    </row>
    <row r="598" spans="1:12" ht="15">
      <c r="A598" s="84" t="s">
        <v>2621</v>
      </c>
      <c r="B598" s="84" t="s">
        <v>2622</v>
      </c>
      <c r="C598" s="84">
        <v>3</v>
      </c>
      <c r="D598" s="123">
        <v>0.007768732017162408</v>
      </c>
      <c r="E598" s="123">
        <v>1.335792101923193</v>
      </c>
      <c r="F598" s="84" t="s">
        <v>1995</v>
      </c>
      <c r="G598" s="84" t="b">
        <v>0</v>
      </c>
      <c r="H598" s="84" t="b">
        <v>0</v>
      </c>
      <c r="I598" s="84" t="b">
        <v>0</v>
      </c>
      <c r="J598" s="84" t="b">
        <v>0</v>
      </c>
      <c r="K598" s="84" t="b">
        <v>0</v>
      </c>
      <c r="L598" s="84" t="b">
        <v>0</v>
      </c>
    </row>
    <row r="599" spans="1:12" ht="15">
      <c r="A599" s="84" t="s">
        <v>2590</v>
      </c>
      <c r="B599" s="84" t="s">
        <v>2788</v>
      </c>
      <c r="C599" s="84">
        <v>2</v>
      </c>
      <c r="D599" s="123">
        <v>0.005179154678108272</v>
      </c>
      <c r="E599" s="123">
        <v>1.335792101923193</v>
      </c>
      <c r="F599" s="84" t="s">
        <v>1995</v>
      </c>
      <c r="G599" s="84" t="b">
        <v>0</v>
      </c>
      <c r="H599" s="84" t="b">
        <v>0</v>
      </c>
      <c r="I599" s="84" t="b">
        <v>0</v>
      </c>
      <c r="J599" s="84" t="b">
        <v>0</v>
      </c>
      <c r="K599" s="84" t="b">
        <v>0</v>
      </c>
      <c r="L599" s="84" t="b">
        <v>0</v>
      </c>
    </row>
    <row r="600" spans="1:12" ht="15">
      <c r="A600" s="84" t="s">
        <v>2788</v>
      </c>
      <c r="B600" s="84" t="s">
        <v>2677</v>
      </c>
      <c r="C600" s="84">
        <v>2</v>
      </c>
      <c r="D600" s="123">
        <v>0.005179154678108272</v>
      </c>
      <c r="E600" s="123">
        <v>1.5118833609788744</v>
      </c>
      <c r="F600" s="84" t="s">
        <v>1995</v>
      </c>
      <c r="G600" s="84" t="b">
        <v>0</v>
      </c>
      <c r="H600" s="84" t="b">
        <v>0</v>
      </c>
      <c r="I600" s="84" t="b">
        <v>0</v>
      </c>
      <c r="J600" s="84" t="b">
        <v>0</v>
      </c>
      <c r="K600" s="84" t="b">
        <v>0</v>
      </c>
      <c r="L600" s="84" t="b">
        <v>0</v>
      </c>
    </row>
    <row r="601" spans="1:12" ht="15">
      <c r="A601" s="84" t="s">
        <v>2677</v>
      </c>
      <c r="B601" s="84" t="s">
        <v>2591</v>
      </c>
      <c r="C601" s="84">
        <v>2</v>
      </c>
      <c r="D601" s="123">
        <v>0.005179154678108272</v>
      </c>
      <c r="E601" s="123">
        <v>1.2108533653148932</v>
      </c>
      <c r="F601" s="84" t="s">
        <v>1995</v>
      </c>
      <c r="G601" s="84" t="b">
        <v>0</v>
      </c>
      <c r="H601" s="84" t="b">
        <v>0</v>
      </c>
      <c r="I601" s="84" t="b">
        <v>0</v>
      </c>
      <c r="J601" s="84" t="b">
        <v>0</v>
      </c>
      <c r="K601" s="84" t="b">
        <v>0</v>
      </c>
      <c r="L601" s="84" t="b">
        <v>0</v>
      </c>
    </row>
    <row r="602" spans="1:12" ht="15">
      <c r="A602" s="84" t="s">
        <v>2591</v>
      </c>
      <c r="B602" s="84" t="s">
        <v>2678</v>
      </c>
      <c r="C602" s="84">
        <v>2</v>
      </c>
      <c r="D602" s="123">
        <v>0.005179154678108272</v>
      </c>
      <c r="E602" s="123">
        <v>1.2108533653148932</v>
      </c>
      <c r="F602" s="84" t="s">
        <v>1995</v>
      </c>
      <c r="G602" s="84" t="b">
        <v>0</v>
      </c>
      <c r="H602" s="84" t="b">
        <v>0</v>
      </c>
      <c r="I602" s="84" t="b">
        <v>0</v>
      </c>
      <c r="J602" s="84" t="b">
        <v>0</v>
      </c>
      <c r="K602" s="84" t="b">
        <v>1</v>
      </c>
      <c r="L602" s="84" t="b">
        <v>0</v>
      </c>
    </row>
    <row r="603" spans="1:12" ht="15">
      <c r="A603" s="84" t="s">
        <v>2678</v>
      </c>
      <c r="B603" s="84" t="s">
        <v>2592</v>
      </c>
      <c r="C603" s="84">
        <v>2</v>
      </c>
      <c r="D603" s="123">
        <v>0.005179154678108272</v>
      </c>
      <c r="E603" s="123">
        <v>1.5118833609788744</v>
      </c>
      <c r="F603" s="84" t="s">
        <v>1995</v>
      </c>
      <c r="G603" s="84" t="b">
        <v>0</v>
      </c>
      <c r="H603" s="84" t="b">
        <v>1</v>
      </c>
      <c r="I603" s="84" t="b">
        <v>0</v>
      </c>
      <c r="J603" s="84" t="b">
        <v>0</v>
      </c>
      <c r="K603" s="84" t="b">
        <v>0</v>
      </c>
      <c r="L603" s="84" t="b">
        <v>0</v>
      </c>
    </row>
    <row r="604" spans="1:12" ht="15">
      <c r="A604" s="84" t="s">
        <v>2592</v>
      </c>
      <c r="B604" s="84" t="s">
        <v>2591</v>
      </c>
      <c r="C604" s="84">
        <v>2</v>
      </c>
      <c r="D604" s="123">
        <v>0.005179154678108272</v>
      </c>
      <c r="E604" s="123">
        <v>1.2108533653148932</v>
      </c>
      <c r="F604" s="84" t="s">
        <v>1995</v>
      </c>
      <c r="G604" s="84" t="b">
        <v>0</v>
      </c>
      <c r="H604" s="84" t="b">
        <v>0</v>
      </c>
      <c r="I604" s="84" t="b">
        <v>0</v>
      </c>
      <c r="J604" s="84" t="b">
        <v>0</v>
      </c>
      <c r="K604" s="84" t="b">
        <v>0</v>
      </c>
      <c r="L604" s="84" t="b">
        <v>0</v>
      </c>
    </row>
    <row r="605" spans="1:12" ht="15">
      <c r="A605" s="84" t="s">
        <v>2591</v>
      </c>
      <c r="B605" s="84" t="s">
        <v>2593</v>
      </c>
      <c r="C605" s="84">
        <v>2</v>
      </c>
      <c r="D605" s="123">
        <v>0.005179154678108272</v>
      </c>
      <c r="E605" s="123">
        <v>1.2108533653148932</v>
      </c>
      <c r="F605" s="84" t="s">
        <v>1995</v>
      </c>
      <c r="G605" s="84" t="b">
        <v>0</v>
      </c>
      <c r="H605" s="84" t="b">
        <v>0</v>
      </c>
      <c r="I605" s="84" t="b">
        <v>0</v>
      </c>
      <c r="J605" s="84" t="b">
        <v>0</v>
      </c>
      <c r="K605" s="84" t="b">
        <v>0</v>
      </c>
      <c r="L605" s="84" t="b">
        <v>0</v>
      </c>
    </row>
    <row r="606" spans="1:12" ht="15">
      <c r="A606" s="84" t="s">
        <v>2593</v>
      </c>
      <c r="B606" s="84" t="s">
        <v>2679</v>
      </c>
      <c r="C606" s="84">
        <v>2</v>
      </c>
      <c r="D606" s="123">
        <v>0.005179154678108272</v>
      </c>
      <c r="E606" s="123">
        <v>1.5118833609788744</v>
      </c>
      <c r="F606" s="84" t="s">
        <v>1995</v>
      </c>
      <c r="G606" s="84" t="b">
        <v>0</v>
      </c>
      <c r="H606" s="84" t="b">
        <v>0</v>
      </c>
      <c r="I606" s="84" t="b">
        <v>0</v>
      </c>
      <c r="J606" s="84" t="b">
        <v>1</v>
      </c>
      <c r="K606" s="84" t="b">
        <v>0</v>
      </c>
      <c r="L606" s="84" t="b">
        <v>0</v>
      </c>
    </row>
    <row r="607" spans="1:12" ht="15">
      <c r="A607" s="84" t="s">
        <v>2679</v>
      </c>
      <c r="B607" s="84" t="s">
        <v>2621</v>
      </c>
      <c r="C607" s="84">
        <v>2</v>
      </c>
      <c r="D607" s="123">
        <v>0.005179154678108272</v>
      </c>
      <c r="E607" s="123">
        <v>1.335792101923193</v>
      </c>
      <c r="F607" s="84" t="s">
        <v>1995</v>
      </c>
      <c r="G607" s="84" t="b">
        <v>1</v>
      </c>
      <c r="H607" s="84" t="b">
        <v>0</v>
      </c>
      <c r="I607" s="84" t="b">
        <v>0</v>
      </c>
      <c r="J607" s="84" t="b">
        <v>0</v>
      </c>
      <c r="K607" s="84" t="b">
        <v>0</v>
      </c>
      <c r="L607" s="84" t="b">
        <v>0</v>
      </c>
    </row>
    <row r="608" spans="1:12" ht="15">
      <c r="A608" s="84" t="s">
        <v>2622</v>
      </c>
      <c r="B608" s="84" t="s">
        <v>2680</v>
      </c>
      <c r="C608" s="84">
        <v>2</v>
      </c>
      <c r="D608" s="123">
        <v>0.005179154678108272</v>
      </c>
      <c r="E608" s="123">
        <v>1.335792101923193</v>
      </c>
      <c r="F608" s="84" t="s">
        <v>1995</v>
      </c>
      <c r="G608" s="84" t="b">
        <v>0</v>
      </c>
      <c r="H608" s="84" t="b">
        <v>0</v>
      </c>
      <c r="I608" s="84" t="b">
        <v>0</v>
      </c>
      <c r="J608" s="84" t="b">
        <v>0</v>
      </c>
      <c r="K608" s="84" t="b">
        <v>0</v>
      </c>
      <c r="L608" s="84" t="b">
        <v>0</v>
      </c>
    </row>
    <row r="609" spans="1:12" ht="15">
      <c r="A609" s="84" t="s">
        <v>2680</v>
      </c>
      <c r="B609" s="84" t="s">
        <v>2681</v>
      </c>
      <c r="C609" s="84">
        <v>2</v>
      </c>
      <c r="D609" s="123">
        <v>0.005179154678108272</v>
      </c>
      <c r="E609" s="123">
        <v>1.5118833609788744</v>
      </c>
      <c r="F609" s="84" t="s">
        <v>1995</v>
      </c>
      <c r="G609" s="84" t="b">
        <v>0</v>
      </c>
      <c r="H609" s="84" t="b">
        <v>0</v>
      </c>
      <c r="I609" s="84" t="b">
        <v>0</v>
      </c>
      <c r="J609" s="84" t="b">
        <v>0</v>
      </c>
      <c r="K609" s="84" t="b">
        <v>0</v>
      </c>
      <c r="L609" s="84" t="b">
        <v>0</v>
      </c>
    </row>
    <row r="610" spans="1:12" ht="15">
      <c r="A610" s="84" t="s">
        <v>252</v>
      </c>
      <c r="B610" s="84" t="s">
        <v>2792</v>
      </c>
      <c r="C610" s="84">
        <v>2</v>
      </c>
      <c r="D610" s="123">
        <v>0.005179154678108272</v>
      </c>
      <c r="E610" s="123">
        <v>1.335792101923193</v>
      </c>
      <c r="F610" s="84" t="s">
        <v>1995</v>
      </c>
      <c r="G610" s="84" t="b">
        <v>0</v>
      </c>
      <c r="H610" s="84" t="b">
        <v>0</v>
      </c>
      <c r="I610" s="84" t="b">
        <v>0</v>
      </c>
      <c r="J610" s="84" t="b">
        <v>0</v>
      </c>
      <c r="K610" s="84" t="b">
        <v>0</v>
      </c>
      <c r="L610" s="84" t="b">
        <v>0</v>
      </c>
    </row>
    <row r="611" spans="1:12" ht="15">
      <c r="A611" s="84" t="s">
        <v>2103</v>
      </c>
      <c r="B611" s="84" t="s">
        <v>2574</v>
      </c>
      <c r="C611" s="84">
        <v>3</v>
      </c>
      <c r="D611" s="123">
        <v>0</v>
      </c>
      <c r="E611" s="123">
        <v>1.1760912590556813</v>
      </c>
      <c r="F611" s="84" t="s">
        <v>1997</v>
      </c>
      <c r="G611" s="84" t="b">
        <v>0</v>
      </c>
      <c r="H611" s="84" t="b">
        <v>0</v>
      </c>
      <c r="I611" s="84" t="b">
        <v>0</v>
      </c>
      <c r="J611" s="84" t="b">
        <v>0</v>
      </c>
      <c r="K611" s="84" t="b">
        <v>0</v>
      </c>
      <c r="L611" s="84" t="b">
        <v>0</v>
      </c>
    </row>
    <row r="612" spans="1:12" ht="15">
      <c r="A612" s="84" t="s">
        <v>2574</v>
      </c>
      <c r="B612" s="84" t="s">
        <v>2575</v>
      </c>
      <c r="C612" s="84">
        <v>3</v>
      </c>
      <c r="D612" s="123">
        <v>0</v>
      </c>
      <c r="E612" s="123">
        <v>1.1760912590556813</v>
      </c>
      <c r="F612" s="84" t="s">
        <v>1997</v>
      </c>
      <c r="G612" s="84" t="b">
        <v>0</v>
      </c>
      <c r="H612" s="84" t="b">
        <v>0</v>
      </c>
      <c r="I612" s="84" t="b">
        <v>0</v>
      </c>
      <c r="J612" s="84" t="b">
        <v>0</v>
      </c>
      <c r="K612" s="84" t="b">
        <v>0</v>
      </c>
      <c r="L612" s="84" t="b">
        <v>0</v>
      </c>
    </row>
    <row r="613" spans="1:12" ht="15">
      <c r="A613" s="84" t="s">
        <v>2575</v>
      </c>
      <c r="B613" s="84" t="s">
        <v>2565</v>
      </c>
      <c r="C613" s="84">
        <v>3</v>
      </c>
      <c r="D613" s="123">
        <v>0</v>
      </c>
      <c r="E613" s="123">
        <v>1.1760912590556813</v>
      </c>
      <c r="F613" s="84" t="s">
        <v>1997</v>
      </c>
      <c r="G613" s="84" t="b">
        <v>0</v>
      </c>
      <c r="H613" s="84" t="b">
        <v>0</v>
      </c>
      <c r="I613" s="84" t="b">
        <v>0</v>
      </c>
      <c r="J613" s="84" t="b">
        <v>0</v>
      </c>
      <c r="K613" s="84" t="b">
        <v>0</v>
      </c>
      <c r="L613" s="84" t="b">
        <v>0</v>
      </c>
    </row>
    <row r="614" spans="1:12" ht="15">
      <c r="A614" s="84" t="s">
        <v>2565</v>
      </c>
      <c r="B614" s="84" t="s">
        <v>2104</v>
      </c>
      <c r="C614" s="84">
        <v>3</v>
      </c>
      <c r="D614" s="123">
        <v>0</v>
      </c>
      <c r="E614" s="123">
        <v>0.9542425094393249</v>
      </c>
      <c r="F614" s="84" t="s">
        <v>1997</v>
      </c>
      <c r="G614" s="84" t="b">
        <v>0</v>
      </c>
      <c r="H614" s="84" t="b">
        <v>0</v>
      </c>
      <c r="I614" s="84" t="b">
        <v>0</v>
      </c>
      <c r="J614" s="84" t="b">
        <v>0</v>
      </c>
      <c r="K614" s="84" t="b">
        <v>0</v>
      </c>
      <c r="L614" s="84" t="b">
        <v>0</v>
      </c>
    </row>
    <row r="615" spans="1:12" ht="15">
      <c r="A615" s="84" t="s">
        <v>327</v>
      </c>
      <c r="B615" s="84" t="s">
        <v>2067</v>
      </c>
      <c r="C615" s="84">
        <v>3</v>
      </c>
      <c r="D615" s="123">
        <v>0</v>
      </c>
      <c r="E615" s="123">
        <v>1.1760912590556813</v>
      </c>
      <c r="F615" s="84" t="s">
        <v>1997</v>
      </c>
      <c r="G615" s="84" t="b">
        <v>0</v>
      </c>
      <c r="H615" s="84" t="b">
        <v>0</v>
      </c>
      <c r="I615" s="84" t="b">
        <v>0</v>
      </c>
      <c r="J615" s="84" t="b">
        <v>0</v>
      </c>
      <c r="K615" s="84" t="b">
        <v>0</v>
      </c>
      <c r="L615" s="84" t="b">
        <v>0</v>
      </c>
    </row>
    <row r="616" spans="1:12" ht="15">
      <c r="A616" s="84" t="s">
        <v>2804</v>
      </c>
      <c r="B616" s="84" t="s">
        <v>2689</v>
      </c>
      <c r="C616" s="84">
        <v>2</v>
      </c>
      <c r="D616" s="123">
        <v>0.007337135793986718</v>
      </c>
      <c r="E616" s="123">
        <v>1.1760912590556813</v>
      </c>
      <c r="F616" s="84" t="s">
        <v>1997</v>
      </c>
      <c r="G616" s="84" t="b">
        <v>0</v>
      </c>
      <c r="H616" s="84" t="b">
        <v>0</v>
      </c>
      <c r="I616" s="84" t="b">
        <v>0</v>
      </c>
      <c r="J616" s="84" t="b">
        <v>0</v>
      </c>
      <c r="K616" s="84" t="b">
        <v>0</v>
      </c>
      <c r="L616" s="84" t="b">
        <v>0</v>
      </c>
    </row>
    <row r="617" spans="1:12" ht="15">
      <c r="A617" s="84" t="s">
        <v>2689</v>
      </c>
      <c r="B617" s="84" t="s">
        <v>2805</v>
      </c>
      <c r="C617" s="84">
        <v>2</v>
      </c>
      <c r="D617" s="123">
        <v>0.007337135793986718</v>
      </c>
      <c r="E617" s="123">
        <v>1.1760912590556813</v>
      </c>
      <c r="F617" s="84" t="s">
        <v>1997</v>
      </c>
      <c r="G617" s="84" t="b">
        <v>0</v>
      </c>
      <c r="H617" s="84" t="b">
        <v>0</v>
      </c>
      <c r="I617" s="84" t="b">
        <v>0</v>
      </c>
      <c r="J617" s="84" t="b">
        <v>0</v>
      </c>
      <c r="K617" s="84" t="b">
        <v>0</v>
      </c>
      <c r="L617" s="84" t="b">
        <v>0</v>
      </c>
    </row>
    <row r="618" spans="1:12" ht="15">
      <c r="A618" s="84" t="s">
        <v>2805</v>
      </c>
      <c r="B618" s="84" t="s">
        <v>327</v>
      </c>
      <c r="C618" s="84">
        <v>2</v>
      </c>
      <c r="D618" s="123">
        <v>0.007337135793986718</v>
      </c>
      <c r="E618" s="123">
        <v>1.1760912590556813</v>
      </c>
      <c r="F618" s="84" t="s">
        <v>1997</v>
      </c>
      <c r="G618" s="84" t="b">
        <v>0</v>
      </c>
      <c r="H618" s="84" t="b">
        <v>0</v>
      </c>
      <c r="I618" s="84" t="b">
        <v>0</v>
      </c>
      <c r="J618" s="84" t="b">
        <v>0</v>
      </c>
      <c r="K618" s="84" t="b">
        <v>0</v>
      </c>
      <c r="L618" s="84" t="b">
        <v>0</v>
      </c>
    </row>
    <row r="619" spans="1:12" ht="15">
      <c r="A619" s="84" t="s">
        <v>2067</v>
      </c>
      <c r="B619" s="84" t="s">
        <v>2099</v>
      </c>
      <c r="C619" s="84">
        <v>2</v>
      </c>
      <c r="D619" s="123">
        <v>0.007337135793986718</v>
      </c>
      <c r="E619" s="123">
        <v>1.1760912590556813</v>
      </c>
      <c r="F619" s="84" t="s">
        <v>1997</v>
      </c>
      <c r="G619" s="84" t="b">
        <v>0</v>
      </c>
      <c r="H619" s="84" t="b">
        <v>0</v>
      </c>
      <c r="I619" s="84" t="b">
        <v>0</v>
      </c>
      <c r="J619" s="84" t="b">
        <v>1</v>
      </c>
      <c r="K619" s="84" t="b">
        <v>0</v>
      </c>
      <c r="L619" s="84" t="b">
        <v>0</v>
      </c>
    </row>
    <row r="620" spans="1:12" ht="15">
      <c r="A620" s="84" t="s">
        <v>2099</v>
      </c>
      <c r="B620" s="84" t="s">
        <v>2074</v>
      </c>
      <c r="C620" s="84">
        <v>2</v>
      </c>
      <c r="D620" s="123">
        <v>0.007337135793986718</v>
      </c>
      <c r="E620" s="123">
        <v>1.3521825181113625</v>
      </c>
      <c r="F620" s="84" t="s">
        <v>1997</v>
      </c>
      <c r="G620" s="84" t="b">
        <v>1</v>
      </c>
      <c r="H620" s="84" t="b">
        <v>0</v>
      </c>
      <c r="I620" s="84" t="b">
        <v>0</v>
      </c>
      <c r="J620" s="84" t="b">
        <v>1</v>
      </c>
      <c r="K620" s="84" t="b">
        <v>0</v>
      </c>
      <c r="L620" s="84" t="b">
        <v>0</v>
      </c>
    </row>
    <row r="621" spans="1:12" ht="15">
      <c r="A621" s="84" t="s">
        <v>2074</v>
      </c>
      <c r="B621" s="84" t="s">
        <v>2104</v>
      </c>
      <c r="C621" s="84">
        <v>2</v>
      </c>
      <c r="D621" s="123">
        <v>0.007337135793986718</v>
      </c>
      <c r="E621" s="123">
        <v>0.9542425094393249</v>
      </c>
      <c r="F621" s="84" t="s">
        <v>1997</v>
      </c>
      <c r="G621" s="84" t="b">
        <v>1</v>
      </c>
      <c r="H621" s="84" t="b">
        <v>0</v>
      </c>
      <c r="I621" s="84" t="b">
        <v>0</v>
      </c>
      <c r="J621" s="84" t="b">
        <v>0</v>
      </c>
      <c r="K621" s="84" t="b">
        <v>0</v>
      </c>
      <c r="L621" s="84" t="b">
        <v>0</v>
      </c>
    </row>
    <row r="622" spans="1:12" ht="15">
      <c r="A622" s="84" t="s">
        <v>2104</v>
      </c>
      <c r="B622" s="84" t="s">
        <v>2103</v>
      </c>
      <c r="C622" s="84">
        <v>2</v>
      </c>
      <c r="D622" s="123">
        <v>0.007337135793986718</v>
      </c>
      <c r="E622" s="123">
        <v>0.9542425094393249</v>
      </c>
      <c r="F622" s="84" t="s">
        <v>1997</v>
      </c>
      <c r="G622" s="84" t="b">
        <v>0</v>
      </c>
      <c r="H622" s="84" t="b">
        <v>0</v>
      </c>
      <c r="I622" s="84" t="b">
        <v>0</v>
      </c>
      <c r="J622" s="84" t="b">
        <v>0</v>
      </c>
      <c r="K622" s="84" t="b">
        <v>0</v>
      </c>
      <c r="L622" s="84" t="b">
        <v>0</v>
      </c>
    </row>
    <row r="623" spans="1:12" ht="15">
      <c r="A623" s="84" t="s">
        <v>2104</v>
      </c>
      <c r="B623" s="84" t="s">
        <v>2560</v>
      </c>
      <c r="C623" s="84">
        <v>2</v>
      </c>
      <c r="D623" s="123">
        <v>0.007337135793986718</v>
      </c>
      <c r="E623" s="123">
        <v>0.7781512503836437</v>
      </c>
      <c r="F623" s="84" t="s">
        <v>1997</v>
      </c>
      <c r="G623" s="84" t="b">
        <v>0</v>
      </c>
      <c r="H623" s="84" t="b">
        <v>0</v>
      </c>
      <c r="I623" s="84" t="b">
        <v>0</v>
      </c>
      <c r="J623" s="84" t="b">
        <v>0</v>
      </c>
      <c r="K623" s="84" t="b">
        <v>0</v>
      </c>
      <c r="L62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2839</v>
      </c>
      <c r="B1" s="13" t="s">
        <v>34</v>
      </c>
    </row>
    <row r="2" spans="1:2" ht="15">
      <c r="A2" s="115" t="s">
        <v>314</v>
      </c>
      <c r="B2" s="78">
        <v>1742.5</v>
      </c>
    </row>
    <row r="3" spans="1:2" ht="15">
      <c r="A3" s="115" t="s">
        <v>303</v>
      </c>
      <c r="B3" s="78">
        <v>417</v>
      </c>
    </row>
    <row r="4" spans="1:2" ht="15">
      <c r="A4" s="115" t="s">
        <v>286</v>
      </c>
      <c r="B4" s="78">
        <v>170.5</v>
      </c>
    </row>
    <row r="5" spans="1:2" ht="15">
      <c r="A5" s="115" t="s">
        <v>302</v>
      </c>
      <c r="B5" s="78">
        <v>168</v>
      </c>
    </row>
    <row r="6" spans="1:2" ht="15">
      <c r="A6" s="115" t="s">
        <v>269</v>
      </c>
      <c r="B6" s="78">
        <v>103.833333</v>
      </c>
    </row>
    <row r="7" spans="1:2" ht="15">
      <c r="A7" s="115" t="s">
        <v>270</v>
      </c>
      <c r="B7" s="78">
        <v>103.333333</v>
      </c>
    </row>
    <row r="8" spans="1:2" ht="15">
      <c r="A8" s="115" t="s">
        <v>267</v>
      </c>
      <c r="B8" s="78">
        <v>103.333333</v>
      </c>
    </row>
    <row r="9" spans="1:2" ht="15">
      <c r="A9" s="115" t="s">
        <v>301</v>
      </c>
      <c r="B9" s="78">
        <v>86</v>
      </c>
    </row>
    <row r="10" spans="1:2" ht="15">
      <c r="A10" s="115" t="s">
        <v>280</v>
      </c>
      <c r="B10" s="78">
        <v>21</v>
      </c>
    </row>
    <row r="11" spans="1:2" ht="15">
      <c r="A11" s="115" t="s">
        <v>318</v>
      </c>
      <c r="B11" s="78">
        <v>10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1013</v>
      </c>
      <c r="AF2" s="13" t="s">
        <v>1014</v>
      </c>
      <c r="AG2" s="13" t="s">
        <v>1015</v>
      </c>
      <c r="AH2" s="13" t="s">
        <v>1016</v>
      </c>
      <c r="AI2" s="13" t="s">
        <v>1017</v>
      </c>
      <c r="AJ2" s="13" t="s">
        <v>1018</v>
      </c>
      <c r="AK2" s="13" t="s">
        <v>1019</v>
      </c>
      <c r="AL2" s="13" t="s">
        <v>1020</v>
      </c>
      <c r="AM2" s="13" t="s">
        <v>1021</v>
      </c>
      <c r="AN2" s="13" t="s">
        <v>1022</v>
      </c>
      <c r="AO2" s="13" t="s">
        <v>1023</v>
      </c>
      <c r="AP2" s="13" t="s">
        <v>1024</v>
      </c>
      <c r="AQ2" s="13" t="s">
        <v>1025</v>
      </c>
      <c r="AR2" s="13" t="s">
        <v>1026</v>
      </c>
      <c r="AS2" s="13" t="s">
        <v>1027</v>
      </c>
      <c r="AT2" s="13" t="s">
        <v>192</v>
      </c>
      <c r="AU2" s="13" t="s">
        <v>1028</v>
      </c>
      <c r="AV2" s="13" t="s">
        <v>1029</v>
      </c>
      <c r="AW2" s="13" t="s">
        <v>1030</v>
      </c>
      <c r="AX2" s="13" t="s">
        <v>1031</v>
      </c>
      <c r="AY2" s="13" t="s">
        <v>1032</v>
      </c>
      <c r="AZ2" s="13" t="s">
        <v>1033</v>
      </c>
      <c r="BA2" s="13" t="s">
        <v>2012</v>
      </c>
      <c r="BB2" s="120" t="s">
        <v>2349</v>
      </c>
      <c r="BC2" s="120" t="s">
        <v>2352</v>
      </c>
      <c r="BD2" s="120" t="s">
        <v>2353</v>
      </c>
      <c r="BE2" s="120" t="s">
        <v>2354</v>
      </c>
      <c r="BF2" s="120" t="s">
        <v>2355</v>
      </c>
      <c r="BG2" s="120" t="s">
        <v>2359</v>
      </c>
      <c r="BH2" s="120" t="s">
        <v>2363</v>
      </c>
      <c r="BI2" s="120" t="s">
        <v>2454</v>
      </c>
      <c r="BJ2" s="120" t="s">
        <v>2464</v>
      </c>
      <c r="BK2" s="120" t="s">
        <v>2546</v>
      </c>
      <c r="BL2" s="120" t="s">
        <v>2827</v>
      </c>
      <c r="BM2" s="120" t="s">
        <v>2828</v>
      </c>
      <c r="BN2" s="120" t="s">
        <v>2829</v>
      </c>
      <c r="BO2" s="120" t="s">
        <v>2830</v>
      </c>
      <c r="BP2" s="120" t="s">
        <v>2831</v>
      </c>
      <c r="BQ2" s="120" t="s">
        <v>2832</v>
      </c>
      <c r="BR2" s="120" t="s">
        <v>2833</v>
      </c>
      <c r="BS2" s="120" t="s">
        <v>2834</v>
      </c>
      <c r="BT2" s="120" t="s">
        <v>2836</v>
      </c>
      <c r="BU2" s="3"/>
      <c r="BV2" s="3"/>
    </row>
    <row r="3" spans="1:74" ht="41.45" customHeight="1">
      <c r="A3" s="64" t="s">
        <v>212</v>
      </c>
      <c r="C3" s="65"/>
      <c r="D3" s="65" t="s">
        <v>64</v>
      </c>
      <c r="E3" s="66">
        <v>168.05281589615728</v>
      </c>
      <c r="F3" s="68">
        <v>99.97026652398428</v>
      </c>
      <c r="G3" s="100" t="s">
        <v>557</v>
      </c>
      <c r="H3" s="65"/>
      <c r="I3" s="69" t="s">
        <v>212</v>
      </c>
      <c r="J3" s="70"/>
      <c r="K3" s="70"/>
      <c r="L3" s="69" t="s">
        <v>1785</v>
      </c>
      <c r="M3" s="73">
        <v>10.909176440170357</v>
      </c>
      <c r="N3" s="74">
        <v>7825.728515625</v>
      </c>
      <c r="O3" s="74">
        <v>3784.91552734375</v>
      </c>
      <c r="P3" s="75"/>
      <c r="Q3" s="76"/>
      <c r="R3" s="76"/>
      <c r="S3" s="48"/>
      <c r="T3" s="48">
        <v>0</v>
      </c>
      <c r="U3" s="48">
        <v>1</v>
      </c>
      <c r="V3" s="49">
        <v>0</v>
      </c>
      <c r="W3" s="49">
        <v>1</v>
      </c>
      <c r="X3" s="49">
        <v>0</v>
      </c>
      <c r="Y3" s="49">
        <v>0.999996</v>
      </c>
      <c r="Z3" s="49">
        <v>0</v>
      </c>
      <c r="AA3" s="49">
        <v>0</v>
      </c>
      <c r="AB3" s="71">
        <v>3</v>
      </c>
      <c r="AC3" s="71"/>
      <c r="AD3" s="72"/>
      <c r="AE3" s="78" t="s">
        <v>1034</v>
      </c>
      <c r="AF3" s="78">
        <v>685</v>
      </c>
      <c r="AG3" s="78">
        <v>1518</v>
      </c>
      <c r="AH3" s="78">
        <v>20793</v>
      </c>
      <c r="AI3" s="78">
        <v>486</v>
      </c>
      <c r="AJ3" s="78"/>
      <c r="AK3" s="78" t="s">
        <v>1178</v>
      </c>
      <c r="AL3" s="78" t="s">
        <v>1312</v>
      </c>
      <c r="AM3" s="83" t="s">
        <v>1378</v>
      </c>
      <c r="AN3" s="78"/>
      <c r="AO3" s="80">
        <v>40849.367800925924</v>
      </c>
      <c r="AP3" s="83" t="s">
        <v>1447</v>
      </c>
      <c r="AQ3" s="78" t="b">
        <v>0</v>
      </c>
      <c r="AR3" s="78" t="b">
        <v>0</v>
      </c>
      <c r="AS3" s="78" t="b">
        <v>1</v>
      </c>
      <c r="AT3" s="78" t="s">
        <v>954</v>
      </c>
      <c r="AU3" s="78">
        <v>14</v>
      </c>
      <c r="AV3" s="83" t="s">
        <v>1573</v>
      </c>
      <c r="AW3" s="78" t="b">
        <v>0</v>
      </c>
      <c r="AX3" s="78" t="s">
        <v>1637</v>
      </c>
      <c r="AY3" s="83" t="s">
        <v>1638</v>
      </c>
      <c r="AZ3" s="78" t="s">
        <v>66</v>
      </c>
      <c r="BA3" s="78" t="str">
        <f>REPLACE(INDEX(GroupVertices[Group],MATCH(Vertices[[#This Row],[Vertex]],GroupVertices[Vertex],0)),1,1,"")</f>
        <v>29</v>
      </c>
      <c r="BB3" s="48"/>
      <c r="BC3" s="48"/>
      <c r="BD3" s="48"/>
      <c r="BE3" s="48"/>
      <c r="BF3" s="48"/>
      <c r="BG3" s="48"/>
      <c r="BH3" s="121" t="s">
        <v>2364</v>
      </c>
      <c r="BI3" s="121" t="s">
        <v>2364</v>
      </c>
      <c r="BJ3" s="121" t="s">
        <v>2465</v>
      </c>
      <c r="BK3" s="121" t="s">
        <v>2465</v>
      </c>
      <c r="BL3" s="121">
        <v>1</v>
      </c>
      <c r="BM3" s="124">
        <v>3.3333333333333335</v>
      </c>
      <c r="BN3" s="121">
        <v>0</v>
      </c>
      <c r="BO3" s="124">
        <v>0</v>
      </c>
      <c r="BP3" s="121">
        <v>0</v>
      </c>
      <c r="BQ3" s="124">
        <v>0</v>
      </c>
      <c r="BR3" s="121">
        <v>29</v>
      </c>
      <c r="BS3" s="124">
        <v>96.66666666666667</v>
      </c>
      <c r="BT3" s="121">
        <v>30</v>
      </c>
      <c r="BU3" s="3"/>
      <c r="BV3" s="3"/>
    </row>
    <row r="4" spans="1:77" ht="41.45" customHeight="1">
      <c r="A4" s="64" t="s">
        <v>326</v>
      </c>
      <c r="C4" s="65"/>
      <c r="D4" s="65" t="s">
        <v>64</v>
      </c>
      <c r="E4" s="66">
        <v>657.1187453607658</v>
      </c>
      <c r="F4" s="68">
        <v>97.56780949682262</v>
      </c>
      <c r="G4" s="100" t="s">
        <v>1588</v>
      </c>
      <c r="H4" s="65"/>
      <c r="I4" s="69" t="s">
        <v>326</v>
      </c>
      <c r="J4" s="70"/>
      <c r="K4" s="70"/>
      <c r="L4" s="69" t="s">
        <v>1786</v>
      </c>
      <c r="M4" s="73">
        <v>811.5680216922487</v>
      </c>
      <c r="N4" s="74">
        <v>7825.728515625</v>
      </c>
      <c r="O4" s="74">
        <v>3284.965576171875</v>
      </c>
      <c r="P4" s="75"/>
      <c r="Q4" s="76"/>
      <c r="R4" s="76"/>
      <c r="S4" s="86"/>
      <c r="T4" s="48">
        <v>1</v>
      </c>
      <c r="U4" s="48">
        <v>0</v>
      </c>
      <c r="V4" s="49">
        <v>0</v>
      </c>
      <c r="W4" s="49">
        <v>1</v>
      </c>
      <c r="X4" s="49">
        <v>0</v>
      </c>
      <c r="Y4" s="49">
        <v>0.999996</v>
      </c>
      <c r="Z4" s="49">
        <v>0</v>
      </c>
      <c r="AA4" s="49">
        <v>0</v>
      </c>
      <c r="AB4" s="71">
        <v>4</v>
      </c>
      <c r="AC4" s="71"/>
      <c r="AD4" s="72"/>
      <c r="AE4" s="78" t="s">
        <v>1035</v>
      </c>
      <c r="AF4" s="78">
        <v>6981</v>
      </c>
      <c r="AG4" s="78">
        <v>124172</v>
      </c>
      <c r="AH4" s="78">
        <v>133403</v>
      </c>
      <c r="AI4" s="78">
        <v>3574</v>
      </c>
      <c r="AJ4" s="78"/>
      <c r="AK4" s="78" t="s">
        <v>1179</v>
      </c>
      <c r="AL4" s="78" t="s">
        <v>985</v>
      </c>
      <c r="AM4" s="83" t="s">
        <v>1379</v>
      </c>
      <c r="AN4" s="78"/>
      <c r="AO4" s="80">
        <v>40761.77611111111</v>
      </c>
      <c r="AP4" s="83" t="s">
        <v>1448</v>
      </c>
      <c r="AQ4" s="78" t="b">
        <v>0</v>
      </c>
      <c r="AR4" s="78" t="b">
        <v>0</v>
      </c>
      <c r="AS4" s="78" t="b">
        <v>1</v>
      </c>
      <c r="AT4" s="78"/>
      <c r="AU4" s="78">
        <v>306</v>
      </c>
      <c r="AV4" s="83" t="s">
        <v>1574</v>
      </c>
      <c r="AW4" s="78" t="b">
        <v>1</v>
      </c>
      <c r="AX4" s="78" t="s">
        <v>1637</v>
      </c>
      <c r="AY4" s="83" t="s">
        <v>1639</v>
      </c>
      <c r="AZ4" s="78" t="s">
        <v>65</v>
      </c>
      <c r="BA4" s="78" t="str">
        <f>REPLACE(INDEX(GroupVertices[Group],MATCH(Vertices[[#This Row],[Vertex]],GroupVertices[Vertex],0)),1,1,"")</f>
        <v>29</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163.47931139491064</v>
      </c>
      <c r="F5" s="68">
        <v>99.99273312279195</v>
      </c>
      <c r="G5" s="100" t="s">
        <v>558</v>
      </c>
      <c r="H5" s="65"/>
      <c r="I5" s="69" t="s">
        <v>213</v>
      </c>
      <c r="J5" s="70"/>
      <c r="K5" s="70"/>
      <c r="L5" s="69" t="s">
        <v>1787</v>
      </c>
      <c r="M5" s="73">
        <v>3.4218079442050082</v>
      </c>
      <c r="N5" s="74">
        <v>7825.728515625</v>
      </c>
      <c r="O5" s="74">
        <v>2435.050537109375</v>
      </c>
      <c r="P5" s="75"/>
      <c r="Q5" s="76"/>
      <c r="R5" s="76"/>
      <c r="S5" s="86"/>
      <c r="T5" s="48">
        <v>0</v>
      </c>
      <c r="U5" s="48">
        <v>1</v>
      </c>
      <c r="V5" s="49">
        <v>0</v>
      </c>
      <c r="W5" s="49">
        <v>1</v>
      </c>
      <c r="X5" s="49">
        <v>0</v>
      </c>
      <c r="Y5" s="49">
        <v>0.999996</v>
      </c>
      <c r="Z5" s="49">
        <v>0</v>
      </c>
      <c r="AA5" s="49">
        <v>0</v>
      </c>
      <c r="AB5" s="71">
        <v>5</v>
      </c>
      <c r="AC5" s="71"/>
      <c r="AD5" s="72"/>
      <c r="AE5" s="78" t="s">
        <v>1036</v>
      </c>
      <c r="AF5" s="78">
        <v>870</v>
      </c>
      <c r="AG5" s="78">
        <v>371</v>
      </c>
      <c r="AH5" s="78">
        <v>2802</v>
      </c>
      <c r="AI5" s="78">
        <v>2603</v>
      </c>
      <c r="AJ5" s="78"/>
      <c r="AK5" s="78"/>
      <c r="AL5" s="78"/>
      <c r="AM5" s="78"/>
      <c r="AN5" s="78"/>
      <c r="AO5" s="80">
        <v>40779.71310185185</v>
      </c>
      <c r="AP5" s="78"/>
      <c r="AQ5" s="78" t="b">
        <v>0</v>
      </c>
      <c r="AR5" s="78" t="b">
        <v>0</v>
      </c>
      <c r="AS5" s="78" t="b">
        <v>0</v>
      </c>
      <c r="AT5" s="78" t="s">
        <v>954</v>
      </c>
      <c r="AU5" s="78">
        <v>5</v>
      </c>
      <c r="AV5" s="83" t="s">
        <v>1575</v>
      </c>
      <c r="AW5" s="78" t="b">
        <v>0</v>
      </c>
      <c r="AX5" s="78" t="s">
        <v>1637</v>
      </c>
      <c r="AY5" s="83" t="s">
        <v>1640</v>
      </c>
      <c r="AZ5" s="78" t="s">
        <v>66</v>
      </c>
      <c r="BA5" s="78" t="str">
        <f>REPLACE(INDEX(GroupVertices[Group],MATCH(Vertices[[#This Row],[Vertex]],GroupVertices[Vertex],0)),1,1,"")</f>
        <v>28</v>
      </c>
      <c r="BB5" s="48"/>
      <c r="BC5" s="48"/>
      <c r="BD5" s="48"/>
      <c r="BE5" s="48"/>
      <c r="BF5" s="48"/>
      <c r="BG5" s="48"/>
      <c r="BH5" s="121" t="s">
        <v>2365</v>
      </c>
      <c r="BI5" s="121" t="s">
        <v>2365</v>
      </c>
      <c r="BJ5" s="121" t="s">
        <v>2466</v>
      </c>
      <c r="BK5" s="121" t="s">
        <v>2466</v>
      </c>
      <c r="BL5" s="121">
        <v>0</v>
      </c>
      <c r="BM5" s="124">
        <v>0</v>
      </c>
      <c r="BN5" s="121">
        <v>2</v>
      </c>
      <c r="BO5" s="124">
        <v>8</v>
      </c>
      <c r="BP5" s="121">
        <v>0</v>
      </c>
      <c r="BQ5" s="124">
        <v>0</v>
      </c>
      <c r="BR5" s="121">
        <v>23</v>
      </c>
      <c r="BS5" s="124">
        <v>92</v>
      </c>
      <c r="BT5" s="121">
        <v>25</v>
      </c>
      <c r="BU5" s="2"/>
      <c r="BV5" s="3"/>
      <c r="BW5" s="3"/>
      <c r="BX5" s="3"/>
      <c r="BY5" s="3"/>
    </row>
    <row r="6" spans="1:77" ht="41.45" customHeight="1">
      <c r="A6" s="64" t="s">
        <v>327</v>
      </c>
      <c r="C6" s="65"/>
      <c r="D6" s="65" t="s">
        <v>64</v>
      </c>
      <c r="E6" s="66">
        <v>165.61653756114274</v>
      </c>
      <c r="F6" s="68">
        <v>99.98223434601697</v>
      </c>
      <c r="G6" s="100" t="s">
        <v>1589</v>
      </c>
      <c r="H6" s="65"/>
      <c r="I6" s="69" t="s">
        <v>327</v>
      </c>
      <c r="J6" s="70"/>
      <c r="K6" s="70"/>
      <c r="L6" s="69" t="s">
        <v>1788</v>
      </c>
      <c r="M6" s="73">
        <v>6.9207002840807075</v>
      </c>
      <c r="N6" s="74">
        <v>7825.728515625</v>
      </c>
      <c r="O6" s="74">
        <v>1940.9822998046875</v>
      </c>
      <c r="P6" s="75"/>
      <c r="Q6" s="76"/>
      <c r="R6" s="76"/>
      <c r="S6" s="86"/>
      <c r="T6" s="48">
        <v>1</v>
      </c>
      <c r="U6" s="48">
        <v>0</v>
      </c>
      <c r="V6" s="49">
        <v>0</v>
      </c>
      <c r="W6" s="49">
        <v>1</v>
      </c>
      <c r="X6" s="49">
        <v>0</v>
      </c>
      <c r="Y6" s="49">
        <v>0.999996</v>
      </c>
      <c r="Z6" s="49">
        <v>0</v>
      </c>
      <c r="AA6" s="49">
        <v>0</v>
      </c>
      <c r="AB6" s="71">
        <v>6</v>
      </c>
      <c r="AC6" s="71"/>
      <c r="AD6" s="72"/>
      <c r="AE6" s="78" t="s">
        <v>1037</v>
      </c>
      <c r="AF6" s="78">
        <v>61</v>
      </c>
      <c r="AG6" s="78">
        <v>907</v>
      </c>
      <c r="AH6" s="78">
        <v>2</v>
      </c>
      <c r="AI6" s="78">
        <v>0</v>
      </c>
      <c r="AJ6" s="78"/>
      <c r="AK6" s="78"/>
      <c r="AL6" s="78" t="s">
        <v>1313</v>
      </c>
      <c r="AM6" s="83" t="s">
        <v>1380</v>
      </c>
      <c r="AN6" s="78"/>
      <c r="AO6" s="80">
        <v>39414.999548611115</v>
      </c>
      <c r="AP6" s="78"/>
      <c r="AQ6" s="78" t="b">
        <v>0</v>
      </c>
      <c r="AR6" s="78" t="b">
        <v>0</v>
      </c>
      <c r="AS6" s="78" t="b">
        <v>0</v>
      </c>
      <c r="AT6" s="78"/>
      <c r="AU6" s="78">
        <v>6</v>
      </c>
      <c r="AV6" s="83" t="s">
        <v>1573</v>
      </c>
      <c r="AW6" s="78" t="b">
        <v>0</v>
      </c>
      <c r="AX6" s="78" t="s">
        <v>1637</v>
      </c>
      <c r="AY6" s="83" t="s">
        <v>1641</v>
      </c>
      <c r="AZ6" s="78" t="s">
        <v>65</v>
      </c>
      <c r="BA6" s="78" t="str">
        <f>REPLACE(INDEX(GroupVertices[Group],MATCH(Vertices[[#This Row],[Vertex]],GroupVertices[Vertex],0)),1,1,"")</f>
        <v>28</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214</v>
      </c>
      <c r="C7" s="65"/>
      <c r="D7" s="65" t="s">
        <v>64</v>
      </c>
      <c r="E7" s="66">
        <v>162.62601587331798</v>
      </c>
      <c r="F7" s="68">
        <v>99.9969247985939</v>
      </c>
      <c r="G7" s="100" t="s">
        <v>559</v>
      </c>
      <c r="H7" s="65"/>
      <c r="I7" s="69" t="s">
        <v>214</v>
      </c>
      <c r="J7" s="70"/>
      <c r="K7" s="70"/>
      <c r="L7" s="69" t="s">
        <v>1789</v>
      </c>
      <c r="M7" s="73">
        <v>2.0248621219412026</v>
      </c>
      <c r="N7" s="74">
        <v>3256.117919921875</v>
      </c>
      <c r="O7" s="74">
        <v>4291.33544921875</v>
      </c>
      <c r="P7" s="75"/>
      <c r="Q7" s="76"/>
      <c r="R7" s="76"/>
      <c r="S7" s="86"/>
      <c r="T7" s="48">
        <v>1</v>
      </c>
      <c r="U7" s="48">
        <v>1</v>
      </c>
      <c r="V7" s="49">
        <v>0</v>
      </c>
      <c r="W7" s="49">
        <v>0</v>
      </c>
      <c r="X7" s="49">
        <v>0</v>
      </c>
      <c r="Y7" s="49">
        <v>0.999996</v>
      </c>
      <c r="Z7" s="49">
        <v>0</v>
      </c>
      <c r="AA7" s="49" t="s">
        <v>2838</v>
      </c>
      <c r="AB7" s="71">
        <v>7</v>
      </c>
      <c r="AC7" s="71"/>
      <c r="AD7" s="72"/>
      <c r="AE7" s="78" t="s">
        <v>1038</v>
      </c>
      <c r="AF7" s="78">
        <v>273</v>
      </c>
      <c r="AG7" s="78">
        <v>157</v>
      </c>
      <c r="AH7" s="78">
        <v>503</v>
      </c>
      <c r="AI7" s="78">
        <v>239</v>
      </c>
      <c r="AJ7" s="78"/>
      <c r="AK7" s="78" t="s">
        <v>1180</v>
      </c>
      <c r="AL7" s="78" t="s">
        <v>1000</v>
      </c>
      <c r="AM7" s="83" t="s">
        <v>1381</v>
      </c>
      <c r="AN7" s="78"/>
      <c r="AO7" s="80">
        <v>40471.81893518518</v>
      </c>
      <c r="AP7" s="83" t="s">
        <v>1449</v>
      </c>
      <c r="AQ7" s="78" t="b">
        <v>0</v>
      </c>
      <c r="AR7" s="78" t="b">
        <v>0</v>
      </c>
      <c r="AS7" s="78" t="b">
        <v>1</v>
      </c>
      <c r="AT7" s="78" t="s">
        <v>954</v>
      </c>
      <c r="AU7" s="78">
        <v>4</v>
      </c>
      <c r="AV7" s="83" t="s">
        <v>1574</v>
      </c>
      <c r="AW7" s="78" t="b">
        <v>0</v>
      </c>
      <c r="AX7" s="78" t="s">
        <v>1637</v>
      </c>
      <c r="AY7" s="83" t="s">
        <v>1642</v>
      </c>
      <c r="AZ7" s="78" t="s">
        <v>66</v>
      </c>
      <c r="BA7" s="78" t="str">
        <f>REPLACE(INDEX(GroupVertices[Group],MATCH(Vertices[[#This Row],[Vertex]],GroupVertices[Vertex],0)),1,1,"")</f>
        <v>2</v>
      </c>
      <c r="BB7" s="48"/>
      <c r="BC7" s="48"/>
      <c r="BD7" s="48"/>
      <c r="BE7" s="48"/>
      <c r="BF7" s="48" t="s">
        <v>505</v>
      </c>
      <c r="BG7" s="48" t="s">
        <v>505</v>
      </c>
      <c r="BH7" s="121" t="s">
        <v>2366</v>
      </c>
      <c r="BI7" s="121" t="s">
        <v>2366</v>
      </c>
      <c r="BJ7" s="121" t="s">
        <v>2467</v>
      </c>
      <c r="BK7" s="121" t="s">
        <v>2467</v>
      </c>
      <c r="BL7" s="121">
        <v>4</v>
      </c>
      <c r="BM7" s="124">
        <v>10.526315789473685</v>
      </c>
      <c r="BN7" s="121">
        <v>0</v>
      </c>
      <c r="BO7" s="124">
        <v>0</v>
      </c>
      <c r="BP7" s="121">
        <v>0</v>
      </c>
      <c r="BQ7" s="124">
        <v>0</v>
      </c>
      <c r="BR7" s="121">
        <v>34</v>
      </c>
      <c r="BS7" s="124">
        <v>89.47368421052632</v>
      </c>
      <c r="BT7" s="121">
        <v>38</v>
      </c>
      <c r="BU7" s="2"/>
      <c r="BV7" s="3"/>
      <c r="BW7" s="3"/>
      <c r="BX7" s="3"/>
      <c r="BY7" s="3"/>
    </row>
    <row r="8" spans="1:77" ht="41.45" customHeight="1">
      <c r="A8" s="64" t="s">
        <v>215</v>
      </c>
      <c r="C8" s="65"/>
      <c r="D8" s="65" t="s">
        <v>64</v>
      </c>
      <c r="E8" s="66">
        <v>165.12609200433945</v>
      </c>
      <c r="F8" s="68">
        <v>99.98464358023958</v>
      </c>
      <c r="G8" s="100" t="s">
        <v>1590</v>
      </c>
      <c r="H8" s="65"/>
      <c r="I8" s="69" t="s">
        <v>215</v>
      </c>
      <c r="J8" s="70"/>
      <c r="K8" s="70"/>
      <c r="L8" s="69" t="s">
        <v>1790</v>
      </c>
      <c r="M8" s="73">
        <v>6.1177828254898285</v>
      </c>
      <c r="N8" s="74">
        <v>1586.369384765625</v>
      </c>
      <c r="O8" s="74">
        <v>2540.92236328125</v>
      </c>
      <c r="P8" s="75"/>
      <c r="Q8" s="76"/>
      <c r="R8" s="76"/>
      <c r="S8" s="86"/>
      <c r="T8" s="48">
        <v>1</v>
      </c>
      <c r="U8" s="48">
        <v>1</v>
      </c>
      <c r="V8" s="49">
        <v>0</v>
      </c>
      <c r="W8" s="49">
        <v>0</v>
      </c>
      <c r="X8" s="49">
        <v>0</v>
      </c>
      <c r="Y8" s="49">
        <v>0.999996</v>
      </c>
      <c r="Z8" s="49">
        <v>0</v>
      </c>
      <c r="AA8" s="49" t="s">
        <v>2838</v>
      </c>
      <c r="AB8" s="71">
        <v>8</v>
      </c>
      <c r="AC8" s="71"/>
      <c r="AD8" s="72"/>
      <c r="AE8" s="78" t="s">
        <v>1039</v>
      </c>
      <c r="AF8" s="78">
        <v>751</v>
      </c>
      <c r="AG8" s="78">
        <v>784</v>
      </c>
      <c r="AH8" s="78">
        <v>39316</v>
      </c>
      <c r="AI8" s="78">
        <v>1233</v>
      </c>
      <c r="AJ8" s="78"/>
      <c r="AK8" s="78" t="s">
        <v>1181</v>
      </c>
      <c r="AL8" s="78" t="s">
        <v>1314</v>
      </c>
      <c r="AM8" s="78"/>
      <c r="AN8" s="78"/>
      <c r="AO8" s="80">
        <v>41729.43943287037</v>
      </c>
      <c r="AP8" s="83" t="s">
        <v>1450</v>
      </c>
      <c r="AQ8" s="78" t="b">
        <v>1</v>
      </c>
      <c r="AR8" s="78" t="b">
        <v>0</v>
      </c>
      <c r="AS8" s="78" t="b">
        <v>1</v>
      </c>
      <c r="AT8" s="78" t="s">
        <v>954</v>
      </c>
      <c r="AU8" s="78">
        <v>11</v>
      </c>
      <c r="AV8" s="83" t="s">
        <v>1573</v>
      </c>
      <c r="AW8" s="78" t="b">
        <v>0</v>
      </c>
      <c r="AX8" s="78" t="s">
        <v>1637</v>
      </c>
      <c r="AY8" s="83" t="s">
        <v>1643</v>
      </c>
      <c r="AZ8" s="78" t="s">
        <v>66</v>
      </c>
      <c r="BA8" s="78" t="str">
        <f>REPLACE(INDEX(GroupVertices[Group],MATCH(Vertices[[#This Row],[Vertex]],GroupVertices[Vertex],0)),1,1,"")</f>
        <v>2</v>
      </c>
      <c r="BB8" s="48"/>
      <c r="BC8" s="48"/>
      <c r="BD8" s="48"/>
      <c r="BE8" s="48"/>
      <c r="BF8" s="48"/>
      <c r="BG8" s="48"/>
      <c r="BH8" s="121" t="s">
        <v>2367</v>
      </c>
      <c r="BI8" s="121" t="s">
        <v>2367</v>
      </c>
      <c r="BJ8" s="121" t="s">
        <v>2468</v>
      </c>
      <c r="BK8" s="121" t="s">
        <v>2468</v>
      </c>
      <c r="BL8" s="121">
        <v>0</v>
      </c>
      <c r="BM8" s="124">
        <v>0</v>
      </c>
      <c r="BN8" s="121">
        <v>0</v>
      </c>
      <c r="BO8" s="124">
        <v>0</v>
      </c>
      <c r="BP8" s="121">
        <v>0</v>
      </c>
      <c r="BQ8" s="124">
        <v>0</v>
      </c>
      <c r="BR8" s="121">
        <v>7</v>
      </c>
      <c r="BS8" s="124">
        <v>100</v>
      </c>
      <c r="BT8" s="121">
        <v>7</v>
      </c>
      <c r="BU8" s="2"/>
      <c r="BV8" s="3"/>
      <c r="BW8" s="3"/>
      <c r="BX8" s="3"/>
      <c r="BY8" s="3"/>
    </row>
    <row r="9" spans="1:77" ht="41.45" customHeight="1">
      <c r="A9" s="64" t="s">
        <v>216</v>
      </c>
      <c r="C9" s="65"/>
      <c r="D9" s="65" t="s">
        <v>64</v>
      </c>
      <c r="E9" s="66">
        <v>162.02791153575302</v>
      </c>
      <c r="F9" s="68">
        <v>99.99986288910928</v>
      </c>
      <c r="G9" s="100" t="s">
        <v>560</v>
      </c>
      <c r="H9" s="65"/>
      <c r="I9" s="69" t="s">
        <v>216</v>
      </c>
      <c r="J9" s="70"/>
      <c r="K9" s="70"/>
      <c r="L9" s="69" t="s">
        <v>1791</v>
      </c>
      <c r="M9" s="73">
        <v>1.045694489513302</v>
      </c>
      <c r="N9" s="74">
        <v>8553.4013671875</v>
      </c>
      <c r="O9" s="74">
        <v>7393.37841796875</v>
      </c>
      <c r="P9" s="75"/>
      <c r="Q9" s="76"/>
      <c r="R9" s="76"/>
      <c r="S9" s="86"/>
      <c r="T9" s="48">
        <v>0</v>
      </c>
      <c r="U9" s="48">
        <v>2</v>
      </c>
      <c r="V9" s="49">
        <v>2</v>
      </c>
      <c r="W9" s="49">
        <v>0.5</v>
      </c>
      <c r="X9" s="49">
        <v>0</v>
      </c>
      <c r="Y9" s="49">
        <v>1.459454</v>
      </c>
      <c r="Z9" s="49">
        <v>0</v>
      </c>
      <c r="AA9" s="49">
        <v>0</v>
      </c>
      <c r="AB9" s="71">
        <v>9</v>
      </c>
      <c r="AC9" s="71"/>
      <c r="AD9" s="72"/>
      <c r="AE9" s="78" t="s">
        <v>1040</v>
      </c>
      <c r="AF9" s="78">
        <v>29</v>
      </c>
      <c r="AG9" s="78">
        <v>7</v>
      </c>
      <c r="AH9" s="78">
        <v>42</v>
      </c>
      <c r="AI9" s="78">
        <v>44</v>
      </c>
      <c r="AJ9" s="78"/>
      <c r="AK9" s="78" t="s">
        <v>1182</v>
      </c>
      <c r="AL9" s="78" t="s">
        <v>1315</v>
      </c>
      <c r="AM9" s="78"/>
      <c r="AN9" s="78"/>
      <c r="AO9" s="80">
        <v>43511.61630787037</v>
      </c>
      <c r="AP9" s="78"/>
      <c r="AQ9" s="78" t="b">
        <v>1</v>
      </c>
      <c r="AR9" s="78" t="b">
        <v>0</v>
      </c>
      <c r="AS9" s="78" t="b">
        <v>0</v>
      </c>
      <c r="AT9" s="78" t="s">
        <v>954</v>
      </c>
      <c r="AU9" s="78">
        <v>0</v>
      </c>
      <c r="AV9" s="78"/>
      <c r="AW9" s="78" t="b">
        <v>0</v>
      </c>
      <c r="AX9" s="78" t="s">
        <v>1637</v>
      </c>
      <c r="AY9" s="83" t="s">
        <v>1644</v>
      </c>
      <c r="AZ9" s="78" t="s">
        <v>66</v>
      </c>
      <c r="BA9" s="78" t="str">
        <f>REPLACE(INDEX(GroupVertices[Group],MATCH(Vertices[[#This Row],[Vertex]],GroupVertices[Vertex],0)),1,1,"")</f>
        <v>18</v>
      </c>
      <c r="BB9" s="48" t="s">
        <v>467</v>
      </c>
      <c r="BC9" s="48" t="s">
        <v>467</v>
      </c>
      <c r="BD9" s="48" t="s">
        <v>492</v>
      </c>
      <c r="BE9" s="48" t="s">
        <v>492</v>
      </c>
      <c r="BF9" s="48" t="s">
        <v>506</v>
      </c>
      <c r="BG9" s="48" t="s">
        <v>506</v>
      </c>
      <c r="BH9" s="121" t="s">
        <v>2368</v>
      </c>
      <c r="BI9" s="121" t="s">
        <v>2368</v>
      </c>
      <c r="BJ9" s="121" t="s">
        <v>2469</v>
      </c>
      <c r="BK9" s="121" t="s">
        <v>2469</v>
      </c>
      <c r="BL9" s="121">
        <v>1</v>
      </c>
      <c r="BM9" s="124">
        <v>6.25</v>
      </c>
      <c r="BN9" s="121">
        <v>0</v>
      </c>
      <c r="BO9" s="124">
        <v>0</v>
      </c>
      <c r="BP9" s="121">
        <v>0</v>
      </c>
      <c r="BQ9" s="124">
        <v>0</v>
      </c>
      <c r="BR9" s="121">
        <v>15</v>
      </c>
      <c r="BS9" s="124">
        <v>93.75</v>
      </c>
      <c r="BT9" s="121">
        <v>16</v>
      </c>
      <c r="BU9" s="2"/>
      <c r="BV9" s="3"/>
      <c r="BW9" s="3"/>
      <c r="BX9" s="3"/>
      <c r="BY9" s="3"/>
    </row>
    <row r="10" spans="1:77" ht="41.45" customHeight="1">
      <c r="A10" s="64" t="s">
        <v>328</v>
      </c>
      <c r="C10" s="65"/>
      <c r="D10" s="65" t="s">
        <v>64</v>
      </c>
      <c r="E10" s="66">
        <v>162.63399059781884</v>
      </c>
      <c r="F10" s="68">
        <v>99.99688562405369</v>
      </c>
      <c r="G10" s="100" t="s">
        <v>1591</v>
      </c>
      <c r="H10" s="65"/>
      <c r="I10" s="69" t="s">
        <v>328</v>
      </c>
      <c r="J10" s="70"/>
      <c r="K10" s="70"/>
      <c r="L10" s="69" t="s">
        <v>1792</v>
      </c>
      <c r="M10" s="73">
        <v>2.037917690373575</v>
      </c>
      <c r="N10" s="74">
        <v>8553.4013671875</v>
      </c>
      <c r="O10" s="74">
        <v>6793.4384765625</v>
      </c>
      <c r="P10" s="75"/>
      <c r="Q10" s="76"/>
      <c r="R10" s="76"/>
      <c r="S10" s="86"/>
      <c r="T10" s="48">
        <v>1</v>
      </c>
      <c r="U10" s="48">
        <v>0</v>
      </c>
      <c r="V10" s="49">
        <v>0</v>
      </c>
      <c r="W10" s="49">
        <v>0.333333</v>
      </c>
      <c r="X10" s="49">
        <v>0</v>
      </c>
      <c r="Y10" s="49">
        <v>0.770268</v>
      </c>
      <c r="Z10" s="49">
        <v>0</v>
      </c>
      <c r="AA10" s="49">
        <v>0</v>
      </c>
      <c r="AB10" s="71">
        <v>10</v>
      </c>
      <c r="AC10" s="71"/>
      <c r="AD10" s="72"/>
      <c r="AE10" s="78" t="s">
        <v>1041</v>
      </c>
      <c r="AF10" s="78">
        <v>54</v>
      </c>
      <c r="AG10" s="78">
        <v>159</v>
      </c>
      <c r="AH10" s="78">
        <v>114</v>
      </c>
      <c r="AI10" s="78">
        <v>92</v>
      </c>
      <c r="AJ10" s="78"/>
      <c r="AK10" s="78"/>
      <c r="AL10" s="78"/>
      <c r="AM10" s="78"/>
      <c r="AN10" s="78"/>
      <c r="AO10" s="80">
        <v>42404.98434027778</v>
      </c>
      <c r="AP10" s="83" t="s">
        <v>1451</v>
      </c>
      <c r="AQ10" s="78" t="b">
        <v>1</v>
      </c>
      <c r="AR10" s="78" t="b">
        <v>0</v>
      </c>
      <c r="AS10" s="78" t="b">
        <v>0</v>
      </c>
      <c r="AT10" s="78"/>
      <c r="AU10" s="78">
        <v>2</v>
      </c>
      <c r="AV10" s="78"/>
      <c r="AW10" s="78" t="b">
        <v>0</v>
      </c>
      <c r="AX10" s="78" t="s">
        <v>1637</v>
      </c>
      <c r="AY10" s="83" t="s">
        <v>1645</v>
      </c>
      <c r="AZ10" s="78" t="s">
        <v>65</v>
      </c>
      <c r="BA10" s="78" t="str">
        <f>REPLACE(INDEX(GroupVertices[Group],MATCH(Vertices[[#This Row],[Vertex]],GroupVertices[Vertex],0)),1,1,"")</f>
        <v>18</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329</v>
      </c>
      <c r="C11" s="65"/>
      <c r="D11" s="65" t="s">
        <v>64</v>
      </c>
      <c r="E11" s="66">
        <v>490.3233950629033</v>
      </c>
      <c r="F11" s="68">
        <v>98.38716459248359</v>
      </c>
      <c r="G11" s="100" t="s">
        <v>1592</v>
      </c>
      <c r="H11" s="65"/>
      <c r="I11" s="69" t="s">
        <v>329</v>
      </c>
      <c r="J11" s="70"/>
      <c r="K11" s="70"/>
      <c r="L11" s="69" t="s">
        <v>1793</v>
      </c>
      <c r="M11" s="73">
        <v>538.504280144972</v>
      </c>
      <c r="N11" s="74">
        <v>8553.4013671875</v>
      </c>
      <c r="O11" s="74">
        <v>6193.498046875</v>
      </c>
      <c r="P11" s="75"/>
      <c r="Q11" s="76"/>
      <c r="R11" s="76"/>
      <c r="S11" s="86"/>
      <c r="T11" s="48">
        <v>1</v>
      </c>
      <c r="U11" s="48">
        <v>0</v>
      </c>
      <c r="V11" s="49">
        <v>0</v>
      </c>
      <c r="W11" s="49">
        <v>0.333333</v>
      </c>
      <c r="X11" s="49">
        <v>0</v>
      </c>
      <c r="Y11" s="49">
        <v>0.770268</v>
      </c>
      <c r="Z11" s="49">
        <v>0</v>
      </c>
      <c r="AA11" s="49">
        <v>0</v>
      </c>
      <c r="AB11" s="71">
        <v>11</v>
      </c>
      <c r="AC11" s="71"/>
      <c r="AD11" s="72"/>
      <c r="AE11" s="78" t="s">
        <v>1042</v>
      </c>
      <c r="AF11" s="78">
        <v>433</v>
      </c>
      <c r="AG11" s="78">
        <v>82341</v>
      </c>
      <c r="AH11" s="78">
        <v>25748</v>
      </c>
      <c r="AI11" s="78">
        <v>32</v>
      </c>
      <c r="AJ11" s="78"/>
      <c r="AK11" s="78" t="s">
        <v>1183</v>
      </c>
      <c r="AL11" s="78" t="s">
        <v>1316</v>
      </c>
      <c r="AM11" s="83" t="s">
        <v>1382</v>
      </c>
      <c r="AN11" s="78"/>
      <c r="AO11" s="80">
        <v>39883.901550925926</v>
      </c>
      <c r="AP11" s="83" t="s">
        <v>1452</v>
      </c>
      <c r="AQ11" s="78" t="b">
        <v>0</v>
      </c>
      <c r="AR11" s="78" t="b">
        <v>0</v>
      </c>
      <c r="AS11" s="78" t="b">
        <v>1</v>
      </c>
      <c r="AT11" s="78"/>
      <c r="AU11" s="78">
        <v>1069</v>
      </c>
      <c r="AV11" s="83" t="s">
        <v>1576</v>
      </c>
      <c r="AW11" s="78" t="b">
        <v>0</v>
      </c>
      <c r="AX11" s="78" t="s">
        <v>1637</v>
      </c>
      <c r="AY11" s="83" t="s">
        <v>1646</v>
      </c>
      <c r="AZ11" s="78" t="s">
        <v>65</v>
      </c>
      <c r="BA11" s="78" t="str">
        <f>REPLACE(INDEX(GroupVertices[Group],MATCH(Vertices[[#This Row],[Vertex]],GroupVertices[Vertex],0)),1,1,"")</f>
        <v>18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217</v>
      </c>
      <c r="C12" s="65"/>
      <c r="D12" s="65" t="s">
        <v>64</v>
      </c>
      <c r="E12" s="66">
        <v>162.33493842903638</v>
      </c>
      <c r="F12" s="68">
        <v>99.99835466931138</v>
      </c>
      <c r="G12" s="100" t="s">
        <v>561</v>
      </c>
      <c r="H12" s="65"/>
      <c r="I12" s="69" t="s">
        <v>217</v>
      </c>
      <c r="J12" s="70"/>
      <c r="K12" s="70"/>
      <c r="L12" s="69" t="s">
        <v>1794</v>
      </c>
      <c r="M12" s="73">
        <v>1.5483338741596246</v>
      </c>
      <c r="N12" s="74">
        <v>2142.9521484375</v>
      </c>
      <c r="O12" s="74">
        <v>4291.33544921875</v>
      </c>
      <c r="P12" s="75"/>
      <c r="Q12" s="76"/>
      <c r="R12" s="76"/>
      <c r="S12" s="86"/>
      <c r="T12" s="48">
        <v>1</v>
      </c>
      <c r="U12" s="48">
        <v>1</v>
      </c>
      <c r="V12" s="49">
        <v>0</v>
      </c>
      <c r="W12" s="49">
        <v>0</v>
      </c>
      <c r="X12" s="49">
        <v>0</v>
      </c>
      <c r="Y12" s="49">
        <v>0.999996</v>
      </c>
      <c r="Z12" s="49">
        <v>0</v>
      </c>
      <c r="AA12" s="49" t="s">
        <v>2838</v>
      </c>
      <c r="AB12" s="71">
        <v>12</v>
      </c>
      <c r="AC12" s="71"/>
      <c r="AD12" s="72"/>
      <c r="AE12" s="78" t="s">
        <v>1043</v>
      </c>
      <c r="AF12" s="78">
        <v>87</v>
      </c>
      <c r="AG12" s="78">
        <v>84</v>
      </c>
      <c r="AH12" s="78">
        <v>158</v>
      </c>
      <c r="AI12" s="78">
        <v>65</v>
      </c>
      <c r="AJ12" s="78"/>
      <c r="AK12" s="78" t="s">
        <v>1184</v>
      </c>
      <c r="AL12" s="78" t="s">
        <v>985</v>
      </c>
      <c r="AM12" s="83" t="s">
        <v>1383</v>
      </c>
      <c r="AN12" s="78"/>
      <c r="AO12" s="80">
        <v>43327.83629629629</v>
      </c>
      <c r="AP12" s="83" t="s">
        <v>1453</v>
      </c>
      <c r="AQ12" s="78" t="b">
        <v>1</v>
      </c>
      <c r="AR12" s="78" t="b">
        <v>0</v>
      </c>
      <c r="AS12" s="78" t="b">
        <v>0</v>
      </c>
      <c r="AT12" s="78" t="s">
        <v>954</v>
      </c>
      <c r="AU12" s="78">
        <v>0</v>
      </c>
      <c r="AV12" s="78"/>
      <c r="AW12" s="78" t="b">
        <v>0</v>
      </c>
      <c r="AX12" s="78" t="s">
        <v>1637</v>
      </c>
      <c r="AY12" s="83" t="s">
        <v>1647</v>
      </c>
      <c r="AZ12" s="78" t="s">
        <v>66</v>
      </c>
      <c r="BA12" s="78" t="str">
        <f>REPLACE(INDEX(GroupVertices[Group],MATCH(Vertices[[#This Row],[Vertex]],GroupVertices[Vertex],0)),1,1,"")</f>
        <v>2</v>
      </c>
      <c r="BB12" s="48"/>
      <c r="BC12" s="48"/>
      <c r="BD12" s="48"/>
      <c r="BE12" s="48"/>
      <c r="BF12" s="48" t="s">
        <v>507</v>
      </c>
      <c r="BG12" s="48" t="s">
        <v>507</v>
      </c>
      <c r="BH12" s="121" t="s">
        <v>2369</v>
      </c>
      <c r="BI12" s="121" t="s">
        <v>2369</v>
      </c>
      <c r="BJ12" s="121" t="s">
        <v>2470</v>
      </c>
      <c r="BK12" s="121" t="s">
        <v>2470</v>
      </c>
      <c r="BL12" s="121">
        <v>0</v>
      </c>
      <c r="BM12" s="124">
        <v>0</v>
      </c>
      <c r="BN12" s="121">
        <v>0</v>
      </c>
      <c r="BO12" s="124">
        <v>0</v>
      </c>
      <c r="BP12" s="121">
        <v>0</v>
      </c>
      <c r="BQ12" s="124">
        <v>0</v>
      </c>
      <c r="BR12" s="121">
        <v>40</v>
      </c>
      <c r="BS12" s="124">
        <v>100</v>
      </c>
      <c r="BT12" s="121">
        <v>40</v>
      </c>
      <c r="BU12" s="2"/>
      <c r="BV12" s="3"/>
      <c r="BW12" s="3"/>
      <c r="BX12" s="3"/>
      <c r="BY12" s="3"/>
    </row>
    <row r="13" spans="1:77" ht="41.45" customHeight="1">
      <c r="A13" s="64" t="s">
        <v>218</v>
      </c>
      <c r="C13" s="65"/>
      <c r="D13" s="65" t="s">
        <v>64</v>
      </c>
      <c r="E13" s="66">
        <v>1000</v>
      </c>
      <c r="F13" s="68">
        <v>95.88346096616169</v>
      </c>
      <c r="G13" s="100" t="s">
        <v>562</v>
      </c>
      <c r="H13" s="65"/>
      <c r="I13" s="69" t="s">
        <v>218</v>
      </c>
      <c r="J13" s="70"/>
      <c r="K13" s="70"/>
      <c r="L13" s="69" t="s">
        <v>1795</v>
      </c>
      <c r="M13" s="73">
        <v>1372.9052420105158</v>
      </c>
      <c r="N13" s="74">
        <v>1029.7864990234375</v>
      </c>
      <c r="O13" s="74">
        <v>790.5093383789062</v>
      </c>
      <c r="P13" s="75"/>
      <c r="Q13" s="76"/>
      <c r="R13" s="76"/>
      <c r="S13" s="86"/>
      <c r="T13" s="48">
        <v>1</v>
      </c>
      <c r="U13" s="48">
        <v>1</v>
      </c>
      <c r="V13" s="49">
        <v>0</v>
      </c>
      <c r="W13" s="49">
        <v>0</v>
      </c>
      <c r="X13" s="49">
        <v>0</v>
      </c>
      <c r="Y13" s="49">
        <v>0.999996</v>
      </c>
      <c r="Z13" s="49">
        <v>0</v>
      </c>
      <c r="AA13" s="49" t="s">
        <v>2838</v>
      </c>
      <c r="AB13" s="71">
        <v>13</v>
      </c>
      <c r="AC13" s="71"/>
      <c r="AD13" s="72"/>
      <c r="AE13" s="78" t="s">
        <v>1044</v>
      </c>
      <c r="AF13" s="78">
        <v>626</v>
      </c>
      <c r="AG13" s="78">
        <v>210164</v>
      </c>
      <c r="AH13" s="78">
        <v>82949</v>
      </c>
      <c r="AI13" s="78">
        <v>557</v>
      </c>
      <c r="AJ13" s="78"/>
      <c r="AK13" s="78" t="s">
        <v>1185</v>
      </c>
      <c r="AL13" s="78" t="s">
        <v>1317</v>
      </c>
      <c r="AM13" s="83" t="s">
        <v>1384</v>
      </c>
      <c r="AN13" s="78"/>
      <c r="AO13" s="80">
        <v>40010.57796296296</v>
      </c>
      <c r="AP13" s="83" t="s">
        <v>1454</v>
      </c>
      <c r="AQ13" s="78" t="b">
        <v>0</v>
      </c>
      <c r="AR13" s="78" t="b">
        <v>0</v>
      </c>
      <c r="AS13" s="78" t="b">
        <v>1</v>
      </c>
      <c r="AT13" s="78" t="s">
        <v>954</v>
      </c>
      <c r="AU13" s="78">
        <v>1759</v>
      </c>
      <c r="AV13" s="83" t="s">
        <v>1573</v>
      </c>
      <c r="AW13" s="78" t="b">
        <v>1</v>
      </c>
      <c r="AX13" s="78" t="s">
        <v>1637</v>
      </c>
      <c r="AY13" s="83" t="s">
        <v>1648</v>
      </c>
      <c r="AZ13" s="78" t="s">
        <v>66</v>
      </c>
      <c r="BA13" s="78" t="str">
        <f>REPLACE(INDEX(GroupVertices[Group],MATCH(Vertices[[#This Row],[Vertex]],GroupVertices[Vertex],0)),1,1,"")</f>
        <v>2</v>
      </c>
      <c r="BB13" s="48" t="s">
        <v>468</v>
      </c>
      <c r="BC13" s="48" t="s">
        <v>468</v>
      </c>
      <c r="BD13" s="48" t="s">
        <v>493</v>
      </c>
      <c r="BE13" s="48" t="s">
        <v>493</v>
      </c>
      <c r="BF13" s="48"/>
      <c r="BG13" s="48"/>
      <c r="BH13" s="121" t="s">
        <v>2370</v>
      </c>
      <c r="BI13" s="121" t="s">
        <v>2370</v>
      </c>
      <c r="BJ13" s="121" t="s">
        <v>2471</v>
      </c>
      <c r="BK13" s="121" t="s">
        <v>2471</v>
      </c>
      <c r="BL13" s="121">
        <v>1</v>
      </c>
      <c r="BM13" s="124">
        <v>8.333333333333334</v>
      </c>
      <c r="BN13" s="121">
        <v>1</v>
      </c>
      <c r="BO13" s="124">
        <v>8.333333333333334</v>
      </c>
      <c r="BP13" s="121">
        <v>0</v>
      </c>
      <c r="BQ13" s="124">
        <v>0</v>
      </c>
      <c r="BR13" s="121">
        <v>10</v>
      </c>
      <c r="BS13" s="124">
        <v>83.33333333333333</v>
      </c>
      <c r="BT13" s="121">
        <v>12</v>
      </c>
      <c r="BU13" s="2"/>
      <c r="BV13" s="3"/>
      <c r="BW13" s="3"/>
      <c r="BX13" s="3"/>
      <c r="BY13" s="3"/>
    </row>
    <row r="14" spans="1:77" ht="41.45" customHeight="1">
      <c r="A14" s="64" t="s">
        <v>219</v>
      </c>
      <c r="C14" s="65"/>
      <c r="D14" s="65" t="s">
        <v>64</v>
      </c>
      <c r="E14" s="66">
        <v>164.20899868673987</v>
      </c>
      <c r="F14" s="68">
        <v>99.98914865236317</v>
      </c>
      <c r="G14" s="100" t="s">
        <v>563</v>
      </c>
      <c r="H14" s="65"/>
      <c r="I14" s="69" t="s">
        <v>219</v>
      </c>
      <c r="J14" s="70"/>
      <c r="K14" s="70"/>
      <c r="L14" s="69" t="s">
        <v>1796</v>
      </c>
      <c r="M14" s="73">
        <v>4.6163924557670475</v>
      </c>
      <c r="N14" s="74">
        <v>473.2037048339844</v>
      </c>
      <c r="O14" s="74">
        <v>2540.92236328125</v>
      </c>
      <c r="P14" s="75"/>
      <c r="Q14" s="76"/>
      <c r="R14" s="76"/>
      <c r="S14" s="86"/>
      <c r="T14" s="48">
        <v>1</v>
      </c>
      <c r="U14" s="48">
        <v>1</v>
      </c>
      <c r="V14" s="49">
        <v>0</v>
      </c>
      <c r="W14" s="49">
        <v>0</v>
      </c>
      <c r="X14" s="49">
        <v>0</v>
      </c>
      <c r="Y14" s="49">
        <v>0.999996</v>
      </c>
      <c r="Z14" s="49">
        <v>0</v>
      </c>
      <c r="AA14" s="49" t="s">
        <v>2838</v>
      </c>
      <c r="AB14" s="71">
        <v>14</v>
      </c>
      <c r="AC14" s="71"/>
      <c r="AD14" s="72"/>
      <c r="AE14" s="78" t="s">
        <v>1045</v>
      </c>
      <c r="AF14" s="78">
        <v>334</v>
      </c>
      <c r="AG14" s="78">
        <v>554</v>
      </c>
      <c r="AH14" s="78">
        <v>37965</v>
      </c>
      <c r="AI14" s="78">
        <v>1339</v>
      </c>
      <c r="AJ14" s="78"/>
      <c r="AK14" s="78" t="s">
        <v>1186</v>
      </c>
      <c r="AL14" s="78" t="s">
        <v>1318</v>
      </c>
      <c r="AM14" s="83" t="s">
        <v>1385</v>
      </c>
      <c r="AN14" s="78"/>
      <c r="AO14" s="80">
        <v>40813.503113425926</v>
      </c>
      <c r="AP14" s="83" t="s">
        <v>1455</v>
      </c>
      <c r="AQ14" s="78" t="b">
        <v>1</v>
      </c>
      <c r="AR14" s="78" t="b">
        <v>0</v>
      </c>
      <c r="AS14" s="78" t="b">
        <v>0</v>
      </c>
      <c r="AT14" s="78" t="s">
        <v>954</v>
      </c>
      <c r="AU14" s="78">
        <v>23</v>
      </c>
      <c r="AV14" s="83" t="s">
        <v>1573</v>
      </c>
      <c r="AW14" s="78" t="b">
        <v>0</v>
      </c>
      <c r="AX14" s="78" t="s">
        <v>1637</v>
      </c>
      <c r="AY14" s="83" t="s">
        <v>1649</v>
      </c>
      <c r="AZ14" s="78" t="s">
        <v>66</v>
      </c>
      <c r="BA14" s="78" t="str">
        <f>REPLACE(INDEX(GroupVertices[Group],MATCH(Vertices[[#This Row],[Vertex]],GroupVertices[Vertex],0)),1,1,"")</f>
        <v>2</v>
      </c>
      <c r="BB14" s="48" t="s">
        <v>469</v>
      </c>
      <c r="BC14" s="48" t="s">
        <v>469</v>
      </c>
      <c r="BD14" s="48" t="s">
        <v>492</v>
      </c>
      <c r="BE14" s="48" t="s">
        <v>492</v>
      </c>
      <c r="BF14" s="48"/>
      <c r="BG14" s="48"/>
      <c r="BH14" s="121" t="s">
        <v>2371</v>
      </c>
      <c r="BI14" s="121" t="s">
        <v>2371</v>
      </c>
      <c r="BJ14" s="121" t="s">
        <v>2472</v>
      </c>
      <c r="BK14" s="121" t="s">
        <v>2472</v>
      </c>
      <c r="BL14" s="121">
        <v>0</v>
      </c>
      <c r="BM14" s="124">
        <v>0</v>
      </c>
      <c r="BN14" s="121">
        <v>0</v>
      </c>
      <c r="BO14" s="124">
        <v>0</v>
      </c>
      <c r="BP14" s="121">
        <v>0</v>
      </c>
      <c r="BQ14" s="124">
        <v>0</v>
      </c>
      <c r="BR14" s="121">
        <v>8</v>
      </c>
      <c r="BS14" s="124">
        <v>100</v>
      </c>
      <c r="BT14" s="121">
        <v>8</v>
      </c>
      <c r="BU14" s="2"/>
      <c r="BV14" s="3"/>
      <c r="BW14" s="3"/>
      <c r="BX14" s="3"/>
      <c r="BY14" s="3"/>
    </row>
    <row r="15" spans="1:77" ht="41.45" customHeight="1">
      <c r="A15" s="64" t="s">
        <v>220</v>
      </c>
      <c r="C15" s="65"/>
      <c r="D15" s="65" t="s">
        <v>64</v>
      </c>
      <c r="E15" s="66">
        <v>175.34570145219922</v>
      </c>
      <c r="F15" s="68">
        <v>99.93444140696667</v>
      </c>
      <c r="G15" s="100" t="s">
        <v>564</v>
      </c>
      <c r="H15" s="65"/>
      <c r="I15" s="69" t="s">
        <v>220</v>
      </c>
      <c r="J15" s="70"/>
      <c r="K15" s="70"/>
      <c r="L15" s="69" t="s">
        <v>1797</v>
      </c>
      <c r="M15" s="73">
        <v>22.84849377157456</v>
      </c>
      <c r="N15" s="74">
        <v>4837.00830078125</v>
      </c>
      <c r="O15" s="74">
        <v>9646.09375</v>
      </c>
      <c r="P15" s="75"/>
      <c r="Q15" s="76"/>
      <c r="R15" s="76"/>
      <c r="S15" s="86"/>
      <c r="T15" s="48">
        <v>0</v>
      </c>
      <c r="U15" s="48">
        <v>1</v>
      </c>
      <c r="V15" s="49">
        <v>0</v>
      </c>
      <c r="W15" s="49">
        <v>0.005714</v>
      </c>
      <c r="X15" s="49">
        <v>0.000775</v>
      </c>
      <c r="Y15" s="49">
        <v>0.508796</v>
      </c>
      <c r="Z15" s="49">
        <v>0</v>
      </c>
      <c r="AA15" s="49">
        <v>0</v>
      </c>
      <c r="AB15" s="71">
        <v>15</v>
      </c>
      <c r="AC15" s="71"/>
      <c r="AD15" s="72"/>
      <c r="AE15" s="78" t="s">
        <v>1046</v>
      </c>
      <c r="AF15" s="78">
        <v>4922</v>
      </c>
      <c r="AG15" s="78">
        <v>3347</v>
      </c>
      <c r="AH15" s="78">
        <v>3898</v>
      </c>
      <c r="AI15" s="78">
        <v>78182</v>
      </c>
      <c r="AJ15" s="78"/>
      <c r="AK15" s="78" t="s">
        <v>1187</v>
      </c>
      <c r="AL15" s="78" t="s">
        <v>985</v>
      </c>
      <c r="AM15" s="78"/>
      <c r="AN15" s="78"/>
      <c r="AO15" s="80">
        <v>43075.6965625</v>
      </c>
      <c r="AP15" s="83" t="s">
        <v>1456</v>
      </c>
      <c r="AQ15" s="78" t="b">
        <v>1</v>
      </c>
      <c r="AR15" s="78" t="b">
        <v>0</v>
      </c>
      <c r="AS15" s="78" t="b">
        <v>0</v>
      </c>
      <c r="AT15" s="78" t="s">
        <v>954</v>
      </c>
      <c r="AU15" s="78">
        <v>0</v>
      </c>
      <c r="AV15" s="78"/>
      <c r="AW15" s="78" t="b">
        <v>0</v>
      </c>
      <c r="AX15" s="78" t="s">
        <v>1637</v>
      </c>
      <c r="AY15" s="83" t="s">
        <v>1650</v>
      </c>
      <c r="AZ15" s="78" t="s">
        <v>66</v>
      </c>
      <c r="BA15" s="78" t="str">
        <f>REPLACE(INDEX(GroupVertices[Group],MATCH(Vertices[[#This Row],[Vertex]],GroupVertices[Vertex],0)),1,1,"")</f>
        <v>3</v>
      </c>
      <c r="BB15" s="48"/>
      <c r="BC15" s="48"/>
      <c r="BD15" s="48"/>
      <c r="BE15" s="48"/>
      <c r="BF15" s="48"/>
      <c r="BG15" s="48"/>
      <c r="BH15" s="121" t="s">
        <v>2372</v>
      </c>
      <c r="BI15" s="121" t="s">
        <v>2372</v>
      </c>
      <c r="BJ15" s="121" t="s">
        <v>2473</v>
      </c>
      <c r="BK15" s="121" t="s">
        <v>2473</v>
      </c>
      <c r="BL15" s="121">
        <v>4</v>
      </c>
      <c r="BM15" s="124">
        <v>19.047619047619047</v>
      </c>
      <c r="BN15" s="121">
        <v>0</v>
      </c>
      <c r="BO15" s="124">
        <v>0</v>
      </c>
      <c r="BP15" s="121">
        <v>0</v>
      </c>
      <c r="BQ15" s="124">
        <v>0</v>
      </c>
      <c r="BR15" s="121">
        <v>17</v>
      </c>
      <c r="BS15" s="124">
        <v>80.95238095238095</v>
      </c>
      <c r="BT15" s="121">
        <v>21</v>
      </c>
      <c r="BU15" s="2"/>
      <c r="BV15" s="3"/>
      <c r="BW15" s="3"/>
      <c r="BX15" s="3"/>
      <c r="BY15" s="3"/>
    </row>
    <row r="16" spans="1:77" ht="41.45" customHeight="1">
      <c r="A16" s="64" t="s">
        <v>301</v>
      </c>
      <c r="C16" s="65"/>
      <c r="D16" s="65" t="s">
        <v>64</v>
      </c>
      <c r="E16" s="66">
        <v>223.10632648788567</v>
      </c>
      <c r="F16" s="68">
        <v>99.69982508567799</v>
      </c>
      <c r="G16" s="100" t="s">
        <v>1593</v>
      </c>
      <c r="H16" s="65"/>
      <c r="I16" s="69" t="s">
        <v>301</v>
      </c>
      <c r="J16" s="70"/>
      <c r="K16" s="70"/>
      <c r="L16" s="69" t="s">
        <v>1798</v>
      </c>
      <c r="M16" s="73">
        <v>101.03829311305054</v>
      </c>
      <c r="N16" s="74">
        <v>4730.6826171875</v>
      </c>
      <c r="O16" s="74">
        <v>8757.5361328125</v>
      </c>
      <c r="P16" s="75"/>
      <c r="Q16" s="76"/>
      <c r="R16" s="76"/>
      <c r="S16" s="86"/>
      <c r="T16" s="48">
        <v>3</v>
      </c>
      <c r="U16" s="48">
        <v>1</v>
      </c>
      <c r="V16" s="49">
        <v>86</v>
      </c>
      <c r="W16" s="49">
        <v>0.007576</v>
      </c>
      <c r="X16" s="49">
        <v>0.005163</v>
      </c>
      <c r="Y16" s="49">
        <v>1.266339</v>
      </c>
      <c r="Z16" s="49">
        <v>0</v>
      </c>
      <c r="AA16" s="49">
        <v>0</v>
      </c>
      <c r="AB16" s="71">
        <v>16</v>
      </c>
      <c r="AC16" s="71"/>
      <c r="AD16" s="72"/>
      <c r="AE16" s="78" t="s">
        <v>1047</v>
      </c>
      <c r="AF16" s="78">
        <v>4343</v>
      </c>
      <c r="AG16" s="78">
        <v>15325</v>
      </c>
      <c r="AH16" s="78">
        <v>8958</v>
      </c>
      <c r="AI16" s="78">
        <v>4407</v>
      </c>
      <c r="AJ16" s="78"/>
      <c r="AK16" s="78" t="s">
        <v>1188</v>
      </c>
      <c r="AL16" s="78" t="s">
        <v>985</v>
      </c>
      <c r="AM16" s="83" t="s">
        <v>1386</v>
      </c>
      <c r="AN16" s="78"/>
      <c r="AO16" s="80">
        <v>41095.72614583333</v>
      </c>
      <c r="AP16" s="83" t="s">
        <v>1457</v>
      </c>
      <c r="AQ16" s="78" t="b">
        <v>0</v>
      </c>
      <c r="AR16" s="78" t="b">
        <v>0</v>
      </c>
      <c r="AS16" s="78" t="b">
        <v>1</v>
      </c>
      <c r="AT16" s="78" t="s">
        <v>954</v>
      </c>
      <c r="AU16" s="78">
        <v>98</v>
      </c>
      <c r="AV16" s="83" t="s">
        <v>1574</v>
      </c>
      <c r="AW16" s="78" t="b">
        <v>0</v>
      </c>
      <c r="AX16" s="78" t="s">
        <v>1637</v>
      </c>
      <c r="AY16" s="83" t="s">
        <v>1651</v>
      </c>
      <c r="AZ16" s="78" t="s">
        <v>66</v>
      </c>
      <c r="BA16" s="78" t="str">
        <f>REPLACE(INDEX(GroupVertices[Group],MATCH(Vertices[[#This Row],[Vertex]],GroupVertices[Vertex],0)),1,1,"")</f>
        <v>3</v>
      </c>
      <c r="BB16" s="48"/>
      <c r="BC16" s="48"/>
      <c r="BD16" s="48"/>
      <c r="BE16" s="48"/>
      <c r="BF16" s="48" t="s">
        <v>521</v>
      </c>
      <c r="BG16" s="48" t="s">
        <v>521</v>
      </c>
      <c r="BH16" s="121" t="s">
        <v>2373</v>
      </c>
      <c r="BI16" s="121" t="s">
        <v>2373</v>
      </c>
      <c r="BJ16" s="121" t="s">
        <v>2474</v>
      </c>
      <c r="BK16" s="121" t="s">
        <v>2474</v>
      </c>
      <c r="BL16" s="121">
        <v>4</v>
      </c>
      <c r="BM16" s="124">
        <v>16</v>
      </c>
      <c r="BN16" s="121">
        <v>0</v>
      </c>
      <c r="BO16" s="124">
        <v>0</v>
      </c>
      <c r="BP16" s="121">
        <v>0</v>
      </c>
      <c r="BQ16" s="124">
        <v>0</v>
      </c>
      <c r="BR16" s="121">
        <v>21</v>
      </c>
      <c r="BS16" s="124">
        <v>84</v>
      </c>
      <c r="BT16" s="121">
        <v>25</v>
      </c>
      <c r="BU16" s="2"/>
      <c r="BV16" s="3"/>
      <c r="BW16" s="3"/>
      <c r="BX16" s="3"/>
      <c r="BY16" s="3"/>
    </row>
    <row r="17" spans="1:77" ht="41.45" customHeight="1">
      <c r="A17" s="64" t="s">
        <v>221</v>
      </c>
      <c r="C17" s="65"/>
      <c r="D17" s="65" t="s">
        <v>64</v>
      </c>
      <c r="E17" s="66">
        <v>166.3502122152224</v>
      </c>
      <c r="F17" s="68">
        <v>99.97863028831809</v>
      </c>
      <c r="G17" s="100" t="s">
        <v>565</v>
      </c>
      <c r="H17" s="65"/>
      <c r="I17" s="69" t="s">
        <v>221</v>
      </c>
      <c r="J17" s="70"/>
      <c r="K17" s="70"/>
      <c r="L17" s="69" t="s">
        <v>1799</v>
      </c>
      <c r="M17" s="73">
        <v>8.121812579858933</v>
      </c>
      <c r="N17" s="74">
        <v>2142.9521484375</v>
      </c>
      <c r="O17" s="74">
        <v>2540.92236328125</v>
      </c>
      <c r="P17" s="75"/>
      <c r="Q17" s="76"/>
      <c r="R17" s="76"/>
      <c r="S17" s="86"/>
      <c r="T17" s="48">
        <v>1</v>
      </c>
      <c r="U17" s="48">
        <v>1</v>
      </c>
      <c r="V17" s="49">
        <v>0</v>
      </c>
      <c r="W17" s="49">
        <v>0</v>
      </c>
      <c r="X17" s="49">
        <v>0</v>
      </c>
      <c r="Y17" s="49">
        <v>0.999996</v>
      </c>
      <c r="Z17" s="49">
        <v>0</v>
      </c>
      <c r="AA17" s="49" t="s">
        <v>2838</v>
      </c>
      <c r="AB17" s="71">
        <v>17</v>
      </c>
      <c r="AC17" s="71"/>
      <c r="AD17" s="72"/>
      <c r="AE17" s="78" t="s">
        <v>1048</v>
      </c>
      <c r="AF17" s="78">
        <v>44</v>
      </c>
      <c r="AG17" s="78">
        <v>1091</v>
      </c>
      <c r="AH17" s="78">
        <v>101883</v>
      </c>
      <c r="AI17" s="78">
        <v>1</v>
      </c>
      <c r="AJ17" s="78"/>
      <c r="AK17" s="78" t="s">
        <v>1189</v>
      </c>
      <c r="AL17" s="78" t="s">
        <v>985</v>
      </c>
      <c r="AM17" s="78"/>
      <c r="AN17" s="78"/>
      <c r="AO17" s="80">
        <v>41284.28493055556</v>
      </c>
      <c r="AP17" s="78"/>
      <c r="AQ17" s="78" t="b">
        <v>0</v>
      </c>
      <c r="AR17" s="78" t="b">
        <v>0</v>
      </c>
      <c r="AS17" s="78" t="b">
        <v>0</v>
      </c>
      <c r="AT17" s="78" t="s">
        <v>954</v>
      </c>
      <c r="AU17" s="78">
        <v>37</v>
      </c>
      <c r="AV17" s="83" t="s">
        <v>1573</v>
      </c>
      <c r="AW17" s="78" t="b">
        <v>0</v>
      </c>
      <c r="AX17" s="78" t="s">
        <v>1637</v>
      </c>
      <c r="AY17" s="83" t="s">
        <v>1652</v>
      </c>
      <c r="AZ17" s="78" t="s">
        <v>66</v>
      </c>
      <c r="BA17" s="78" t="str">
        <f>REPLACE(INDEX(GroupVertices[Group],MATCH(Vertices[[#This Row],[Vertex]],GroupVertices[Vertex],0)),1,1,"")</f>
        <v>2</v>
      </c>
      <c r="BB17" s="48" t="s">
        <v>470</v>
      </c>
      <c r="BC17" s="48" t="s">
        <v>470</v>
      </c>
      <c r="BD17" s="48" t="s">
        <v>494</v>
      </c>
      <c r="BE17" s="48" t="s">
        <v>494</v>
      </c>
      <c r="BF17" s="48"/>
      <c r="BG17" s="48"/>
      <c r="BH17" s="121" t="s">
        <v>2374</v>
      </c>
      <c r="BI17" s="121" t="s">
        <v>2374</v>
      </c>
      <c r="BJ17" s="121" t="s">
        <v>2475</v>
      </c>
      <c r="BK17" s="121" t="s">
        <v>2475</v>
      </c>
      <c r="BL17" s="121">
        <v>1</v>
      </c>
      <c r="BM17" s="124">
        <v>4</v>
      </c>
      <c r="BN17" s="121">
        <v>1</v>
      </c>
      <c r="BO17" s="124">
        <v>4</v>
      </c>
      <c r="BP17" s="121">
        <v>0</v>
      </c>
      <c r="BQ17" s="124">
        <v>0</v>
      </c>
      <c r="BR17" s="121">
        <v>23</v>
      </c>
      <c r="BS17" s="124">
        <v>92</v>
      </c>
      <c r="BT17" s="121">
        <v>25</v>
      </c>
      <c r="BU17" s="2"/>
      <c r="BV17" s="3"/>
      <c r="BW17" s="3"/>
      <c r="BX17" s="3"/>
      <c r="BY17" s="3"/>
    </row>
    <row r="18" spans="1:77" ht="41.45" customHeight="1">
      <c r="A18" s="64" t="s">
        <v>222</v>
      </c>
      <c r="C18" s="65"/>
      <c r="D18" s="65" t="s">
        <v>64</v>
      </c>
      <c r="E18" s="66">
        <v>162.37082468929026</v>
      </c>
      <c r="F18" s="68">
        <v>99.99817838388046</v>
      </c>
      <c r="G18" s="100" t="s">
        <v>566</v>
      </c>
      <c r="H18" s="65"/>
      <c r="I18" s="69" t="s">
        <v>222</v>
      </c>
      <c r="J18" s="70"/>
      <c r="K18" s="70"/>
      <c r="L18" s="69" t="s">
        <v>1800</v>
      </c>
      <c r="M18" s="73">
        <v>1.6070839321052985</v>
      </c>
      <c r="N18" s="74">
        <v>812.2286987304688</v>
      </c>
      <c r="O18" s="74">
        <v>7661.9853515625</v>
      </c>
      <c r="P18" s="75"/>
      <c r="Q18" s="76"/>
      <c r="R18" s="76"/>
      <c r="S18" s="86"/>
      <c r="T18" s="48">
        <v>0</v>
      </c>
      <c r="U18" s="48">
        <v>1</v>
      </c>
      <c r="V18" s="49">
        <v>0</v>
      </c>
      <c r="W18" s="49">
        <v>0.009901</v>
      </c>
      <c r="X18" s="49">
        <v>0.020866</v>
      </c>
      <c r="Y18" s="49">
        <v>0.466293</v>
      </c>
      <c r="Z18" s="49">
        <v>0</v>
      </c>
      <c r="AA18" s="49">
        <v>0</v>
      </c>
      <c r="AB18" s="71">
        <v>18</v>
      </c>
      <c r="AC18" s="71"/>
      <c r="AD18" s="72"/>
      <c r="AE18" s="78" t="s">
        <v>1049</v>
      </c>
      <c r="AF18" s="78">
        <v>328</v>
      </c>
      <c r="AG18" s="78">
        <v>93</v>
      </c>
      <c r="AH18" s="78">
        <v>1566</v>
      </c>
      <c r="AI18" s="78">
        <v>1407</v>
      </c>
      <c r="AJ18" s="78"/>
      <c r="AK18" s="78" t="s">
        <v>1190</v>
      </c>
      <c r="AL18" s="78" t="s">
        <v>1319</v>
      </c>
      <c r="AM18" s="78"/>
      <c r="AN18" s="78"/>
      <c r="AO18" s="80">
        <v>42822.740648148145</v>
      </c>
      <c r="AP18" s="83" t="s">
        <v>1458</v>
      </c>
      <c r="AQ18" s="78" t="b">
        <v>1</v>
      </c>
      <c r="AR18" s="78" t="b">
        <v>0</v>
      </c>
      <c r="AS18" s="78" t="b">
        <v>0</v>
      </c>
      <c r="AT18" s="78" t="s">
        <v>1572</v>
      </c>
      <c r="AU18" s="78">
        <v>0</v>
      </c>
      <c r="AV18" s="78"/>
      <c r="AW18" s="78" t="b">
        <v>0</v>
      </c>
      <c r="AX18" s="78" t="s">
        <v>1637</v>
      </c>
      <c r="AY18" s="83" t="s">
        <v>1653</v>
      </c>
      <c r="AZ18" s="78" t="s">
        <v>66</v>
      </c>
      <c r="BA18" s="78" t="str">
        <f>REPLACE(INDEX(GroupVertices[Group],MATCH(Vertices[[#This Row],[Vertex]],GroupVertices[Vertex],0)),1,1,"")</f>
        <v>1</v>
      </c>
      <c r="BB18" s="48"/>
      <c r="BC18" s="48"/>
      <c r="BD18" s="48"/>
      <c r="BE18" s="48"/>
      <c r="BF18" s="48" t="s">
        <v>508</v>
      </c>
      <c r="BG18" s="48" t="s">
        <v>508</v>
      </c>
      <c r="BH18" s="121" t="s">
        <v>2375</v>
      </c>
      <c r="BI18" s="121" t="s">
        <v>2375</v>
      </c>
      <c r="BJ18" s="121" t="s">
        <v>2476</v>
      </c>
      <c r="BK18" s="121" t="s">
        <v>2476</v>
      </c>
      <c r="BL18" s="121">
        <v>0</v>
      </c>
      <c r="BM18" s="124">
        <v>0</v>
      </c>
      <c r="BN18" s="121">
        <v>1</v>
      </c>
      <c r="BO18" s="124">
        <v>5.555555555555555</v>
      </c>
      <c r="BP18" s="121">
        <v>0</v>
      </c>
      <c r="BQ18" s="124">
        <v>0</v>
      </c>
      <c r="BR18" s="121">
        <v>17</v>
      </c>
      <c r="BS18" s="124">
        <v>94.44444444444444</v>
      </c>
      <c r="BT18" s="121">
        <v>18</v>
      </c>
      <c r="BU18" s="2"/>
      <c r="BV18" s="3"/>
      <c r="BW18" s="3"/>
      <c r="BX18" s="3"/>
      <c r="BY18" s="3"/>
    </row>
    <row r="19" spans="1:77" ht="41.45" customHeight="1">
      <c r="A19" s="64" t="s">
        <v>314</v>
      </c>
      <c r="C19" s="65"/>
      <c r="D19" s="65" t="s">
        <v>64</v>
      </c>
      <c r="E19" s="66">
        <v>1000</v>
      </c>
      <c r="F19" s="68">
        <v>95.3419512969058</v>
      </c>
      <c r="G19" s="100" t="s">
        <v>645</v>
      </c>
      <c r="H19" s="65"/>
      <c r="I19" s="69" t="s">
        <v>314</v>
      </c>
      <c r="J19" s="70"/>
      <c r="K19" s="70"/>
      <c r="L19" s="69" t="s">
        <v>1801</v>
      </c>
      <c r="M19" s="73">
        <v>1553.372364451194</v>
      </c>
      <c r="N19" s="74">
        <v>1848.641357421875</v>
      </c>
      <c r="O19" s="74">
        <v>7378.62109375</v>
      </c>
      <c r="P19" s="75"/>
      <c r="Q19" s="76"/>
      <c r="R19" s="76"/>
      <c r="S19" s="86"/>
      <c r="T19" s="48">
        <v>34</v>
      </c>
      <c r="U19" s="48">
        <v>1</v>
      </c>
      <c r="V19" s="49">
        <v>1742.5</v>
      </c>
      <c r="W19" s="49">
        <v>0.017241</v>
      </c>
      <c r="X19" s="49">
        <v>0.138983</v>
      </c>
      <c r="Y19" s="49">
        <v>12.651744</v>
      </c>
      <c r="Z19" s="49">
        <v>0.006628787878787879</v>
      </c>
      <c r="AA19" s="49">
        <v>0</v>
      </c>
      <c r="AB19" s="71">
        <v>19</v>
      </c>
      <c r="AC19" s="71"/>
      <c r="AD19" s="72"/>
      <c r="AE19" s="78" t="s">
        <v>1050</v>
      </c>
      <c r="AF19" s="78">
        <v>3</v>
      </c>
      <c r="AG19" s="78">
        <v>237810</v>
      </c>
      <c r="AH19" s="78">
        <v>29170</v>
      </c>
      <c r="AI19" s="78">
        <v>30</v>
      </c>
      <c r="AJ19" s="78"/>
      <c r="AK19" s="78" t="s">
        <v>1191</v>
      </c>
      <c r="AL19" s="78" t="s">
        <v>985</v>
      </c>
      <c r="AM19" s="83" t="s">
        <v>1387</v>
      </c>
      <c r="AN19" s="78"/>
      <c r="AO19" s="80">
        <v>39853.324375</v>
      </c>
      <c r="AP19" s="83" t="s">
        <v>1459</v>
      </c>
      <c r="AQ19" s="78" t="b">
        <v>0</v>
      </c>
      <c r="AR19" s="78" t="b">
        <v>0</v>
      </c>
      <c r="AS19" s="78" t="b">
        <v>1</v>
      </c>
      <c r="AT19" s="78" t="s">
        <v>954</v>
      </c>
      <c r="AU19" s="78">
        <v>252</v>
      </c>
      <c r="AV19" s="83" t="s">
        <v>1573</v>
      </c>
      <c r="AW19" s="78" t="b">
        <v>1</v>
      </c>
      <c r="AX19" s="78" t="s">
        <v>1637</v>
      </c>
      <c r="AY19" s="83" t="s">
        <v>1654</v>
      </c>
      <c r="AZ19" s="78" t="s">
        <v>66</v>
      </c>
      <c r="BA19" s="78" t="str">
        <f>REPLACE(INDEX(GroupVertices[Group],MATCH(Vertices[[#This Row],[Vertex]],GroupVertices[Vertex],0)),1,1,"")</f>
        <v>1</v>
      </c>
      <c r="BB19" s="48" t="s">
        <v>2350</v>
      </c>
      <c r="BC19" s="48" t="s">
        <v>2350</v>
      </c>
      <c r="BD19" s="48" t="s">
        <v>494</v>
      </c>
      <c r="BE19" s="48" t="s">
        <v>494</v>
      </c>
      <c r="BF19" s="48" t="s">
        <v>2356</v>
      </c>
      <c r="BG19" s="48" t="s">
        <v>2360</v>
      </c>
      <c r="BH19" s="121" t="s">
        <v>2376</v>
      </c>
      <c r="BI19" s="121" t="s">
        <v>2455</v>
      </c>
      <c r="BJ19" s="121" t="s">
        <v>2477</v>
      </c>
      <c r="BK19" s="121" t="s">
        <v>2477</v>
      </c>
      <c r="BL19" s="121">
        <v>19</v>
      </c>
      <c r="BM19" s="124">
        <v>11.242603550295858</v>
      </c>
      <c r="BN19" s="121">
        <v>1</v>
      </c>
      <c r="BO19" s="124">
        <v>0.591715976331361</v>
      </c>
      <c r="BP19" s="121">
        <v>0</v>
      </c>
      <c r="BQ19" s="124">
        <v>0</v>
      </c>
      <c r="BR19" s="121">
        <v>149</v>
      </c>
      <c r="BS19" s="124">
        <v>88.16568047337279</v>
      </c>
      <c r="BT19" s="121">
        <v>169</v>
      </c>
      <c r="BU19" s="2"/>
      <c r="BV19" s="3"/>
      <c r="BW19" s="3"/>
      <c r="BX19" s="3"/>
      <c r="BY19" s="3"/>
    </row>
    <row r="20" spans="1:77" ht="41.45" customHeight="1">
      <c r="A20" s="64" t="s">
        <v>223</v>
      </c>
      <c r="C20" s="65"/>
      <c r="D20" s="65" t="s">
        <v>64</v>
      </c>
      <c r="E20" s="66">
        <v>162.43063512304676</v>
      </c>
      <c r="F20" s="68">
        <v>99.99788457482892</v>
      </c>
      <c r="G20" s="100" t="s">
        <v>567</v>
      </c>
      <c r="H20" s="65"/>
      <c r="I20" s="69" t="s">
        <v>223</v>
      </c>
      <c r="J20" s="70"/>
      <c r="K20" s="70"/>
      <c r="L20" s="69" t="s">
        <v>1802</v>
      </c>
      <c r="M20" s="73">
        <v>1.7050006953480885</v>
      </c>
      <c r="N20" s="74">
        <v>2077.79150390625</v>
      </c>
      <c r="O20" s="74">
        <v>5081.8447265625</v>
      </c>
      <c r="P20" s="75"/>
      <c r="Q20" s="76"/>
      <c r="R20" s="76"/>
      <c r="S20" s="86"/>
      <c r="T20" s="48">
        <v>0</v>
      </c>
      <c r="U20" s="48">
        <v>1</v>
      </c>
      <c r="V20" s="49">
        <v>0</v>
      </c>
      <c r="W20" s="49">
        <v>0.009901</v>
      </c>
      <c r="X20" s="49">
        <v>0.020866</v>
      </c>
      <c r="Y20" s="49">
        <v>0.466293</v>
      </c>
      <c r="Z20" s="49">
        <v>0</v>
      </c>
      <c r="AA20" s="49">
        <v>0</v>
      </c>
      <c r="AB20" s="71">
        <v>20</v>
      </c>
      <c r="AC20" s="71"/>
      <c r="AD20" s="72"/>
      <c r="AE20" s="78" t="s">
        <v>1051</v>
      </c>
      <c r="AF20" s="78">
        <v>1653</v>
      </c>
      <c r="AG20" s="78">
        <v>108</v>
      </c>
      <c r="AH20" s="78">
        <v>1174</v>
      </c>
      <c r="AI20" s="78">
        <v>4668</v>
      </c>
      <c r="AJ20" s="78"/>
      <c r="AK20" s="78" t="s">
        <v>1192</v>
      </c>
      <c r="AL20" s="78" t="s">
        <v>1320</v>
      </c>
      <c r="AM20" s="78"/>
      <c r="AN20" s="78"/>
      <c r="AO20" s="80">
        <v>42914.36074074074</v>
      </c>
      <c r="AP20" s="83" t="s">
        <v>1460</v>
      </c>
      <c r="AQ20" s="78" t="b">
        <v>1</v>
      </c>
      <c r="AR20" s="78" t="b">
        <v>0</v>
      </c>
      <c r="AS20" s="78" t="b">
        <v>0</v>
      </c>
      <c r="AT20" s="78" t="s">
        <v>954</v>
      </c>
      <c r="AU20" s="78">
        <v>1</v>
      </c>
      <c r="AV20" s="78"/>
      <c r="AW20" s="78" t="b">
        <v>0</v>
      </c>
      <c r="AX20" s="78" t="s">
        <v>1637</v>
      </c>
      <c r="AY20" s="83" t="s">
        <v>1655</v>
      </c>
      <c r="AZ20" s="78" t="s">
        <v>66</v>
      </c>
      <c r="BA20" s="78" t="str">
        <f>REPLACE(INDEX(GroupVertices[Group],MATCH(Vertices[[#This Row],[Vertex]],GroupVertices[Vertex],0)),1,1,"")</f>
        <v>1</v>
      </c>
      <c r="BB20" s="48"/>
      <c r="BC20" s="48"/>
      <c r="BD20" s="48"/>
      <c r="BE20" s="48"/>
      <c r="BF20" s="48"/>
      <c r="BG20" s="48"/>
      <c r="BH20" s="121" t="s">
        <v>2377</v>
      </c>
      <c r="BI20" s="121" t="s">
        <v>2377</v>
      </c>
      <c r="BJ20" s="121" t="s">
        <v>2478</v>
      </c>
      <c r="BK20" s="121" t="s">
        <v>2478</v>
      </c>
      <c r="BL20" s="121">
        <v>3</v>
      </c>
      <c r="BM20" s="124">
        <v>11.538461538461538</v>
      </c>
      <c r="BN20" s="121">
        <v>0</v>
      </c>
      <c r="BO20" s="124">
        <v>0</v>
      </c>
      <c r="BP20" s="121">
        <v>0</v>
      </c>
      <c r="BQ20" s="124">
        <v>0</v>
      </c>
      <c r="BR20" s="121">
        <v>23</v>
      </c>
      <c r="BS20" s="124">
        <v>88.46153846153847</v>
      </c>
      <c r="BT20" s="121">
        <v>26</v>
      </c>
      <c r="BU20" s="2"/>
      <c r="BV20" s="3"/>
      <c r="BW20" s="3"/>
      <c r="BX20" s="3"/>
      <c r="BY20" s="3"/>
    </row>
    <row r="21" spans="1:77" ht="41.45" customHeight="1">
      <c r="A21" s="64" t="s">
        <v>224</v>
      </c>
      <c r="C21" s="65"/>
      <c r="D21" s="65" t="s">
        <v>64</v>
      </c>
      <c r="E21" s="66">
        <v>171.22276888525153</v>
      </c>
      <c r="F21" s="68">
        <v>99.95469464425274</v>
      </c>
      <c r="G21" s="100" t="s">
        <v>568</v>
      </c>
      <c r="H21" s="65"/>
      <c r="I21" s="69" t="s">
        <v>224</v>
      </c>
      <c r="J21" s="70"/>
      <c r="K21" s="70"/>
      <c r="L21" s="69" t="s">
        <v>1803</v>
      </c>
      <c r="M21" s="73">
        <v>16.098764892038233</v>
      </c>
      <c r="N21" s="74">
        <v>7653.5556640625</v>
      </c>
      <c r="O21" s="74">
        <v>6193.498046875</v>
      </c>
      <c r="P21" s="75"/>
      <c r="Q21" s="76"/>
      <c r="R21" s="76"/>
      <c r="S21" s="86"/>
      <c r="T21" s="48">
        <v>1</v>
      </c>
      <c r="U21" s="48">
        <v>3</v>
      </c>
      <c r="V21" s="49">
        <v>2</v>
      </c>
      <c r="W21" s="49">
        <v>0.5</v>
      </c>
      <c r="X21" s="49">
        <v>0</v>
      </c>
      <c r="Y21" s="49">
        <v>1.723398</v>
      </c>
      <c r="Z21" s="49">
        <v>0</v>
      </c>
      <c r="AA21" s="49">
        <v>0</v>
      </c>
      <c r="AB21" s="71">
        <v>21</v>
      </c>
      <c r="AC21" s="71"/>
      <c r="AD21" s="72"/>
      <c r="AE21" s="78" t="s">
        <v>1052</v>
      </c>
      <c r="AF21" s="78">
        <v>928</v>
      </c>
      <c r="AG21" s="78">
        <v>2313</v>
      </c>
      <c r="AH21" s="78">
        <v>13932</v>
      </c>
      <c r="AI21" s="78">
        <v>334</v>
      </c>
      <c r="AJ21" s="78"/>
      <c r="AK21" s="78" t="s">
        <v>1193</v>
      </c>
      <c r="AL21" s="78"/>
      <c r="AM21" s="78"/>
      <c r="AN21" s="78"/>
      <c r="AO21" s="80">
        <v>41047.74327546296</v>
      </c>
      <c r="AP21" s="83" t="s">
        <v>1461</v>
      </c>
      <c r="AQ21" s="78" t="b">
        <v>0</v>
      </c>
      <c r="AR21" s="78" t="b">
        <v>0</v>
      </c>
      <c r="AS21" s="78" t="b">
        <v>0</v>
      </c>
      <c r="AT21" s="78" t="s">
        <v>954</v>
      </c>
      <c r="AU21" s="78">
        <v>81</v>
      </c>
      <c r="AV21" s="83" t="s">
        <v>1573</v>
      </c>
      <c r="AW21" s="78" t="b">
        <v>0</v>
      </c>
      <c r="AX21" s="78" t="s">
        <v>1637</v>
      </c>
      <c r="AY21" s="83" t="s">
        <v>1656</v>
      </c>
      <c r="AZ21" s="78" t="s">
        <v>66</v>
      </c>
      <c r="BA21" s="78" t="str">
        <f>REPLACE(INDEX(GroupVertices[Group],MATCH(Vertices[[#This Row],[Vertex]],GroupVertices[Vertex],0)),1,1,"")</f>
        <v>17</v>
      </c>
      <c r="BB21" s="48" t="s">
        <v>471</v>
      </c>
      <c r="BC21" s="48" t="s">
        <v>471</v>
      </c>
      <c r="BD21" s="48" t="s">
        <v>495</v>
      </c>
      <c r="BE21" s="48" t="s">
        <v>495</v>
      </c>
      <c r="BF21" s="48"/>
      <c r="BG21" s="48"/>
      <c r="BH21" s="121" t="s">
        <v>2378</v>
      </c>
      <c r="BI21" s="121" t="s">
        <v>2456</v>
      </c>
      <c r="BJ21" s="121" t="s">
        <v>2479</v>
      </c>
      <c r="BK21" s="121" t="s">
        <v>2479</v>
      </c>
      <c r="BL21" s="121">
        <v>1</v>
      </c>
      <c r="BM21" s="124">
        <v>2.7027027027027026</v>
      </c>
      <c r="BN21" s="121">
        <v>0</v>
      </c>
      <c r="BO21" s="124">
        <v>0</v>
      </c>
      <c r="BP21" s="121">
        <v>0</v>
      </c>
      <c r="BQ21" s="124">
        <v>0</v>
      </c>
      <c r="BR21" s="121">
        <v>36</v>
      </c>
      <c r="BS21" s="124">
        <v>97.29729729729729</v>
      </c>
      <c r="BT21" s="121">
        <v>37</v>
      </c>
      <c r="BU21" s="2"/>
      <c r="BV21" s="3"/>
      <c r="BW21" s="3"/>
      <c r="BX21" s="3"/>
      <c r="BY21" s="3"/>
    </row>
    <row r="22" spans="1:77" ht="41.45" customHeight="1">
      <c r="A22" s="64" t="s">
        <v>330</v>
      </c>
      <c r="C22" s="65"/>
      <c r="D22" s="65" t="s">
        <v>64</v>
      </c>
      <c r="E22" s="66">
        <v>166.44192154698237</v>
      </c>
      <c r="F22" s="68">
        <v>99.97817978110572</v>
      </c>
      <c r="G22" s="100" t="s">
        <v>1594</v>
      </c>
      <c r="H22" s="65"/>
      <c r="I22" s="69" t="s">
        <v>330</v>
      </c>
      <c r="J22" s="70"/>
      <c r="K22" s="70"/>
      <c r="L22" s="69" t="s">
        <v>1804</v>
      </c>
      <c r="M22" s="73">
        <v>8.27195161683121</v>
      </c>
      <c r="N22" s="74">
        <v>7653.5556640625</v>
      </c>
      <c r="O22" s="74">
        <v>6793.4384765625</v>
      </c>
      <c r="P22" s="75"/>
      <c r="Q22" s="76"/>
      <c r="R22" s="76"/>
      <c r="S22" s="86"/>
      <c r="T22" s="48">
        <v>1</v>
      </c>
      <c r="U22" s="48">
        <v>0</v>
      </c>
      <c r="V22" s="49">
        <v>0</v>
      </c>
      <c r="W22" s="49">
        <v>0.333333</v>
      </c>
      <c r="X22" s="49">
        <v>0</v>
      </c>
      <c r="Y22" s="49">
        <v>0.638296</v>
      </c>
      <c r="Z22" s="49">
        <v>0</v>
      </c>
      <c r="AA22" s="49">
        <v>0</v>
      </c>
      <c r="AB22" s="71">
        <v>22</v>
      </c>
      <c r="AC22" s="71"/>
      <c r="AD22" s="72"/>
      <c r="AE22" s="78" t="s">
        <v>1053</v>
      </c>
      <c r="AF22" s="78">
        <v>1119</v>
      </c>
      <c r="AG22" s="78">
        <v>1114</v>
      </c>
      <c r="AH22" s="78">
        <v>1499</v>
      </c>
      <c r="AI22" s="78">
        <v>719</v>
      </c>
      <c r="AJ22" s="78"/>
      <c r="AK22" s="78" t="s">
        <v>1194</v>
      </c>
      <c r="AL22" s="78" t="s">
        <v>1321</v>
      </c>
      <c r="AM22" s="83" t="s">
        <v>1388</v>
      </c>
      <c r="AN22" s="78"/>
      <c r="AO22" s="80">
        <v>41320.67634259259</v>
      </c>
      <c r="AP22" s="83" t="s">
        <v>1462</v>
      </c>
      <c r="AQ22" s="78" t="b">
        <v>0</v>
      </c>
      <c r="AR22" s="78" t="b">
        <v>0</v>
      </c>
      <c r="AS22" s="78" t="b">
        <v>1</v>
      </c>
      <c r="AT22" s="78"/>
      <c r="AU22" s="78">
        <v>25</v>
      </c>
      <c r="AV22" s="83" t="s">
        <v>1576</v>
      </c>
      <c r="AW22" s="78" t="b">
        <v>0</v>
      </c>
      <c r="AX22" s="78" t="s">
        <v>1637</v>
      </c>
      <c r="AY22" s="83" t="s">
        <v>1657</v>
      </c>
      <c r="AZ22" s="78" t="s">
        <v>65</v>
      </c>
      <c r="BA22" s="78" t="str">
        <f>REPLACE(INDEX(GroupVertices[Group],MATCH(Vertices[[#This Row],[Vertex]],GroupVertices[Vertex],0)),1,1,"")</f>
        <v>17</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331</v>
      </c>
      <c r="C23" s="65"/>
      <c r="D23" s="65" t="s">
        <v>64</v>
      </c>
      <c r="E23" s="66">
        <v>164.33659427875372</v>
      </c>
      <c r="F23" s="68">
        <v>99.9885218597199</v>
      </c>
      <c r="G23" s="100" t="s">
        <v>1595</v>
      </c>
      <c r="H23" s="65"/>
      <c r="I23" s="69" t="s">
        <v>331</v>
      </c>
      <c r="J23" s="70"/>
      <c r="K23" s="70"/>
      <c r="L23" s="69" t="s">
        <v>1805</v>
      </c>
      <c r="M23" s="73">
        <v>4.825281550684999</v>
      </c>
      <c r="N23" s="74">
        <v>7653.5556640625</v>
      </c>
      <c r="O23" s="74">
        <v>7393.37841796875</v>
      </c>
      <c r="P23" s="75"/>
      <c r="Q23" s="76"/>
      <c r="R23" s="76"/>
      <c r="S23" s="86"/>
      <c r="T23" s="48">
        <v>1</v>
      </c>
      <c r="U23" s="48">
        <v>0</v>
      </c>
      <c r="V23" s="49">
        <v>0</v>
      </c>
      <c r="W23" s="49">
        <v>0.333333</v>
      </c>
      <c r="X23" s="49">
        <v>0</v>
      </c>
      <c r="Y23" s="49">
        <v>0.638296</v>
      </c>
      <c r="Z23" s="49">
        <v>0</v>
      </c>
      <c r="AA23" s="49">
        <v>0</v>
      </c>
      <c r="AB23" s="71">
        <v>23</v>
      </c>
      <c r="AC23" s="71"/>
      <c r="AD23" s="72"/>
      <c r="AE23" s="78" t="s">
        <v>1054</v>
      </c>
      <c r="AF23" s="78">
        <v>340</v>
      </c>
      <c r="AG23" s="78">
        <v>586</v>
      </c>
      <c r="AH23" s="78">
        <v>275</v>
      </c>
      <c r="AI23" s="78">
        <v>10</v>
      </c>
      <c r="AJ23" s="78"/>
      <c r="AK23" s="78" t="s">
        <v>1195</v>
      </c>
      <c r="AL23" s="78" t="s">
        <v>1322</v>
      </c>
      <c r="AM23" s="83" t="s">
        <v>1389</v>
      </c>
      <c r="AN23" s="78"/>
      <c r="AO23" s="80">
        <v>40721.607465277775</v>
      </c>
      <c r="AP23" s="83" t="s">
        <v>1463</v>
      </c>
      <c r="AQ23" s="78" t="b">
        <v>0</v>
      </c>
      <c r="AR23" s="78" t="b">
        <v>0</v>
      </c>
      <c r="AS23" s="78" t="b">
        <v>1</v>
      </c>
      <c r="AT23" s="78"/>
      <c r="AU23" s="78">
        <v>15</v>
      </c>
      <c r="AV23" s="83" t="s">
        <v>1573</v>
      </c>
      <c r="AW23" s="78" t="b">
        <v>0</v>
      </c>
      <c r="AX23" s="78" t="s">
        <v>1637</v>
      </c>
      <c r="AY23" s="83" t="s">
        <v>1658</v>
      </c>
      <c r="AZ23" s="78" t="s">
        <v>65</v>
      </c>
      <c r="BA23" s="78" t="str">
        <f>REPLACE(INDEX(GroupVertices[Group],MATCH(Vertices[[#This Row],[Vertex]],GroupVertices[Vertex],0)),1,1,"")</f>
        <v>17</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225</v>
      </c>
      <c r="C24" s="65"/>
      <c r="D24" s="65" t="s">
        <v>64</v>
      </c>
      <c r="E24" s="66">
        <v>163.4035515121524</v>
      </c>
      <c r="F24" s="68">
        <v>99.9931052809239</v>
      </c>
      <c r="G24" s="100" t="s">
        <v>569</v>
      </c>
      <c r="H24" s="65"/>
      <c r="I24" s="69" t="s">
        <v>225</v>
      </c>
      <c r="J24" s="70"/>
      <c r="K24" s="70"/>
      <c r="L24" s="69" t="s">
        <v>1806</v>
      </c>
      <c r="M24" s="73">
        <v>3.297780044097474</v>
      </c>
      <c r="N24" s="74">
        <v>9475.9853515625</v>
      </c>
      <c r="O24" s="74">
        <v>5252.416015625</v>
      </c>
      <c r="P24" s="75"/>
      <c r="Q24" s="76"/>
      <c r="R24" s="76"/>
      <c r="S24" s="86"/>
      <c r="T24" s="48">
        <v>0</v>
      </c>
      <c r="U24" s="48">
        <v>1</v>
      </c>
      <c r="V24" s="49">
        <v>0</v>
      </c>
      <c r="W24" s="49">
        <v>1</v>
      </c>
      <c r="X24" s="49">
        <v>0</v>
      </c>
      <c r="Y24" s="49">
        <v>0.701752</v>
      </c>
      <c r="Z24" s="49">
        <v>0</v>
      </c>
      <c r="AA24" s="49">
        <v>0</v>
      </c>
      <c r="AB24" s="71">
        <v>24</v>
      </c>
      <c r="AC24" s="71"/>
      <c r="AD24" s="72"/>
      <c r="AE24" s="78" t="s">
        <v>1055</v>
      </c>
      <c r="AF24" s="78">
        <v>523</v>
      </c>
      <c r="AG24" s="78">
        <v>352</v>
      </c>
      <c r="AH24" s="78">
        <v>2972</v>
      </c>
      <c r="AI24" s="78">
        <v>465</v>
      </c>
      <c r="AJ24" s="78"/>
      <c r="AK24" s="78" t="s">
        <v>1196</v>
      </c>
      <c r="AL24" s="78"/>
      <c r="AM24" s="78"/>
      <c r="AN24" s="78"/>
      <c r="AO24" s="80">
        <v>41735.76988425926</v>
      </c>
      <c r="AP24" s="78"/>
      <c r="AQ24" s="78" t="b">
        <v>1</v>
      </c>
      <c r="AR24" s="78" t="b">
        <v>0</v>
      </c>
      <c r="AS24" s="78" t="b">
        <v>1</v>
      </c>
      <c r="AT24" s="78" t="s">
        <v>954</v>
      </c>
      <c r="AU24" s="78">
        <v>150</v>
      </c>
      <c r="AV24" s="83" t="s">
        <v>1573</v>
      </c>
      <c r="AW24" s="78" t="b">
        <v>0</v>
      </c>
      <c r="AX24" s="78" t="s">
        <v>1637</v>
      </c>
      <c r="AY24" s="83" t="s">
        <v>1659</v>
      </c>
      <c r="AZ24" s="78" t="s">
        <v>66</v>
      </c>
      <c r="BA24" s="78" t="str">
        <f>REPLACE(INDEX(GroupVertices[Group],MATCH(Vertices[[#This Row],[Vertex]],GroupVertices[Vertex],0)),1,1,"")</f>
        <v>27</v>
      </c>
      <c r="BB24" s="48"/>
      <c r="BC24" s="48"/>
      <c r="BD24" s="48"/>
      <c r="BE24" s="48"/>
      <c r="BF24" s="48" t="s">
        <v>509</v>
      </c>
      <c r="BG24" s="48" t="s">
        <v>509</v>
      </c>
      <c r="BH24" s="121" t="s">
        <v>2379</v>
      </c>
      <c r="BI24" s="121" t="s">
        <v>2379</v>
      </c>
      <c r="BJ24" s="121" t="s">
        <v>2480</v>
      </c>
      <c r="BK24" s="121" t="s">
        <v>2480</v>
      </c>
      <c r="BL24" s="121">
        <v>2</v>
      </c>
      <c r="BM24" s="124">
        <v>10</v>
      </c>
      <c r="BN24" s="121">
        <v>0</v>
      </c>
      <c r="BO24" s="124">
        <v>0</v>
      </c>
      <c r="BP24" s="121">
        <v>0</v>
      </c>
      <c r="BQ24" s="124">
        <v>0</v>
      </c>
      <c r="BR24" s="121">
        <v>18</v>
      </c>
      <c r="BS24" s="124">
        <v>90</v>
      </c>
      <c r="BT24" s="121">
        <v>20</v>
      </c>
      <c r="BU24" s="2"/>
      <c r="BV24" s="3"/>
      <c r="BW24" s="3"/>
      <c r="BX24" s="3"/>
      <c r="BY24" s="3"/>
    </row>
    <row r="25" spans="1:77" ht="41.45" customHeight="1">
      <c r="A25" s="64" t="s">
        <v>299</v>
      </c>
      <c r="C25" s="65"/>
      <c r="D25" s="65" t="s">
        <v>64</v>
      </c>
      <c r="E25" s="66">
        <v>186.70569650368284</v>
      </c>
      <c r="F25" s="68">
        <v>99.87863727444443</v>
      </c>
      <c r="G25" s="100" t="s">
        <v>1596</v>
      </c>
      <c r="H25" s="65"/>
      <c r="I25" s="69" t="s">
        <v>299</v>
      </c>
      <c r="J25" s="70"/>
      <c r="K25" s="70"/>
      <c r="L25" s="69" t="s">
        <v>1807</v>
      </c>
      <c r="M25" s="73">
        <v>41.446151003488495</v>
      </c>
      <c r="N25" s="74">
        <v>9475.9853515625</v>
      </c>
      <c r="O25" s="74">
        <v>4676.0029296875</v>
      </c>
      <c r="P25" s="75"/>
      <c r="Q25" s="76"/>
      <c r="R25" s="76"/>
      <c r="S25" s="86"/>
      <c r="T25" s="48">
        <v>2</v>
      </c>
      <c r="U25" s="48">
        <v>1</v>
      </c>
      <c r="V25" s="49">
        <v>0</v>
      </c>
      <c r="W25" s="49">
        <v>1</v>
      </c>
      <c r="X25" s="49">
        <v>0</v>
      </c>
      <c r="Y25" s="49">
        <v>1.298241</v>
      </c>
      <c r="Z25" s="49">
        <v>0</v>
      </c>
      <c r="AA25" s="49">
        <v>0</v>
      </c>
      <c r="AB25" s="71">
        <v>25</v>
      </c>
      <c r="AC25" s="71"/>
      <c r="AD25" s="72"/>
      <c r="AE25" s="78" t="s">
        <v>1056</v>
      </c>
      <c r="AF25" s="78">
        <v>1990</v>
      </c>
      <c r="AG25" s="78">
        <v>6196</v>
      </c>
      <c r="AH25" s="78">
        <v>5430</v>
      </c>
      <c r="AI25" s="78">
        <v>2013</v>
      </c>
      <c r="AJ25" s="78"/>
      <c r="AK25" s="78" t="s">
        <v>1197</v>
      </c>
      <c r="AL25" s="78" t="s">
        <v>1314</v>
      </c>
      <c r="AM25" s="78"/>
      <c r="AN25" s="78"/>
      <c r="AO25" s="80">
        <v>39858.391435185185</v>
      </c>
      <c r="AP25" s="83" t="s">
        <v>1464</v>
      </c>
      <c r="AQ25" s="78" t="b">
        <v>0</v>
      </c>
      <c r="AR25" s="78" t="b">
        <v>0</v>
      </c>
      <c r="AS25" s="78" t="b">
        <v>1</v>
      </c>
      <c r="AT25" s="78" t="s">
        <v>954</v>
      </c>
      <c r="AU25" s="78">
        <v>115</v>
      </c>
      <c r="AV25" s="83" t="s">
        <v>1577</v>
      </c>
      <c r="AW25" s="78" t="b">
        <v>0</v>
      </c>
      <c r="AX25" s="78" t="s">
        <v>1637</v>
      </c>
      <c r="AY25" s="83" t="s">
        <v>1660</v>
      </c>
      <c r="AZ25" s="78" t="s">
        <v>66</v>
      </c>
      <c r="BA25" s="78" t="str">
        <f>REPLACE(INDEX(GroupVertices[Group],MATCH(Vertices[[#This Row],[Vertex]],GroupVertices[Vertex],0)),1,1,"")</f>
        <v>27</v>
      </c>
      <c r="BB25" s="48" t="s">
        <v>480</v>
      </c>
      <c r="BC25" s="48" t="s">
        <v>480</v>
      </c>
      <c r="BD25" s="48" t="s">
        <v>500</v>
      </c>
      <c r="BE25" s="48" t="s">
        <v>500</v>
      </c>
      <c r="BF25" s="48" t="s">
        <v>509</v>
      </c>
      <c r="BG25" s="48" t="s">
        <v>509</v>
      </c>
      <c r="BH25" s="121" t="s">
        <v>2380</v>
      </c>
      <c r="BI25" s="121" t="s">
        <v>2457</v>
      </c>
      <c r="BJ25" s="121" t="s">
        <v>2481</v>
      </c>
      <c r="BK25" s="121" t="s">
        <v>2547</v>
      </c>
      <c r="BL25" s="121">
        <v>3</v>
      </c>
      <c r="BM25" s="124">
        <v>6.666666666666667</v>
      </c>
      <c r="BN25" s="121">
        <v>0</v>
      </c>
      <c r="BO25" s="124">
        <v>0</v>
      </c>
      <c r="BP25" s="121">
        <v>0</v>
      </c>
      <c r="BQ25" s="124">
        <v>0</v>
      </c>
      <c r="BR25" s="121">
        <v>42</v>
      </c>
      <c r="BS25" s="124">
        <v>93.33333333333333</v>
      </c>
      <c r="BT25" s="121">
        <v>45</v>
      </c>
      <c r="BU25" s="2"/>
      <c r="BV25" s="3"/>
      <c r="BW25" s="3"/>
      <c r="BX25" s="3"/>
      <c r="BY25" s="3"/>
    </row>
    <row r="26" spans="1:77" ht="41.45" customHeight="1">
      <c r="A26" s="64" t="s">
        <v>226</v>
      </c>
      <c r="C26" s="65"/>
      <c r="D26" s="65" t="s">
        <v>64</v>
      </c>
      <c r="E26" s="66">
        <v>168.5392740907101</v>
      </c>
      <c r="F26" s="68">
        <v>99.96787687703177</v>
      </c>
      <c r="G26" s="100" t="s">
        <v>570</v>
      </c>
      <c r="H26" s="65"/>
      <c r="I26" s="69" t="s">
        <v>226</v>
      </c>
      <c r="J26" s="70"/>
      <c r="K26" s="70"/>
      <c r="L26" s="69" t="s">
        <v>1808</v>
      </c>
      <c r="M26" s="73">
        <v>11.70556611454505</v>
      </c>
      <c r="N26" s="74">
        <v>418.4800720214844</v>
      </c>
      <c r="O26" s="74">
        <v>6252.49462890625</v>
      </c>
      <c r="P26" s="75"/>
      <c r="Q26" s="76"/>
      <c r="R26" s="76"/>
      <c r="S26" s="86"/>
      <c r="T26" s="48">
        <v>0</v>
      </c>
      <c r="U26" s="48">
        <v>1</v>
      </c>
      <c r="V26" s="49">
        <v>0</v>
      </c>
      <c r="W26" s="49">
        <v>0.009901</v>
      </c>
      <c r="X26" s="49">
        <v>0.020866</v>
      </c>
      <c r="Y26" s="49">
        <v>0.466293</v>
      </c>
      <c r="Z26" s="49">
        <v>0</v>
      </c>
      <c r="AA26" s="49">
        <v>0</v>
      </c>
      <c r="AB26" s="71">
        <v>26</v>
      </c>
      <c r="AC26" s="71"/>
      <c r="AD26" s="72"/>
      <c r="AE26" s="78" t="s">
        <v>1057</v>
      </c>
      <c r="AF26" s="78">
        <v>348</v>
      </c>
      <c r="AG26" s="78">
        <v>1640</v>
      </c>
      <c r="AH26" s="78">
        <v>4626</v>
      </c>
      <c r="AI26" s="78">
        <v>630</v>
      </c>
      <c r="AJ26" s="78"/>
      <c r="AK26" s="78" t="s">
        <v>1198</v>
      </c>
      <c r="AL26" s="78"/>
      <c r="AM26" s="78"/>
      <c r="AN26" s="78"/>
      <c r="AO26" s="80">
        <v>40815.5834837963</v>
      </c>
      <c r="AP26" s="78"/>
      <c r="AQ26" s="78" t="b">
        <v>1</v>
      </c>
      <c r="AR26" s="78" t="b">
        <v>0</v>
      </c>
      <c r="AS26" s="78" t="b">
        <v>1</v>
      </c>
      <c r="AT26" s="78" t="s">
        <v>954</v>
      </c>
      <c r="AU26" s="78">
        <v>10</v>
      </c>
      <c r="AV26" s="83" t="s">
        <v>1573</v>
      </c>
      <c r="AW26" s="78" t="b">
        <v>0</v>
      </c>
      <c r="AX26" s="78" t="s">
        <v>1637</v>
      </c>
      <c r="AY26" s="83" t="s">
        <v>1661</v>
      </c>
      <c r="AZ26" s="78" t="s">
        <v>66</v>
      </c>
      <c r="BA26" s="78" t="str">
        <f>REPLACE(INDEX(GroupVertices[Group],MATCH(Vertices[[#This Row],[Vertex]],GroupVertices[Vertex],0)),1,1,"")</f>
        <v>1</v>
      </c>
      <c r="BB26" s="48"/>
      <c r="BC26" s="48"/>
      <c r="BD26" s="48"/>
      <c r="BE26" s="48"/>
      <c r="BF26" s="48"/>
      <c r="BG26" s="48"/>
      <c r="BH26" s="121" t="s">
        <v>2381</v>
      </c>
      <c r="BI26" s="121" t="s">
        <v>2381</v>
      </c>
      <c r="BJ26" s="121" t="s">
        <v>2482</v>
      </c>
      <c r="BK26" s="121" t="s">
        <v>2482</v>
      </c>
      <c r="BL26" s="121">
        <v>2</v>
      </c>
      <c r="BM26" s="124">
        <v>9.090909090909092</v>
      </c>
      <c r="BN26" s="121">
        <v>0</v>
      </c>
      <c r="BO26" s="124">
        <v>0</v>
      </c>
      <c r="BP26" s="121">
        <v>0</v>
      </c>
      <c r="BQ26" s="124">
        <v>0</v>
      </c>
      <c r="BR26" s="121">
        <v>20</v>
      </c>
      <c r="BS26" s="124">
        <v>90.9090909090909</v>
      </c>
      <c r="BT26" s="121">
        <v>22</v>
      </c>
      <c r="BU26" s="2"/>
      <c r="BV26" s="3"/>
      <c r="BW26" s="3"/>
      <c r="BX26" s="3"/>
      <c r="BY26" s="3"/>
    </row>
    <row r="27" spans="1:77" ht="41.45" customHeight="1">
      <c r="A27" s="64" t="s">
        <v>227</v>
      </c>
      <c r="C27" s="65"/>
      <c r="D27" s="65" t="s">
        <v>64</v>
      </c>
      <c r="E27" s="66">
        <v>163.2081707618812</v>
      </c>
      <c r="F27" s="68">
        <v>99.99406505715892</v>
      </c>
      <c r="G27" s="100" t="s">
        <v>571</v>
      </c>
      <c r="H27" s="65"/>
      <c r="I27" s="69" t="s">
        <v>227</v>
      </c>
      <c r="J27" s="70"/>
      <c r="K27" s="70"/>
      <c r="L27" s="69" t="s">
        <v>1809</v>
      </c>
      <c r="M27" s="73">
        <v>2.9779186175043595</v>
      </c>
      <c r="N27" s="74">
        <v>2699.53515625</v>
      </c>
      <c r="O27" s="74">
        <v>3416.129150390625</v>
      </c>
      <c r="P27" s="75"/>
      <c r="Q27" s="76"/>
      <c r="R27" s="76"/>
      <c r="S27" s="86"/>
      <c r="T27" s="48">
        <v>1</v>
      </c>
      <c r="U27" s="48">
        <v>1</v>
      </c>
      <c r="V27" s="49">
        <v>0</v>
      </c>
      <c r="W27" s="49">
        <v>0</v>
      </c>
      <c r="X27" s="49">
        <v>0</v>
      </c>
      <c r="Y27" s="49">
        <v>0.999996</v>
      </c>
      <c r="Z27" s="49">
        <v>0</v>
      </c>
      <c r="AA27" s="49" t="s">
        <v>2838</v>
      </c>
      <c r="AB27" s="71">
        <v>27</v>
      </c>
      <c r="AC27" s="71"/>
      <c r="AD27" s="72"/>
      <c r="AE27" s="78" t="s">
        <v>1058</v>
      </c>
      <c r="AF27" s="78">
        <v>12</v>
      </c>
      <c r="AG27" s="78">
        <v>303</v>
      </c>
      <c r="AH27" s="78">
        <v>2237</v>
      </c>
      <c r="AI27" s="78">
        <v>10566</v>
      </c>
      <c r="AJ27" s="78"/>
      <c r="AK27" s="78" t="s">
        <v>1199</v>
      </c>
      <c r="AL27" s="78"/>
      <c r="AM27" s="78"/>
      <c r="AN27" s="78"/>
      <c r="AO27" s="80">
        <v>43202.46576388889</v>
      </c>
      <c r="AP27" s="78"/>
      <c r="AQ27" s="78" t="b">
        <v>1</v>
      </c>
      <c r="AR27" s="78" t="b">
        <v>0</v>
      </c>
      <c r="AS27" s="78" t="b">
        <v>0</v>
      </c>
      <c r="AT27" s="78" t="s">
        <v>954</v>
      </c>
      <c r="AU27" s="78">
        <v>0</v>
      </c>
      <c r="AV27" s="78"/>
      <c r="AW27" s="78" t="b">
        <v>0</v>
      </c>
      <c r="AX27" s="78" t="s">
        <v>1637</v>
      </c>
      <c r="AY27" s="83" t="s">
        <v>1662</v>
      </c>
      <c r="AZ27" s="78" t="s">
        <v>66</v>
      </c>
      <c r="BA27" s="78" t="str">
        <f>REPLACE(INDEX(GroupVertices[Group],MATCH(Vertices[[#This Row],[Vertex]],GroupVertices[Vertex],0)),1,1,"")</f>
        <v>2</v>
      </c>
      <c r="BB27" s="48"/>
      <c r="BC27" s="48"/>
      <c r="BD27" s="48"/>
      <c r="BE27" s="48"/>
      <c r="BF27" s="48"/>
      <c r="BG27" s="48"/>
      <c r="BH27" s="121" t="s">
        <v>2382</v>
      </c>
      <c r="BI27" s="121" t="s">
        <v>2382</v>
      </c>
      <c r="BJ27" s="121" t="s">
        <v>2483</v>
      </c>
      <c r="BK27" s="121" t="s">
        <v>2483</v>
      </c>
      <c r="BL27" s="121">
        <v>3</v>
      </c>
      <c r="BM27" s="124">
        <v>6.25</v>
      </c>
      <c r="BN27" s="121">
        <v>0</v>
      </c>
      <c r="BO27" s="124">
        <v>0</v>
      </c>
      <c r="BP27" s="121">
        <v>0</v>
      </c>
      <c r="BQ27" s="124">
        <v>0</v>
      </c>
      <c r="BR27" s="121">
        <v>45</v>
      </c>
      <c r="BS27" s="124">
        <v>93.75</v>
      </c>
      <c r="BT27" s="121">
        <v>48</v>
      </c>
      <c r="BU27" s="2"/>
      <c r="BV27" s="3"/>
      <c r="BW27" s="3"/>
      <c r="BX27" s="3"/>
      <c r="BY27" s="3"/>
    </row>
    <row r="28" spans="1:77" ht="41.45" customHeight="1">
      <c r="A28" s="64" t="s">
        <v>228</v>
      </c>
      <c r="C28" s="65"/>
      <c r="D28" s="65" t="s">
        <v>64</v>
      </c>
      <c r="E28" s="66">
        <v>163.17627186387773</v>
      </c>
      <c r="F28" s="68">
        <v>99.99422175531974</v>
      </c>
      <c r="G28" s="100" t="s">
        <v>572</v>
      </c>
      <c r="H28" s="65"/>
      <c r="I28" s="69" t="s">
        <v>228</v>
      </c>
      <c r="J28" s="70"/>
      <c r="K28" s="70"/>
      <c r="L28" s="69" t="s">
        <v>1810</v>
      </c>
      <c r="M28" s="73">
        <v>2.925696343774872</v>
      </c>
      <c r="N28" s="74">
        <v>1096.85302734375</v>
      </c>
      <c r="O28" s="74">
        <v>6677.7939453125</v>
      </c>
      <c r="P28" s="75"/>
      <c r="Q28" s="76"/>
      <c r="R28" s="76"/>
      <c r="S28" s="86"/>
      <c r="T28" s="48">
        <v>0</v>
      </c>
      <c r="U28" s="48">
        <v>1</v>
      </c>
      <c r="V28" s="49">
        <v>0</v>
      </c>
      <c r="W28" s="49">
        <v>0.009901</v>
      </c>
      <c r="X28" s="49">
        <v>0.020866</v>
      </c>
      <c r="Y28" s="49">
        <v>0.466293</v>
      </c>
      <c r="Z28" s="49">
        <v>0</v>
      </c>
      <c r="AA28" s="49">
        <v>0</v>
      </c>
      <c r="AB28" s="71">
        <v>28</v>
      </c>
      <c r="AC28" s="71"/>
      <c r="AD28" s="72"/>
      <c r="AE28" s="78" t="s">
        <v>1059</v>
      </c>
      <c r="AF28" s="78">
        <v>1872</v>
      </c>
      <c r="AG28" s="78">
        <v>295</v>
      </c>
      <c r="AH28" s="78">
        <v>593</v>
      </c>
      <c r="AI28" s="78">
        <v>853</v>
      </c>
      <c r="AJ28" s="78"/>
      <c r="AK28" s="78" t="s">
        <v>1200</v>
      </c>
      <c r="AL28" s="78" t="s">
        <v>985</v>
      </c>
      <c r="AM28" s="83" t="s">
        <v>1390</v>
      </c>
      <c r="AN28" s="78"/>
      <c r="AO28" s="80">
        <v>42732.78753472222</v>
      </c>
      <c r="AP28" s="83" t="s">
        <v>1465</v>
      </c>
      <c r="AQ28" s="78" t="b">
        <v>0</v>
      </c>
      <c r="AR28" s="78" t="b">
        <v>0</v>
      </c>
      <c r="AS28" s="78" t="b">
        <v>1</v>
      </c>
      <c r="AT28" s="78" t="s">
        <v>954</v>
      </c>
      <c r="AU28" s="78">
        <v>6</v>
      </c>
      <c r="AV28" s="83" t="s">
        <v>1573</v>
      </c>
      <c r="AW28" s="78" t="b">
        <v>0</v>
      </c>
      <c r="AX28" s="78" t="s">
        <v>1637</v>
      </c>
      <c r="AY28" s="83" t="s">
        <v>1663</v>
      </c>
      <c r="AZ28" s="78" t="s">
        <v>66</v>
      </c>
      <c r="BA28" s="78" t="str">
        <f>REPLACE(INDEX(GroupVertices[Group],MATCH(Vertices[[#This Row],[Vertex]],GroupVertices[Vertex],0)),1,1,"")</f>
        <v>1</v>
      </c>
      <c r="BB28" s="48" t="s">
        <v>472</v>
      </c>
      <c r="BC28" s="48" t="s">
        <v>472</v>
      </c>
      <c r="BD28" s="48" t="s">
        <v>494</v>
      </c>
      <c r="BE28" s="48" t="s">
        <v>494</v>
      </c>
      <c r="BF28" s="48"/>
      <c r="BG28" s="48"/>
      <c r="BH28" s="121" t="s">
        <v>2383</v>
      </c>
      <c r="BI28" s="121" t="s">
        <v>2383</v>
      </c>
      <c r="BJ28" s="121" t="s">
        <v>2484</v>
      </c>
      <c r="BK28" s="121" t="s">
        <v>2484</v>
      </c>
      <c r="BL28" s="121">
        <v>0</v>
      </c>
      <c r="BM28" s="124">
        <v>0</v>
      </c>
      <c r="BN28" s="121">
        <v>0</v>
      </c>
      <c r="BO28" s="124">
        <v>0</v>
      </c>
      <c r="BP28" s="121">
        <v>0</v>
      </c>
      <c r="BQ28" s="124">
        <v>0</v>
      </c>
      <c r="BR28" s="121">
        <v>7</v>
      </c>
      <c r="BS28" s="124">
        <v>100</v>
      </c>
      <c r="BT28" s="121">
        <v>7</v>
      </c>
      <c r="BU28" s="2"/>
      <c r="BV28" s="3"/>
      <c r="BW28" s="3"/>
      <c r="BX28" s="3"/>
      <c r="BY28" s="3"/>
    </row>
    <row r="29" spans="1:77" ht="41.45" customHeight="1">
      <c r="A29" s="64" t="s">
        <v>229</v>
      </c>
      <c r="C29" s="65"/>
      <c r="D29" s="65" t="s">
        <v>64</v>
      </c>
      <c r="E29" s="66">
        <v>166.05514740869035</v>
      </c>
      <c r="F29" s="68">
        <v>99.98007974630568</v>
      </c>
      <c r="G29" s="100" t="s">
        <v>573</v>
      </c>
      <c r="H29" s="65"/>
      <c r="I29" s="69" t="s">
        <v>229</v>
      </c>
      <c r="J29" s="70"/>
      <c r="K29" s="70"/>
      <c r="L29" s="69" t="s">
        <v>1811</v>
      </c>
      <c r="M29" s="73">
        <v>7.638756547861168</v>
      </c>
      <c r="N29" s="74">
        <v>5600.4794921875</v>
      </c>
      <c r="O29" s="74">
        <v>6034.6904296875</v>
      </c>
      <c r="P29" s="75"/>
      <c r="Q29" s="76"/>
      <c r="R29" s="76"/>
      <c r="S29" s="86"/>
      <c r="T29" s="48">
        <v>0</v>
      </c>
      <c r="U29" s="48">
        <v>1</v>
      </c>
      <c r="V29" s="49">
        <v>0</v>
      </c>
      <c r="W29" s="49">
        <v>0.2</v>
      </c>
      <c r="X29" s="49">
        <v>0</v>
      </c>
      <c r="Y29" s="49">
        <v>0.610685</v>
      </c>
      <c r="Z29" s="49">
        <v>0</v>
      </c>
      <c r="AA29" s="49">
        <v>0</v>
      </c>
      <c r="AB29" s="71">
        <v>29</v>
      </c>
      <c r="AC29" s="71"/>
      <c r="AD29" s="72"/>
      <c r="AE29" s="78" t="s">
        <v>1060</v>
      </c>
      <c r="AF29" s="78">
        <v>1481</v>
      </c>
      <c r="AG29" s="78">
        <v>1017</v>
      </c>
      <c r="AH29" s="78">
        <v>38561</v>
      </c>
      <c r="AI29" s="78">
        <v>16110</v>
      </c>
      <c r="AJ29" s="78"/>
      <c r="AK29" s="78" t="s">
        <v>1201</v>
      </c>
      <c r="AL29" s="78" t="s">
        <v>1004</v>
      </c>
      <c r="AM29" s="83" t="s">
        <v>1391</v>
      </c>
      <c r="AN29" s="78"/>
      <c r="AO29" s="80">
        <v>42243.558125</v>
      </c>
      <c r="AP29" s="83" t="s">
        <v>1466</v>
      </c>
      <c r="AQ29" s="78" t="b">
        <v>0</v>
      </c>
      <c r="AR29" s="78" t="b">
        <v>0</v>
      </c>
      <c r="AS29" s="78" t="b">
        <v>1</v>
      </c>
      <c r="AT29" s="78" t="s">
        <v>954</v>
      </c>
      <c r="AU29" s="78">
        <v>15</v>
      </c>
      <c r="AV29" s="83" t="s">
        <v>1573</v>
      </c>
      <c r="AW29" s="78" t="b">
        <v>0</v>
      </c>
      <c r="AX29" s="78" t="s">
        <v>1637</v>
      </c>
      <c r="AY29" s="83" t="s">
        <v>1664</v>
      </c>
      <c r="AZ29" s="78" t="s">
        <v>66</v>
      </c>
      <c r="BA29" s="78" t="str">
        <f>REPLACE(INDEX(GroupVertices[Group],MATCH(Vertices[[#This Row],[Vertex]],GroupVertices[Vertex],0)),1,1,"")</f>
        <v>11</v>
      </c>
      <c r="BB29" s="48"/>
      <c r="BC29" s="48"/>
      <c r="BD29" s="48"/>
      <c r="BE29" s="48"/>
      <c r="BF29" s="48"/>
      <c r="BG29" s="48"/>
      <c r="BH29" s="121" t="s">
        <v>2384</v>
      </c>
      <c r="BI29" s="121" t="s">
        <v>2384</v>
      </c>
      <c r="BJ29" s="121" t="s">
        <v>2485</v>
      </c>
      <c r="BK29" s="121" t="s">
        <v>2485</v>
      </c>
      <c r="BL29" s="121">
        <v>0</v>
      </c>
      <c r="BM29" s="124">
        <v>0</v>
      </c>
      <c r="BN29" s="121">
        <v>0</v>
      </c>
      <c r="BO29" s="124">
        <v>0</v>
      </c>
      <c r="BP29" s="121">
        <v>0</v>
      </c>
      <c r="BQ29" s="124">
        <v>0</v>
      </c>
      <c r="BR29" s="121">
        <v>20</v>
      </c>
      <c r="BS29" s="124">
        <v>100</v>
      </c>
      <c r="BT29" s="121">
        <v>20</v>
      </c>
      <c r="BU29" s="2"/>
      <c r="BV29" s="3"/>
      <c r="BW29" s="3"/>
      <c r="BX29" s="3"/>
      <c r="BY29" s="3"/>
    </row>
    <row r="30" spans="1:77" ht="41.45" customHeight="1">
      <c r="A30" s="64" t="s">
        <v>233</v>
      </c>
      <c r="C30" s="65"/>
      <c r="D30" s="65" t="s">
        <v>64</v>
      </c>
      <c r="E30" s="66">
        <v>653.9767039074247</v>
      </c>
      <c r="F30" s="68">
        <v>97.58324426566345</v>
      </c>
      <c r="G30" s="100" t="s">
        <v>577</v>
      </c>
      <c r="H30" s="65"/>
      <c r="I30" s="69" t="s">
        <v>233</v>
      </c>
      <c r="J30" s="70"/>
      <c r="K30" s="70"/>
      <c r="L30" s="69" t="s">
        <v>1812</v>
      </c>
      <c r="M30" s="73">
        <v>806.4241277298942</v>
      </c>
      <c r="N30" s="74">
        <v>6003.29833984375</v>
      </c>
      <c r="O30" s="74">
        <v>6034.6904296875</v>
      </c>
      <c r="P30" s="75"/>
      <c r="Q30" s="76"/>
      <c r="R30" s="76"/>
      <c r="S30" s="86"/>
      <c r="T30" s="48">
        <v>4</v>
      </c>
      <c r="U30" s="48">
        <v>1</v>
      </c>
      <c r="V30" s="49">
        <v>6</v>
      </c>
      <c r="W30" s="49">
        <v>0.333333</v>
      </c>
      <c r="X30" s="49">
        <v>0</v>
      </c>
      <c r="Y30" s="49">
        <v>2.167931</v>
      </c>
      <c r="Z30" s="49">
        <v>0</v>
      </c>
      <c r="AA30" s="49">
        <v>0</v>
      </c>
      <c r="AB30" s="71">
        <v>30</v>
      </c>
      <c r="AC30" s="71"/>
      <c r="AD30" s="72"/>
      <c r="AE30" s="78" t="s">
        <v>1061</v>
      </c>
      <c r="AF30" s="78">
        <v>2974</v>
      </c>
      <c r="AG30" s="78">
        <v>123384</v>
      </c>
      <c r="AH30" s="78">
        <v>332092</v>
      </c>
      <c r="AI30" s="78">
        <v>446</v>
      </c>
      <c r="AJ30" s="78"/>
      <c r="AK30" s="78" t="s">
        <v>1202</v>
      </c>
      <c r="AL30" s="78"/>
      <c r="AM30" s="83" t="s">
        <v>1392</v>
      </c>
      <c r="AN30" s="78"/>
      <c r="AO30" s="80">
        <v>40063.47990740741</v>
      </c>
      <c r="AP30" s="83" t="s">
        <v>1467</v>
      </c>
      <c r="AQ30" s="78" t="b">
        <v>0</v>
      </c>
      <c r="AR30" s="78" t="b">
        <v>0</v>
      </c>
      <c r="AS30" s="78" t="b">
        <v>1</v>
      </c>
      <c r="AT30" s="78" t="s">
        <v>954</v>
      </c>
      <c r="AU30" s="78">
        <v>199</v>
      </c>
      <c r="AV30" s="83" t="s">
        <v>1573</v>
      </c>
      <c r="AW30" s="78" t="b">
        <v>0</v>
      </c>
      <c r="AX30" s="78" t="s">
        <v>1637</v>
      </c>
      <c r="AY30" s="83" t="s">
        <v>1665</v>
      </c>
      <c r="AZ30" s="78" t="s">
        <v>66</v>
      </c>
      <c r="BA30" s="78" t="str">
        <f>REPLACE(INDEX(GroupVertices[Group],MATCH(Vertices[[#This Row],[Vertex]],GroupVertices[Vertex],0)),1,1,"")</f>
        <v>11</v>
      </c>
      <c r="BB30" s="48"/>
      <c r="BC30" s="48"/>
      <c r="BD30" s="48"/>
      <c r="BE30" s="48"/>
      <c r="BF30" s="48"/>
      <c r="BG30" s="48"/>
      <c r="BH30" s="121" t="s">
        <v>2385</v>
      </c>
      <c r="BI30" s="121" t="s">
        <v>2385</v>
      </c>
      <c r="BJ30" s="121" t="s">
        <v>2257</v>
      </c>
      <c r="BK30" s="121" t="s">
        <v>2257</v>
      </c>
      <c r="BL30" s="121">
        <v>0</v>
      </c>
      <c r="BM30" s="124">
        <v>0</v>
      </c>
      <c r="BN30" s="121">
        <v>0</v>
      </c>
      <c r="BO30" s="124">
        <v>0</v>
      </c>
      <c r="BP30" s="121">
        <v>0</v>
      </c>
      <c r="BQ30" s="124">
        <v>0</v>
      </c>
      <c r="BR30" s="121">
        <v>18</v>
      </c>
      <c r="BS30" s="124">
        <v>100</v>
      </c>
      <c r="BT30" s="121">
        <v>18</v>
      </c>
      <c r="BU30" s="2"/>
      <c r="BV30" s="3"/>
      <c r="BW30" s="3"/>
      <c r="BX30" s="3"/>
      <c r="BY30" s="3"/>
    </row>
    <row r="31" spans="1:77" ht="41.45" customHeight="1">
      <c r="A31" s="64" t="s">
        <v>230</v>
      </c>
      <c r="C31" s="65"/>
      <c r="D31" s="65" t="s">
        <v>64</v>
      </c>
      <c r="E31" s="66">
        <v>163.03671418511257</v>
      </c>
      <c r="F31" s="68">
        <v>99.99490730977332</v>
      </c>
      <c r="G31" s="100" t="s">
        <v>574</v>
      </c>
      <c r="H31" s="65"/>
      <c r="I31" s="69" t="s">
        <v>230</v>
      </c>
      <c r="J31" s="70"/>
      <c r="K31" s="70"/>
      <c r="L31" s="69" t="s">
        <v>1813</v>
      </c>
      <c r="M31" s="73">
        <v>2.6972238962083614</v>
      </c>
      <c r="N31" s="74">
        <v>5600.4794921875</v>
      </c>
      <c r="O31" s="74">
        <v>7140.46240234375</v>
      </c>
      <c r="P31" s="75"/>
      <c r="Q31" s="76"/>
      <c r="R31" s="76"/>
      <c r="S31" s="86"/>
      <c r="T31" s="48">
        <v>0</v>
      </c>
      <c r="U31" s="48">
        <v>1</v>
      </c>
      <c r="V31" s="49">
        <v>0</v>
      </c>
      <c r="W31" s="49">
        <v>0.2</v>
      </c>
      <c r="X31" s="49">
        <v>0</v>
      </c>
      <c r="Y31" s="49">
        <v>0.610685</v>
      </c>
      <c r="Z31" s="49">
        <v>0</v>
      </c>
      <c r="AA31" s="49">
        <v>0</v>
      </c>
      <c r="AB31" s="71">
        <v>31</v>
      </c>
      <c r="AC31" s="71"/>
      <c r="AD31" s="72"/>
      <c r="AE31" s="78" t="s">
        <v>1062</v>
      </c>
      <c r="AF31" s="78">
        <v>292</v>
      </c>
      <c r="AG31" s="78">
        <v>260</v>
      </c>
      <c r="AH31" s="78">
        <v>2314</v>
      </c>
      <c r="AI31" s="78">
        <v>261</v>
      </c>
      <c r="AJ31" s="78"/>
      <c r="AK31" s="78" t="s">
        <v>1203</v>
      </c>
      <c r="AL31" s="78" t="s">
        <v>1323</v>
      </c>
      <c r="AM31" s="83" t="s">
        <v>1393</v>
      </c>
      <c r="AN31" s="78"/>
      <c r="AO31" s="80">
        <v>41521.476168981484</v>
      </c>
      <c r="AP31" s="83" t="s">
        <v>1468</v>
      </c>
      <c r="AQ31" s="78" t="b">
        <v>1</v>
      </c>
      <c r="AR31" s="78" t="b">
        <v>0</v>
      </c>
      <c r="AS31" s="78" t="b">
        <v>0</v>
      </c>
      <c r="AT31" s="78" t="s">
        <v>954</v>
      </c>
      <c r="AU31" s="78">
        <v>6</v>
      </c>
      <c r="AV31" s="83" t="s">
        <v>1573</v>
      </c>
      <c r="AW31" s="78" t="b">
        <v>0</v>
      </c>
      <c r="AX31" s="78" t="s">
        <v>1637</v>
      </c>
      <c r="AY31" s="83" t="s">
        <v>1666</v>
      </c>
      <c r="AZ31" s="78" t="s">
        <v>66</v>
      </c>
      <c r="BA31" s="78" t="str">
        <f>REPLACE(INDEX(GroupVertices[Group],MATCH(Vertices[[#This Row],[Vertex]],GroupVertices[Vertex],0)),1,1,"")</f>
        <v>11</v>
      </c>
      <c r="BB31" s="48"/>
      <c r="BC31" s="48"/>
      <c r="BD31" s="48"/>
      <c r="BE31" s="48"/>
      <c r="BF31" s="48"/>
      <c r="BG31" s="48"/>
      <c r="BH31" s="121" t="s">
        <v>2384</v>
      </c>
      <c r="BI31" s="121" t="s">
        <v>2384</v>
      </c>
      <c r="BJ31" s="121" t="s">
        <v>2485</v>
      </c>
      <c r="BK31" s="121" t="s">
        <v>2485</v>
      </c>
      <c r="BL31" s="121">
        <v>0</v>
      </c>
      <c r="BM31" s="124">
        <v>0</v>
      </c>
      <c r="BN31" s="121">
        <v>0</v>
      </c>
      <c r="BO31" s="124">
        <v>0</v>
      </c>
      <c r="BP31" s="121">
        <v>0</v>
      </c>
      <c r="BQ31" s="124">
        <v>0</v>
      </c>
      <c r="BR31" s="121">
        <v>20</v>
      </c>
      <c r="BS31" s="124">
        <v>100</v>
      </c>
      <c r="BT31" s="121">
        <v>20</v>
      </c>
      <c r="BU31" s="2"/>
      <c r="BV31" s="3"/>
      <c r="BW31" s="3"/>
      <c r="BX31" s="3"/>
      <c r="BY31" s="3"/>
    </row>
    <row r="32" spans="1:77" ht="41.45" customHeight="1">
      <c r="A32" s="64" t="s">
        <v>231</v>
      </c>
      <c r="C32" s="65"/>
      <c r="D32" s="65" t="s">
        <v>64</v>
      </c>
      <c r="E32" s="66">
        <v>162.1794313012695</v>
      </c>
      <c r="F32" s="68">
        <v>99.99911857284539</v>
      </c>
      <c r="G32" s="100" t="s">
        <v>575</v>
      </c>
      <c r="H32" s="65"/>
      <c r="I32" s="69" t="s">
        <v>231</v>
      </c>
      <c r="J32" s="70"/>
      <c r="K32" s="70"/>
      <c r="L32" s="69" t="s">
        <v>1814</v>
      </c>
      <c r="M32" s="73">
        <v>1.2937502897283704</v>
      </c>
      <c r="N32" s="74">
        <v>1586.369384765625</v>
      </c>
      <c r="O32" s="74">
        <v>4291.33544921875</v>
      </c>
      <c r="P32" s="75"/>
      <c r="Q32" s="76"/>
      <c r="R32" s="76"/>
      <c r="S32" s="86"/>
      <c r="T32" s="48">
        <v>1</v>
      </c>
      <c r="U32" s="48">
        <v>1</v>
      </c>
      <c r="V32" s="49">
        <v>0</v>
      </c>
      <c r="W32" s="49">
        <v>0</v>
      </c>
      <c r="X32" s="49">
        <v>0</v>
      </c>
      <c r="Y32" s="49">
        <v>0.999996</v>
      </c>
      <c r="Z32" s="49">
        <v>0</v>
      </c>
      <c r="AA32" s="49" t="s">
        <v>2838</v>
      </c>
      <c r="AB32" s="71">
        <v>32</v>
      </c>
      <c r="AC32" s="71"/>
      <c r="AD32" s="72"/>
      <c r="AE32" s="78" t="s">
        <v>1063</v>
      </c>
      <c r="AF32" s="78">
        <v>1</v>
      </c>
      <c r="AG32" s="78">
        <v>45</v>
      </c>
      <c r="AH32" s="78">
        <v>1288</v>
      </c>
      <c r="AI32" s="78">
        <v>24</v>
      </c>
      <c r="AJ32" s="78"/>
      <c r="AK32" s="78" t="s">
        <v>1204</v>
      </c>
      <c r="AL32" s="78" t="s">
        <v>1324</v>
      </c>
      <c r="AM32" s="83" t="s">
        <v>1394</v>
      </c>
      <c r="AN32" s="78"/>
      <c r="AO32" s="80">
        <v>43251.54167824074</v>
      </c>
      <c r="AP32" s="83" t="s">
        <v>1469</v>
      </c>
      <c r="AQ32" s="78" t="b">
        <v>0</v>
      </c>
      <c r="AR32" s="78" t="b">
        <v>0</v>
      </c>
      <c r="AS32" s="78" t="b">
        <v>0</v>
      </c>
      <c r="AT32" s="78" t="s">
        <v>954</v>
      </c>
      <c r="AU32" s="78">
        <v>2</v>
      </c>
      <c r="AV32" s="83" t="s">
        <v>1573</v>
      </c>
      <c r="AW32" s="78" t="b">
        <v>0</v>
      </c>
      <c r="AX32" s="78" t="s">
        <v>1637</v>
      </c>
      <c r="AY32" s="83" t="s">
        <v>1667</v>
      </c>
      <c r="AZ32" s="78" t="s">
        <v>66</v>
      </c>
      <c r="BA32" s="78" t="str">
        <f>REPLACE(INDEX(GroupVertices[Group],MATCH(Vertices[[#This Row],[Vertex]],GroupVertices[Vertex],0)),1,1,"")</f>
        <v>2</v>
      </c>
      <c r="BB32" s="48" t="s">
        <v>473</v>
      </c>
      <c r="BC32" s="48" t="s">
        <v>473</v>
      </c>
      <c r="BD32" s="48" t="s">
        <v>2052</v>
      </c>
      <c r="BE32" s="48" t="s">
        <v>2052</v>
      </c>
      <c r="BF32" s="48"/>
      <c r="BG32" s="48"/>
      <c r="BH32" s="121" t="s">
        <v>2386</v>
      </c>
      <c r="BI32" s="121" t="s">
        <v>2386</v>
      </c>
      <c r="BJ32" s="121" t="s">
        <v>2486</v>
      </c>
      <c r="BK32" s="121" t="s">
        <v>2486</v>
      </c>
      <c r="BL32" s="121">
        <v>9</v>
      </c>
      <c r="BM32" s="124">
        <v>26.470588235294116</v>
      </c>
      <c r="BN32" s="121">
        <v>0</v>
      </c>
      <c r="BO32" s="124">
        <v>0</v>
      </c>
      <c r="BP32" s="121">
        <v>0</v>
      </c>
      <c r="BQ32" s="124">
        <v>0</v>
      </c>
      <c r="BR32" s="121">
        <v>25</v>
      </c>
      <c r="BS32" s="124">
        <v>73.52941176470588</v>
      </c>
      <c r="BT32" s="121">
        <v>34</v>
      </c>
      <c r="BU32" s="2"/>
      <c r="BV32" s="3"/>
      <c r="BW32" s="3"/>
      <c r="BX32" s="3"/>
      <c r="BY32" s="3"/>
    </row>
    <row r="33" spans="1:77" ht="41.45" customHeight="1">
      <c r="A33" s="64" t="s">
        <v>232</v>
      </c>
      <c r="C33" s="65"/>
      <c r="D33" s="65" t="s">
        <v>64</v>
      </c>
      <c r="E33" s="66">
        <v>162.8453207970918</v>
      </c>
      <c r="F33" s="68">
        <v>99.99584749873826</v>
      </c>
      <c r="G33" s="100" t="s">
        <v>576</v>
      </c>
      <c r="H33" s="65"/>
      <c r="I33" s="69" t="s">
        <v>232</v>
      </c>
      <c r="J33" s="70"/>
      <c r="K33" s="70"/>
      <c r="L33" s="69" t="s">
        <v>1815</v>
      </c>
      <c r="M33" s="73">
        <v>2.3838902538314333</v>
      </c>
      <c r="N33" s="74">
        <v>7773.751953125</v>
      </c>
      <c r="O33" s="74">
        <v>5252.416015625</v>
      </c>
      <c r="P33" s="75"/>
      <c r="Q33" s="76"/>
      <c r="R33" s="76"/>
      <c r="S33" s="86"/>
      <c r="T33" s="48">
        <v>0</v>
      </c>
      <c r="U33" s="48">
        <v>1</v>
      </c>
      <c r="V33" s="49">
        <v>0</v>
      </c>
      <c r="W33" s="49">
        <v>1</v>
      </c>
      <c r="X33" s="49">
        <v>0</v>
      </c>
      <c r="Y33" s="49">
        <v>0.999996</v>
      </c>
      <c r="Z33" s="49">
        <v>0</v>
      </c>
      <c r="AA33" s="49">
        <v>0</v>
      </c>
      <c r="AB33" s="71">
        <v>33</v>
      </c>
      <c r="AC33" s="71"/>
      <c r="AD33" s="72"/>
      <c r="AE33" s="78" t="s">
        <v>1064</v>
      </c>
      <c r="AF33" s="78">
        <v>121</v>
      </c>
      <c r="AG33" s="78">
        <v>212</v>
      </c>
      <c r="AH33" s="78">
        <v>1890</v>
      </c>
      <c r="AI33" s="78">
        <v>4368</v>
      </c>
      <c r="AJ33" s="78"/>
      <c r="AK33" s="78" t="s">
        <v>1205</v>
      </c>
      <c r="AL33" s="78" t="s">
        <v>1325</v>
      </c>
      <c r="AM33" s="83" t="s">
        <v>1395</v>
      </c>
      <c r="AN33" s="78"/>
      <c r="AO33" s="80">
        <v>42538.94122685185</v>
      </c>
      <c r="AP33" s="83" t="s">
        <v>1470</v>
      </c>
      <c r="AQ33" s="78" t="b">
        <v>1</v>
      </c>
      <c r="AR33" s="78" t="b">
        <v>0</v>
      </c>
      <c r="AS33" s="78" t="b">
        <v>0</v>
      </c>
      <c r="AT33" s="78" t="s">
        <v>954</v>
      </c>
      <c r="AU33" s="78">
        <v>1</v>
      </c>
      <c r="AV33" s="78"/>
      <c r="AW33" s="78" t="b">
        <v>0</v>
      </c>
      <c r="AX33" s="78" t="s">
        <v>1637</v>
      </c>
      <c r="AY33" s="83" t="s">
        <v>1668</v>
      </c>
      <c r="AZ33" s="78" t="s">
        <v>66</v>
      </c>
      <c r="BA33" s="78" t="str">
        <f>REPLACE(INDEX(GroupVertices[Group],MATCH(Vertices[[#This Row],[Vertex]],GroupVertices[Vertex],0)),1,1,"")</f>
        <v>26</v>
      </c>
      <c r="BB33" s="48"/>
      <c r="BC33" s="48"/>
      <c r="BD33" s="48"/>
      <c r="BE33" s="48"/>
      <c r="BF33" s="48"/>
      <c r="BG33" s="48"/>
      <c r="BH33" s="121" t="s">
        <v>2387</v>
      </c>
      <c r="BI33" s="121" t="s">
        <v>2387</v>
      </c>
      <c r="BJ33" s="121" t="s">
        <v>2487</v>
      </c>
      <c r="BK33" s="121" t="s">
        <v>2487</v>
      </c>
      <c r="BL33" s="121">
        <v>1</v>
      </c>
      <c r="BM33" s="124">
        <v>2.5641025641025643</v>
      </c>
      <c r="BN33" s="121">
        <v>0</v>
      </c>
      <c r="BO33" s="124">
        <v>0</v>
      </c>
      <c r="BP33" s="121">
        <v>0</v>
      </c>
      <c r="BQ33" s="124">
        <v>0</v>
      </c>
      <c r="BR33" s="121">
        <v>38</v>
      </c>
      <c r="BS33" s="124">
        <v>97.43589743589743</v>
      </c>
      <c r="BT33" s="121">
        <v>39</v>
      </c>
      <c r="BU33" s="2"/>
      <c r="BV33" s="3"/>
      <c r="BW33" s="3"/>
      <c r="BX33" s="3"/>
      <c r="BY33" s="3"/>
    </row>
    <row r="34" spans="1:77" ht="41.45" customHeight="1">
      <c r="A34" s="64" t="s">
        <v>332</v>
      </c>
      <c r="C34" s="65"/>
      <c r="D34" s="65" t="s">
        <v>64</v>
      </c>
      <c r="E34" s="66">
        <v>162.8692449705944</v>
      </c>
      <c r="F34" s="68">
        <v>99.99572997511764</v>
      </c>
      <c r="G34" s="100" t="s">
        <v>1597</v>
      </c>
      <c r="H34" s="65"/>
      <c r="I34" s="69" t="s">
        <v>332</v>
      </c>
      <c r="J34" s="70"/>
      <c r="K34" s="70"/>
      <c r="L34" s="69" t="s">
        <v>1816</v>
      </c>
      <c r="M34" s="73">
        <v>2.4230569591285493</v>
      </c>
      <c r="N34" s="74">
        <v>7773.751953125</v>
      </c>
      <c r="O34" s="74">
        <v>4676.0029296875</v>
      </c>
      <c r="P34" s="75"/>
      <c r="Q34" s="76"/>
      <c r="R34" s="76"/>
      <c r="S34" s="86"/>
      <c r="T34" s="48">
        <v>1</v>
      </c>
      <c r="U34" s="48">
        <v>0</v>
      </c>
      <c r="V34" s="49">
        <v>0</v>
      </c>
      <c r="W34" s="49">
        <v>1</v>
      </c>
      <c r="X34" s="49">
        <v>0</v>
      </c>
      <c r="Y34" s="49">
        <v>0.999996</v>
      </c>
      <c r="Z34" s="49">
        <v>0</v>
      </c>
      <c r="AA34" s="49">
        <v>0</v>
      </c>
      <c r="AB34" s="71">
        <v>34</v>
      </c>
      <c r="AC34" s="71"/>
      <c r="AD34" s="72"/>
      <c r="AE34" s="78" t="s">
        <v>1065</v>
      </c>
      <c r="AF34" s="78">
        <v>205</v>
      </c>
      <c r="AG34" s="78">
        <v>218</v>
      </c>
      <c r="AH34" s="78">
        <v>7984</v>
      </c>
      <c r="AI34" s="78">
        <v>12760</v>
      </c>
      <c r="AJ34" s="78"/>
      <c r="AK34" s="78" t="s">
        <v>1206</v>
      </c>
      <c r="AL34" s="78"/>
      <c r="AM34" s="78"/>
      <c r="AN34" s="78"/>
      <c r="AO34" s="80">
        <v>41585.690983796296</v>
      </c>
      <c r="AP34" s="83" t="s">
        <v>1471</v>
      </c>
      <c r="AQ34" s="78" t="b">
        <v>1</v>
      </c>
      <c r="AR34" s="78" t="b">
        <v>0</v>
      </c>
      <c r="AS34" s="78" t="b">
        <v>0</v>
      </c>
      <c r="AT34" s="78"/>
      <c r="AU34" s="78">
        <v>4</v>
      </c>
      <c r="AV34" s="83" t="s">
        <v>1573</v>
      </c>
      <c r="AW34" s="78" t="b">
        <v>0</v>
      </c>
      <c r="AX34" s="78" t="s">
        <v>1637</v>
      </c>
      <c r="AY34" s="83" t="s">
        <v>1669</v>
      </c>
      <c r="AZ34" s="78" t="s">
        <v>65</v>
      </c>
      <c r="BA34" s="78" t="str">
        <f>REPLACE(INDEX(GroupVertices[Group],MATCH(Vertices[[#This Row],[Vertex]],GroupVertices[Vertex],0)),1,1,"")</f>
        <v>26</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234</v>
      </c>
      <c r="C35" s="65"/>
      <c r="D35" s="65" t="s">
        <v>64</v>
      </c>
      <c r="E35" s="66">
        <v>163.51918501741497</v>
      </c>
      <c r="F35" s="68">
        <v>99.99253725009092</v>
      </c>
      <c r="G35" s="100" t="s">
        <v>578</v>
      </c>
      <c r="H35" s="65"/>
      <c r="I35" s="69" t="s">
        <v>234</v>
      </c>
      <c r="J35" s="70"/>
      <c r="K35" s="70"/>
      <c r="L35" s="69" t="s">
        <v>1817</v>
      </c>
      <c r="M35" s="73">
        <v>3.487085786366868</v>
      </c>
      <c r="N35" s="74">
        <v>6003.29833984375</v>
      </c>
      <c r="O35" s="74">
        <v>7140.46240234375</v>
      </c>
      <c r="P35" s="75"/>
      <c r="Q35" s="76"/>
      <c r="R35" s="76"/>
      <c r="S35" s="86"/>
      <c r="T35" s="48">
        <v>0</v>
      </c>
      <c r="U35" s="48">
        <v>1</v>
      </c>
      <c r="V35" s="49">
        <v>0</v>
      </c>
      <c r="W35" s="49">
        <v>0.2</v>
      </c>
      <c r="X35" s="49">
        <v>0</v>
      </c>
      <c r="Y35" s="49">
        <v>0.610685</v>
      </c>
      <c r="Z35" s="49">
        <v>0</v>
      </c>
      <c r="AA35" s="49">
        <v>0</v>
      </c>
      <c r="AB35" s="71">
        <v>35</v>
      </c>
      <c r="AC35" s="71"/>
      <c r="AD35" s="72"/>
      <c r="AE35" s="78" t="s">
        <v>1066</v>
      </c>
      <c r="AF35" s="78">
        <v>363</v>
      </c>
      <c r="AG35" s="78">
        <v>381</v>
      </c>
      <c r="AH35" s="78">
        <v>11593</v>
      </c>
      <c r="AI35" s="78">
        <v>1456</v>
      </c>
      <c r="AJ35" s="78"/>
      <c r="AK35" s="78" t="s">
        <v>1207</v>
      </c>
      <c r="AL35" s="78" t="s">
        <v>1326</v>
      </c>
      <c r="AM35" s="78"/>
      <c r="AN35" s="78"/>
      <c r="AO35" s="80">
        <v>40382.75969907407</v>
      </c>
      <c r="AP35" s="83" t="s">
        <v>1472</v>
      </c>
      <c r="AQ35" s="78" t="b">
        <v>0</v>
      </c>
      <c r="AR35" s="78" t="b">
        <v>0</v>
      </c>
      <c r="AS35" s="78" t="b">
        <v>0</v>
      </c>
      <c r="AT35" s="78" t="s">
        <v>954</v>
      </c>
      <c r="AU35" s="78">
        <v>0</v>
      </c>
      <c r="AV35" s="83" t="s">
        <v>1578</v>
      </c>
      <c r="AW35" s="78" t="b">
        <v>0</v>
      </c>
      <c r="AX35" s="78" t="s">
        <v>1637</v>
      </c>
      <c r="AY35" s="83" t="s">
        <v>1670</v>
      </c>
      <c r="AZ35" s="78" t="s">
        <v>66</v>
      </c>
      <c r="BA35" s="78" t="str">
        <f>REPLACE(INDEX(GroupVertices[Group],MATCH(Vertices[[#This Row],[Vertex]],GroupVertices[Vertex],0)),1,1,"")</f>
        <v>11</v>
      </c>
      <c r="BB35" s="48"/>
      <c r="BC35" s="48"/>
      <c r="BD35" s="48"/>
      <c r="BE35" s="48"/>
      <c r="BF35" s="48"/>
      <c r="BG35" s="48"/>
      <c r="BH35" s="121" t="s">
        <v>2384</v>
      </c>
      <c r="BI35" s="121" t="s">
        <v>2384</v>
      </c>
      <c r="BJ35" s="121" t="s">
        <v>2485</v>
      </c>
      <c r="BK35" s="121" t="s">
        <v>2485</v>
      </c>
      <c r="BL35" s="121">
        <v>0</v>
      </c>
      <c r="BM35" s="124">
        <v>0</v>
      </c>
      <c r="BN35" s="121">
        <v>0</v>
      </c>
      <c r="BO35" s="124">
        <v>0</v>
      </c>
      <c r="BP35" s="121">
        <v>0</v>
      </c>
      <c r="BQ35" s="124">
        <v>0</v>
      </c>
      <c r="BR35" s="121">
        <v>20</v>
      </c>
      <c r="BS35" s="124">
        <v>100</v>
      </c>
      <c r="BT35" s="121">
        <v>20</v>
      </c>
      <c r="BU35" s="2"/>
      <c r="BV35" s="3"/>
      <c r="BW35" s="3"/>
      <c r="BX35" s="3"/>
      <c r="BY35" s="3"/>
    </row>
    <row r="36" spans="1:77" ht="41.45" customHeight="1">
      <c r="A36" s="64" t="s">
        <v>235</v>
      </c>
      <c r="C36" s="65"/>
      <c r="D36" s="65" t="s">
        <v>64</v>
      </c>
      <c r="E36" s="66">
        <v>163.03671418511257</v>
      </c>
      <c r="F36" s="68">
        <v>99.99490730977332</v>
      </c>
      <c r="G36" s="100" t="s">
        <v>1598</v>
      </c>
      <c r="H36" s="65"/>
      <c r="I36" s="69" t="s">
        <v>235</v>
      </c>
      <c r="J36" s="70"/>
      <c r="K36" s="70"/>
      <c r="L36" s="69" t="s">
        <v>1818</v>
      </c>
      <c r="M36" s="73">
        <v>2.6972238962083614</v>
      </c>
      <c r="N36" s="74">
        <v>6753.7099609375</v>
      </c>
      <c r="O36" s="74">
        <v>7393.37841796875</v>
      </c>
      <c r="P36" s="75"/>
      <c r="Q36" s="76"/>
      <c r="R36" s="76"/>
      <c r="S36" s="86"/>
      <c r="T36" s="48">
        <v>1</v>
      </c>
      <c r="U36" s="48">
        <v>1</v>
      </c>
      <c r="V36" s="49">
        <v>0</v>
      </c>
      <c r="W36" s="49">
        <v>0.5</v>
      </c>
      <c r="X36" s="49">
        <v>0</v>
      </c>
      <c r="Y36" s="49">
        <v>0.999996</v>
      </c>
      <c r="Z36" s="49">
        <v>0.5</v>
      </c>
      <c r="AA36" s="49">
        <v>0</v>
      </c>
      <c r="AB36" s="71">
        <v>36</v>
      </c>
      <c r="AC36" s="71"/>
      <c r="AD36" s="72"/>
      <c r="AE36" s="78" t="s">
        <v>1067</v>
      </c>
      <c r="AF36" s="78">
        <v>314</v>
      </c>
      <c r="AG36" s="78">
        <v>260</v>
      </c>
      <c r="AH36" s="78">
        <v>811</v>
      </c>
      <c r="AI36" s="78">
        <v>2711</v>
      </c>
      <c r="AJ36" s="78"/>
      <c r="AK36" s="78" t="s">
        <v>1208</v>
      </c>
      <c r="AL36" s="78" t="s">
        <v>1314</v>
      </c>
      <c r="AM36" s="78"/>
      <c r="AN36" s="78"/>
      <c r="AO36" s="80">
        <v>43397.885567129626</v>
      </c>
      <c r="AP36" s="83" t="s">
        <v>1473</v>
      </c>
      <c r="AQ36" s="78" t="b">
        <v>1</v>
      </c>
      <c r="AR36" s="78" t="b">
        <v>0</v>
      </c>
      <c r="AS36" s="78" t="b">
        <v>0</v>
      </c>
      <c r="AT36" s="78" t="s">
        <v>954</v>
      </c>
      <c r="AU36" s="78">
        <v>1</v>
      </c>
      <c r="AV36" s="78"/>
      <c r="AW36" s="78" t="b">
        <v>0</v>
      </c>
      <c r="AX36" s="78" t="s">
        <v>1637</v>
      </c>
      <c r="AY36" s="83" t="s">
        <v>1671</v>
      </c>
      <c r="AZ36" s="78" t="s">
        <v>66</v>
      </c>
      <c r="BA36" s="78" t="str">
        <f>REPLACE(INDEX(GroupVertices[Group],MATCH(Vertices[[#This Row],[Vertex]],GroupVertices[Vertex],0)),1,1,"")</f>
        <v>16</v>
      </c>
      <c r="BB36" s="48"/>
      <c r="BC36" s="48"/>
      <c r="BD36" s="48"/>
      <c r="BE36" s="48"/>
      <c r="BF36" s="48"/>
      <c r="BG36" s="48"/>
      <c r="BH36" s="121" t="s">
        <v>2388</v>
      </c>
      <c r="BI36" s="121" t="s">
        <v>2388</v>
      </c>
      <c r="BJ36" s="121" t="s">
        <v>2260</v>
      </c>
      <c r="BK36" s="121" t="s">
        <v>2260</v>
      </c>
      <c r="BL36" s="121">
        <v>1</v>
      </c>
      <c r="BM36" s="124">
        <v>3.4482758620689653</v>
      </c>
      <c r="BN36" s="121">
        <v>0</v>
      </c>
      <c r="BO36" s="124">
        <v>0</v>
      </c>
      <c r="BP36" s="121">
        <v>0</v>
      </c>
      <c r="BQ36" s="124">
        <v>0</v>
      </c>
      <c r="BR36" s="121">
        <v>28</v>
      </c>
      <c r="BS36" s="124">
        <v>96.55172413793103</v>
      </c>
      <c r="BT36" s="121">
        <v>29</v>
      </c>
      <c r="BU36" s="2"/>
      <c r="BV36" s="3"/>
      <c r="BW36" s="3"/>
      <c r="BX36" s="3"/>
      <c r="BY36" s="3"/>
    </row>
    <row r="37" spans="1:77" ht="41.45" customHeight="1">
      <c r="A37" s="64" t="s">
        <v>333</v>
      </c>
      <c r="C37" s="65"/>
      <c r="D37" s="65" t="s">
        <v>64</v>
      </c>
      <c r="E37" s="66">
        <v>1000</v>
      </c>
      <c r="F37" s="68">
        <v>88.11914544657996</v>
      </c>
      <c r="G37" s="100" t="s">
        <v>1599</v>
      </c>
      <c r="H37" s="65"/>
      <c r="I37" s="69" t="s">
        <v>333</v>
      </c>
      <c r="J37" s="70"/>
      <c r="K37" s="70"/>
      <c r="L37" s="69" t="s">
        <v>1819</v>
      </c>
      <c r="M37" s="73">
        <v>3960.492794169784</v>
      </c>
      <c r="N37" s="74">
        <v>6753.7099609375</v>
      </c>
      <c r="O37" s="74">
        <v>6193.498046875</v>
      </c>
      <c r="P37" s="75"/>
      <c r="Q37" s="76"/>
      <c r="R37" s="76"/>
      <c r="S37" s="86"/>
      <c r="T37" s="48">
        <v>2</v>
      </c>
      <c r="U37" s="48">
        <v>0</v>
      </c>
      <c r="V37" s="49">
        <v>0</v>
      </c>
      <c r="W37" s="49">
        <v>0.5</v>
      </c>
      <c r="X37" s="49">
        <v>0</v>
      </c>
      <c r="Y37" s="49">
        <v>0.999996</v>
      </c>
      <c r="Z37" s="49">
        <v>0.5</v>
      </c>
      <c r="AA37" s="49">
        <v>0</v>
      </c>
      <c r="AB37" s="71">
        <v>37</v>
      </c>
      <c r="AC37" s="71"/>
      <c r="AD37" s="72"/>
      <c r="AE37" s="78" t="s">
        <v>1068</v>
      </c>
      <c r="AF37" s="78">
        <v>15</v>
      </c>
      <c r="AG37" s="78">
        <v>606560</v>
      </c>
      <c r="AH37" s="78">
        <v>23778</v>
      </c>
      <c r="AI37" s="78">
        <v>73</v>
      </c>
      <c r="AJ37" s="78"/>
      <c r="AK37" s="78" t="s">
        <v>1209</v>
      </c>
      <c r="AL37" s="78" t="s">
        <v>1327</v>
      </c>
      <c r="AM37" s="83" t="s">
        <v>1396</v>
      </c>
      <c r="AN37" s="78"/>
      <c r="AO37" s="80">
        <v>41729.44724537037</v>
      </c>
      <c r="AP37" s="83" t="s">
        <v>1474</v>
      </c>
      <c r="AQ37" s="78" t="b">
        <v>1</v>
      </c>
      <c r="AR37" s="78" t="b">
        <v>0</v>
      </c>
      <c r="AS37" s="78" t="b">
        <v>1</v>
      </c>
      <c r="AT37" s="78"/>
      <c r="AU37" s="78">
        <v>473</v>
      </c>
      <c r="AV37" s="83" t="s">
        <v>1573</v>
      </c>
      <c r="AW37" s="78" t="b">
        <v>0</v>
      </c>
      <c r="AX37" s="78" t="s">
        <v>1637</v>
      </c>
      <c r="AY37" s="83" t="s">
        <v>1672</v>
      </c>
      <c r="AZ37" s="78" t="s">
        <v>65</v>
      </c>
      <c r="BA37" s="78" t="str">
        <f>REPLACE(INDEX(GroupVertices[Group],MATCH(Vertices[[#This Row],[Vertex]],GroupVertices[Vertex],0)),1,1,"")</f>
        <v>16</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236</v>
      </c>
      <c r="C38" s="65"/>
      <c r="D38" s="65" t="s">
        <v>64</v>
      </c>
      <c r="E38" s="66">
        <v>166.80477151177175</v>
      </c>
      <c r="F38" s="68">
        <v>99.97639733952639</v>
      </c>
      <c r="G38" s="100" t="s">
        <v>579</v>
      </c>
      <c r="H38" s="65"/>
      <c r="I38" s="69" t="s">
        <v>236</v>
      </c>
      <c r="J38" s="70"/>
      <c r="K38" s="70"/>
      <c r="L38" s="69" t="s">
        <v>1820</v>
      </c>
      <c r="M38" s="73">
        <v>8.865979980504136</v>
      </c>
      <c r="N38" s="74">
        <v>6753.7099609375</v>
      </c>
      <c r="O38" s="74">
        <v>6793.4384765625</v>
      </c>
      <c r="P38" s="75"/>
      <c r="Q38" s="76"/>
      <c r="R38" s="76"/>
      <c r="S38" s="86"/>
      <c r="T38" s="48">
        <v>0</v>
      </c>
      <c r="U38" s="48">
        <v>2</v>
      </c>
      <c r="V38" s="49">
        <v>0</v>
      </c>
      <c r="W38" s="49">
        <v>0.5</v>
      </c>
      <c r="X38" s="49">
        <v>0</v>
      </c>
      <c r="Y38" s="49">
        <v>0.999996</v>
      </c>
      <c r="Z38" s="49">
        <v>0.5</v>
      </c>
      <c r="AA38" s="49">
        <v>0</v>
      </c>
      <c r="AB38" s="71">
        <v>38</v>
      </c>
      <c r="AC38" s="71"/>
      <c r="AD38" s="72"/>
      <c r="AE38" s="78" t="s">
        <v>1069</v>
      </c>
      <c r="AF38" s="78">
        <v>1919</v>
      </c>
      <c r="AG38" s="78">
        <v>1205</v>
      </c>
      <c r="AH38" s="78">
        <v>1915</v>
      </c>
      <c r="AI38" s="78">
        <v>34930</v>
      </c>
      <c r="AJ38" s="78"/>
      <c r="AK38" s="78" t="s">
        <v>1210</v>
      </c>
      <c r="AL38" s="78" t="s">
        <v>1328</v>
      </c>
      <c r="AM38" s="78"/>
      <c r="AN38" s="78"/>
      <c r="AO38" s="80">
        <v>42717.65329861111</v>
      </c>
      <c r="AP38" s="83" t="s">
        <v>1475</v>
      </c>
      <c r="AQ38" s="78" t="b">
        <v>1</v>
      </c>
      <c r="AR38" s="78" t="b">
        <v>0</v>
      </c>
      <c r="AS38" s="78" t="b">
        <v>0</v>
      </c>
      <c r="AT38" s="78" t="s">
        <v>954</v>
      </c>
      <c r="AU38" s="78">
        <v>0</v>
      </c>
      <c r="AV38" s="78"/>
      <c r="AW38" s="78" t="b">
        <v>0</v>
      </c>
      <c r="AX38" s="78" t="s">
        <v>1637</v>
      </c>
      <c r="AY38" s="83" t="s">
        <v>1673</v>
      </c>
      <c r="AZ38" s="78" t="s">
        <v>66</v>
      </c>
      <c r="BA38" s="78" t="str">
        <f>REPLACE(INDEX(GroupVertices[Group],MATCH(Vertices[[#This Row],[Vertex]],GroupVertices[Vertex],0)),1,1,"")</f>
        <v>16</v>
      </c>
      <c r="BB38" s="48"/>
      <c r="BC38" s="48"/>
      <c r="BD38" s="48"/>
      <c r="BE38" s="48"/>
      <c r="BF38" s="48"/>
      <c r="BG38" s="48"/>
      <c r="BH38" s="121" t="s">
        <v>2389</v>
      </c>
      <c r="BI38" s="121" t="s">
        <v>2389</v>
      </c>
      <c r="BJ38" s="121" t="s">
        <v>2488</v>
      </c>
      <c r="BK38" s="121" t="s">
        <v>2488</v>
      </c>
      <c r="BL38" s="121">
        <v>1</v>
      </c>
      <c r="BM38" s="124">
        <v>4.3478260869565215</v>
      </c>
      <c r="BN38" s="121">
        <v>0</v>
      </c>
      <c r="BO38" s="124">
        <v>0</v>
      </c>
      <c r="BP38" s="121">
        <v>0</v>
      </c>
      <c r="BQ38" s="124">
        <v>0</v>
      </c>
      <c r="BR38" s="121">
        <v>22</v>
      </c>
      <c r="BS38" s="124">
        <v>95.65217391304348</v>
      </c>
      <c r="BT38" s="121">
        <v>23</v>
      </c>
      <c r="BU38" s="2"/>
      <c r="BV38" s="3"/>
      <c r="BW38" s="3"/>
      <c r="BX38" s="3"/>
      <c r="BY38" s="3"/>
    </row>
    <row r="39" spans="1:77" ht="41.45" customHeight="1">
      <c r="A39" s="64" t="s">
        <v>237</v>
      </c>
      <c r="C39" s="65"/>
      <c r="D39" s="65" t="s">
        <v>64</v>
      </c>
      <c r="E39" s="66">
        <v>168.2601587331798</v>
      </c>
      <c r="F39" s="68">
        <v>99.96924798593895</v>
      </c>
      <c r="G39" s="100" t="s">
        <v>580</v>
      </c>
      <c r="H39" s="65"/>
      <c r="I39" s="69" t="s">
        <v>237</v>
      </c>
      <c r="J39" s="70"/>
      <c r="K39" s="70"/>
      <c r="L39" s="69" t="s">
        <v>1821</v>
      </c>
      <c r="M39" s="73">
        <v>11.24862121941203</v>
      </c>
      <c r="N39" s="74">
        <v>3256.117919921875</v>
      </c>
      <c r="O39" s="74">
        <v>2540.92236328125</v>
      </c>
      <c r="P39" s="75"/>
      <c r="Q39" s="76"/>
      <c r="R39" s="76"/>
      <c r="S39" s="86"/>
      <c r="T39" s="48">
        <v>1</v>
      </c>
      <c r="U39" s="48">
        <v>1</v>
      </c>
      <c r="V39" s="49">
        <v>0</v>
      </c>
      <c r="W39" s="49">
        <v>0</v>
      </c>
      <c r="X39" s="49">
        <v>0</v>
      </c>
      <c r="Y39" s="49">
        <v>0.999996</v>
      </c>
      <c r="Z39" s="49">
        <v>0</v>
      </c>
      <c r="AA39" s="49" t="s">
        <v>2838</v>
      </c>
      <c r="AB39" s="71">
        <v>39</v>
      </c>
      <c r="AC39" s="71"/>
      <c r="AD39" s="72"/>
      <c r="AE39" s="78" t="s">
        <v>1070</v>
      </c>
      <c r="AF39" s="78">
        <v>752</v>
      </c>
      <c r="AG39" s="78">
        <v>1570</v>
      </c>
      <c r="AH39" s="78">
        <v>44210</v>
      </c>
      <c r="AI39" s="78">
        <v>8734</v>
      </c>
      <c r="AJ39" s="78"/>
      <c r="AK39" s="78" t="s">
        <v>1211</v>
      </c>
      <c r="AL39" s="78" t="s">
        <v>1329</v>
      </c>
      <c r="AM39" s="83" t="s">
        <v>1397</v>
      </c>
      <c r="AN39" s="78"/>
      <c r="AO39" s="80">
        <v>40480.41711805556</v>
      </c>
      <c r="AP39" s="83" t="s">
        <v>1476</v>
      </c>
      <c r="AQ39" s="78" t="b">
        <v>1</v>
      </c>
      <c r="AR39" s="78" t="b">
        <v>0</v>
      </c>
      <c r="AS39" s="78" t="b">
        <v>1</v>
      </c>
      <c r="AT39" s="78" t="s">
        <v>954</v>
      </c>
      <c r="AU39" s="78">
        <v>14</v>
      </c>
      <c r="AV39" s="83" t="s">
        <v>1573</v>
      </c>
      <c r="AW39" s="78" t="b">
        <v>0</v>
      </c>
      <c r="AX39" s="78" t="s">
        <v>1637</v>
      </c>
      <c r="AY39" s="83" t="s">
        <v>1674</v>
      </c>
      <c r="AZ39" s="78" t="s">
        <v>66</v>
      </c>
      <c r="BA39" s="78" t="str">
        <f>REPLACE(INDEX(GroupVertices[Group],MATCH(Vertices[[#This Row],[Vertex]],GroupVertices[Vertex],0)),1,1,"")</f>
        <v>2</v>
      </c>
      <c r="BB39" s="48"/>
      <c r="BC39" s="48"/>
      <c r="BD39" s="48"/>
      <c r="BE39" s="48"/>
      <c r="BF39" s="48"/>
      <c r="BG39" s="48"/>
      <c r="BH39" s="121" t="s">
        <v>2390</v>
      </c>
      <c r="BI39" s="121" t="s">
        <v>2390</v>
      </c>
      <c r="BJ39" s="121" t="s">
        <v>2489</v>
      </c>
      <c r="BK39" s="121" t="s">
        <v>2489</v>
      </c>
      <c r="BL39" s="121">
        <v>0</v>
      </c>
      <c r="BM39" s="124">
        <v>0</v>
      </c>
      <c r="BN39" s="121">
        <v>0</v>
      </c>
      <c r="BO39" s="124">
        <v>0</v>
      </c>
      <c r="BP39" s="121">
        <v>0</v>
      </c>
      <c r="BQ39" s="124">
        <v>0</v>
      </c>
      <c r="BR39" s="121">
        <v>12</v>
      </c>
      <c r="BS39" s="124">
        <v>100</v>
      </c>
      <c r="BT39" s="121">
        <v>12</v>
      </c>
      <c r="BU39" s="2"/>
      <c r="BV39" s="3"/>
      <c r="BW39" s="3"/>
      <c r="BX39" s="3"/>
      <c r="BY39" s="3"/>
    </row>
    <row r="40" spans="1:77" ht="41.45" customHeight="1">
      <c r="A40" s="64" t="s">
        <v>238</v>
      </c>
      <c r="C40" s="65"/>
      <c r="D40" s="65" t="s">
        <v>64</v>
      </c>
      <c r="E40" s="66">
        <v>499.9967358824537</v>
      </c>
      <c r="F40" s="68">
        <v>98.33964587521473</v>
      </c>
      <c r="G40" s="100" t="s">
        <v>581</v>
      </c>
      <c r="H40" s="65"/>
      <c r="I40" s="69" t="s">
        <v>238</v>
      </c>
      <c r="J40" s="70"/>
      <c r="K40" s="70"/>
      <c r="L40" s="69" t="s">
        <v>1822</v>
      </c>
      <c r="M40" s="73">
        <v>554.3406846534392</v>
      </c>
      <c r="N40" s="74">
        <v>1457.7183837890625</v>
      </c>
      <c r="O40" s="74">
        <v>9620.1552734375</v>
      </c>
      <c r="P40" s="75"/>
      <c r="Q40" s="76"/>
      <c r="R40" s="76"/>
      <c r="S40" s="86"/>
      <c r="T40" s="48">
        <v>0</v>
      </c>
      <c r="U40" s="48">
        <v>1</v>
      </c>
      <c r="V40" s="49">
        <v>0</v>
      </c>
      <c r="W40" s="49">
        <v>0.009901</v>
      </c>
      <c r="X40" s="49">
        <v>0.020866</v>
      </c>
      <c r="Y40" s="49">
        <v>0.466293</v>
      </c>
      <c r="Z40" s="49">
        <v>0</v>
      </c>
      <c r="AA40" s="49">
        <v>0</v>
      </c>
      <c r="AB40" s="71">
        <v>40</v>
      </c>
      <c r="AC40" s="71"/>
      <c r="AD40" s="72"/>
      <c r="AE40" s="78" t="s">
        <v>1071</v>
      </c>
      <c r="AF40" s="78">
        <v>363</v>
      </c>
      <c r="AG40" s="78">
        <v>84767</v>
      </c>
      <c r="AH40" s="78">
        <v>38656</v>
      </c>
      <c r="AI40" s="78">
        <v>4296</v>
      </c>
      <c r="AJ40" s="78"/>
      <c r="AK40" s="78" t="s">
        <v>1212</v>
      </c>
      <c r="AL40" s="78" t="s">
        <v>1314</v>
      </c>
      <c r="AM40" s="83" t="s">
        <v>1398</v>
      </c>
      <c r="AN40" s="78"/>
      <c r="AO40" s="80">
        <v>40285.581875</v>
      </c>
      <c r="AP40" s="83" t="s">
        <v>1477</v>
      </c>
      <c r="AQ40" s="78" t="b">
        <v>1</v>
      </c>
      <c r="AR40" s="78" t="b">
        <v>0</v>
      </c>
      <c r="AS40" s="78" t="b">
        <v>1</v>
      </c>
      <c r="AT40" s="78" t="s">
        <v>954</v>
      </c>
      <c r="AU40" s="78">
        <v>186</v>
      </c>
      <c r="AV40" s="83" t="s">
        <v>1573</v>
      </c>
      <c r="AW40" s="78" t="b">
        <v>1</v>
      </c>
      <c r="AX40" s="78" t="s">
        <v>1637</v>
      </c>
      <c r="AY40" s="83" t="s">
        <v>1675</v>
      </c>
      <c r="AZ40" s="78" t="s">
        <v>66</v>
      </c>
      <c r="BA40" s="78" t="str">
        <f>REPLACE(INDEX(GroupVertices[Group],MATCH(Vertices[[#This Row],[Vertex]],GroupVertices[Vertex],0)),1,1,"")</f>
        <v>1</v>
      </c>
      <c r="BB40" s="48"/>
      <c r="BC40" s="48"/>
      <c r="BD40" s="48"/>
      <c r="BE40" s="48"/>
      <c r="BF40" s="48"/>
      <c r="BG40" s="48"/>
      <c r="BH40" s="121" t="s">
        <v>2381</v>
      </c>
      <c r="BI40" s="121" t="s">
        <v>2381</v>
      </c>
      <c r="BJ40" s="121" t="s">
        <v>2482</v>
      </c>
      <c r="BK40" s="121" t="s">
        <v>2482</v>
      </c>
      <c r="BL40" s="121">
        <v>2</v>
      </c>
      <c r="BM40" s="124">
        <v>9.090909090909092</v>
      </c>
      <c r="BN40" s="121">
        <v>0</v>
      </c>
      <c r="BO40" s="124">
        <v>0</v>
      </c>
      <c r="BP40" s="121">
        <v>0</v>
      </c>
      <c r="BQ40" s="124">
        <v>0</v>
      </c>
      <c r="BR40" s="121">
        <v>20</v>
      </c>
      <c r="BS40" s="124">
        <v>90.9090909090909</v>
      </c>
      <c r="BT40" s="121">
        <v>22</v>
      </c>
      <c r="BU40" s="2"/>
      <c r="BV40" s="3"/>
      <c r="BW40" s="3"/>
      <c r="BX40" s="3"/>
      <c r="BY40" s="3"/>
    </row>
    <row r="41" spans="1:77" ht="41.45" customHeight="1">
      <c r="A41" s="64" t="s">
        <v>239</v>
      </c>
      <c r="C41" s="65"/>
      <c r="D41" s="65" t="s">
        <v>64</v>
      </c>
      <c r="E41" s="66">
        <v>167.78167526312785</v>
      </c>
      <c r="F41" s="68">
        <v>99.97159845835127</v>
      </c>
      <c r="G41" s="100" t="s">
        <v>582</v>
      </c>
      <c r="H41" s="65"/>
      <c r="I41" s="69" t="s">
        <v>239</v>
      </c>
      <c r="J41" s="70"/>
      <c r="K41" s="70"/>
      <c r="L41" s="69" t="s">
        <v>1823</v>
      </c>
      <c r="M41" s="73">
        <v>10.465287113469708</v>
      </c>
      <c r="N41" s="74">
        <v>242.9393310546875</v>
      </c>
      <c r="O41" s="74">
        <v>6957.26904296875</v>
      </c>
      <c r="P41" s="75"/>
      <c r="Q41" s="76"/>
      <c r="R41" s="76"/>
      <c r="S41" s="86"/>
      <c r="T41" s="48">
        <v>0</v>
      </c>
      <c r="U41" s="48">
        <v>1</v>
      </c>
      <c r="V41" s="49">
        <v>0</v>
      </c>
      <c r="W41" s="49">
        <v>0.009901</v>
      </c>
      <c r="X41" s="49">
        <v>0.020866</v>
      </c>
      <c r="Y41" s="49">
        <v>0.466293</v>
      </c>
      <c r="Z41" s="49">
        <v>0</v>
      </c>
      <c r="AA41" s="49">
        <v>0</v>
      </c>
      <c r="AB41" s="71">
        <v>41</v>
      </c>
      <c r="AC41" s="71"/>
      <c r="AD41" s="72"/>
      <c r="AE41" s="78" t="s">
        <v>1072</v>
      </c>
      <c r="AF41" s="78">
        <v>5002</v>
      </c>
      <c r="AG41" s="78">
        <v>1450</v>
      </c>
      <c r="AH41" s="78">
        <v>1173</v>
      </c>
      <c r="AI41" s="78">
        <v>571</v>
      </c>
      <c r="AJ41" s="78"/>
      <c r="AK41" s="78" t="s">
        <v>1213</v>
      </c>
      <c r="AL41" s="78" t="s">
        <v>1330</v>
      </c>
      <c r="AM41" s="78"/>
      <c r="AN41" s="78"/>
      <c r="AO41" s="80">
        <v>41843.7862962963</v>
      </c>
      <c r="AP41" s="83" t="s">
        <v>1478</v>
      </c>
      <c r="AQ41" s="78" t="b">
        <v>1</v>
      </c>
      <c r="AR41" s="78" t="b">
        <v>0</v>
      </c>
      <c r="AS41" s="78" t="b">
        <v>1</v>
      </c>
      <c r="AT41" s="78" t="s">
        <v>954</v>
      </c>
      <c r="AU41" s="78">
        <v>1</v>
      </c>
      <c r="AV41" s="83" t="s">
        <v>1573</v>
      </c>
      <c r="AW41" s="78" t="b">
        <v>0</v>
      </c>
      <c r="AX41" s="78" t="s">
        <v>1637</v>
      </c>
      <c r="AY41" s="83" t="s">
        <v>1676</v>
      </c>
      <c r="AZ41" s="78" t="s">
        <v>66</v>
      </c>
      <c r="BA41" s="78" t="str">
        <f>REPLACE(INDEX(GroupVertices[Group],MATCH(Vertices[[#This Row],[Vertex]],GroupVertices[Vertex],0)),1,1,"")</f>
        <v>1</v>
      </c>
      <c r="BB41" s="48"/>
      <c r="BC41" s="48"/>
      <c r="BD41" s="48"/>
      <c r="BE41" s="48"/>
      <c r="BF41" s="48"/>
      <c r="BG41" s="48"/>
      <c r="BH41" s="121" t="s">
        <v>2391</v>
      </c>
      <c r="BI41" s="121" t="s">
        <v>2391</v>
      </c>
      <c r="BJ41" s="121" t="s">
        <v>2490</v>
      </c>
      <c r="BK41" s="121" t="s">
        <v>2490</v>
      </c>
      <c r="BL41" s="121">
        <v>3</v>
      </c>
      <c r="BM41" s="124">
        <v>15</v>
      </c>
      <c r="BN41" s="121">
        <v>0</v>
      </c>
      <c r="BO41" s="124">
        <v>0</v>
      </c>
      <c r="BP41" s="121">
        <v>0</v>
      </c>
      <c r="BQ41" s="124">
        <v>0</v>
      </c>
      <c r="BR41" s="121">
        <v>17</v>
      </c>
      <c r="BS41" s="124">
        <v>85</v>
      </c>
      <c r="BT41" s="121">
        <v>20</v>
      </c>
      <c r="BU41" s="2"/>
      <c r="BV41" s="3"/>
      <c r="BW41" s="3"/>
      <c r="BX41" s="3"/>
      <c r="BY41" s="3"/>
    </row>
    <row r="42" spans="1:77" ht="41.45" customHeight="1">
      <c r="A42" s="64" t="s">
        <v>240</v>
      </c>
      <c r="C42" s="65"/>
      <c r="D42" s="65" t="s">
        <v>64</v>
      </c>
      <c r="E42" s="66">
        <v>162.65791477132146</v>
      </c>
      <c r="F42" s="68">
        <v>99.99676810043307</v>
      </c>
      <c r="G42" s="100" t="s">
        <v>583</v>
      </c>
      <c r="H42" s="65"/>
      <c r="I42" s="69" t="s">
        <v>240</v>
      </c>
      <c r="J42" s="70"/>
      <c r="K42" s="70"/>
      <c r="L42" s="69" t="s">
        <v>1824</v>
      </c>
      <c r="M42" s="73">
        <v>2.077084395670691</v>
      </c>
      <c r="N42" s="74">
        <v>1645.317626953125</v>
      </c>
      <c r="O42" s="74">
        <v>5594.21435546875</v>
      </c>
      <c r="P42" s="75"/>
      <c r="Q42" s="76"/>
      <c r="R42" s="76"/>
      <c r="S42" s="86"/>
      <c r="T42" s="48">
        <v>0</v>
      </c>
      <c r="U42" s="48">
        <v>1</v>
      </c>
      <c r="V42" s="49">
        <v>0</v>
      </c>
      <c r="W42" s="49">
        <v>0.009901</v>
      </c>
      <c r="X42" s="49">
        <v>0.020866</v>
      </c>
      <c r="Y42" s="49">
        <v>0.466293</v>
      </c>
      <c r="Z42" s="49">
        <v>0</v>
      </c>
      <c r="AA42" s="49">
        <v>0</v>
      </c>
      <c r="AB42" s="71">
        <v>42</v>
      </c>
      <c r="AC42" s="71"/>
      <c r="AD42" s="72"/>
      <c r="AE42" s="78" t="s">
        <v>1073</v>
      </c>
      <c r="AF42" s="78">
        <v>564</v>
      </c>
      <c r="AG42" s="78">
        <v>165</v>
      </c>
      <c r="AH42" s="78">
        <v>459</v>
      </c>
      <c r="AI42" s="78">
        <v>422</v>
      </c>
      <c r="AJ42" s="78"/>
      <c r="AK42" s="78" t="s">
        <v>1214</v>
      </c>
      <c r="AL42" s="78" t="s">
        <v>989</v>
      </c>
      <c r="AM42" s="78"/>
      <c r="AN42" s="78"/>
      <c r="AO42" s="80">
        <v>43373.03571759259</v>
      </c>
      <c r="AP42" s="78"/>
      <c r="AQ42" s="78" t="b">
        <v>1</v>
      </c>
      <c r="AR42" s="78" t="b">
        <v>0</v>
      </c>
      <c r="AS42" s="78" t="b">
        <v>1</v>
      </c>
      <c r="AT42" s="78" t="s">
        <v>954</v>
      </c>
      <c r="AU42" s="78">
        <v>0</v>
      </c>
      <c r="AV42" s="78"/>
      <c r="AW42" s="78" t="b">
        <v>0</v>
      </c>
      <c r="AX42" s="78" t="s">
        <v>1637</v>
      </c>
      <c r="AY42" s="83" t="s">
        <v>1677</v>
      </c>
      <c r="AZ42" s="78" t="s">
        <v>66</v>
      </c>
      <c r="BA42" s="78" t="str">
        <f>REPLACE(INDEX(GroupVertices[Group],MATCH(Vertices[[#This Row],[Vertex]],GroupVertices[Vertex],0)),1,1,"")</f>
        <v>1</v>
      </c>
      <c r="BB42" s="48" t="s">
        <v>474</v>
      </c>
      <c r="BC42" s="48" t="s">
        <v>474</v>
      </c>
      <c r="BD42" s="48" t="s">
        <v>494</v>
      </c>
      <c r="BE42" s="48" t="s">
        <v>494</v>
      </c>
      <c r="BF42" s="48" t="s">
        <v>510</v>
      </c>
      <c r="BG42" s="48" t="s">
        <v>510</v>
      </c>
      <c r="BH42" s="121" t="s">
        <v>2392</v>
      </c>
      <c r="BI42" s="121" t="s">
        <v>2392</v>
      </c>
      <c r="BJ42" s="121" t="s">
        <v>2491</v>
      </c>
      <c r="BK42" s="121" t="s">
        <v>2491</v>
      </c>
      <c r="BL42" s="121">
        <v>2</v>
      </c>
      <c r="BM42" s="124">
        <v>11.11111111111111</v>
      </c>
      <c r="BN42" s="121">
        <v>0</v>
      </c>
      <c r="BO42" s="124">
        <v>0</v>
      </c>
      <c r="BP42" s="121">
        <v>0</v>
      </c>
      <c r="BQ42" s="124">
        <v>0</v>
      </c>
      <c r="BR42" s="121">
        <v>16</v>
      </c>
      <c r="BS42" s="124">
        <v>88.88888888888889</v>
      </c>
      <c r="BT42" s="121">
        <v>18</v>
      </c>
      <c r="BU42" s="2"/>
      <c r="BV42" s="3"/>
      <c r="BW42" s="3"/>
      <c r="BX42" s="3"/>
      <c r="BY42" s="3"/>
    </row>
    <row r="43" spans="1:77" ht="41.45" customHeight="1">
      <c r="A43" s="64" t="s">
        <v>241</v>
      </c>
      <c r="C43" s="65"/>
      <c r="D43" s="65" t="s">
        <v>64</v>
      </c>
      <c r="E43" s="66">
        <v>162.20335547477208</v>
      </c>
      <c r="F43" s="68">
        <v>99.99900104922477</v>
      </c>
      <c r="G43" s="100" t="s">
        <v>584</v>
      </c>
      <c r="H43" s="65"/>
      <c r="I43" s="69" t="s">
        <v>241</v>
      </c>
      <c r="J43" s="70"/>
      <c r="K43" s="70"/>
      <c r="L43" s="69" t="s">
        <v>1825</v>
      </c>
      <c r="M43" s="73">
        <v>1.3329169950254864</v>
      </c>
      <c r="N43" s="74">
        <v>5779.22998046875</v>
      </c>
      <c r="O43" s="74">
        <v>8095.2470703125</v>
      </c>
      <c r="P43" s="75"/>
      <c r="Q43" s="76"/>
      <c r="R43" s="76"/>
      <c r="S43" s="86"/>
      <c r="T43" s="48">
        <v>0</v>
      </c>
      <c r="U43" s="48">
        <v>1</v>
      </c>
      <c r="V43" s="49">
        <v>0</v>
      </c>
      <c r="W43" s="49">
        <v>0.111111</v>
      </c>
      <c r="X43" s="49">
        <v>0</v>
      </c>
      <c r="Y43" s="49">
        <v>0.671668</v>
      </c>
      <c r="Z43" s="49">
        <v>0</v>
      </c>
      <c r="AA43" s="49">
        <v>0</v>
      </c>
      <c r="AB43" s="71">
        <v>43</v>
      </c>
      <c r="AC43" s="71"/>
      <c r="AD43" s="72"/>
      <c r="AE43" s="78" t="s">
        <v>1074</v>
      </c>
      <c r="AF43" s="78">
        <v>254</v>
      </c>
      <c r="AG43" s="78">
        <v>51</v>
      </c>
      <c r="AH43" s="78">
        <v>43</v>
      </c>
      <c r="AI43" s="78">
        <v>147</v>
      </c>
      <c r="AJ43" s="78"/>
      <c r="AK43" s="78" t="s">
        <v>1215</v>
      </c>
      <c r="AL43" s="78" t="s">
        <v>1331</v>
      </c>
      <c r="AM43" s="78"/>
      <c r="AN43" s="78"/>
      <c r="AO43" s="80">
        <v>40785.66677083333</v>
      </c>
      <c r="AP43" s="83" t="s">
        <v>1479</v>
      </c>
      <c r="AQ43" s="78" t="b">
        <v>1</v>
      </c>
      <c r="AR43" s="78" t="b">
        <v>0</v>
      </c>
      <c r="AS43" s="78" t="b">
        <v>0</v>
      </c>
      <c r="AT43" s="78" t="s">
        <v>954</v>
      </c>
      <c r="AU43" s="78">
        <v>0</v>
      </c>
      <c r="AV43" s="83" t="s">
        <v>1573</v>
      </c>
      <c r="AW43" s="78" t="b">
        <v>0</v>
      </c>
      <c r="AX43" s="78" t="s">
        <v>1637</v>
      </c>
      <c r="AY43" s="83" t="s">
        <v>1678</v>
      </c>
      <c r="AZ43" s="78" t="s">
        <v>66</v>
      </c>
      <c r="BA43" s="78" t="str">
        <f>REPLACE(INDEX(GroupVertices[Group],MATCH(Vertices[[#This Row],[Vertex]],GroupVertices[Vertex],0)),1,1,"")</f>
        <v>7</v>
      </c>
      <c r="BB43" s="48"/>
      <c r="BC43" s="48"/>
      <c r="BD43" s="48"/>
      <c r="BE43" s="48"/>
      <c r="BF43" s="48"/>
      <c r="BG43" s="48"/>
      <c r="BH43" s="121" t="s">
        <v>2393</v>
      </c>
      <c r="BI43" s="121" t="s">
        <v>2393</v>
      </c>
      <c r="BJ43" s="121" t="s">
        <v>2492</v>
      </c>
      <c r="BK43" s="121" t="s">
        <v>2492</v>
      </c>
      <c r="BL43" s="121">
        <v>0</v>
      </c>
      <c r="BM43" s="124">
        <v>0</v>
      </c>
      <c r="BN43" s="121">
        <v>1</v>
      </c>
      <c r="BO43" s="124">
        <v>9.090909090909092</v>
      </c>
      <c r="BP43" s="121">
        <v>0</v>
      </c>
      <c r="BQ43" s="124">
        <v>0</v>
      </c>
      <c r="BR43" s="121">
        <v>10</v>
      </c>
      <c r="BS43" s="124">
        <v>90.9090909090909</v>
      </c>
      <c r="BT43" s="121">
        <v>11</v>
      </c>
      <c r="BU43" s="2"/>
      <c r="BV43" s="3"/>
      <c r="BW43" s="3"/>
      <c r="BX43" s="3"/>
      <c r="BY43" s="3"/>
    </row>
    <row r="44" spans="1:77" ht="41.45" customHeight="1">
      <c r="A44" s="64" t="s">
        <v>334</v>
      </c>
      <c r="C44" s="65"/>
      <c r="D44" s="65" t="s">
        <v>64</v>
      </c>
      <c r="E44" s="66">
        <v>665.7035362859481</v>
      </c>
      <c r="F44" s="68">
        <v>97.52563810429177</v>
      </c>
      <c r="G44" s="100" t="s">
        <v>1600</v>
      </c>
      <c r="H44" s="65"/>
      <c r="I44" s="69" t="s">
        <v>334</v>
      </c>
      <c r="J44" s="70"/>
      <c r="K44" s="70"/>
      <c r="L44" s="69" t="s">
        <v>1826</v>
      </c>
      <c r="M44" s="73">
        <v>825.6223411096972</v>
      </c>
      <c r="N44" s="74">
        <v>6033.5244140625</v>
      </c>
      <c r="O44" s="74">
        <v>9587.3349609375</v>
      </c>
      <c r="P44" s="75"/>
      <c r="Q44" s="76"/>
      <c r="R44" s="76"/>
      <c r="S44" s="86"/>
      <c r="T44" s="48">
        <v>2</v>
      </c>
      <c r="U44" s="48">
        <v>0</v>
      </c>
      <c r="V44" s="49">
        <v>6</v>
      </c>
      <c r="W44" s="49">
        <v>0.166667</v>
      </c>
      <c r="X44" s="49">
        <v>0</v>
      </c>
      <c r="Y44" s="49">
        <v>1.227456</v>
      </c>
      <c r="Z44" s="49">
        <v>0</v>
      </c>
      <c r="AA44" s="49">
        <v>0</v>
      </c>
      <c r="AB44" s="71">
        <v>44</v>
      </c>
      <c r="AC44" s="71"/>
      <c r="AD44" s="72"/>
      <c r="AE44" s="78" t="s">
        <v>1075</v>
      </c>
      <c r="AF44" s="78">
        <v>5893</v>
      </c>
      <c r="AG44" s="78">
        <v>126325</v>
      </c>
      <c r="AH44" s="78">
        <v>88261</v>
      </c>
      <c r="AI44" s="78">
        <v>2577</v>
      </c>
      <c r="AJ44" s="78"/>
      <c r="AK44" s="78" t="s">
        <v>1216</v>
      </c>
      <c r="AL44" s="78" t="s">
        <v>985</v>
      </c>
      <c r="AM44" s="83" t="s">
        <v>1399</v>
      </c>
      <c r="AN44" s="78"/>
      <c r="AO44" s="80">
        <v>40283.33085648148</v>
      </c>
      <c r="AP44" s="83" t="s">
        <v>1480</v>
      </c>
      <c r="AQ44" s="78" t="b">
        <v>0</v>
      </c>
      <c r="AR44" s="78" t="b">
        <v>0</v>
      </c>
      <c r="AS44" s="78" t="b">
        <v>1</v>
      </c>
      <c r="AT44" s="78"/>
      <c r="AU44" s="78">
        <v>196</v>
      </c>
      <c r="AV44" s="83" t="s">
        <v>1573</v>
      </c>
      <c r="AW44" s="78" t="b">
        <v>1</v>
      </c>
      <c r="AX44" s="78" t="s">
        <v>1637</v>
      </c>
      <c r="AY44" s="83" t="s">
        <v>1679</v>
      </c>
      <c r="AZ44" s="78" t="s">
        <v>65</v>
      </c>
      <c r="BA44" s="78" t="str">
        <f>REPLACE(INDEX(GroupVertices[Group],MATCH(Vertices[[#This Row],[Vertex]],GroupVertices[Vertex],0)),1,1,"")</f>
        <v>7</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242</v>
      </c>
      <c r="C45" s="65"/>
      <c r="D45" s="65" t="s">
        <v>64</v>
      </c>
      <c r="E45" s="66">
        <v>166.37812375097542</v>
      </c>
      <c r="F45" s="68">
        <v>99.97849317742737</v>
      </c>
      <c r="G45" s="100" t="s">
        <v>585</v>
      </c>
      <c r="H45" s="65"/>
      <c r="I45" s="69" t="s">
        <v>242</v>
      </c>
      <c r="J45" s="70"/>
      <c r="K45" s="70"/>
      <c r="L45" s="69" t="s">
        <v>1827</v>
      </c>
      <c r="M45" s="73">
        <v>8.167507069372235</v>
      </c>
      <c r="N45" s="74">
        <v>2367.573974609375</v>
      </c>
      <c r="O45" s="74">
        <v>8399.6123046875</v>
      </c>
      <c r="P45" s="75"/>
      <c r="Q45" s="76"/>
      <c r="R45" s="76"/>
      <c r="S45" s="86"/>
      <c r="T45" s="48">
        <v>0</v>
      </c>
      <c r="U45" s="48">
        <v>2</v>
      </c>
      <c r="V45" s="49">
        <v>0</v>
      </c>
      <c r="W45" s="49">
        <v>0.01</v>
      </c>
      <c r="X45" s="49">
        <v>0.025132</v>
      </c>
      <c r="Y45" s="49">
        <v>0.788245</v>
      </c>
      <c r="Z45" s="49">
        <v>0.5</v>
      </c>
      <c r="AA45" s="49">
        <v>0</v>
      </c>
      <c r="AB45" s="71">
        <v>45</v>
      </c>
      <c r="AC45" s="71"/>
      <c r="AD45" s="72"/>
      <c r="AE45" s="78" t="s">
        <v>1076</v>
      </c>
      <c r="AF45" s="78">
        <v>1113</v>
      </c>
      <c r="AG45" s="78">
        <v>1098</v>
      </c>
      <c r="AH45" s="78">
        <v>27695</v>
      </c>
      <c r="AI45" s="78">
        <v>794</v>
      </c>
      <c r="AJ45" s="78"/>
      <c r="AK45" s="78" t="s">
        <v>1217</v>
      </c>
      <c r="AL45" s="78" t="s">
        <v>1332</v>
      </c>
      <c r="AM45" s="83" t="s">
        <v>1400</v>
      </c>
      <c r="AN45" s="78"/>
      <c r="AO45" s="80">
        <v>40037.84704861111</v>
      </c>
      <c r="AP45" s="83" t="s">
        <v>1481</v>
      </c>
      <c r="AQ45" s="78" t="b">
        <v>0</v>
      </c>
      <c r="AR45" s="78" t="b">
        <v>0</v>
      </c>
      <c r="AS45" s="78" t="b">
        <v>1</v>
      </c>
      <c r="AT45" s="78" t="s">
        <v>954</v>
      </c>
      <c r="AU45" s="78">
        <v>2</v>
      </c>
      <c r="AV45" s="83" t="s">
        <v>1577</v>
      </c>
      <c r="AW45" s="78" t="b">
        <v>0</v>
      </c>
      <c r="AX45" s="78" t="s">
        <v>1637</v>
      </c>
      <c r="AY45" s="83" t="s">
        <v>1680</v>
      </c>
      <c r="AZ45" s="78" t="s">
        <v>66</v>
      </c>
      <c r="BA45" s="78" t="str">
        <f>REPLACE(INDEX(GroupVertices[Group],MATCH(Vertices[[#This Row],[Vertex]],GroupVertices[Vertex],0)),1,1,"")</f>
        <v>1</v>
      </c>
      <c r="BB45" s="48"/>
      <c r="BC45" s="48"/>
      <c r="BD45" s="48"/>
      <c r="BE45" s="48"/>
      <c r="BF45" s="48"/>
      <c r="BG45" s="48"/>
      <c r="BH45" s="121" t="s">
        <v>2394</v>
      </c>
      <c r="BI45" s="121" t="s">
        <v>2394</v>
      </c>
      <c r="BJ45" s="121" t="s">
        <v>2493</v>
      </c>
      <c r="BK45" s="121" t="s">
        <v>2493</v>
      </c>
      <c r="BL45" s="121">
        <v>2</v>
      </c>
      <c r="BM45" s="124">
        <v>8.333333333333334</v>
      </c>
      <c r="BN45" s="121">
        <v>0</v>
      </c>
      <c r="BO45" s="124">
        <v>0</v>
      </c>
      <c r="BP45" s="121">
        <v>0</v>
      </c>
      <c r="BQ45" s="124">
        <v>0</v>
      </c>
      <c r="BR45" s="121">
        <v>22</v>
      </c>
      <c r="BS45" s="124">
        <v>91.66666666666667</v>
      </c>
      <c r="BT45" s="121">
        <v>24</v>
      </c>
      <c r="BU45" s="2"/>
      <c r="BV45" s="3"/>
      <c r="BW45" s="3"/>
      <c r="BX45" s="3"/>
      <c r="BY45" s="3"/>
    </row>
    <row r="46" spans="1:77" ht="41.45" customHeight="1">
      <c r="A46" s="64" t="s">
        <v>243</v>
      </c>
      <c r="C46" s="65"/>
      <c r="D46" s="65" t="s">
        <v>64</v>
      </c>
      <c r="E46" s="66">
        <v>165.44906834662453</v>
      </c>
      <c r="F46" s="68">
        <v>99.98305701136127</v>
      </c>
      <c r="G46" s="100" t="s">
        <v>1601</v>
      </c>
      <c r="H46" s="65"/>
      <c r="I46" s="69" t="s">
        <v>243</v>
      </c>
      <c r="J46" s="70"/>
      <c r="K46" s="70"/>
      <c r="L46" s="69" t="s">
        <v>1828</v>
      </c>
      <c r="M46" s="73">
        <v>6.646533347000895</v>
      </c>
      <c r="N46" s="74">
        <v>1803.6719970703125</v>
      </c>
      <c r="O46" s="74">
        <v>8652.943359375</v>
      </c>
      <c r="P46" s="75"/>
      <c r="Q46" s="76"/>
      <c r="R46" s="76"/>
      <c r="S46" s="86"/>
      <c r="T46" s="48">
        <v>2</v>
      </c>
      <c r="U46" s="48">
        <v>1</v>
      </c>
      <c r="V46" s="49">
        <v>1</v>
      </c>
      <c r="W46" s="49">
        <v>0.010101</v>
      </c>
      <c r="X46" s="49">
        <v>0.028412</v>
      </c>
      <c r="Y46" s="49">
        <v>1.136301</v>
      </c>
      <c r="Z46" s="49">
        <v>0.3333333333333333</v>
      </c>
      <c r="AA46" s="49">
        <v>0</v>
      </c>
      <c r="AB46" s="71">
        <v>46</v>
      </c>
      <c r="AC46" s="71"/>
      <c r="AD46" s="72"/>
      <c r="AE46" s="78" t="s">
        <v>1077</v>
      </c>
      <c r="AF46" s="78">
        <v>2074</v>
      </c>
      <c r="AG46" s="78">
        <v>865</v>
      </c>
      <c r="AH46" s="78">
        <v>6621</v>
      </c>
      <c r="AI46" s="78">
        <v>327</v>
      </c>
      <c r="AJ46" s="78"/>
      <c r="AK46" s="78"/>
      <c r="AL46" s="78" t="s">
        <v>1333</v>
      </c>
      <c r="AM46" s="83" t="s">
        <v>1401</v>
      </c>
      <c r="AN46" s="78"/>
      <c r="AO46" s="80">
        <v>40388.836805555555</v>
      </c>
      <c r="AP46" s="83" t="s">
        <v>1482</v>
      </c>
      <c r="AQ46" s="78" t="b">
        <v>0</v>
      </c>
      <c r="AR46" s="78" t="b">
        <v>0</v>
      </c>
      <c r="AS46" s="78" t="b">
        <v>1</v>
      </c>
      <c r="AT46" s="78" t="s">
        <v>954</v>
      </c>
      <c r="AU46" s="78">
        <v>18</v>
      </c>
      <c r="AV46" s="83" t="s">
        <v>1573</v>
      </c>
      <c r="AW46" s="78" t="b">
        <v>0</v>
      </c>
      <c r="AX46" s="78" t="s">
        <v>1637</v>
      </c>
      <c r="AY46" s="83" t="s">
        <v>1681</v>
      </c>
      <c r="AZ46" s="78" t="s">
        <v>66</v>
      </c>
      <c r="BA46" s="78" t="str">
        <f>REPLACE(INDEX(GroupVertices[Group],MATCH(Vertices[[#This Row],[Vertex]],GroupVertices[Vertex],0)),1,1,"")</f>
        <v>1</v>
      </c>
      <c r="BB46" s="48"/>
      <c r="BC46" s="48"/>
      <c r="BD46" s="48"/>
      <c r="BE46" s="48"/>
      <c r="BF46" s="48" t="s">
        <v>327</v>
      </c>
      <c r="BG46" s="48" t="s">
        <v>327</v>
      </c>
      <c r="BH46" s="121" t="s">
        <v>2395</v>
      </c>
      <c r="BI46" s="121" t="s">
        <v>2395</v>
      </c>
      <c r="BJ46" s="121" t="s">
        <v>2494</v>
      </c>
      <c r="BK46" s="121" t="s">
        <v>2494</v>
      </c>
      <c r="BL46" s="121">
        <v>2</v>
      </c>
      <c r="BM46" s="124">
        <v>6.25</v>
      </c>
      <c r="BN46" s="121">
        <v>0</v>
      </c>
      <c r="BO46" s="124">
        <v>0</v>
      </c>
      <c r="BP46" s="121">
        <v>0</v>
      </c>
      <c r="BQ46" s="124">
        <v>0</v>
      </c>
      <c r="BR46" s="121">
        <v>30</v>
      </c>
      <c r="BS46" s="124">
        <v>93.75</v>
      </c>
      <c r="BT46" s="121">
        <v>32</v>
      </c>
      <c r="BU46" s="2"/>
      <c r="BV46" s="3"/>
      <c r="BW46" s="3"/>
      <c r="BX46" s="3"/>
      <c r="BY46" s="3"/>
    </row>
    <row r="47" spans="1:77" ht="41.45" customHeight="1">
      <c r="A47" s="64" t="s">
        <v>244</v>
      </c>
      <c r="C47" s="65"/>
      <c r="D47" s="65" t="s">
        <v>64</v>
      </c>
      <c r="E47" s="66">
        <v>169.26896138253935</v>
      </c>
      <c r="F47" s="68">
        <v>99.964292406603</v>
      </c>
      <c r="G47" s="100" t="s">
        <v>586</v>
      </c>
      <c r="H47" s="65"/>
      <c r="I47" s="69" t="s">
        <v>244</v>
      </c>
      <c r="J47" s="70"/>
      <c r="K47" s="70"/>
      <c r="L47" s="69" t="s">
        <v>1829</v>
      </c>
      <c r="M47" s="73">
        <v>12.900150626107088</v>
      </c>
      <c r="N47" s="74">
        <v>1232.2484130859375</v>
      </c>
      <c r="O47" s="74">
        <v>8604.9365234375</v>
      </c>
      <c r="P47" s="75"/>
      <c r="Q47" s="76"/>
      <c r="R47" s="76"/>
      <c r="S47" s="86"/>
      <c r="T47" s="48">
        <v>0</v>
      </c>
      <c r="U47" s="48">
        <v>2</v>
      </c>
      <c r="V47" s="49">
        <v>0</v>
      </c>
      <c r="W47" s="49">
        <v>0.01</v>
      </c>
      <c r="X47" s="49">
        <v>0.025132</v>
      </c>
      <c r="Y47" s="49">
        <v>0.788245</v>
      </c>
      <c r="Z47" s="49">
        <v>0.5</v>
      </c>
      <c r="AA47" s="49">
        <v>0</v>
      </c>
      <c r="AB47" s="71">
        <v>47</v>
      </c>
      <c r="AC47" s="71"/>
      <c r="AD47" s="72"/>
      <c r="AE47" s="78" t="s">
        <v>1078</v>
      </c>
      <c r="AF47" s="78">
        <v>2495</v>
      </c>
      <c r="AG47" s="78">
        <v>1823</v>
      </c>
      <c r="AH47" s="78">
        <v>4301</v>
      </c>
      <c r="AI47" s="78">
        <v>7047</v>
      </c>
      <c r="AJ47" s="78"/>
      <c r="AK47" s="78" t="s">
        <v>1218</v>
      </c>
      <c r="AL47" s="78" t="s">
        <v>1334</v>
      </c>
      <c r="AM47" s="78"/>
      <c r="AN47" s="78"/>
      <c r="AO47" s="80">
        <v>42767.42517361111</v>
      </c>
      <c r="AP47" s="83" t="s">
        <v>1483</v>
      </c>
      <c r="AQ47" s="78" t="b">
        <v>1</v>
      </c>
      <c r="AR47" s="78" t="b">
        <v>0</v>
      </c>
      <c r="AS47" s="78" t="b">
        <v>0</v>
      </c>
      <c r="AT47" s="78" t="s">
        <v>954</v>
      </c>
      <c r="AU47" s="78">
        <v>5</v>
      </c>
      <c r="AV47" s="78"/>
      <c r="AW47" s="78" t="b">
        <v>0</v>
      </c>
      <c r="AX47" s="78" t="s">
        <v>1637</v>
      </c>
      <c r="AY47" s="83" t="s">
        <v>1682</v>
      </c>
      <c r="AZ47" s="78" t="s">
        <v>66</v>
      </c>
      <c r="BA47" s="78" t="str">
        <f>REPLACE(INDEX(GroupVertices[Group],MATCH(Vertices[[#This Row],[Vertex]],GroupVertices[Vertex],0)),1,1,"")</f>
        <v>1</v>
      </c>
      <c r="BB47" s="48"/>
      <c r="BC47" s="48"/>
      <c r="BD47" s="48"/>
      <c r="BE47" s="48"/>
      <c r="BF47" s="48"/>
      <c r="BG47" s="48"/>
      <c r="BH47" s="121" t="s">
        <v>2394</v>
      </c>
      <c r="BI47" s="121" t="s">
        <v>2394</v>
      </c>
      <c r="BJ47" s="121" t="s">
        <v>2493</v>
      </c>
      <c r="BK47" s="121" t="s">
        <v>2493</v>
      </c>
      <c r="BL47" s="121">
        <v>2</v>
      </c>
      <c r="BM47" s="124">
        <v>8.333333333333334</v>
      </c>
      <c r="BN47" s="121">
        <v>0</v>
      </c>
      <c r="BO47" s="124">
        <v>0</v>
      </c>
      <c r="BP47" s="121">
        <v>0</v>
      </c>
      <c r="BQ47" s="124">
        <v>0</v>
      </c>
      <c r="BR47" s="121">
        <v>22</v>
      </c>
      <c r="BS47" s="124">
        <v>91.66666666666667</v>
      </c>
      <c r="BT47" s="121">
        <v>24</v>
      </c>
      <c r="BU47" s="2"/>
      <c r="BV47" s="3"/>
      <c r="BW47" s="3"/>
      <c r="BX47" s="3"/>
      <c r="BY47" s="3"/>
    </row>
    <row r="48" spans="1:77" ht="41.45" customHeight="1">
      <c r="A48" s="64" t="s">
        <v>245</v>
      </c>
      <c r="C48" s="65"/>
      <c r="D48" s="65" t="s">
        <v>64</v>
      </c>
      <c r="E48" s="66">
        <v>162.13955767876516</v>
      </c>
      <c r="F48" s="68">
        <v>99.9993144455464</v>
      </c>
      <c r="G48" s="100" t="s">
        <v>587</v>
      </c>
      <c r="H48" s="65"/>
      <c r="I48" s="69" t="s">
        <v>245</v>
      </c>
      <c r="J48" s="70"/>
      <c r="K48" s="70"/>
      <c r="L48" s="69" t="s">
        <v>1830</v>
      </c>
      <c r="M48" s="73">
        <v>1.22847244756651</v>
      </c>
      <c r="N48" s="74">
        <v>2060.0595703125</v>
      </c>
      <c r="O48" s="74">
        <v>6312.12158203125</v>
      </c>
      <c r="P48" s="75"/>
      <c r="Q48" s="76"/>
      <c r="R48" s="76"/>
      <c r="S48" s="86"/>
      <c r="T48" s="48">
        <v>0</v>
      </c>
      <c r="U48" s="48">
        <v>1</v>
      </c>
      <c r="V48" s="49">
        <v>0</v>
      </c>
      <c r="W48" s="49">
        <v>0.009901</v>
      </c>
      <c r="X48" s="49">
        <v>0.020866</v>
      </c>
      <c r="Y48" s="49">
        <v>0.466293</v>
      </c>
      <c r="Z48" s="49">
        <v>0</v>
      </c>
      <c r="AA48" s="49">
        <v>0</v>
      </c>
      <c r="AB48" s="71">
        <v>48</v>
      </c>
      <c r="AC48" s="71"/>
      <c r="AD48" s="72"/>
      <c r="AE48" s="78" t="s">
        <v>1079</v>
      </c>
      <c r="AF48" s="78">
        <v>168</v>
      </c>
      <c r="AG48" s="78">
        <v>35</v>
      </c>
      <c r="AH48" s="78">
        <v>100</v>
      </c>
      <c r="AI48" s="78">
        <v>94</v>
      </c>
      <c r="AJ48" s="78"/>
      <c r="AK48" s="78" t="s">
        <v>1219</v>
      </c>
      <c r="AL48" s="78" t="s">
        <v>985</v>
      </c>
      <c r="AM48" s="78"/>
      <c r="AN48" s="78"/>
      <c r="AO48" s="80">
        <v>40772.84509259259</v>
      </c>
      <c r="AP48" s="83" t="s">
        <v>1484</v>
      </c>
      <c r="AQ48" s="78" t="b">
        <v>1</v>
      </c>
      <c r="AR48" s="78" t="b">
        <v>0</v>
      </c>
      <c r="AS48" s="78" t="b">
        <v>0</v>
      </c>
      <c r="AT48" s="78" t="s">
        <v>954</v>
      </c>
      <c r="AU48" s="78">
        <v>0</v>
      </c>
      <c r="AV48" s="83" t="s">
        <v>1573</v>
      </c>
      <c r="AW48" s="78" t="b">
        <v>0</v>
      </c>
      <c r="AX48" s="78" t="s">
        <v>1637</v>
      </c>
      <c r="AY48" s="83" t="s">
        <v>1683</v>
      </c>
      <c r="AZ48" s="78" t="s">
        <v>66</v>
      </c>
      <c r="BA48" s="78" t="str">
        <f>REPLACE(INDEX(GroupVertices[Group],MATCH(Vertices[[#This Row],[Vertex]],GroupVertices[Vertex],0)),1,1,"")</f>
        <v>1</v>
      </c>
      <c r="BB48" s="48"/>
      <c r="BC48" s="48"/>
      <c r="BD48" s="48"/>
      <c r="BE48" s="48"/>
      <c r="BF48" s="48"/>
      <c r="BG48" s="48"/>
      <c r="BH48" s="121" t="s">
        <v>2396</v>
      </c>
      <c r="BI48" s="121" t="s">
        <v>2396</v>
      </c>
      <c r="BJ48" s="121" t="s">
        <v>2495</v>
      </c>
      <c r="BK48" s="121" t="s">
        <v>2495</v>
      </c>
      <c r="BL48" s="121">
        <v>0</v>
      </c>
      <c r="BM48" s="124">
        <v>0</v>
      </c>
      <c r="BN48" s="121">
        <v>1</v>
      </c>
      <c r="BO48" s="124">
        <v>2.857142857142857</v>
      </c>
      <c r="BP48" s="121">
        <v>0</v>
      </c>
      <c r="BQ48" s="124">
        <v>0</v>
      </c>
      <c r="BR48" s="121">
        <v>34</v>
      </c>
      <c r="BS48" s="124">
        <v>97.14285714285714</v>
      </c>
      <c r="BT48" s="121">
        <v>35</v>
      </c>
      <c r="BU48" s="2"/>
      <c r="BV48" s="3"/>
      <c r="BW48" s="3"/>
      <c r="BX48" s="3"/>
      <c r="BY48" s="3"/>
    </row>
    <row r="49" spans="1:77" ht="41.45" customHeight="1">
      <c r="A49" s="64" t="s">
        <v>246</v>
      </c>
      <c r="C49" s="65"/>
      <c r="D49" s="65" t="s">
        <v>64</v>
      </c>
      <c r="E49" s="66">
        <v>163.84216135970004</v>
      </c>
      <c r="F49" s="68">
        <v>99.99095068121261</v>
      </c>
      <c r="G49" s="100" t="s">
        <v>588</v>
      </c>
      <c r="H49" s="65"/>
      <c r="I49" s="69" t="s">
        <v>246</v>
      </c>
      <c r="J49" s="70"/>
      <c r="K49" s="70"/>
      <c r="L49" s="69" t="s">
        <v>1831</v>
      </c>
      <c r="M49" s="73">
        <v>4.015836307877935</v>
      </c>
      <c r="N49" s="74">
        <v>3534.409423828125</v>
      </c>
      <c r="O49" s="74">
        <v>7215.33984375</v>
      </c>
      <c r="P49" s="75"/>
      <c r="Q49" s="76"/>
      <c r="R49" s="76"/>
      <c r="S49" s="86"/>
      <c r="T49" s="48">
        <v>0</v>
      </c>
      <c r="U49" s="48">
        <v>1</v>
      </c>
      <c r="V49" s="49">
        <v>0</v>
      </c>
      <c r="W49" s="49">
        <v>0.009901</v>
      </c>
      <c r="X49" s="49">
        <v>0.020866</v>
      </c>
      <c r="Y49" s="49">
        <v>0.466293</v>
      </c>
      <c r="Z49" s="49">
        <v>0</v>
      </c>
      <c r="AA49" s="49">
        <v>0</v>
      </c>
      <c r="AB49" s="71">
        <v>49</v>
      </c>
      <c r="AC49" s="71"/>
      <c r="AD49" s="72"/>
      <c r="AE49" s="78" t="s">
        <v>1080</v>
      </c>
      <c r="AF49" s="78">
        <v>678</v>
      </c>
      <c r="AG49" s="78">
        <v>462</v>
      </c>
      <c r="AH49" s="78">
        <v>258</v>
      </c>
      <c r="AI49" s="78">
        <v>2435</v>
      </c>
      <c r="AJ49" s="78"/>
      <c r="AK49" s="78" t="s">
        <v>1220</v>
      </c>
      <c r="AL49" s="78" t="s">
        <v>985</v>
      </c>
      <c r="AM49" s="78"/>
      <c r="AN49" s="78"/>
      <c r="AO49" s="80">
        <v>41912.7525</v>
      </c>
      <c r="AP49" s="83" t="s">
        <v>1485</v>
      </c>
      <c r="AQ49" s="78" t="b">
        <v>1</v>
      </c>
      <c r="AR49" s="78" t="b">
        <v>0</v>
      </c>
      <c r="AS49" s="78" t="b">
        <v>0</v>
      </c>
      <c r="AT49" s="78" t="s">
        <v>954</v>
      </c>
      <c r="AU49" s="78">
        <v>0</v>
      </c>
      <c r="AV49" s="83" t="s">
        <v>1573</v>
      </c>
      <c r="AW49" s="78" t="b">
        <v>0</v>
      </c>
      <c r="AX49" s="78" t="s">
        <v>1637</v>
      </c>
      <c r="AY49" s="83" t="s">
        <v>1684</v>
      </c>
      <c r="AZ49" s="78" t="s">
        <v>66</v>
      </c>
      <c r="BA49" s="78" t="str">
        <f>REPLACE(INDEX(GroupVertices[Group],MATCH(Vertices[[#This Row],[Vertex]],GroupVertices[Vertex],0)),1,1,"")</f>
        <v>1</v>
      </c>
      <c r="BB49" s="48"/>
      <c r="BC49" s="48"/>
      <c r="BD49" s="48"/>
      <c r="BE49" s="48"/>
      <c r="BF49" s="48"/>
      <c r="BG49" s="48"/>
      <c r="BH49" s="121" t="s">
        <v>2397</v>
      </c>
      <c r="BI49" s="121" t="s">
        <v>2397</v>
      </c>
      <c r="BJ49" s="121" t="s">
        <v>2496</v>
      </c>
      <c r="BK49" s="121" t="s">
        <v>2496</v>
      </c>
      <c r="BL49" s="121">
        <v>2</v>
      </c>
      <c r="BM49" s="124">
        <v>9.090909090909092</v>
      </c>
      <c r="BN49" s="121">
        <v>0</v>
      </c>
      <c r="BO49" s="124">
        <v>0</v>
      </c>
      <c r="BP49" s="121">
        <v>0</v>
      </c>
      <c r="BQ49" s="124">
        <v>0</v>
      </c>
      <c r="BR49" s="121">
        <v>20</v>
      </c>
      <c r="BS49" s="124">
        <v>90.9090909090909</v>
      </c>
      <c r="BT49" s="121">
        <v>22</v>
      </c>
      <c r="BU49" s="2"/>
      <c r="BV49" s="3"/>
      <c r="BW49" s="3"/>
      <c r="BX49" s="3"/>
      <c r="BY49" s="3"/>
    </row>
    <row r="50" spans="1:77" ht="41.45" customHeight="1">
      <c r="A50" s="64" t="s">
        <v>247</v>
      </c>
      <c r="C50" s="65"/>
      <c r="D50" s="65" t="s">
        <v>64</v>
      </c>
      <c r="E50" s="66">
        <v>163.4633619459089</v>
      </c>
      <c r="F50" s="68">
        <v>99.99281147187236</v>
      </c>
      <c r="G50" s="100" t="s">
        <v>589</v>
      </c>
      <c r="H50" s="65"/>
      <c r="I50" s="69" t="s">
        <v>247</v>
      </c>
      <c r="J50" s="70"/>
      <c r="K50" s="70"/>
      <c r="L50" s="69" t="s">
        <v>1832</v>
      </c>
      <c r="M50" s="73">
        <v>3.395696807340264</v>
      </c>
      <c r="N50" s="74">
        <v>6276.615234375</v>
      </c>
      <c r="O50" s="74">
        <v>8506.671875</v>
      </c>
      <c r="P50" s="75"/>
      <c r="Q50" s="76"/>
      <c r="R50" s="76"/>
      <c r="S50" s="86"/>
      <c r="T50" s="48">
        <v>0</v>
      </c>
      <c r="U50" s="48">
        <v>3</v>
      </c>
      <c r="V50" s="49">
        <v>10</v>
      </c>
      <c r="W50" s="49">
        <v>0.2</v>
      </c>
      <c r="X50" s="49">
        <v>0</v>
      </c>
      <c r="Y50" s="49">
        <v>1.787782</v>
      </c>
      <c r="Z50" s="49">
        <v>0</v>
      </c>
      <c r="AA50" s="49">
        <v>0</v>
      </c>
      <c r="AB50" s="71">
        <v>50</v>
      </c>
      <c r="AC50" s="71"/>
      <c r="AD50" s="72"/>
      <c r="AE50" s="78" t="s">
        <v>1081</v>
      </c>
      <c r="AF50" s="78">
        <v>790</v>
      </c>
      <c r="AG50" s="78">
        <v>367</v>
      </c>
      <c r="AH50" s="78">
        <v>6498</v>
      </c>
      <c r="AI50" s="78">
        <v>2585</v>
      </c>
      <c r="AJ50" s="78"/>
      <c r="AK50" s="78" t="s">
        <v>1221</v>
      </c>
      <c r="AL50" s="78"/>
      <c r="AM50" s="78"/>
      <c r="AN50" s="78"/>
      <c r="AO50" s="80">
        <v>42341.8202662037</v>
      </c>
      <c r="AP50" s="83" t="s">
        <v>1486</v>
      </c>
      <c r="AQ50" s="78" t="b">
        <v>1</v>
      </c>
      <c r="AR50" s="78" t="b">
        <v>0</v>
      </c>
      <c r="AS50" s="78" t="b">
        <v>1</v>
      </c>
      <c r="AT50" s="78" t="s">
        <v>954</v>
      </c>
      <c r="AU50" s="78">
        <v>4</v>
      </c>
      <c r="AV50" s="83" t="s">
        <v>1573</v>
      </c>
      <c r="AW50" s="78" t="b">
        <v>0</v>
      </c>
      <c r="AX50" s="78" t="s">
        <v>1637</v>
      </c>
      <c r="AY50" s="83" t="s">
        <v>1685</v>
      </c>
      <c r="AZ50" s="78" t="s">
        <v>66</v>
      </c>
      <c r="BA50" s="78" t="str">
        <f>REPLACE(INDEX(GroupVertices[Group],MATCH(Vertices[[#This Row],[Vertex]],GroupVertices[Vertex],0)),1,1,"")</f>
        <v>7</v>
      </c>
      <c r="BB50" s="48"/>
      <c r="BC50" s="48"/>
      <c r="BD50" s="48"/>
      <c r="BE50" s="48"/>
      <c r="BF50" s="48"/>
      <c r="BG50" s="48"/>
      <c r="BH50" s="121" t="s">
        <v>2398</v>
      </c>
      <c r="BI50" s="121" t="s">
        <v>2398</v>
      </c>
      <c r="BJ50" s="121" t="s">
        <v>2497</v>
      </c>
      <c r="BK50" s="121" t="s">
        <v>2497</v>
      </c>
      <c r="BL50" s="121">
        <v>0</v>
      </c>
      <c r="BM50" s="124">
        <v>0</v>
      </c>
      <c r="BN50" s="121">
        <v>4</v>
      </c>
      <c r="BO50" s="124">
        <v>8.88888888888889</v>
      </c>
      <c r="BP50" s="121">
        <v>0</v>
      </c>
      <c r="BQ50" s="124">
        <v>0</v>
      </c>
      <c r="BR50" s="121">
        <v>41</v>
      </c>
      <c r="BS50" s="124">
        <v>91.11111111111111</v>
      </c>
      <c r="BT50" s="121">
        <v>45</v>
      </c>
      <c r="BU50" s="2"/>
      <c r="BV50" s="3"/>
      <c r="BW50" s="3"/>
      <c r="BX50" s="3"/>
      <c r="BY50" s="3"/>
    </row>
    <row r="51" spans="1:77" ht="41.45" customHeight="1">
      <c r="A51" s="64" t="s">
        <v>335</v>
      </c>
      <c r="C51" s="65"/>
      <c r="D51" s="65" t="s">
        <v>64</v>
      </c>
      <c r="E51" s="66">
        <v>693.6429835747322</v>
      </c>
      <c r="F51" s="68">
        <v>97.388390102683</v>
      </c>
      <c r="G51" s="100" t="s">
        <v>1602</v>
      </c>
      <c r="H51" s="65"/>
      <c r="I51" s="69" t="s">
        <v>335</v>
      </c>
      <c r="J51" s="70"/>
      <c r="K51" s="70"/>
      <c r="L51" s="69" t="s">
        <v>1833</v>
      </c>
      <c r="M51" s="73">
        <v>871.3625251125126</v>
      </c>
      <c r="N51" s="74">
        <v>6847.91796875</v>
      </c>
      <c r="O51" s="74">
        <v>8046.25390625</v>
      </c>
      <c r="P51" s="75"/>
      <c r="Q51" s="76"/>
      <c r="R51" s="76"/>
      <c r="S51" s="86"/>
      <c r="T51" s="48">
        <v>1</v>
      </c>
      <c r="U51" s="48">
        <v>0</v>
      </c>
      <c r="V51" s="49">
        <v>0</v>
      </c>
      <c r="W51" s="49">
        <v>0.125</v>
      </c>
      <c r="X51" s="49">
        <v>0</v>
      </c>
      <c r="Y51" s="49">
        <v>0.656538</v>
      </c>
      <c r="Z51" s="49">
        <v>0</v>
      </c>
      <c r="AA51" s="49">
        <v>0</v>
      </c>
      <c r="AB51" s="71">
        <v>51</v>
      </c>
      <c r="AC51" s="71"/>
      <c r="AD51" s="72"/>
      <c r="AE51" s="78" t="s">
        <v>1082</v>
      </c>
      <c r="AF51" s="78">
        <v>2825</v>
      </c>
      <c r="AG51" s="78">
        <v>133332</v>
      </c>
      <c r="AH51" s="78">
        <v>178084</v>
      </c>
      <c r="AI51" s="78">
        <v>12435</v>
      </c>
      <c r="AJ51" s="78"/>
      <c r="AK51" s="78" t="s">
        <v>1222</v>
      </c>
      <c r="AL51" s="78" t="s">
        <v>985</v>
      </c>
      <c r="AM51" s="83" t="s">
        <v>1402</v>
      </c>
      <c r="AN51" s="78"/>
      <c r="AO51" s="80">
        <v>40009.43131944445</v>
      </c>
      <c r="AP51" s="83" t="s">
        <v>1487</v>
      </c>
      <c r="AQ51" s="78" t="b">
        <v>0</v>
      </c>
      <c r="AR51" s="78" t="b">
        <v>0</v>
      </c>
      <c r="AS51" s="78" t="b">
        <v>1</v>
      </c>
      <c r="AT51" s="78"/>
      <c r="AU51" s="78">
        <v>429</v>
      </c>
      <c r="AV51" s="83" t="s">
        <v>1573</v>
      </c>
      <c r="AW51" s="78" t="b">
        <v>1</v>
      </c>
      <c r="AX51" s="78" t="s">
        <v>1637</v>
      </c>
      <c r="AY51" s="83" t="s">
        <v>1686</v>
      </c>
      <c r="AZ51" s="78" t="s">
        <v>65</v>
      </c>
      <c r="BA51" s="78" t="str">
        <f>REPLACE(INDEX(GroupVertices[Group],MATCH(Vertices[[#This Row],[Vertex]],GroupVertices[Vertex],0)),1,1,"")</f>
        <v>7</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336</v>
      </c>
      <c r="C52" s="65"/>
      <c r="D52" s="65" t="s">
        <v>64</v>
      </c>
      <c r="E52" s="66">
        <v>312.28767058107</v>
      </c>
      <c r="F52" s="68">
        <v>99.26173620256371</v>
      </c>
      <c r="G52" s="100" t="s">
        <v>1603</v>
      </c>
      <c r="H52" s="65"/>
      <c r="I52" s="69" t="s">
        <v>336</v>
      </c>
      <c r="J52" s="70"/>
      <c r="K52" s="70"/>
      <c r="L52" s="69" t="s">
        <v>1834</v>
      </c>
      <c r="M52" s="73">
        <v>247.03871489226674</v>
      </c>
      <c r="N52" s="74">
        <v>5399.0703125</v>
      </c>
      <c r="O52" s="74">
        <v>8164.08154296875</v>
      </c>
      <c r="P52" s="75"/>
      <c r="Q52" s="76"/>
      <c r="R52" s="76"/>
      <c r="S52" s="86"/>
      <c r="T52" s="48">
        <v>1</v>
      </c>
      <c r="U52" s="48">
        <v>0</v>
      </c>
      <c r="V52" s="49">
        <v>0</v>
      </c>
      <c r="W52" s="49">
        <v>0.125</v>
      </c>
      <c r="X52" s="49">
        <v>0</v>
      </c>
      <c r="Y52" s="49">
        <v>0.656538</v>
      </c>
      <c r="Z52" s="49">
        <v>0</v>
      </c>
      <c r="AA52" s="49">
        <v>0</v>
      </c>
      <c r="AB52" s="71">
        <v>52</v>
      </c>
      <c r="AC52" s="71"/>
      <c r="AD52" s="72"/>
      <c r="AE52" s="78" t="s">
        <v>1083</v>
      </c>
      <c r="AF52" s="78">
        <v>918</v>
      </c>
      <c r="AG52" s="78">
        <v>37691</v>
      </c>
      <c r="AH52" s="78">
        <v>38436</v>
      </c>
      <c r="AI52" s="78">
        <v>4013</v>
      </c>
      <c r="AJ52" s="78"/>
      <c r="AK52" s="78" t="s">
        <v>1223</v>
      </c>
      <c r="AL52" s="78" t="s">
        <v>985</v>
      </c>
      <c r="AM52" s="83" t="s">
        <v>1403</v>
      </c>
      <c r="AN52" s="78"/>
      <c r="AO52" s="80">
        <v>40559.66395833333</v>
      </c>
      <c r="AP52" s="83" t="s">
        <v>1488</v>
      </c>
      <c r="AQ52" s="78" t="b">
        <v>0</v>
      </c>
      <c r="AR52" s="78" t="b">
        <v>0</v>
      </c>
      <c r="AS52" s="78" t="b">
        <v>1</v>
      </c>
      <c r="AT52" s="78"/>
      <c r="AU52" s="78">
        <v>232</v>
      </c>
      <c r="AV52" s="83" t="s">
        <v>1574</v>
      </c>
      <c r="AW52" s="78" t="b">
        <v>1</v>
      </c>
      <c r="AX52" s="78" t="s">
        <v>1637</v>
      </c>
      <c r="AY52" s="83" t="s">
        <v>1687</v>
      </c>
      <c r="AZ52" s="78" t="s">
        <v>65</v>
      </c>
      <c r="BA52" s="78" t="str">
        <f>REPLACE(INDEX(GroupVertices[Group],MATCH(Vertices[[#This Row],[Vertex]],GroupVertices[Vertex],0)),1,1,"")</f>
        <v>7</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248</v>
      </c>
      <c r="C53" s="65"/>
      <c r="D53" s="65" t="s">
        <v>64</v>
      </c>
      <c r="E53" s="66">
        <v>162.0717725205078</v>
      </c>
      <c r="F53" s="68">
        <v>99.99964742913815</v>
      </c>
      <c r="G53" s="100" t="s">
        <v>590</v>
      </c>
      <c r="H53" s="65"/>
      <c r="I53" s="69" t="s">
        <v>248</v>
      </c>
      <c r="J53" s="70"/>
      <c r="K53" s="70"/>
      <c r="L53" s="69" t="s">
        <v>1835</v>
      </c>
      <c r="M53" s="73">
        <v>1.117500115891348</v>
      </c>
      <c r="N53" s="74">
        <v>1029.7864990234375</v>
      </c>
      <c r="O53" s="74">
        <v>4291.33544921875</v>
      </c>
      <c r="P53" s="75"/>
      <c r="Q53" s="76"/>
      <c r="R53" s="76"/>
      <c r="S53" s="86"/>
      <c r="T53" s="48">
        <v>1</v>
      </c>
      <c r="U53" s="48">
        <v>1</v>
      </c>
      <c r="V53" s="49">
        <v>0</v>
      </c>
      <c r="W53" s="49">
        <v>0</v>
      </c>
      <c r="X53" s="49">
        <v>0</v>
      </c>
      <c r="Y53" s="49">
        <v>0.999996</v>
      </c>
      <c r="Z53" s="49">
        <v>0</v>
      </c>
      <c r="AA53" s="49" t="s">
        <v>2838</v>
      </c>
      <c r="AB53" s="71">
        <v>53</v>
      </c>
      <c r="AC53" s="71"/>
      <c r="AD53" s="72"/>
      <c r="AE53" s="78" t="s">
        <v>1084</v>
      </c>
      <c r="AF53" s="78">
        <v>367</v>
      </c>
      <c r="AG53" s="78">
        <v>18</v>
      </c>
      <c r="AH53" s="78">
        <v>340</v>
      </c>
      <c r="AI53" s="78">
        <v>117</v>
      </c>
      <c r="AJ53" s="78"/>
      <c r="AK53" s="78" t="s">
        <v>1224</v>
      </c>
      <c r="AL53" s="78" t="s">
        <v>1335</v>
      </c>
      <c r="AM53" s="78"/>
      <c r="AN53" s="78"/>
      <c r="AO53" s="80">
        <v>43620.48638888889</v>
      </c>
      <c r="AP53" s="78"/>
      <c r="AQ53" s="78" t="b">
        <v>1</v>
      </c>
      <c r="AR53" s="78" t="b">
        <v>0</v>
      </c>
      <c r="AS53" s="78" t="b">
        <v>0</v>
      </c>
      <c r="AT53" s="78" t="s">
        <v>954</v>
      </c>
      <c r="AU53" s="78">
        <v>0</v>
      </c>
      <c r="AV53" s="78"/>
      <c r="AW53" s="78" t="b">
        <v>0</v>
      </c>
      <c r="AX53" s="78" t="s">
        <v>1637</v>
      </c>
      <c r="AY53" s="83" t="s">
        <v>1688</v>
      </c>
      <c r="AZ53" s="78" t="s">
        <v>66</v>
      </c>
      <c r="BA53" s="78" t="str">
        <f>REPLACE(INDEX(GroupVertices[Group],MATCH(Vertices[[#This Row],[Vertex]],GroupVertices[Vertex],0)),1,1,"")</f>
        <v>2</v>
      </c>
      <c r="BB53" s="48"/>
      <c r="BC53" s="48"/>
      <c r="BD53" s="48"/>
      <c r="BE53" s="48"/>
      <c r="BF53" s="48"/>
      <c r="BG53" s="48"/>
      <c r="BH53" s="121" t="s">
        <v>2399</v>
      </c>
      <c r="BI53" s="121" t="s">
        <v>2399</v>
      </c>
      <c r="BJ53" s="121" t="s">
        <v>2498</v>
      </c>
      <c r="BK53" s="121" t="s">
        <v>2498</v>
      </c>
      <c r="BL53" s="121">
        <v>2</v>
      </c>
      <c r="BM53" s="124">
        <v>4.878048780487805</v>
      </c>
      <c r="BN53" s="121">
        <v>0</v>
      </c>
      <c r="BO53" s="124">
        <v>0</v>
      </c>
      <c r="BP53" s="121">
        <v>0</v>
      </c>
      <c r="BQ53" s="124">
        <v>0</v>
      </c>
      <c r="BR53" s="121">
        <v>39</v>
      </c>
      <c r="BS53" s="124">
        <v>95.1219512195122</v>
      </c>
      <c r="BT53" s="121">
        <v>41</v>
      </c>
      <c r="BU53" s="2"/>
      <c r="BV53" s="3"/>
      <c r="BW53" s="3"/>
      <c r="BX53" s="3"/>
      <c r="BY53" s="3"/>
    </row>
    <row r="54" spans="1:77" ht="41.45" customHeight="1">
      <c r="A54" s="64" t="s">
        <v>249</v>
      </c>
      <c r="C54" s="65"/>
      <c r="D54" s="65" t="s">
        <v>64</v>
      </c>
      <c r="E54" s="66">
        <v>164.3086827430007</v>
      </c>
      <c r="F54" s="68">
        <v>99.9886589706106</v>
      </c>
      <c r="G54" s="100" t="s">
        <v>591</v>
      </c>
      <c r="H54" s="65"/>
      <c r="I54" s="69" t="s">
        <v>249</v>
      </c>
      <c r="J54" s="70"/>
      <c r="K54" s="70"/>
      <c r="L54" s="69" t="s">
        <v>1836</v>
      </c>
      <c r="M54" s="73">
        <v>4.779587061171697</v>
      </c>
      <c r="N54" s="74">
        <v>2581.410400390625</v>
      </c>
      <c r="O54" s="74">
        <v>5424.45703125</v>
      </c>
      <c r="P54" s="75"/>
      <c r="Q54" s="76"/>
      <c r="R54" s="76"/>
      <c r="S54" s="86"/>
      <c r="T54" s="48">
        <v>0</v>
      </c>
      <c r="U54" s="48">
        <v>1</v>
      </c>
      <c r="V54" s="49">
        <v>0</v>
      </c>
      <c r="W54" s="49">
        <v>0.009901</v>
      </c>
      <c r="X54" s="49">
        <v>0.020866</v>
      </c>
      <c r="Y54" s="49">
        <v>0.466293</v>
      </c>
      <c r="Z54" s="49">
        <v>0</v>
      </c>
      <c r="AA54" s="49">
        <v>0</v>
      </c>
      <c r="AB54" s="71">
        <v>54</v>
      </c>
      <c r="AC54" s="71"/>
      <c r="AD54" s="72"/>
      <c r="AE54" s="78" t="s">
        <v>1085</v>
      </c>
      <c r="AF54" s="78">
        <v>904</v>
      </c>
      <c r="AG54" s="78">
        <v>579</v>
      </c>
      <c r="AH54" s="78">
        <v>7223</v>
      </c>
      <c r="AI54" s="78">
        <v>4868</v>
      </c>
      <c r="AJ54" s="78"/>
      <c r="AK54" s="78"/>
      <c r="AL54" s="78"/>
      <c r="AM54" s="78"/>
      <c r="AN54" s="78"/>
      <c r="AO54" s="80">
        <v>40807.62185185185</v>
      </c>
      <c r="AP54" s="83" t="s">
        <v>1489</v>
      </c>
      <c r="AQ54" s="78" t="b">
        <v>1</v>
      </c>
      <c r="AR54" s="78" t="b">
        <v>0</v>
      </c>
      <c r="AS54" s="78" t="b">
        <v>0</v>
      </c>
      <c r="AT54" s="78" t="s">
        <v>954</v>
      </c>
      <c r="AU54" s="78">
        <v>0</v>
      </c>
      <c r="AV54" s="83" t="s">
        <v>1573</v>
      </c>
      <c r="AW54" s="78" t="b">
        <v>0</v>
      </c>
      <c r="AX54" s="78" t="s">
        <v>1637</v>
      </c>
      <c r="AY54" s="83" t="s">
        <v>1689</v>
      </c>
      <c r="AZ54" s="78" t="s">
        <v>66</v>
      </c>
      <c r="BA54" s="78" t="str">
        <f>REPLACE(INDEX(GroupVertices[Group],MATCH(Vertices[[#This Row],[Vertex]],GroupVertices[Vertex],0)),1,1,"")</f>
        <v>1</v>
      </c>
      <c r="BB54" s="48"/>
      <c r="BC54" s="48"/>
      <c r="BD54" s="48"/>
      <c r="BE54" s="48"/>
      <c r="BF54" s="48"/>
      <c r="BG54" s="48"/>
      <c r="BH54" s="121" t="s">
        <v>2391</v>
      </c>
      <c r="BI54" s="121" t="s">
        <v>2391</v>
      </c>
      <c r="BJ54" s="121" t="s">
        <v>2490</v>
      </c>
      <c r="BK54" s="121" t="s">
        <v>2490</v>
      </c>
      <c r="BL54" s="121">
        <v>3</v>
      </c>
      <c r="BM54" s="124">
        <v>15</v>
      </c>
      <c r="BN54" s="121">
        <v>0</v>
      </c>
      <c r="BO54" s="124">
        <v>0</v>
      </c>
      <c r="BP54" s="121">
        <v>0</v>
      </c>
      <c r="BQ54" s="124">
        <v>0</v>
      </c>
      <c r="BR54" s="121">
        <v>17</v>
      </c>
      <c r="BS54" s="124">
        <v>85</v>
      </c>
      <c r="BT54" s="121">
        <v>20</v>
      </c>
      <c r="BU54" s="2"/>
      <c r="BV54" s="3"/>
      <c r="BW54" s="3"/>
      <c r="BX54" s="3"/>
      <c r="BY54" s="3"/>
    </row>
    <row r="55" spans="1:77" ht="41.45" customHeight="1">
      <c r="A55" s="64" t="s">
        <v>250</v>
      </c>
      <c r="C55" s="65"/>
      <c r="D55" s="65" t="s">
        <v>64</v>
      </c>
      <c r="E55" s="66">
        <v>162.98487847585696</v>
      </c>
      <c r="F55" s="68">
        <v>99.99516194428466</v>
      </c>
      <c r="G55" s="100" t="s">
        <v>592</v>
      </c>
      <c r="H55" s="65"/>
      <c r="I55" s="69" t="s">
        <v>250</v>
      </c>
      <c r="J55" s="70"/>
      <c r="K55" s="70"/>
      <c r="L55" s="69" t="s">
        <v>1837</v>
      </c>
      <c r="M55" s="73">
        <v>2.6123627013979434</v>
      </c>
      <c r="N55" s="74">
        <v>801.2425537109375</v>
      </c>
      <c r="O55" s="74">
        <v>5717.623046875</v>
      </c>
      <c r="P55" s="75"/>
      <c r="Q55" s="76"/>
      <c r="R55" s="76"/>
      <c r="S55" s="86"/>
      <c r="T55" s="48">
        <v>0</v>
      </c>
      <c r="U55" s="48">
        <v>1</v>
      </c>
      <c r="V55" s="49">
        <v>0</v>
      </c>
      <c r="W55" s="49">
        <v>0.009901</v>
      </c>
      <c r="X55" s="49">
        <v>0.020866</v>
      </c>
      <c r="Y55" s="49">
        <v>0.466293</v>
      </c>
      <c r="Z55" s="49">
        <v>0</v>
      </c>
      <c r="AA55" s="49">
        <v>0</v>
      </c>
      <c r="AB55" s="71">
        <v>55</v>
      </c>
      <c r="AC55" s="71"/>
      <c r="AD55" s="72"/>
      <c r="AE55" s="78" t="s">
        <v>1086</v>
      </c>
      <c r="AF55" s="78">
        <v>1241</v>
      </c>
      <c r="AG55" s="78">
        <v>247</v>
      </c>
      <c r="AH55" s="78">
        <v>569</v>
      </c>
      <c r="AI55" s="78">
        <v>635</v>
      </c>
      <c r="AJ55" s="78"/>
      <c r="AK55" s="78" t="s">
        <v>1225</v>
      </c>
      <c r="AL55" s="78" t="s">
        <v>1326</v>
      </c>
      <c r="AM55" s="83" t="s">
        <v>1404</v>
      </c>
      <c r="AN55" s="78"/>
      <c r="AO55" s="80">
        <v>41898.55972222222</v>
      </c>
      <c r="AP55" s="83" t="s">
        <v>1490</v>
      </c>
      <c r="AQ55" s="78" t="b">
        <v>1</v>
      </c>
      <c r="AR55" s="78" t="b">
        <v>0</v>
      </c>
      <c r="AS55" s="78" t="b">
        <v>0</v>
      </c>
      <c r="AT55" s="78" t="s">
        <v>954</v>
      </c>
      <c r="AU55" s="78">
        <v>3</v>
      </c>
      <c r="AV55" s="83" t="s">
        <v>1573</v>
      </c>
      <c r="AW55" s="78" t="b">
        <v>0</v>
      </c>
      <c r="AX55" s="78" t="s">
        <v>1637</v>
      </c>
      <c r="AY55" s="83" t="s">
        <v>1690</v>
      </c>
      <c r="AZ55" s="78" t="s">
        <v>66</v>
      </c>
      <c r="BA55" s="78" t="str">
        <f>REPLACE(INDEX(GroupVertices[Group],MATCH(Vertices[[#This Row],[Vertex]],GroupVertices[Vertex],0)),1,1,"")</f>
        <v>1</v>
      </c>
      <c r="BB55" s="48"/>
      <c r="BC55" s="48"/>
      <c r="BD55" s="48"/>
      <c r="BE55" s="48"/>
      <c r="BF55" s="48"/>
      <c r="BG55" s="48"/>
      <c r="BH55" s="121" t="s">
        <v>2391</v>
      </c>
      <c r="BI55" s="121" t="s">
        <v>2391</v>
      </c>
      <c r="BJ55" s="121" t="s">
        <v>2490</v>
      </c>
      <c r="BK55" s="121" t="s">
        <v>2490</v>
      </c>
      <c r="BL55" s="121">
        <v>3</v>
      </c>
      <c r="BM55" s="124">
        <v>15</v>
      </c>
      <c r="BN55" s="121">
        <v>0</v>
      </c>
      <c r="BO55" s="124">
        <v>0</v>
      </c>
      <c r="BP55" s="121">
        <v>0</v>
      </c>
      <c r="BQ55" s="124">
        <v>0</v>
      </c>
      <c r="BR55" s="121">
        <v>17</v>
      </c>
      <c r="BS55" s="124">
        <v>85</v>
      </c>
      <c r="BT55" s="121">
        <v>20</v>
      </c>
      <c r="BU55" s="2"/>
      <c r="BV55" s="3"/>
      <c r="BW55" s="3"/>
      <c r="BX55" s="3"/>
      <c r="BY55" s="3"/>
    </row>
    <row r="56" spans="1:77" ht="41.45" customHeight="1">
      <c r="A56" s="64" t="s">
        <v>251</v>
      </c>
      <c r="C56" s="65"/>
      <c r="D56" s="65" t="s">
        <v>64</v>
      </c>
      <c r="E56" s="66">
        <v>162.00398736225043</v>
      </c>
      <c r="F56" s="68">
        <v>99.9999804127299</v>
      </c>
      <c r="G56" s="100" t="s">
        <v>593</v>
      </c>
      <c r="H56" s="65"/>
      <c r="I56" s="69" t="s">
        <v>251</v>
      </c>
      <c r="J56" s="70"/>
      <c r="K56" s="70"/>
      <c r="L56" s="69" t="s">
        <v>1838</v>
      </c>
      <c r="M56" s="73">
        <v>1.006527784216186</v>
      </c>
      <c r="N56" s="74">
        <v>4661.4326171875</v>
      </c>
      <c r="O56" s="74">
        <v>5399.4599609375</v>
      </c>
      <c r="P56" s="75"/>
      <c r="Q56" s="76"/>
      <c r="R56" s="76"/>
      <c r="S56" s="86"/>
      <c r="T56" s="48">
        <v>0</v>
      </c>
      <c r="U56" s="48">
        <v>3</v>
      </c>
      <c r="V56" s="49">
        <v>3</v>
      </c>
      <c r="W56" s="49">
        <v>0.090909</v>
      </c>
      <c r="X56" s="49">
        <v>0</v>
      </c>
      <c r="Y56" s="49">
        <v>1.254833</v>
      </c>
      <c r="Z56" s="49">
        <v>0</v>
      </c>
      <c r="AA56" s="49">
        <v>0</v>
      </c>
      <c r="AB56" s="71">
        <v>56</v>
      </c>
      <c r="AC56" s="71"/>
      <c r="AD56" s="72"/>
      <c r="AE56" s="78" t="s">
        <v>1087</v>
      </c>
      <c r="AF56" s="78">
        <v>18</v>
      </c>
      <c r="AG56" s="78">
        <v>1</v>
      </c>
      <c r="AH56" s="78">
        <v>23</v>
      </c>
      <c r="AI56" s="78">
        <v>7</v>
      </c>
      <c r="AJ56" s="78"/>
      <c r="AK56" s="78" t="s">
        <v>1226</v>
      </c>
      <c r="AL56" s="78" t="s">
        <v>1004</v>
      </c>
      <c r="AM56" s="78"/>
      <c r="AN56" s="78"/>
      <c r="AO56" s="80">
        <v>42274.3041087963</v>
      </c>
      <c r="AP56" s="78"/>
      <c r="AQ56" s="78" t="b">
        <v>1</v>
      </c>
      <c r="AR56" s="78" t="b">
        <v>0</v>
      </c>
      <c r="AS56" s="78" t="b">
        <v>0</v>
      </c>
      <c r="AT56" s="78" t="s">
        <v>954</v>
      </c>
      <c r="AU56" s="78">
        <v>0</v>
      </c>
      <c r="AV56" s="83" t="s">
        <v>1573</v>
      </c>
      <c r="AW56" s="78" t="b">
        <v>0</v>
      </c>
      <c r="AX56" s="78" t="s">
        <v>1637</v>
      </c>
      <c r="AY56" s="83" t="s">
        <v>1691</v>
      </c>
      <c r="AZ56" s="78" t="s">
        <v>66</v>
      </c>
      <c r="BA56" s="78" t="str">
        <f>REPLACE(INDEX(GroupVertices[Group],MATCH(Vertices[[#This Row],[Vertex]],GroupVertices[Vertex],0)),1,1,"")</f>
        <v>5</v>
      </c>
      <c r="BB56" s="48"/>
      <c r="BC56" s="48"/>
      <c r="BD56" s="48"/>
      <c r="BE56" s="48"/>
      <c r="BF56" s="48"/>
      <c r="BG56" s="48"/>
      <c r="BH56" s="121" t="s">
        <v>2400</v>
      </c>
      <c r="BI56" s="121" t="s">
        <v>2400</v>
      </c>
      <c r="BJ56" s="121" t="s">
        <v>2499</v>
      </c>
      <c r="BK56" s="121" t="s">
        <v>2499</v>
      </c>
      <c r="BL56" s="121">
        <v>0</v>
      </c>
      <c r="BM56" s="124">
        <v>0</v>
      </c>
      <c r="BN56" s="121">
        <v>0</v>
      </c>
      <c r="BO56" s="124">
        <v>0</v>
      </c>
      <c r="BP56" s="121">
        <v>0</v>
      </c>
      <c r="BQ56" s="124">
        <v>0</v>
      </c>
      <c r="BR56" s="121">
        <v>15</v>
      </c>
      <c r="BS56" s="124">
        <v>100</v>
      </c>
      <c r="BT56" s="121">
        <v>15</v>
      </c>
      <c r="BU56" s="2"/>
      <c r="BV56" s="3"/>
      <c r="BW56" s="3"/>
      <c r="BX56" s="3"/>
      <c r="BY56" s="3"/>
    </row>
    <row r="57" spans="1:77" ht="41.45" customHeight="1">
      <c r="A57" s="64" t="s">
        <v>337</v>
      </c>
      <c r="C57" s="65"/>
      <c r="D57" s="65" t="s">
        <v>64</v>
      </c>
      <c r="E57" s="66">
        <v>1000</v>
      </c>
      <c r="F57" s="68">
        <v>72.52536714705535</v>
      </c>
      <c r="G57" s="100" t="s">
        <v>1604</v>
      </c>
      <c r="H57" s="65"/>
      <c r="I57" s="69" t="s">
        <v>337</v>
      </c>
      <c r="J57" s="70"/>
      <c r="K57" s="70"/>
      <c r="L57" s="69" t="s">
        <v>1839</v>
      </c>
      <c r="M57" s="73">
        <v>9157.379308791355</v>
      </c>
      <c r="N57" s="74">
        <v>4544.34765625</v>
      </c>
      <c r="O57" s="74">
        <v>4722.9150390625</v>
      </c>
      <c r="P57" s="75"/>
      <c r="Q57" s="76"/>
      <c r="R57" s="76"/>
      <c r="S57" s="86"/>
      <c r="T57" s="48">
        <v>2</v>
      </c>
      <c r="U57" s="48">
        <v>0</v>
      </c>
      <c r="V57" s="49">
        <v>2</v>
      </c>
      <c r="W57" s="49">
        <v>0.1</v>
      </c>
      <c r="X57" s="49">
        <v>0</v>
      </c>
      <c r="Y57" s="49">
        <v>0.866536</v>
      </c>
      <c r="Z57" s="49">
        <v>0</v>
      </c>
      <c r="AA57" s="49">
        <v>0</v>
      </c>
      <c r="AB57" s="71">
        <v>57</v>
      </c>
      <c r="AC57" s="71"/>
      <c r="AD57" s="72"/>
      <c r="AE57" s="78" t="s">
        <v>1088</v>
      </c>
      <c r="AF57" s="78">
        <v>126</v>
      </c>
      <c r="AG57" s="78">
        <v>1402678</v>
      </c>
      <c r="AH57" s="78">
        <v>27114</v>
      </c>
      <c r="AI57" s="78">
        <v>426</v>
      </c>
      <c r="AJ57" s="78"/>
      <c r="AK57" s="78" t="s">
        <v>1227</v>
      </c>
      <c r="AL57" s="78" t="s">
        <v>985</v>
      </c>
      <c r="AM57" s="83" t="s">
        <v>1405</v>
      </c>
      <c r="AN57" s="78"/>
      <c r="AO57" s="80">
        <v>40028.68618055555</v>
      </c>
      <c r="AP57" s="83" t="s">
        <v>1491</v>
      </c>
      <c r="AQ57" s="78" t="b">
        <v>0</v>
      </c>
      <c r="AR57" s="78" t="b">
        <v>0</v>
      </c>
      <c r="AS57" s="78" t="b">
        <v>1</v>
      </c>
      <c r="AT57" s="78"/>
      <c r="AU57" s="78">
        <v>1486</v>
      </c>
      <c r="AV57" s="83" t="s">
        <v>1574</v>
      </c>
      <c r="AW57" s="78" t="b">
        <v>1</v>
      </c>
      <c r="AX57" s="78" t="s">
        <v>1637</v>
      </c>
      <c r="AY57" s="83" t="s">
        <v>1692</v>
      </c>
      <c r="AZ57" s="78" t="s">
        <v>65</v>
      </c>
      <c r="BA57" s="78" t="str">
        <f>REPLACE(INDEX(GroupVertices[Group],MATCH(Vertices[[#This Row],[Vertex]],GroupVertices[Vertex],0)),1,1,"")</f>
        <v>5</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338</v>
      </c>
      <c r="C58" s="65"/>
      <c r="D58" s="65" t="s">
        <v>64</v>
      </c>
      <c r="E58" s="66">
        <v>1000</v>
      </c>
      <c r="F58" s="68">
        <v>70</v>
      </c>
      <c r="G58" s="100" t="s">
        <v>1605</v>
      </c>
      <c r="H58" s="65"/>
      <c r="I58" s="69" t="s">
        <v>338</v>
      </c>
      <c r="J58" s="70"/>
      <c r="K58" s="70"/>
      <c r="L58" s="69" t="s">
        <v>1840</v>
      </c>
      <c r="M58" s="73">
        <v>9999</v>
      </c>
      <c r="N58" s="74">
        <v>5204.15771484375</v>
      </c>
      <c r="O58" s="74">
        <v>4444.91162109375</v>
      </c>
      <c r="P58" s="75"/>
      <c r="Q58" s="76"/>
      <c r="R58" s="76"/>
      <c r="S58" s="86"/>
      <c r="T58" s="48">
        <v>2</v>
      </c>
      <c r="U58" s="48">
        <v>0</v>
      </c>
      <c r="V58" s="49">
        <v>2</v>
      </c>
      <c r="W58" s="49">
        <v>0.1</v>
      </c>
      <c r="X58" s="49">
        <v>0</v>
      </c>
      <c r="Y58" s="49">
        <v>0.866536</v>
      </c>
      <c r="Z58" s="49">
        <v>0</v>
      </c>
      <c r="AA58" s="49">
        <v>0</v>
      </c>
      <c r="AB58" s="71">
        <v>58</v>
      </c>
      <c r="AC58" s="71"/>
      <c r="AD58" s="72"/>
      <c r="AE58" s="78" t="s">
        <v>1089</v>
      </c>
      <c r="AF58" s="78">
        <v>183000</v>
      </c>
      <c r="AG58" s="78">
        <v>1531607</v>
      </c>
      <c r="AH58" s="78">
        <v>48703</v>
      </c>
      <c r="AI58" s="78">
        <v>23295</v>
      </c>
      <c r="AJ58" s="78"/>
      <c r="AK58" s="78" t="s">
        <v>1228</v>
      </c>
      <c r="AL58" s="78" t="s">
        <v>1336</v>
      </c>
      <c r="AM58" s="83" t="s">
        <v>1406</v>
      </c>
      <c r="AN58" s="78"/>
      <c r="AO58" s="80">
        <v>40595.427615740744</v>
      </c>
      <c r="AP58" s="83" t="s">
        <v>1492</v>
      </c>
      <c r="AQ58" s="78" t="b">
        <v>0</v>
      </c>
      <c r="AR58" s="78" t="b">
        <v>0</v>
      </c>
      <c r="AS58" s="78" t="b">
        <v>1</v>
      </c>
      <c r="AT58" s="78"/>
      <c r="AU58" s="78">
        <v>2367</v>
      </c>
      <c r="AV58" s="83" t="s">
        <v>1573</v>
      </c>
      <c r="AW58" s="78" t="b">
        <v>1</v>
      </c>
      <c r="AX58" s="78" t="s">
        <v>1637</v>
      </c>
      <c r="AY58" s="83" t="s">
        <v>1693</v>
      </c>
      <c r="AZ58" s="78" t="s">
        <v>65</v>
      </c>
      <c r="BA58" s="78" t="str">
        <f>REPLACE(INDEX(GroupVertices[Group],MATCH(Vertices[[#This Row],[Vertex]],GroupVertices[Vertex],0)),1,1,"")</f>
        <v>5</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339</v>
      </c>
      <c r="C59" s="65"/>
      <c r="D59" s="65" t="s">
        <v>64</v>
      </c>
      <c r="E59" s="66">
        <v>253.81699054072058</v>
      </c>
      <c r="F59" s="68">
        <v>99.54896393134793</v>
      </c>
      <c r="G59" s="100" t="s">
        <v>1606</v>
      </c>
      <c r="H59" s="65"/>
      <c r="I59" s="69" t="s">
        <v>339</v>
      </c>
      <c r="J59" s="70"/>
      <c r="K59" s="70"/>
      <c r="L59" s="69" t="s">
        <v>1841</v>
      </c>
      <c r="M59" s="73">
        <v>151.31528714611517</v>
      </c>
      <c r="N59" s="74">
        <v>3844.97802734375</v>
      </c>
      <c r="O59" s="74">
        <v>4767.32861328125</v>
      </c>
      <c r="P59" s="75"/>
      <c r="Q59" s="76"/>
      <c r="R59" s="76"/>
      <c r="S59" s="86"/>
      <c r="T59" s="48">
        <v>2</v>
      </c>
      <c r="U59" s="48">
        <v>0</v>
      </c>
      <c r="V59" s="49">
        <v>2</v>
      </c>
      <c r="W59" s="49">
        <v>0.1</v>
      </c>
      <c r="X59" s="49">
        <v>0</v>
      </c>
      <c r="Y59" s="49">
        <v>0.866536</v>
      </c>
      <c r="Z59" s="49">
        <v>0</v>
      </c>
      <c r="AA59" s="49">
        <v>0</v>
      </c>
      <c r="AB59" s="71">
        <v>59</v>
      </c>
      <c r="AC59" s="71"/>
      <c r="AD59" s="72"/>
      <c r="AE59" s="78" t="s">
        <v>1090</v>
      </c>
      <c r="AF59" s="78">
        <v>1122</v>
      </c>
      <c r="AG59" s="78">
        <v>23027</v>
      </c>
      <c r="AH59" s="78">
        <v>11576</v>
      </c>
      <c r="AI59" s="78">
        <v>4297</v>
      </c>
      <c r="AJ59" s="78"/>
      <c r="AK59" s="78" t="s">
        <v>1229</v>
      </c>
      <c r="AL59" s="78" t="s">
        <v>985</v>
      </c>
      <c r="AM59" s="83" t="s">
        <v>1407</v>
      </c>
      <c r="AN59" s="78"/>
      <c r="AO59" s="80">
        <v>40728.57958333333</v>
      </c>
      <c r="AP59" s="83" t="s">
        <v>1493</v>
      </c>
      <c r="AQ59" s="78" t="b">
        <v>0</v>
      </c>
      <c r="AR59" s="78" t="b">
        <v>0</v>
      </c>
      <c r="AS59" s="78" t="b">
        <v>1</v>
      </c>
      <c r="AT59" s="78"/>
      <c r="AU59" s="78">
        <v>69</v>
      </c>
      <c r="AV59" s="83" t="s">
        <v>1573</v>
      </c>
      <c r="AW59" s="78" t="b">
        <v>1</v>
      </c>
      <c r="AX59" s="78" t="s">
        <v>1637</v>
      </c>
      <c r="AY59" s="83" t="s">
        <v>1694</v>
      </c>
      <c r="AZ59" s="78" t="s">
        <v>65</v>
      </c>
      <c r="BA59" s="78" t="str">
        <f>REPLACE(INDEX(GroupVertices[Group],MATCH(Vertices[[#This Row],[Vertex]],GroupVertices[Vertex],0)),1,1,"")</f>
        <v>5</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252</v>
      </c>
      <c r="C60" s="65"/>
      <c r="D60" s="65" t="s">
        <v>64</v>
      </c>
      <c r="E60" s="66">
        <v>245.1285281970271</v>
      </c>
      <c r="F60" s="68">
        <v>99.59164459290145</v>
      </c>
      <c r="G60" s="100" t="s">
        <v>1607</v>
      </c>
      <c r="H60" s="65"/>
      <c r="I60" s="69" t="s">
        <v>252</v>
      </c>
      <c r="J60" s="70"/>
      <c r="K60" s="70"/>
      <c r="L60" s="69" t="s">
        <v>1842</v>
      </c>
      <c r="M60" s="73">
        <v>137.09124533904586</v>
      </c>
      <c r="N60" s="74">
        <v>8624.8681640625</v>
      </c>
      <c r="O60" s="74">
        <v>4676.0029296875</v>
      </c>
      <c r="P60" s="75"/>
      <c r="Q60" s="76"/>
      <c r="R60" s="76"/>
      <c r="S60" s="86"/>
      <c r="T60" s="48">
        <v>2</v>
      </c>
      <c r="U60" s="48">
        <v>1</v>
      </c>
      <c r="V60" s="49">
        <v>0</v>
      </c>
      <c r="W60" s="49">
        <v>1</v>
      </c>
      <c r="X60" s="49">
        <v>0</v>
      </c>
      <c r="Y60" s="49">
        <v>1.298241</v>
      </c>
      <c r="Z60" s="49">
        <v>0</v>
      </c>
      <c r="AA60" s="49">
        <v>0</v>
      </c>
      <c r="AB60" s="71">
        <v>60</v>
      </c>
      <c r="AC60" s="71"/>
      <c r="AD60" s="72"/>
      <c r="AE60" s="78" t="s">
        <v>1091</v>
      </c>
      <c r="AF60" s="78">
        <v>22402</v>
      </c>
      <c r="AG60" s="78">
        <v>20848</v>
      </c>
      <c r="AH60" s="78">
        <v>43837</v>
      </c>
      <c r="AI60" s="78">
        <v>9992</v>
      </c>
      <c r="AJ60" s="78"/>
      <c r="AK60" s="78" t="s">
        <v>1230</v>
      </c>
      <c r="AL60" s="78" t="s">
        <v>1337</v>
      </c>
      <c r="AM60" s="83" t="s">
        <v>1408</v>
      </c>
      <c r="AN60" s="78"/>
      <c r="AO60" s="80">
        <v>40903.72960648148</v>
      </c>
      <c r="AP60" s="83" t="s">
        <v>1494</v>
      </c>
      <c r="AQ60" s="78" t="b">
        <v>0</v>
      </c>
      <c r="AR60" s="78" t="b">
        <v>0</v>
      </c>
      <c r="AS60" s="78" t="b">
        <v>0</v>
      </c>
      <c r="AT60" s="78" t="s">
        <v>954</v>
      </c>
      <c r="AU60" s="78">
        <v>253</v>
      </c>
      <c r="AV60" s="83" t="s">
        <v>1573</v>
      </c>
      <c r="AW60" s="78" t="b">
        <v>0</v>
      </c>
      <c r="AX60" s="78" t="s">
        <v>1637</v>
      </c>
      <c r="AY60" s="83" t="s">
        <v>1695</v>
      </c>
      <c r="AZ60" s="78" t="s">
        <v>66</v>
      </c>
      <c r="BA60" s="78" t="str">
        <f>REPLACE(INDEX(GroupVertices[Group],MATCH(Vertices[[#This Row],[Vertex]],GroupVertices[Vertex],0)),1,1,"")</f>
        <v>25</v>
      </c>
      <c r="BB60" s="48" t="s">
        <v>2050</v>
      </c>
      <c r="BC60" s="48" t="s">
        <v>2050</v>
      </c>
      <c r="BD60" s="48" t="s">
        <v>2065</v>
      </c>
      <c r="BE60" s="48" t="s">
        <v>2065</v>
      </c>
      <c r="BF60" s="48" t="s">
        <v>2357</v>
      </c>
      <c r="BG60" s="48" t="s">
        <v>2361</v>
      </c>
      <c r="BH60" s="121" t="s">
        <v>2401</v>
      </c>
      <c r="BI60" s="121" t="s">
        <v>2458</v>
      </c>
      <c r="BJ60" s="121" t="s">
        <v>2500</v>
      </c>
      <c r="BK60" s="121" t="s">
        <v>2548</v>
      </c>
      <c r="BL60" s="121">
        <v>2</v>
      </c>
      <c r="BM60" s="124">
        <v>2.5974025974025974</v>
      </c>
      <c r="BN60" s="121">
        <v>3</v>
      </c>
      <c r="BO60" s="124">
        <v>3.896103896103896</v>
      </c>
      <c r="BP60" s="121">
        <v>0</v>
      </c>
      <c r="BQ60" s="124">
        <v>0</v>
      </c>
      <c r="BR60" s="121">
        <v>72</v>
      </c>
      <c r="BS60" s="124">
        <v>93.50649350649351</v>
      </c>
      <c r="BT60" s="121">
        <v>77</v>
      </c>
      <c r="BU60" s="2"/>
      <c r="BV60" s="3"/>
      <c r="BW60" s="3"/>
      <c r="BX60" s="3"/>
      <c r="BY60" s="3"/>
    </row>
    <row r="61" spans="1:77" ht="41.45" customHeight="1">
      <c r="A61" s="64" t="s">
        <v>253</v>
      </c>
      <c r="C61" s="65"/>
      <c r="D61" s="65" t="s">
        <v>64</v>
      </c>
      <c r="E61" s="66">
        <v>163.84216135970004</v>
      </c>
      <c r="F61" s="68">
        <v>99.99095068121261</v>
      </c>
      <c r="G61" s="100" t="s">
        <v>594</v>
      </c>
      <c r="H61" s="65"/>
      <c r="I61" s="69" t="s">
        <v>253</v>
      </c>
      <c r="J61" s="70"/>
      <c r="K61" s="70"/>
      <c r="L61" s="69" t="s">
        <v>1843</v>
      </c>
      <c r="M61" s="73">
        <v>4.015836307877935</v>
      </c>
      <c r="N61" s="74">
        <v>8624.8681640625</v>
      </c>
      <c r="O61" s="74">
        <v>5252.416015625</v>
      </c>
      <c r="P61" s="75"/>
      <c r="Q61" s="76"/>
      <c r="R61" s="76"/>
      <c r="S61" s="86"/>
      <c r="T61" s="48">
        <v>0</v>
      </c>
      <c r="U61" s="48">
        <v>1</v>
      </c>
      <c r="V61" s="49">
        <v>0</v>
      </c>
      <c r="W61" s="49">
        <v>1</v>
      </c>
      <c r="X61" s="49">
        <v>0</v>
      </c>
      <c r="Y61" s="49">
        <v>0.701752</v>
      </c>
      <c r="Z61" s="49">
        <v>0</v>
      </c>
      <c r="AA61" s="49">
        <v>0</v>
      </c>
      <c r="AB61" s="71">
        <v>61</v>
      </c>
      <c r="AC61" s="71"/>
      <c r="AD61" s="72"/>
      <c r="AE61" s="78" t="s">
        <v>1092</v>
      </c>
      <c r="AF61" s="78">
        <v>1895</v>
      </c>
      <c r="AG61" s="78">
        <v>462</v>
      </c>
      <c r="AH61" s="78">
        <v>14019</v>
      </c>
      <c r="AI61" s="78">
        <v>21876</v>
      </c>
      <c r="AJ61" s="78"/>
      <c r="AK61" s="78" t="s">
        <v>1231</v>
      </c>
      <c r="AL61" s="78" t="s">
        <v>1314</v>
      </c>
      <c r="AM61" s="78"/>
      <c r="AN61" s="78"/>
      <c r="AO61" s="80">
        <v>40963.50225694444</v>
      </c>
      <c r="AP61" s="83" t="s">
        <v>1495</v>
      </c>
      <c r="AQ61" s="78" t="b">
        <v>1</v>
      </c>
      <c r="AR61" s="78" t="b">
        <v>0</v>
      </c>
      <c r="AS61" s="78" t="b">
        <v>1</v>
      </c>
      <c r="AT61" s="78" t="s">
        <v>954</v>
      </c>
      <c r="AU61" s="78">
        <v>11</v>
      </c>
      <c r="AV61" s="83" t="s">
        <v>1573</v>
      </c>
      <c r="AW61" s="78" t="b">
        <v>0</v>
      </c>
      <c r="AX61" s="78" t="s">
        <v>1637</v>
      </c>
      <c r="AY61" s="83" t="s">
        <v>1696</v>
      </c>
      <c r="AZ61" s="78" t="s">
        <v>66</v>
      </c>
      <c r="BA61" s="78" t="str">
        <f>REPLACE(INDEX(GroupVertices[Group],MATCH(Vertices[[#This Row],[Vertex]],GroupVertices[Vertex],0)),1,1,"")</f>
        <v>25</v>
      </c>
      <c r="BB61" s="48"/>
      <c r="BC61" s="48"/>
      <c r="BD61" s="48"/>
      <c r="BE61" s="48"/>
      <c r="BF61" s="48" t="s">
        <v>513</v>
      </c>
      <c r="BG61" s="48" t="s">
        <v>513</v>
      </c>
      <c r="BH61" s="121" t="s">
        <v>2402</v>
      </c>
      <c r="BI61" s="121" t="s">
        <v>2402</v>
      </c>
      <c r="BJ61" s="121" t="s">
        <v>2501</v>
      </c>
      <c r="BK61" s="121" t="s">
        <v>2501</v>
      </c>
      <c r="BL61" s="121">
        <v>1</v>
      </c>
      <c r="BM61" s="124">
        <v>4.3478260869565215</v>
      </c>
      <c r="BN61" s="121">
        <v>1</v>
      </c>
      <c r="BO61" s="124">
        <v>4.3478260869565215</v>
      </c>
      <c r="BP61" s="121">
        <v>0</v>
      </c>
      <c r="BQ61" s="124">
        <v>0</v>
      </c>
      <c r="BR61" s="121">
        <v>21</v>
      </c>
      <c r="BS61" s="124">
        <v>91.30434782608695</v>
      </c>
      <c r="BT61" s="121">
        <v>23</v>
      </c>
      <c r="BU61" s="2"/>
      <c r="BV61" s="3"/>
      <c r="BW61" s="3"/>
      <c r="BX61" s="3"/>
      <c r="BY61" s="3"/>
    </row>
    <row r="62" spans="1:77" ht="41.45" customHeight="1">
      <c r="A62" s="64" t="s">
        <v>254</v>
      </c>
      <c r="C62" s="65"/>
      <c r="D62" s="65" t="s">
        <v>64</v>
      </c>
      <c r="E62" s="66">
        <v>163.71855312993662</v>
      </c>
      <c r="F62" s="68">
        <v>99.9915578865858</v>
      </c>
      <c r="G62" s="100" t="s">
        <v>595</v>
      </c>
      <c r="H62" s="65"/>
      <c r="I62" s="69" t="s">
        <v>254</v>
      </c>
      <c r="J62" s="70"/>
      <c r="K62" s="70"/>
      <c r="L62" s="69" t="s">
        <v>1844</v>
      </c>
      <c r="M62" s="73">
        <v>3.8134749971761686</v>
      </c>
      <c r="N62" s="74">
        <v>3431.326904296875</v>
      </c>
      <c r="O62" s="74">
        <v>8245.0390625</v>
      </c>
      <c r="P62" s="75"/>
      <c r="Q62" s="76"/>
      <c r="R62" s="76"/>
      <c r="S62" s="86"/>
      <c r="T62" s="48">
        <v>0</v>
      </c>
      <c r="U62" s="48">
        <v>1</v>
      </c>
      <c r="V62" s="49">
        <v>0</v>
      </c>
      <c r="W62" s="49">
        <v>0.009901</v>
      </c>
      <c r="X62" s="49">
        <v>0.020866</v>
      </c>
      <c r="Y62" s="49">
        <v>0.466293</v>
      </c>
      <c r="Z62" s="49">
        <v>0</v>
      </c>
      <c r="AA62" s="49">
        <v>0</v>
      </c>
      <c r="AB62" s="71">
        <v>62</v>
      </c>
      <c r="AC62" s="71"/>
      <c r="AD62" s="72"/>
      <c r="AE62" s="78" t="s">
        <v>1093</v>
      </c>
      <c r="AF62" s="78">
        <v>334</v>
      </c>
      <c r="AG62" s="78">
        <v>431</v>
      </c>
      <c r="AH62" s="78">
        <v>7564</v>
      </c>
      <c r="AI62" s="78">
        <v>1637</v>
      </c>
      <c r="AJ62" s="78"/>
      <c r="AK62" s="78" t="s">
        <v>1232</v>
      </c>
      <c r="AL62" s="78" t="s">
        <v>1338</v>
      </c>
      <c r="AM62" s="78"/>
      <c r="AN62" s="78"/>
      <c r="AO62" s="80">
        <v>40753.82215277778</v>
      </c>
      <c r="AP62" s="83" t="s">
        <v>1496</v>
      </c>
      <c r="AQ62" s="78" t="b">
        <v>0</v>
      </c>
      <c r="AR62" s="78" t="b">
        <v>0</v>
      </c>
      <c r="AS62" s="78" t="b">
        <v>1</v>
      </c>
      <c r="AT62" s="78" t="s">
        <v>954</v>
      </c>
      <c r="AU62" s="78">
        <v>0</v>
      </c>
      <c r="AV62" s="83" t="s">
        <v>1573</v>
      </c>
      <c r="AW62" s="78" t="b">
        <v>0</v>
      </c>
      <c r="AX62" s="78" t="s">
        <v>1637</v>
      </c>
      <c r="AY62" s="83" t="s">
        <v>1697</v>
      </c>
      <c r="AZ62" s="78" t="s">
        <v>66</v>
      </c>
      <c r="BA62" s="78" t="str">
        <f>REPLACE(INDEX(GroupVertices[Group],MATCH(Vertices[[#This Row],[Vertex]],GroupVertices[Vertex],0)),1,1,"")</f>
        <v>1</v>
      </c>
      <c r="BB62" s="48"/>
      <c r="BC62" s="48"/>
      <c r="BD62" s="48"/>
      <c r="BE62" s="48"/>
      <c r="BF62" s="48"/>
      <c r="BG62" s="48"/>
      <c r="BH62" s="121" t="s">
        <v>2391</v>
      </c>
      <c r="BI62" s="121" t="s">
        <v>2391</v>
      </c>
      <c r="BJ62" s="121" t="s">
        <v>2490</v>
      </c>
      <c r="BK62" s="121" t="s">
        <v>2490</v>
      </c>
      <c r="BL62" s="121">
        <v>3</v>
      </c>
      <c r="BM62" s="124">
        <v>15</v>
      </c>
      <c r="BN62" s="121">
        <v>0</v>
      </c>
      <c r="BO62" s="124">
        <v>0</v>
      </c>
      <c r="BP62" s="121">
        <v>0</v>
      </c>
      <c r="BQ62" s="124">
        <v>0</v>
      </c>
      <c r="BR62" s="121">
        <v>17</v>
      </c>
      <c r="BS62" s="124">
        <v>85</v>
      </c>
      <c r="BT62" s="121">
        <v>20</v>
      </c>
      <c r="BU62" s="2"/>
      <c r="BV62" s="3"/>
      <c r="BW62" s="3"/>
      <c r="BX62" s="3"/>
      <c r="BY62" s="3"/>
    </row>
    <row r="63" spans="1:77" ht="41.45" customHeight="1">
      <c r="A63" s="64" t="s">
        <v>255</v>
      </c>
      <c r="C63" s="65"/>
      <c r="D63" s="65" t="s">
        <v>64</v>
      </c>
      <c r="E63" s="66">
        <v>172.31530614187017</v>
      </c>
      <c r="F63" s="68">
        <v>99.94932773224463</v>
      </c>
      <c r="G63" s="100" t="s">
        <v>596</v>
      </c>
      <c r="H63" s="65"/>
      <c r="I63" s="69" t="s">
        <v>255</v>
      </c>
      <c r="J63" s="70"/>
      <c r="K63" s="70"/>
      <c r="L63" s="69" t="s">
        <v>1845</v>
      </c>
      <c r="M63" s="73">
        <v>17.887377767273197</v>
      </c>
      <c r="N63" s="74">
        <v>1586.369384765625</v>
      </c>
      <c r="O63" s="74">
        <v>1665.7154541015625</v>
      </c>
      <c r="P63" s="75"/>
      <c r="Q63" s="76"/>
      <c r="R63" s="76"/>
      <c r="S63" s="86"/>
      <c r="T63" s="48">
        <v>1</v>
      </c>
      <c r="U63" s="48">
        <v>1</v>
      </c>
      <c r="V63" s="49">
        <v>0</v>
      </c>
      <c r="W63" s="49">
        <v>0</v>
      </c>
      <c r="X63" s="49">
        <v>0</v>
      </c>
      <c r="Y63" s="49">
        <v>0.999996</v>
      </c>
      <c r="Z63" s="49">
        <v>0</v>
      </c>
      <c r="AA63" s="49" t="s">
        <v>2838</v>
      </c>
      <c r="AB63" s="71">
        <v>63</v>
      </c>
      <c r="AC63" s="71"/>
      <c r="AD63" s="72"/>
      <c r="AE63" s="78" t="s">
        <v>1094</v>
      </c>
      <c r="AF63" s="78">
        <v>1192</v>
      </c>
      <c r="AG63" s="78">
        <v>2587</v>
      </c>
      <c r="AH63" s="78">
        <v>1376</v>
      </c>
      <c r="AI63" s="78">
        <v>23976</v>
      </c>
      <c r="AJ63" s="78"/>
      <c r="AK63" s="78" t="s">
        <v>1233</v>
      </c>
      <c r="AL63" s="78" t="s">
        <v>1314</v>
      </c>
      <c r="AM63" s="83" t="s">
        <v>1409</v>
      </c>
      <c r="AN63" s="78"/>
      <c r="AO63" s="80">
        <v>43615.277546296296</v>
      </c>
      <c r="AP63" s="83" t="s">
        <v>1497</v>
      </c>
      <c r="AQ63" s="78" t="b">
        <v>1</v>
      </c>
      <c r="AR63" s="78" t="b">
        <v>0</v>
      </c>
      <c r="AS63" s="78" t="b">
        <v>0</v>
      </c>
      <c r="AT63" s="78" t="s">
        <v>954</v>
      </c>
      <c r="AU63" s="78">
        <v>0</v>
      </c>
      <c r="AV63" s="78"/>
      <c r="AW63" s="78" t="b">
        <v>0</v>
      </c>
      <c r="AX63" s="78" t="s">
        <v>1637</v>
      </c>
      <c r="AY63" s="83" t="s">
        <v>1698</v>
      </c>
      <c r="AZ63" s="78" t="s">
        <v>66</v>
      </c>
      <c r="BA63" s="78" t="str">
        <f>REPLACE(INDEX(GroupVertices[Group],MATCH(Vertices[[#This Row],[Vertex]],GroupVertices[Vertex],0)),1,1,"")</f>
        <v>2</v>
      </c>
      <c r="BB63" s="48"/>
      <c r="BC63" s="48"/>
      <c r="BD63" s="48"/>
      <c r="BE63" s="48"/>
      <c r="BF63" s="48"/>
      <c r="BG63" s="48"/>
      <c r="BH63" s="121" t="s">
        <v>2403</v>
      </c>
      <c r="BI63" s="121" t="s">
        <v>2403</v>
      </c>
      <c r="BJ63" s="121" t="s">
        <v>2502</v>
      </c>
      <c r="BK63" s="121" t="s">
        <v>2502</v>
      </c>
      <c r="BL63" s="121">
        <v>0</v>
      </c>
      <c r="BM63" s="124">
        <v>0</v>
      </c>
      <c r="BN63" s="121">
        <v>0</v>
      </c>
      <c r="BO63" s="124">
        <v>0</v>
      </c>
      <c r="BP63" s="121">
        <v>0</v>
      </c>
      <c r="BQ63" s="124">
        <v>0</v>
      </c>
      <c r="BR63" s="121">
        <v>17</v>
      </c>
      <c r="BS63" s="124">
        <v>100</v>
      </c>
      <c r="BT63" s="121">
        <v>17</v>
      </c>
      <c r="BU63" s="2"/>
      <c r="BV63" s="3"/>
      <c r="BW63" s="3"/>
      <c r="BX63" s="3"/>
      <c r="BY63" s="3"/>
    </row>
    <row r="64" spans="1:77" ht="41.45" customHeight="1">
      <c r="A64" s="64" t="s">
        <v>256</v>
      </c>
      <c r="C64" s="65"/>
      <c r="D64" s="65" t="s">
        <v>64</v>
      </c>
      <c r="E64" s="66">
        <v>255.89440627319618</v>
      </c>
      <c r="F64" s="68">
        <v>99.53875896362447</v>
      </c>
      <c r="G64" s="100" t="s">
        <v>597</v>
      </c>
      <c r="H64" s="65"/>
      <c r="I64" s="69" t="s">
        <v>256</v>
      </c>
      <c r="J64" s="70"/>
      <c r="K64" s="70"/>
      <c r="L64" s="69" t="s">
        <v>1846</v>
      </c>
      <c r="M64" s="73">
        <v>154.71626272274807</v>
      </c>
      <c r="N64" s="74">
        <v>2721.443359375</v>
      </c>
      <c r="O64" s="74">
        <v>6820.4091796875</v>
      </c>
      <c r="P64" s="75"/>
      <c r="Q64" s="76"/>
      <c r="R64" s="76"/>
      <c r="S64" s="86"/>
      <c r="T64" s="48">
        <v>0</v>
      </c>
      <c r="U64" s="48">
        <v>1</v>
      </c>
      <c r="V64" s="49">
        <v>0</v>
      </c>
      <c r="W64" s="49">
        <v>0.009901</v>
      </c>
      <c r="X64" s="49">
        <v>0.020866</v>
      </c>
      <c r="Y64" s="49">
        <v>0.466293</v>
      </c>
      <c r="Z64" s="49">
        <v>0</v>
      </c>
      <c r="AA64" s="49">
        <v>0</v>
      </c>
      <c r="AB64" s="71">
        <v>64</v>
      </c>
      <c r="AC64" s="71"/>
      <c r="AD64" s="72"/>
      <c r="AE64" s="78" t="s">
        <v>1095</v>
      </c>
      <c r="AF64" s="78">
        <v>7369</v>
      </c>
      <c r="AG64" s="78">
        <v>23548</v>
      </c>
      <c r="AH64" s="78">
        <v>25663</v>
      </c>
      <c r="AI64" s="78">
        <v>11621</v>
      </c>
      <c r="AJ64" s="78"/>
      <c r="AK64" s="78" t="s">
        <v>1234</v>
      </c>
      <c r="AL64" s="78" t="s">
        <v>1339</v>
      </c>
      <c r="AM64" s="83" t="s">
        <v>1410</v>
      </c>
      <c r="AN64" s="78"/>
      <c r="AO64" s="80">
        <v>40289.20579861111</v>
      </c>
      <c r="AP64" s="83" t="s">
        <v>1498</v>
      </c>
      <c r="AQ64" s="78" t="b">
        <v>0</v>
      </c>
      <c r="AR64" s="78" t="b">
        <v>0</v>
      </c>
      <c r="AS64" s="78" t="b">
        <v>1</v>
      </c>
      <c r="AT64" s="78" t="s">
        <v>954</v>
      </c>
      <c r="AU64" s="78">
        <v>206</v>
      </c>
      <c r="AV64" s="83" t="s">
        <v>1579</v>
      </c>
      <c r="AW64" s="78" t="b">
        <v>0</v>
      </c>
      <c r="AX64" s="78" t="s">
        <v>1637</v>
      </c>
      <c r="AY64" s="83" t="s">
        <v>1699</v>
      </c>
      <c r="AZ64" s="78" t="s">
        <v>66</v>
      </c>
      <c r="BA64" s="78" t="str">
        <f>REPLACE(INDEX(GroupVertices[Group],MATCH(Vertices[[#This Row],[Vertex]],GroupVertices[Vertex],0)),1,1,"")</f>
        <v>1</v>
      </c>
      <c r="BB64" s="48"/>
      <c r="BC64" s="48"/>
      <c r="BD64" s="48"/>
      <c r="BE64" s="48"/>
      <c r="BF64" s="48"/>
      <c r="BG64" s="48"/>
      <c r="BH64" s="121" t="s">
        <v>2381</v>
      </c>
      <c r="BI64" s="121" t="s">
        <v>2381</v>
      </c>
      <c r="BJ64" s="121" t="s">
        <v>2482</v>
      </c>
      <c r="BK64" s="121" t="s">
        <v>2482</v>
      </c>
      <c r="BL64" s="121">
        <v>2</v>
      </c>
      <c r="BM64" s="124">
        <v>9.090909090909092</v>
      </c>
      <c r="BN64" s="121">
        <v>0</v>
      </c>
      <c r="BO64" s="124">
        <v>0</v>
      </c>
      <c r="BP64" s="121">
        <v>0</v>
      </c>
      <c r="BQ64" s="124">
        <v>0</v>
      </c>
      <c r="BR64" s="121">
        <v>20</v>
      </c>
      <c r="BS64" s="124">
        <v>90.9090909090909</v>
      </c>
      <c r="BT64" s="121">
        <v>22</v>
      </c>
      <c r="BU64" s="2"/>
      <c r="BV64" s="3"/>
      <c r="BW64" s="3"/>
      <c r="BX64" s="3"/>
      <c r="BY64" s="3"/>
    </row>
    <row r="65" spans="1:77" ht="41.45" customHeight="1">
      <c r="A65" s="64" t="s">
        <v>257</v>
      </c>
      <c r="C65" s="65"/>
      <c r="D65" s="65" t="s">
        <v>64</v>
      </c>
      <c r="E65" s="66">
        <v>169.2370624845359</v>
      </c>
      <c r="F65" s="68">
        <v>99.96444910476382</v>
      </c>
      <c r="G65" s="100" t="s">
        <v>598</v>
      </c>
      <c r="H65" s="65"/>
      <c r="I65" s="69" t="s">
        <v>257</v>
      </c>
      <c r="J65" s="70"/>
      <c r="K65" s="70"/>
      <c r="L65" s="69" t="s">
        <v>1847</v>
      </c>
      <c r="M65" s="73">
        <v>12.8479283523776</v>
      </c>
      <c r="N65" s="74">
        <v>473.2037048339844</v>
      </c>
      <c r="O65" s="74">
        <v>1665.7154541015625</v>
      </c>
      <c r="P65" s="75"/>
      <c r="Q65" s="76"/>
      <c r="R65" s="76"/>
      <c r="S65" s="86"/>
      <c r="T65" s="48">
        <v>1</v>
      </c>
      <c r="U65" s="48">
        <v>1</v>
      </c>
      <c r="V65" s="49">
        <v>0</v>
      </c>
      <c r="W65" s="49">
        <v>0</v>
      </c>
      <c r="X65" s="49">
        <v>0</v>
      </c>
      <c r="Y65" s="49">
        <v>0.999996</v>
      </c>
      <c r="Z65" s="49">
        <v>0</v>
      </c>
      <c r="AA65" s="49" t="s">
        <v>2838</v>
      </c>
      <c r="AB65" s="71">
        <v>65</v>
      </c>
      <c r="AC65" s="71"/>
      <c r="AD65" s="72"/>
      <c r="AE65" s="78" t="s">
        <v>1096</v>
      </c>
      <c r="AF65" s="78">
        <v>1789</v>
      </c>
      <c r="AG65" s="78">
        <v>1815</v>
      </c>
      <c r="AH65" s="78">
        <v>68673</v>
      </c>
      <c r="AI65" s="78">
        <v>2739</v>
      </c>
      <c r="AJ65" s="78"/>
      <c r="AK65" s="78" t="s">
        <v>1235</v>
      </c>
      <c r="AL65" s="78" t="s">
        <v>1000</v>
      </c>
      <c r="AM65" s="78"/>
      <c r="AN65" s="78"/>
      <c r="AO65" s="80">
        <v>39964.52744212963</v>
      </c>
      <c r="AP65" s="83" t="s">
        <v>1499</v>
      </c>
      <c r="AQ65" s="78" t="b">
        <v>0</v>
      </c>
      <c r="AR65" s="78" t="b">
        <v>0</v>
      </c>
      <c r="AS65" s="78" t="b">
        <v>1</v>
      </c>
      <c r="AT65" s="78" t="s">
        <v>954</v>
      </c>
      <c r="AU65" s="78">
        <v>721</v>
      </c>
      <c r="AV65" s="83" t="s">
        <v>1573</v>
      </c>
      <c r="AW65" s="78" t="b">
        <v>0</v>
      </c>
      <c r="AX65" s="78" t="s">
        <v>1637</v>
      </c>
      <c r="AY65" s="83" t="s">
        <v>1700</v>
      </c>
      <c r="AZ65" s="78" t="s">
        <v>66</v>
      </c>
      <c r="BA65" s="78" t="str">
        <f>REPLACE(INDEX(GroupVertices[Group],MATCH(Vertices[[#This Row],[Vertex]],GroupVertices[Vertex],0)),1,1,"")</f>
        <v>2</v>
      </c>
      <c r="BB65" s="48"/>
      <c r="BC65" s="48"/>
      <c r="BD65" s="48"/>
      <c r="BE65" s="48"/>
      <c r="BF65" s="48"/>
      <c r="BG65" s="48"/>
      <c r="BH65" s="121" t="s">
        <v>2404</v>
      </c>
      <c r="BI65" s="121" t="s">
        <v>2404</v>
      </c>
      <c r="BJ65" s="121" t="s">
        <v>2503</v>
      </c>
      <c r="BK65" s="121" t="s">
        <v>2503</v>
      </c>
      <c r="BL65" s="121">
        <v>1</v>
      </c>
      <c r="BM65" s="124">
        <v>2.0408163265306123</v>
      </c>
      <c r="BN65" s="121">
        <v>1</v>
      </c>
      <c r="BO65" s="124">
        <v>2.0408163265306123</v>
      </c>
      <c r="BP65" s="121">
        <v>0</v>
      </c>
      <c r="BQ65" s="124">
        <v>0</v>
      </c>
      <c r="BR65" s="121">
        <v>47</v>
      </c>
      <c r="BS65" s="124">
        <v>95.91836734693878</v>
      </c>
      <c r="BT65" s="121">
        <v>49</v>
      </c>
      <c r="BU65" s="2"/>
      <c r="BV65" s="3"/>
      <c r="BW65" s="3"/>
      <c r="BX65" s="3"/>
      <c r="BY65" s="3"/>
    </row>
    <row r="66" spans="1:77" ht="41.45" customHeight="1">
      <c r="A66" s="64" t="s">
        <v>258</v>
      </c>
      <c r="C66" s="65"/>
      <c r="D66" s="65" t="s">
        <v>64</v>
      </c>
      <c r="E66" s="66">
        <v>162.534306541558</v>
      </c>
      <c r="F66" s="68">
        <v>99.99737530580626</v>
      </c>
      <c r="G66" s="100" t="s">
        <v>599</v>
      </c>
      <c r="H66" s="65"/>
      <c r="I66" s="69" t="s">
        <v>258</v>
      </c>
      <c r="J66" s="70"/>
      <c r="K66" s="70"/>
      <c r="L66" s="69" t="s">
        <v>1848</v>
      </c>
      <c r="M66" s="73">
        <v>1.8747230849689247</v>
      </c>
      <c r="N66" s="74">
        <v>2699.53515625</v>
      </c>
      <c r="O66" s="74">
        <v>4291.33544921875</v>
      </c>
      <c r="P66" s="75"/>
      <c r="Q66" s="76"/>
      <c r="R66" s="76"/>
      <c r="S66" s="86"/>
      <c r="T66" s="48">
        <v>1</v>
      </c>
      <c r="U66" s="48">
        <v>1</v>
      </c>
      <c r="V66" s="49">
        <v>0</v>
      </c>
      <c r="W66" s="49">
        <v>0</v>
      </c>
      <c r="X66" s="49">
        <v>0</v>
      </c>
      <c r="Y66" s="49">
        <v>0.999996</v>
      </c>
      <c r="Z66" s="49">
        <v>0</v>
      </c>
      <c r="AA66" s="49" t="s">
        <v>2838</v>
      </c>
      <c r="AB66" s="71">
        <v>66</v>
      </c>
      <c r="AC66" s="71"/>
      <c r="AD66" s="72"/>
      <c r="AE66" s="78" t="s">
        <v>1097</v>
      </c>
      <c r="AF66" s="78">
        <v>860</v>
      </c>
      <c r="AG66" s="78">
        <v>134</v>
      </c>
      <c r="AH66" s="78">
        <v>632</v>
      </c>
      <c r="AI66" s="78">
        <v>2988</v>
      </c>
      <c r="AJ66" s="78"/>
      <c r="AK66" s="78" t="s">
        <v>1236</v>
      </c>
      <c r="AL66" s="78" t="s">
        <v>1340</v>
      </c>
      <c r="AM66" s="78"/>
      <c r="AN66" s="78"/>
      <c r="AO66" s="80">
        <v>43206.29148148148</v>
      </c>
      <c r="AP66" s="83" t="s">
        <v>1500</v>
      </c>
      <c r="AQ66" s="78" t="b">
        <v>1</v>
      </c>
      <c r="AR66" s="78" t="b">
        <v>0</v>
      </c>
      <c r="AS66" s="78" t="b">
        <v>0</v>
      </c>
      <c r="AT66" s="78" t="s">
        <v>954</v>
      </c>
      <c r="AU66" s="78">
        <v>0</v>
      </c>
      <c r="AV66" s="78"/>
      <c r="AW66" s="78" t="b">
        <v>0</v>
      </c>
      <c r="AX66" s="78" t="s">
        <v>1637</v>
      </c>
      <c r="AY66" s="83" t="s">
        <v>1701</v>
      </c>
      <c r="AZ66" s="78" t="s">
        <v>66</v>
      </c>
      <c r="BA66" s="78" t="str">
        <f>REPLACE(INDEX(GroupVertices[Group],MATCH(Vertices[[#This Row],[Vertex]],GroupVertices[Vertex],0)),1,1,"")</f>
        <v>2</v>
      </c>
      <c r="BB66" s="48"/>
      <c r="BC66" s="48"/>
      <c r="BD66" s="48"/>
      <c r="BE66" s="48"/>
      <c r="BF66" s="48"/>
      <c r="BG66" s="48"/>
      <c r="BH66" s="121" t="s">
        <v>2405</v>
      </c>
      <c r="BI66" s="121" t="s">
        <v>2405</v>
      </c>
      <c r="BJ66" s="121" t="s">
        <v>2504</v>
      </c>
      <c r="BK66" s="121" t="s">
        <v>2504</v>
      </c>
      <c r="BL66" s="121">
        <v>0</v>
      </c>
      <c r="BM66" s="124">
        <v>0</v>
      </c>
      <c r="BN66" s="121">
        <v>0</v>
      </c>
      <c r="BO66" s="124">
        <v>0</v>
      </c>
      <c r="BP66" s="121">
        <v>0</v>
      </c>
      <c r="BQ66" s="124">
        <v>0</v>
      </c>
      <c r="BR66" s="121">
        <v>23</v>
      </c>
      <c r="BS66" s="124">
        <v>100</v>
      </c>
      <c r="BT66" s="121">
        <v>23</v>
      </c>
      <c r="BU66" s="2"/>
      <c r="BV66" s="3"/>
      <c r="BW66" s="3"/>
      <c r="BX66" s="3"/>
      <c r="BY66" s="3"/>
    </row>
    <row r="67" spans="1:77" ht="41.45" customHeight="1">
      <c r="A67" s="64" t="s">
        <v>259</v>
      </c>
      <c r="C67" s="65"/>
      <c r="D67" s="65" t="s">
        <v>64</v>
      </c>
      <c r="E67" s="66">
        <v>167.6421175843627</v>
      </c>
      <c r="F67" s="68">
        <v>99.97228401280485</v>
      </c>
      <c r="G67" s="100" t="s">
        <v>600</v>
      </c>
      <c r="H67" s="65"/>
      <c r="I67" s="69" t="s">
        <v>259</v>
      </c>
      <c r="J67" s="70"/>
      <c r="K67" s="70"/>
      <c r="L67" s="69" t="s">
        <v>1849</v>
      </c>
      <c r="M67" s="73">
        <v>10.236814665903198</v>
      </c>
      <c r="N67" s="74">
        <v>2699.53515625</v>
      </c>
      <c r="O67" s="74">
        <v>2540.92236328125</v>
      </c>
      <c r="P67" s="75"/>
      <c r="Q67" s="76"/>
      <c r="R67" s="76"/>
      <c r="S67" s="86"/>
      <c r="T67" s="48">
        <v>1</v>
      </c>
      <c r="U67" s="48">
        <v>1</v>
      </c>
      <c r="V67" s="49">
        <v>0</v>
      </c>
      <c r="W67" s="49">
        <v>0</v>
      </c>
      <c r="X67" s="49">
        <v>0</v>
      </c>
      <c r="Y67" s="49">
        <v>0.999996</v>
      </c>
      <c r="Z67" s="49">
        <v>0</v>
      </c>
      <c r="AA67" s="49" t="s">
        <v>2838</v>
      </c>
      <c r="AB67" s="71">
        <v>67</v>
      </c>
      <c r="AC67" s="71"/>
      <c r="AD67" s="72"/>
      <c r="AE67" s="78" t="s">
        <v>1098</v>
      </c>
      <c r="AF67" s="78">
        <v>98</v>
      </c>
      <c r="AG67" s="78">
        <v>1415</v>
      </c>
      <c r="AH67" s="78">
        <v>52742</v>
      </c>
      <c r="AI67" s="78">
        <v>6934</v>
      </c>
      <c r="AJ67" s="78"/>
      <c r="AK67" s="78"/>
      <c r="AL67" s="78"/>
      <c r="AM67" s="83" t="s">
        <v>1411</v>
      </c>
      <c r="AN67" s="78"/>
      <c r="AO67" s="80">
        <v>40033.608564814815</v>
      </c>
      <c r="AP67" s="83" t="s">
        <v>1501</v>
      </c>
      <c r="AQ67" s="78" t="b">
        <v>0</v>
      </c>
      <c r="AR67" s="78" t="b">
        <v>0</v>
      </c>
      <c r="AS67" s="78" t="b">
        <v>1</v>
      </c>
      <c r="AT67" s="78" t="s">
        <v>954</v>
      </c>
      <c r="AU67" s="78">
        <v>23</v>
      </c>
      <c r="AV67" s="83" t="s">
        <v>1573</v>
      </c>
      <c r="AW67" s="78" t="b">
        <v>0</v>
      </c>
      <c r="AX67" s="78" t="s">
        <v>1637</v>
      </c>
      <c r="AY67" s="83" t="s">
        <v>1702</v>
      </c>
      <c r="AZ67" s="78" t="s">
        <v>66</v>
      </c>
      <c r="BA67" s="78" t="str">
        <f>REPLACE(INDEX(GroupVertices[Group],MATCH(Vertices[[#This Row],[Vertex]],GroupVertices[Vertex],0)),1,1,"")</f>
        <v>2</v>
      </c>
      <c r="BB67" s="48"/>
      <c r="BC67" s="48"/>
      <c r="BD67" s="48"/>
      <c r="BE67" s="48"/>
      <c r="BF67" s="48"/>
      <c r="BG67" s="48"/>
      <c r="BH67" s="121" t="s">
        <v>2406</v>
      </c>
      <c r="BI67" s="121" t="s">
        <v>2406</v>
      </c>
      <c r="BJ67" s="121" t="s">
        <v>2505</v>
      </c>
      <c r="BK67" s="121" t="s">
        <v>2505</v>
      </c>
      <c r="BL67" s="121">
        <v>0</v>
      </c>
      <c r="BM67" s="124">
        <v>0</v>
      </c>
      <c r="BN67" s="121">
        <v>0</v>
      </c>
      <c r="BO67" s="124">
        <v>0</v>
      </c>
      <c r="BP67" s="121">
        <v>0</v>
      </c>
      <c r="BQ67" s="124">
        <v>0</v>
      </c>
      <c r="BR67" s="121">
        <v>8</v>
      </c>
      <c r="BS67" s="124">
        <v>100</v>
      </c>
      <c r="BT67" s="121">
        <v>8</v>
      </c>
      <c r="BU67" s="2"/>
      <c r="BV67" s="3"/>
      <c r="BW67" s="3"/>
      <c r="BX67" s="3"/>
      <c r="BY67" s="3"/>
    </row>
    <row r="68" spans="1:77" ht="41.45" customHeight="1">
      <c r="A68" s="64" t="s">
        <v>260</v>
      </c>
      <c r="C68" s="65"/>
      <c r="D68" s="65" t="s">
        <v>64</v>
      </c>
      <c r="E68" s="66">
        <v>162.12759559201385</v>
      </c>
      <c r="F68" s="68">
        <v>99.99937320735671</v>
      </c>
      <c r="G68" s="100" t="s">
        <v>1608</v>
      </c>
      <c r="H68" s="65"/>
      <c r="I68" s="69" t="s">
        <v>260</v>
      </c>
      <c r="J68" s="70"/>
      <c r="K68" s="70"/>
      <c r="L68" s="69" t="s">
        <v>1850</v>
      </c>
      <c r="M68" s="73">
        <v>1.2088890949179523</v>
      </c>
      <c r="N68" s="74">
        <v>7825.728515625</v>
      </c>
      <c r="O68" s="74">
        <v>1094.0081787109375</v>
      </c>
      <c r="P68" s="75"/>
      <c r="Q68" s="76"/>
      <c r="R68" s="76"/>
      <c r="S68" s="86"/>
      <c r="T68" s="48">
        <v>2</v>
      </c>
      <c r="U68" s="48">
        <v>1</v>
      </c>
      <c r="V68" s="49">
        <v>0</v>
      </c>
      <c r="W68" s="49">
        <v>1</v>
      </c>
      <c r="X68" s="49">
        <v>0</v>
      </c>
      <c r="Y68" s="49">
        <v>1.298241</v>
      </c>
      <c r="Z68" s="49">
        <v>0</v>
      </c>
      <c r="AA68" s="49">
        <v>0</v>
      </c>
      <c r="AB68" s="71">
        <v>68</v>
      </c>
      <c r="AC68" s="71"/>
      <c r="AD68" s="72"/>
      <c r="AE68" s="78" t="s">
        <v>1099</v>
      </c>
      <c r="AF68" s="78">
        <v>84</v>
      </c>
      <c r="AG68" s="78">
        <v>32</v>
      </c>
      <c r="AH68" s="78">
        <v>85</v>
      </c>
      <c r="AI68" s="78">
        <v>6</v>
      </c>
      <c r="AJ68" s="78"/>
      <c r="AK68" s="78" t="s">
        <v>1237</v>
      </c>
      <c r="AL68" s="78" t="s">
        <v>1341</v>
      </c>
      <c r="AM68" s="83" t="s">
        <v>1412</v>
      </c>
      <c r="AN68" s="78"/>
      <c r="AO68" s="80">
        <v>43283.26724537037</v>
      </c>
      <c r="AP68" s="83" t="s">
        <v>1502</v>
      </c>
      <c r="AQ68" s="78" t="b">
        <v>0</v>
      </c>
      <c r="AR68" s="78" t="b">
        <v>0</v>
      </c>
      <c r="AS68" s="78" t="b">
        <v>0</v>
      </c>
      <c r="AT68" s="78" t="s">
        <v>954</v>
      </c>
      <c r="AU68" s="78">
        <v>0</v>
      </c>
      <c r="AV68" s="83" t="s">
        <v>1573</v>
      </c>
      <c r="AW68" s="78" t="b">
        <v>0</v>
      </c>
      <c r="AX68" s="78" t="s">
        <v>1637</v>
      </c>
      <c r="AY68" s="83" t="s">
        <v>1703</v>
      </c>
      <c r="AZ68" s="78" t="s">
        <v>66</v>
      </c>
      <c r="BA68" s="78" t="str">
        <f>REPLACE(INDEX(GroupVertices[Group],MATCH(Vertices[[#This Row],[Vertex]],GroupVertices[Vertex],0)),1,1,"")</f>
        <v>24</v>
      </c>
      <c r="BB68" s="48" t="s">
        <v>477</v>
      </c>
      <c r="BC68" s="48" t="s">
        <v>477</v>
      </c>
      <c r="BD68" s="48" t="s">
        <v>498</v>
      </c>
      <c r="BE68" s="48" t="s">
        <v>498</v>
      </c>
      <c r="BF68" s="48" t="s">
        <v>514</v>
      </c>
      <c r="BG68" s="48" t="s">
        <v>514</v>
      </c>
      <c r="BH68" s="121" t="s">
        <v>2172</v>
      </c>
      <c r="BI68" s="121" t="s">
        <v>2172</v>
      </c>
      <c r="BJ68" s="121" t="s">
        <v>2264</v>
      </c>
      <c r="BK68" s="121" t="s">
        <v>2264</v>
      </c>
      <c r="BL68" s="121">
        <v>1</v>
      </c>
      <c r="BM68" s="124">
        <v>2.4390243902439024</v>
      </c>
      <c r="BN68" s="121">
        <v>0</v>
      </c>
      <c r="BO68" s="124">
        <v>0</v>
      </c>
      <c r="BP68" s="121">
        <v>0</v>
      </c>
      <c r="BQ68" s="124">
        <v>0</v>
      </c>
      <c r="BR68" s="121">
        <v>40</v>
      </c>
      <c r="BS68" s="124">
        <v>97.5609756097561</v>
      </c>
      <c r="BT68" s="121">
        <v>41</v>
      </c>
      <c r="BU68" s="2"/>
      <c r="BV68" s="3"/>
      <c r="BW68" s="3"/>
      <c r="BX68" s="3"/>
      <c r="BY68" s="3"/>
    </row>
    <row r="69" spans="1:77" ht="41.45" customHeight="1">
      <c r="A69" s="64" t="s">
        <v>261</v>
      </c>
      <c r="C69" s="65"/>
      <c r="D69" s="65" t="s">
        <v>64</v>
      </c>
      <c r="E69" s="66">
        <v>162.19936811252165</v>
      </c>
      <c r="F69" s="68">
        <v>99.99902063649488</v>
      </c>
      <c r="G69" s="100" t="s">
        <v>601</v>
      </c>
      <c r="H69" s="65"/>
      <c r="I69" s="69" t="s">
        <v>261</v>
      </c>
      <c r="J69" s="70"/>
      <c r="K69" s="70"/>
      <c r="L69" s="69" t="s">
        <v>1851</v>
      </c>
      <c r="M69" s="73">
        <v>1.3263892108093003</v>
      </c>
      <c r="N69" s="74">
        <v>7825.728515625</v>
      </c>
      <c r="O69" s="74">
        <v>599.9400024414062</v>
      </c>
      <c r="P69" s="75"/>
      <c r="Q69" s="76"/>
      <c r="R69" s="76"/>
      <c r="S69" s="86"/>
      <c r="T69" s="48">
        <v>0</v>
      </c>
      <c r="U69" s="48">
        <v>1</v>
      </c>
      <c r="V69" s="49">
        <v>0</v>
      </c>
      <c r="W69" s="49">
        <v>1</v>
      </c>
      <c r="X69" s="49">
        <v>0</v>
      </c>
      <c r="Y69" s="49">
        <v>0.701752</v>
      </c>
      <c r="Z69" s="49">
        <v>0</v>
      </c>
      <c r="AA69" s="49">
        <v>0</v>
      </c>
      <c r="AB69" s="71">
        <v>69</v>
      </c>
      <c r="AC69" s="71"/>
      <c r="AD69" s="72"/>
      <c r="AE69" s="78" t="s">
        <v>261</v>
      </c>
      <c r="AF69" s="78">
        <v>435</v>
      </c>
      <c r="AG69" s="78">
        <v>50</v>
      </c>
      <c r="AH69" s="78">
        <v>34</v>
      </c>
      <c r="AI69" s="78">
        <v>105</v>
      </c>
      <c r="AJ69" s="78"/>
      <c r="AK69" s="78" t="s">
        <v>1238</v>
      </c>
      <c r="AL69" s="78"/>
      <c r="AM69" s="78"/>
      <c r="AN69" s="78"/>
      <c r="AO69" s="80">
        <v>43614.4340625</v>
      </c>
      <c r="AP69" s="78"/>
      <c r="AQ69" s="78" t="b">
        <v>1</v>
      </c>
      <c r="AR69" s="78" t="b">
        <v>0</v>
      </c>
      <c r="AS69" s="78" t="b">
        <v>0</v>
      </c>
      <c r="AT69" s="78" t="s">
        <v>954</v>
      </c>
      <c r="AU69" s="78">
        <v>0</v>
      </c>
      <c r="AV69" s="78"/>
      <c r="AW69" s="78" t="b">
        <v>0</v>
      </c>
      <c r="AX69" s="78" t="s">
        <v>1637</v>
      </c>
      <c r="AY69" s="83" t="s">
        <v>1704</v>
      </c>
      <c r="AZ69" s="78" t="s">
        <v>66</v>
      </c>
      <c r="BA69" s="78" t="str">
        <f>REPLACE(INDEX(GroupVertices[Group],MATCH(Vertices[[#This Row],[Vertex]],GroupVertices[Vertex],0)),1,1,"")</f>
        <v>24</v>
      </c>
      <c r="BB69" s="48"/>
      <c r="BC69" s="48"/>
      <c r="BD69" s="48"/>
      <c r="BE69" s="48"/>
      <c r="BF69" s="48" t="s">
        <v>515</v>
      </c>
      <c r="BG69" s="48" t="s">
        <v>515</v>
      </c>
      <c r="BH69" s="121" t="s">
        <v>2407</v>
      </c>
      <c r="BI69" s="121" t="s">
        <v>2407</v>
      </c>
      <c r="BJ69" s="121" t="s">
        <v>2506</v>
      </c>
      <c r="BK69" s="121" t="s">
        <v>2506</v>
      </c>
      <c r="BL69" s="121">
        <v>1</v>
      </c>
      <c r="BM69" s="124">
        <v>4.166666666666667</v>
      </c>
      <c r="BN69" s="121">
        <v>0</v>
      </c>
      <c r="BO69" s="124">
        <v>0</v>
      </c>
      <c r="BP69" s="121">
        <v>0</v>
      </c>
      <c r="BQ69" s="124">
        <v>0</v>
      </c>
      <c r="BR69" s="121">
        <v>23</v>
      </c>
      <c r="BS69" s="124">
        <v>95.83333333333333</v>
      </c>
      <c r="BT69" s="121">
        <v>24</v>
      </c>
      <c r="BU69" s="2"/>
      <c r="BV69" s="3"/>
      <c r="BW69" s="3"/>
      <c r="BX69" s="3"/>
      <c r="BY69" s="3"/>
    </row>
    <row r="70" spans="1:77" ht="41.45" customHeight="1">
      <c r="A70" s="64" t="s">
        <v>262</v>
      </c>
      <c r="C70" s="65"/>
      <c r="D70" s="65" t="s">
        <v>64</v>
      </c>
      <c r="E70" s="66">
        <v>167.85743514588606</v>
      </c>
      <c r="F70" s="68">
        <v>99.97122630021931</v>
      </c>
      <c r="G70" s="100" t="s">
        <v>602</v>
      </c>
      <c r="H70" s="65"/>
      <c r="I70" s="69" t="s">
        <v>262</v>
      </c>
      <c r="J70" s="70"/>
      <c r="K70" s="70"/>
      <c r="L70" s="69" t="s">
        <v>1852</v>
      </c>
      <c r="M70" s="73">
        <v>10.589315013577243</v>
      </c>
      <c r="N70" s="74">
        <v>2638.11474609375</v>
      </c>
      <c r="O70" s="74">
        <v>9387.716796875</v>
      </c>
      <c r="P70" s="75"/>
      <c r="Q70" s="76"/>
      <c r="R70" s="76"/>
      <c r="S70" s="86"/>
      <c r="T70" s="48">
        <v>0</v>
      </c>
      <c r="U70" s="48">
        <v>1</v>
      </c>
      <c r="V70" s="49">
        <v>0</v>
      </c>
      <c r="W70" s="49">
        <v>0.009901</v>
      </c>
      <c r="X70" s="49">
        <v>0.020866</v>
      </c>
      <c r="Y70" s="49">
        <v>0.466293</v>
      </c>
      <c r="Z70" s="49">
        <v>0</v>
      </c>
      <c r="AA70" s="49">
        <v>0</v>
      </c>
      <c r="AB70" s="71">
        <v>70</v>
      </c>
      <c r="AC70" s="71"/>
      <c r="AD70" s="72"/>
      <c r="AE70" s="78" t="s">
        <v>1100</v>
      </c>
      <c r="AF70" s="78">
        <v>380</v>
      </c>
      <c r="AG70" s="78">
        <v>1469</v>
      </c>
      <c r="AH70" s="78">
        <v>13065</v>
      </c>
      <c r="AI70" s="78">
        <v>2027</v>
      </c>
      <c r="AJ70" s="78"/>
      <c r="AK70" s="78" t="s">
        <v>1239</v>
      </c>
      <c r="AL70" s="78" t="s">
        <v>1326</v>
      </c>
      <c r="AM70" s="83" t="s">
        <v>1413</v>
      </c>
      <c r="AN70" s="78"/>
      <c r="AO70" s="80">
        <v>40896.75616898148</v>
      </c>
      <c r="AP70" s="83" t="s">
        <v>1503</v>
      </c>
      <c r="AQ70" s="78" t="b">
        <v>0</v>
      </c>
      <c r="AR70" s="78" t="b">
        <v>0</v>
      </c>
      <c r="AS70" s="78" t="b">
        <v>1</v>
      </c>
      <c r="AT70" s="78" t="s">
        <v>954</v>
      </c>
      <c r="AU70" s="78">
        <v>11</v>
      </c>
      <c r="AV70" s="83" t="s">
        <v>1579</v>
      </c>
      <c r="AW70" s="78" t="b">
        <v>0</v>
      </c>
      <c r="AX70" s="78" t="s">
        <v>1637</v>
      </c>
      <c r="AY70" s="83" t="s">
        <v>1705</v>
      </c>
      <c r="AZ70" s="78" t="s">
        <v>66</v>
      </c>
      <c r="BA70" s="78" t="str">
        <f>REPLACE(INDEX(GroupVertices[Group],MATCH(Vertices[[#This Row],[Vertex]],GroupVertices[Vertex],0)),1,1,"")</f>
        <v>1</v>
      </c>
      <c r="BB70" s="48"/>
      <c r="BC70" s="48"/>
      <c r="BD70" s="48"/>
      <c r="BE70" s="48"/>
      <c r="BF70" s="48"/>
      <c r="BG70" s="48"/>
      <c r="BH70" s="121" t="s">
        <v>2381</v>
      </c>
      <c r="BI70" s="121" t="s">
        <v>2381</v>
      </c>
      <c r="BJ70" s="121" t="s">
        <v>2482</v>
      </c>
      <c r="BK70" s="121" t="s">
        <v>2482</v>
      </c>
      <c r="BL70" s="121">
        <v>2</v>
      </c>
      <c r="BM70" s="124">
        <v>9.090909090909092</v>
      </c>
      <c r="BN70" s="121">
        <v>0</v>
      </c>
      <c r="BO70" s="124">
        <v>0</v>
      </c>
      <c r="BP70" s="121">
        <v>0</v>
      </c>
      <c r="BQ70" s="124">
        <v>0</v>
      </c>
      <c r="BR70" s="121">
        <v>20</v>
      </c>
      <c r="BS70" s="124">
        <v>90.9090909090909</v>
      </c>
      <c r="BT70" s="121">
        <v>22</v>
      </c>
      <c r="BU70" s="2"/>
      <c r="BV70" s="3"/>
      <c r="BW70" s="3"/>
      <c r="BX70" s="3"/>
      <c r="BY70" s="3"/>
    </row>
    <row r="71" spans="1:77" ht="41.45" customHeight="1">
      <c r="A71" s="64" t="s">
        <v>263</v>
      </c>
      <c r="C71" s="65"/>
      <c r="D71" s="65" t="s">
        <v>64</v>
      </c>
      <c r="E71" s="66">
        <v>162.16348185226775</v>
      </c>
      <c r="F71" s="68">
        <v>99.9991969219258</v>
      </c>
      <c r="G71" s="100" t="s">
        <v>603</v>
      </c>
      <c r="H71" s="65"/>
      <c r="I71" s="69" t="s">
        <v>263</v>
      </c>
      <c r="J71" s="70"/>
      <c r="K71" s="70"/>
      <c r="L71" s="69" t="s">
        <v>1853</v>
      </c>
      <c r="M71" s="73">
        <v>1.2676391528636262</v>
      </c>
      <c r="N71" s="74">
        <v>3048.22216796875</v>
      </c>
      <c r="O71" s="74">
        <v>7714.75830078125</v>
      </c>
      <c r="P71" s="75"/>
      <c r="Q71" s="76"/>
      <c r="R71" s="76"/>
      <c r="S71" s="86"/>
      <c r="T71" s="48">
        <v>0</v>
      </c>
      <c r="U71" s="48">
        <v>1</v>
      </c>
      <c r="V71" s="49">
        <v>0</v>
      </c>
      <c r="W71" s="49">
        <v>0.009901</v>
      </c>
      <c r="X71" s="49">
        <v>0.020866</v>
      </c>
      <c r="Y71" s="49">
        <v>0.466293</v>
      </c>
      <c r="Z71" s="49">
        <v>0</v>
      </c>
      <c r="AA71" s="49">
        <v>0</v>
      </c>
      <c r="AB71" s="71">
        <v>71</v>
      </c>
      <c r="AC71" s="71"/>
      <c r="AD71" s="72"/>
      <c r="AE71" s="78" t="s">
        <v>1101</v>
      </c>
      <c r="AF71" s="78">
        <v>49</v>
      </c>
      <c r="AG71" s="78">
        <v>41</v>
      </c>
      <c r="AH71" s="78">
        <v>21</v>
      </c>
      <c r="AI71" s="78">
        <v>5</v>
      </c>
      <c r="AJ71" s="78"/>
      <c r="AK71" s="78" t="s">
        <v>1240</v>
      </c>
      <c r="AL71" s="78"/>
      <c r="AM71" s="78"/>
      <c r="AN71" s="78"/>
      <c r="AO71" s="80">
        <v>42269.72230324074</v>
      </c>
      <c r="AP71" s="78"/>
      <c r="AQ71" s="78" t="b">
        <v>1</v>
      </c>
      <c r="AR71" s="78" t="b">
        <v>0</v>
      </c>
      <c r="AS71" s="78" t="b">
        <v>0</v>
      </c>
      <c r="AT71" s="78" t="s">
        <v>954</v>
      </c>
      <c r="AU71" s="78">
        <v>0</v>
      </c>
      <c r="AV71" s="83" t="s">
        <v>1573</v>
      </c>
      <c r="AW71" s="78" t="b">
        <v>0</v>
      </c>
      <c r="AX71" s="78" t="s">
        <v>1637</v>
      </c>
      <c r="AY71" s="83" t="s">
        <v>1706</v>
      </c>
      <c r="AZ71" s="78" t="s">
        <v>66</v>
      </c>
      <c r="BA71" s="78" t="str">
        <f>REPLACE(INDEX(GroupVertices[Group],MATCH(Vertices[[#This Row],[Vertex]],GroupVertices[Vertex],0)),1,1,"")</f>
        <v>1</v>
      </c>
      <c r="BB71" s="48"/>
      <c r="BC71" s="48"/>
      <c r="BD71" s="48"/>
      <c r="BE71" s="48"/>
      <c r="BF71" s="48"/>
      <c r="BG71" s="48"/>
      <c r="BH71" s="121" t="s">
        <v>2408</v>
      </c>
      <c r="BI71" s="121" t="s">
        <v>2408</v>
      </c>
      <c r="BJ71" s="121" t="s">
        <v>2507</v>
      </c>
      <c r="BK71" s="121" t="s">
        <v>2507</v>
      </c>
      <c r="BL71" s="121">
        <v>1</v>
      </c>
      <c r="BM71" s="124">
        <v>2.0833333333333335</v>
      </c>
      <c r="BN71" s="121">
        <v>1</v>
      </c>
      <c r="BO71" s="124">
        <v>2.0833333333333335</v>
      </c>
      <c r="BP71" s="121">
        <v>0</v>
      </c>
      <c r="BQ71" s="124">
        <v>0</v>
      </c>
      <c r="BR71" s="121">
        <v>46</v>
      </c>
      <c r="BS71" s="124">
        <v>95.83333333333333</v>
      </c>
      <c r="BT71" s="121">
        <v>48</v>
      </c>
      <c r="BU71" s="2"/>
      <c r="BV71" s="3"/>
      <c r="BW71" s="3"/>
      <c r="BX71" s="3"/>
      <c r="BY71" s="3"/>
    </row>
    <row r="72" spans="1:77" ht="41.45" customHeight="1">
      <c r="A72" s="64" t="s">
        <v>264</v>
      </c>
      <c r="C72" s="65"/>
      <c r="D72" s="65" t="s">
        <v>64</v>
      </c>
      <c r="E72" s="66">
        <v>162.5701928018119</v>
      </c>
      <c r="F72" s="68">
        <v>99.99719902037533</v>
      </c>
      <c r="G72" s="100" t="s">
        <v>604</v>
      </c>
      <c r="H72" s="65"/>
      <c r="I72" s="69" t="s">
        <v>264</v>
      </c>
      <c r="J72" s="70"/>
      <c r="K72" s="70"/>
      <c r="L72" s="69" t="s">
        <v>1854</v>
      </c>
      <c r="M72" s="73">
        <v>1.9334731429145988</v>
      </c>
      <c r="N72" s="74">
        <v>194.9122772216797</v>
      </c>
      <c r="O72" s="74">
        <v>7782.9658203125</v>
      </c>
      <c r="P72" s="75"/>
      <c r="Q72" s="76"/>
      <c r="R72" s="76"/>
      <c r="S72" s="86"/>
      <c r="T72" s="48">
        <v>0</v>
      </c>
      <c r="U72" s="48">
        <v>1</v>
      </c>
      <c r="V72" s="49">
        <v>0</v>
      </c>
      <c r="W72" s="49">
        <v>0.009901</v>
      </c>
      <c r="X72" s="49">
        <v>0.020866</v>
      </c>
      <c r="Y72" s="49">
        <v>0.466293</v>
      </c>
      <c r="Z72" s="49">
        <v>0</v>
      </c>
      <c r="AA72" s="49">
        <v>0</v>
      </c>
      <c r="AB72" s="71">
        <v>72</v>
      </c>
      <c r="AC72" s="71"/>
      <c r="AD72" s="72"/>
      <c r="AE72" s="78" t="s">
        <v>1102</v>
      </c>
      <c r="AF72" s="78">
        <v>629</v>
      </c>
      <c r="AG72" s="78">
        <v>143</v>
      </c>
      <c r="AH72" s="78">
        <v>3892</v>
      </c>
      <c r="AI72" s="78">
        <v>6642</v>
      </c>
      <c r="AJ72" s="78"/>
      <c r="AK72" s="78" t="s">
        <v>1241</v>
      </c>
      <c r="AL72" s="78" t="s">
        <v>1342</v>
      </c>
      <c r="AM72" s="78"/>
      <c r="AN72" s="78"/>
      <c r="AO72" s="80">
        <v>40633.706666666665</v>
      </c>
      <c r="AP72" s="78"/>
      <c r="AQ72" s="78" t="b">
        <v>1</v>
      </c>
      <c r="AR72" s="78" t="b">
        <v>0</v>
      </c>
      <c r="AS72" s="78" t="b">
        <v>1</v>
      </c>
      <c r="AT72" s="78" t="s">
        <v>954</v>
      </c>
      <c r="AU72" s="78">
        <v>0</v>
      </c>
      <c r="AV72" s="83" t="s">
        <v>1573</v>
      </c>
      <c r="AW72" s="78" t="b">
        <v>0</v>
      </c>
      <c r="AX72" s="78" t="s">
        <v>1637</v>
      </c>
      <c r="AY72" s="83" t="s">
        <v>1707</v>
      </c>
      <c r="AZ72" s="78" t="s">
        <v>66</v>
      </c>
      <c r="BA72" s="78" t="str">
        <f>REPLACE(INDEX(GroupVertices[Group],MATCH(Vertices[[#This Row],[Vertex]],GroupVertices[Vertex],0)),1,1,"")</f>
        <v>1</v>
      </c>
      <c r="BB72" s="48"/>
      <c r="BC72" s="48"/>
      <c r="BD72" s="48"/>
      <c r="BE72" s="48"/>
      <c r="BF72" s="48"/>
      <c r="BG72" s="48"/>
      <c r="BH72" s="121" t="s">
        <v>2397</v>
      </c>
      <c r="BI72" s="121" t="s">
        <v>2397</v>
      </c>
      <c r="BJ72" s="121" t="s">
        <v>2496</v>
      </c>
      <c r="BK72" s="121" t="s">
        <v>2496</v>
      </c>
      <c r="BL72" s="121">
        <v>2</v>
      </c>
      <c r="BM72" s="124">
        <v>9.090909090909092</v>
      </c>
      <c r="BN72" s="121">
        <v>0</v>
      </c>
      <c r="BO72" s="124">
        <v>0</v>
      </c>
      <c r="BP72" s="121">
        <v>0</v>
      </c>
      <c r="BQ72" s="124">
        <v>0</v>
      </c>
      <c r="BR72" s="121">
        <v>20</v>
      </c>
      <c r="BS72" s="124">
        <v>90.9090909090909</v>
      </c>
      <c r="BT72" s="121">
        <v>22</v>
      </c>
      <c r="BU72" s="2"/>
      <c r="BV72" s="3"/>
      <c r="BW72" s="3"/>
      <c r="BX72" s="3"/>
      <c r="BY72" s="3"/>
    </row>
    <row r="73" spans="1:77" ht="41.45" customHeight="1">
      <c r="A73" s="64" t="s">
        <v>265</v>
      </c>
      <c r="C73" s="65"/>
      <c r="D73" s="65" t="s">
        <v>64</v>
      </c>
      <c r="E73" s="66">
        <v>172.06410232009287</v>
      </c>
      <c r="F73" s="68">
        <v>99.95056173026109</v>
      </c>
      <c r="G73" s="100" t="s">
        <v>605</v>
      </c>
      <c r="H73" s="65"/>
      <c r="I73" s="69" t="s">
        <v>265</v>
      </c>
      <c r="J73" s="70"/>
      <c r="K73" s="70"/>
      <c r="L73" s="69" t="s">
        <v>1855</v>
      </c>
      <c r="M73" s="73">
        <v>17.47612736165348</v>
      </c>
      <c r="N73" s="74">
        <v>8841.7177734375</v>
      </c>
      <c r="O73" s="74">
        <v>8547.3212890625</v>
      </c>
      <c r="P73" s="75"/>
      <c r="Q73" s="76"/>
      <c r="R73" s="76"/>
      <c r="S73" s="86"/>
      <c r="T73" s="48">
        <v>1</v>
      </c>
      <c r="U73" s="48">
        <v>2</v>
      </c>
      <c r="V73" s="49">
        <v>1</v>
      </c>
      <c r="W73" s="49">
        <v>0.333333</v>
      </c>
      <c r="X73" s="49">
        <v>0</v>
      </c>
      <c r="Y73" s="49">
        <v>1.180847</v>
      </c>
      <c r="Z73" s="49">
        <v>0.3333333333333333</v>
      </c>
      <c r="AA73" s="49">
        <v>0</v>
      </c>
      <c r="AB73" s="71">
        <v>73</v>
      </c>
      <c r="AC73" s="71"/>
      <c r="AD73" s="72"/>
      <c r="AE73" s="78" t="s">
        <v>1103</v>
      </c>
      <c r="AF73" s="78">
        <v>824</v>
      </c>
      <c r="AG73" s="78">
        <v>2524</v>
      </c>
      <c r="AH73" s="78">
        <v>29646</v>
      </c>
      <c r="AI73" s="78">
        <v>3399</v>
      </c>
      <c r="AJ73" s="78"/>
      <c r="AK73" s="78" t="s">
        <v>1242</v>
      </c>
      <c r="AL73" s="78" t="s">
        <v>1343</v>
      </c>
      <c r="AM73" s="78"/>
      <c r="AN73" s="78"/>
      <c r="AO73" s="80">
        <v>41191.548634259256</v>
      </c>
      <c r="AP73" s="83" t="s">
        <v>1504</v>
      </c>
      <c r="AQ73" s="78" t="b">
        <v>0</v>
      </c>
      <c r="AR73" s="78" t="b">
        <v>0</v>
      </c>
      <c r="AS73" s="78" t="b">
        <v>1</v>
      </c>
      <c r="AT73" s="78" t="s">
        <v>954</v>
      </c>
      <c r="AU73" s="78">
        <v>8</v>
      </c>
      <c r="AV73" s="83" t="s">
        <v>1580</v>
      </c>
      <c r="AW73" s="78" t="b">
        <v>0</v>
      </c>
      <c r="AX73" s="78" t="s">
        <v>1637</v>
      </c>
      <c r="AY73" s="83" t="s">
        <v>1708</v>
      </c>
      <c r="AZ73" s="78" t="s">
        <v>66</v>
      </c>
      <c r="BA73" s="78" t="str">
        <f>REPLACE(INDEX(GroupVertices[Group],MATCH(Vertices[[#This Row],[Vertex]],GroupVertices[Vertex],0)),1,1,"")</f>
        <v>10</v>
      </c>
      <c r="BB73" s="48"/>
      <c r="BC73" s="48"/>
      <c r="BD73" s="48"/>
      <c r="BE73" s="48"/>
      <c r="BF73" s="48"/>
      <c r="BG73" s="48"/>
      <c r="BH73" s="121" t="s">
        <v>2409</v>
      </c>
      <c r="BI73" s="121" t="s">
        <v>2409</v>
      </c>
      <c r="BJ73" s="121" t="s">
        <v>2256</v>
      </c>
      <c r="BK73" s="121" t="s">
        <v>2256</v>
      </c>
      <c r="BL73" s="121">
        <v>3</v>
      </c>
      <c r="BM73" s="124">
        <v>5.882352941176471</v>
      </c>
      <c r="BN73" s="121">
        <v>0</v>
      </c>
      <c r="BO73" s="124">
        <v>0</v>
      </c>
      <c r="BP73" s="121">
        <v>0</v>
      </c>
      <c r="BQ73" s="124">
        <v>0</v>
      </c>
      <c r="BR73" s="121">
        <v>48</v>
      </c>
      <c r="BS73" s="124">
        <v>94.11764705882354</v>
      </c>
      <c r="BT73" s="121">
        <v>51</v>
      </c>
      <c r="BU73" s="2"/>
      <c r="BV73" s="3"/>
      <c r="BW73" s="3"/>
      <c r="BX73" s="3"/>
      <c r="BY73" s="3"/>
    </row>
    <row r="74" spans="1:77" ht="41.45" customHeight="1">
      <c r="A74" s="64" t="s">
        <v>340</v>
      </c>
      <c r="C74" s="65"/>
      <c r="D74" s="65" t="s">
        <v>64</v>
      </c>
      <c r="E74" s="66">
        <v>170.05048438362422</v>
      </c>
      <c r="F74" s="68">
        <v>99.9604533016629</v>
      </c>
      <c r="G74" s="100" t="s">
        <v>1609</v>
      </c>
      <c r="H74" s="65"/>
      <c r="I74" s="69" t="s">
        <v>340</v>
      </c>
      <c r="J74" s="70"/>
      <c r="K74" s="70"/>
      <c r="L74" s="69" t="s">
        <v>1856</v>
      </c>
      <c r="M74" s="73">
        <v>14.179596332479546</v>
      </c>
      <c r="N74" s="74">
        <v>8686.5908203125</v>
      </c>
      <c r="O74" s="74">
        <v>9646.09375</v>
      </c>
      <c r="P74" s="75"/>
      <c r="Q74" s="76"/>
      <c r="R74" s="76"/>
      <c r="S74" s="86"/>
      <c r="T74" s="48">
        <v>2</v>
      </c>
      <c r="U74" s="48">
        <v>0</v>
      </c>
      <c r="V74" s="49">
        <v>0</v>
      </c>
      <c r="W74" s="49">
        <v>0.25</v>
      </c>
      <c r="X74" s="49">
        <v>0</v>
      </c>
      <c r="Y74" s="49">
        <v>0.819146</v>
      </c>
      <c r="Z74" s="49">
        <v>0.5</v>
      </c>
      <c r="AA74" s="49">
        <v>0</v>
      </c>
      <c r="AB74" s="71">
        <v>74</v>
      </c>
      <c r="AC74" s="71"/>
      <c r="AD74" s="72"/>
      <c r="AE74" s="78" t="s">
        <v>1104</v>
      </c>
      <c r="AF74" s="78">
        <v>84</v>
      </c>
      <c r="AG74" s="78">
        <v>2019</v>
      </c>
      <c r="AH74" s="78">
        <v>208</v>
      </c>
      <c r="AI74" s="78">
        <v>22</v>
      </c>
      <c r="AJ74" s="78"/>
      <c r="AK74" s="78" t="s">
        <v>1243</v>
      </c>
      <c r="AL74" s="78" t="s">
        <v>1343</v>
      </c>
      <c r="AM74" s="83" t="s">
        <v>1414</v>
      </c>
      <c r="AN74" s="78"/>
      <c r="AO74" s="80">
        <v>41547.73568287037</v>
      </c>
      <c r="AP74" s="83" t="s">
        <v>1505</v>
      </c>
      <c r="AQ74" s="78" t="b">
        <v>0</v>
      </c>
      <c r="AR74" s="78" t="b">
        <v>0</v>
      </c>
      <c r="AS74" s="78" t="b">
        <v>0</v>
      </c>
      <c r="AT74" s="78"/>
      <c r="AU74" s="78">
        <v>1</v>
      </c>
      <c r="AV74" s="83" t="s">
        <v>1573</v>
      </c>
      <c r="AW74" s="78" t="b">
        <v>0</v>
      </c>
      <c r="AX74" s="78" t="s">
        <v>1637</v>
      </c>
      <c r="AY74" s="83" t="s">
        <v>1709</v>
      </c>
      <c r="AZ74" s="78" t="s">
        <v>65</v>
      </c>
      <c r="BA74" s="78" t="str">
        <f>REPLACE(INDEX(GroupVertices[Group],MATCH(Vertices[[#This Row],[Vertex]],GroupVertices[Vertex],0)),1,1,"")</f>
        <v>10</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266</v>
      </c>
      <c r="C75" s="65"/>
      <c r="D75" s="65" t="s">
        <v>64</v>
      </c>
      <c r="E75" s="66">
        <v>163.18025922612816</v>
      </c>
      <c r="F75" s="68">
        <v>99.99420216804964</v>
      </c>
      <c r="G75" s="100" t="s">
        <v>606</v>
      </c>
      <c r="H75" s="65"/>
      <c r="I75" s="69" t="s">
        <v>266</v>
      </c>
      <c r="J75" s="70"/>
      <c r="K75" s="70"/>
      <c r="L75" s="69" t="s">
        <v>1857</v>
      </c>
      <c r="M75" s="73">
        <v>2.9322241279910575</v>
      </c>
      <c r="N75" s="74">
        <v>9648.9599609375</v>
      </c>
      <c r="O75" s="74">
        <v>9145.02734375</v>
      </c>
      <c r="P75" s="75"/>
      <c r="Q75" s="76"/>
      <c r="R75" s="76"/>
      <c r="S75" s="86"/>
      <c r="T75" s="48">
        <v>0</v>
      </c>
      <c r="U75" s="48">
        <v>3</v>
      </c>
      <c r="V75" s="49">
        <v>1</v>
      </c>
      <c r="W75" s="49">
        <v>0.333333</v>
      </c>
      <c r="X75" s="49">
        <v>0</v>
      </c>
      <c r="Y75" s="49">
        <v>1.180847</v>
      </c>
      <c r="Z75" s="49">
        <v>0.3333333333333333</v>
      </c>
      <c r="AA75" s="49">
        <v>0</v>
      </c>
      <c r="AB75" s="71">
        <v>75</v>
      </c>
      <c r="AC75" s="71"/>
      <c r="AD75" s="72"/>
      <c r="AE75" s="78" t="s">
        <v>1105</v>
      </c>
      <c r="AF75" s="78">
        <v>372</v>
      </c>
      <c r="AG75" s="78">
        <v>296</v>
      </c>
      <c r="AH75" s="78">
        <v>3066</v>
      </c>
      <c r="AI75" s="78">
        <v>1453</v>
      </c>
      <c r="AJ75" s="78"/>
      <c r="AK75" s="78" t="s">
        <v>1244</v>
      </c>
      <c r="AL75" s="78" t="s">
        <v>1344</v>
      </c>
      <c r="AM75" s="78"/>
      <c r="AN75" s="78"/>
      <c r="AO75" s="80">
        <v>43120.830462962964</v>
      </c>
      <c r="AP75" s="83" t="s">
        <v>1506</v>
      </c>
      <c r="AQ75" s="78" t="b">
        <v>1</v>
      </c>
      <c r="AR75" s="78" t="b">
        <v>0</v>
      </c>
      <c r="AS75" s="78" t="b">
        <v>0</v>
      </c>
      <c r="AT75" s="78" t="s">
        <v>954</v>
      </c>
      <c r="AU75" s="78">
        <v>0</v>
      </c>
      <c r="AV75" s="78"/>
      <c r="AW75" s="78" t="b">
        <v>0</v>
      </c>
      <c r="AX75" s="78" t="s">
        <v>1637</v>
      </c>
      <c r="AY75" s="83" t="s">
        <v>1710</v>
      </c>
      <c r="AZ75" s="78" t="s">
        <v>66</v>
      </c>
      <c r="BA75" s="78" t="str">
        <f>REPLACE(INDEX(GroupVertices[Group],MATCH(Vertices[[#This Row],[Vertex]],GroupVertices[Vertex],0)),1,1,"")</f>
        <v>10</v>
      </c>
      <c r="BB75" s="48"/>
      <c r="BC75" s="48"/>
      <c r="BD75" s="48"/>
      <c r="BE75" s="48"/>
      <c r="BF75" s="48"/>
      <c r="BG75" s="48"/>
      <c r="BH75" s="121" t="s">
        <v>2410</v>
      </c>
      <c r="BI75" s="121" t="s">
        <v>2410</v>
      </c>
      <c r="BJ75" s="121" t="s">
        <v>2508</v>
      </c>
      <c r="BK75" s="121" t="s">
        <v>2508</v>
      </c>
      <c r="BL75" s="121">
        <v>1</v>
      </c>
      <c r="BM75" s="124">
        <v>4.166666666666667</v>
      </c>
      <c r="BN75" s="121">
        <v>0</v>
      </c>
      <c r="BO75" s="124">
        <v>0</v>
      </c>
      <c r="BP75" s="121">
        <v>0</v>
      </c>
      <c r="BQ75" s="124">
        <v>0</v>
      </c>
      <c r="BR75" s="121">
        <v>23</v>
      </c>
      <c r="BS75" s="124">
        <v>95.83333333333333</v>
      </c>
      <c r="BT75" s="121">
        <v>24</v>
      </c>
      <c r="BU75" s="2"/>
      <c r="BV75" s="3"/>
      <c r="BW75" s="3"/>
      <c r="BX75" s="3"/>
      <c r="BY75" s="3"/>
    </row>
    <row r="76" spans="1:77" ht="41.45" customHeight="1">
      <c r="A76" s="64" t="s">
        <v>341</v>
      </c>
      <c r="C76" s="65"/>
      <c r="D76" s="65" t="s">
        <v>64</v>
      </c>
      <c r="E76" s="66">
        <v>163.13241087912297</v>
      </c>
      <c r="F76" s="68">
        <v>99.99443721529087</v>
      </c>
      <c r="G76" s="100" t="s">
        <v>1610</v>
      </c>
      <c r="H76" s="65"/>
      <c r="I76" s="69" t="s">
        <v>341</v>
      </c>
      <c r="J76" s="70"/>
      <c r="K76" s="70"/>
      <c r="L76" s="69" t="s">
        <v>1858</v>
      </c>
      <c r="M76" s="73">
        <v>2.8538907173968258</v>
      </c>
      <c r="N76" s="74">
        <v>9804.087890625</v>
      </c>
      <c r="O76" s="74">
        <v>8046.25390625</v>
      </c>
      <c r="P76" s="75"/>
      <c r="Q76" s="76"/>
      <c r="R76" s="76"/>
      <c r="S76" s="86"/>
      <c r="T76" s="48">
        <v>2</v>
      </c>
      <c r="U76" s="48">
        <v>0</v>
      </c>
      <c r="V76" s="49">
        <v>0</v>
      </c>
      <c r="W76" s="49">
        <v>0.25</v>
      </c>
      <c r="X76" s="49">
        <v>0</v>
      </c>
      <c r="Y76" s="49">
        <v>0.819146</v>
      </c>
      <c r="Z76" s="49">
        <v>0.5</v>
      </c>
      <c r="AA76" s="49">
        <v>0</v>
      </c>
      <c r="AB76" s="71">
        <v>76</v>
      </c>
      <c r="AC76" s="71"/>
      <c r="AD76" s="72"/>
      <c r="AE76" s="78" t="s">
        <v>1106</v>
      </c>
      <c r="AF76" s="78">
        <v>117</v>
      </c>
      <c r="AG76" s="78">
        <v>284</v>
      </c>
      <c r="AH76" s="78">
        <v>3370</v>
      </c>
      <c r="AI76" s="78">
        <v>471</v>
      </c>
      <c r="AJ76" s="78"/>
      <c r="AK76" s="78" t="s">
        <v>1245</v>
      </c>
      <c r="AL76" s="78"/>
      <c r="AM76" s="78"/>
      <c r="AN76" s="78"/>
      <c r="AO76" s="80">
        <v>43342.72493055555</v>
      </c>
      <c r="AP76" s="83" t="s">
        <v>1507</v>
      </c>
      <c r="AQ76" s="78" t="b">
        <v>1</v>
      </c>
      <c r="AR76" s="78" t="b">
        <v>0</v>
      </c>
      <c r="AS76" s="78" t="b">
        <v>1</v>
      </c>
      <c r="AT76" s="78"/>
      <c r="AU76" s="78">
        <v>0</v>
      </c>
      <c r="AV76" s="78"/>
      <c r="AW76" s="78" t="b">
        <v>0</v>
      </c>
      <c r="AX76" s="78" t="s">
        <v>1637</v>
      </c>
      <c r="AY76" s="83" t="s">
        <v>1711</v>
      </c>
      <c r="AZ76" s="78" t="s">
        <v>65</v>
      </c>
      <c r="BA76" s="78" t="str">
        <f>REPLACE(INDEX(GroupVertices[Group],MATCH(Vertices[[#This Row],[Vertex]],GroupVertices[Vertex],0)),1,1,"")</f>
        <v>10</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267</v>
      </c>
      <c r="C77" s="65"/>
      <c r="D77" s="65" t="s">
        <v>64</v>
      </c>
      <c r="E77" s="66">
        <v>182.9057402790202</v>
      </c>
      <c r="F77" s="68">
        <v>99.89730394285218</v>
      </c>
      <c r="G77" s="100" t="s">
        <v>607</v>
      </c>
      <c r="H77" s="65"/>
      <c r="I77" s="69" t="s">
        <v>267</v>
      </c>
      <c r="J77" s="70"/>
      <c r="K77" s="70"/>
      <c r="L77" s="69" t="s">
        <v>1859</v>
      </c>
      <c r="M77" s="73">
        <v>35.22517264546323</v>
      </c>
      <c r="N77" s="74">
        <v>4402.44140625</v>
      </c>
      <c r="O77" s="74">
        <v>2475.79150390625</v>
      </c>
      <c r="P77" s="75"/>
      <c r="Q77" s="76"/>
      <c r="R77" s="76"/>
      <c r="S77" s="86"/>
      <c r="T77" s="48">
        <v>0</v>
      </c>
      <c r="U77" s="48">
        <v>4</v>
      </c>
      <c r="V77" s="49">
        <v>103.333333</v>
      </c>
      <c r="W77" s="49">
        <v>0.01087</v>
      </c>
      <c r="X77" s="49">
        <v>0.030439</v>
      </c>
      <c r="Y77" s="49">
        <v>1.284169</v>
      </c>
      <c r="Z77" s="49">
        <v>0.25</v>
      </c>
      <c r="AA77" s="49">
        <v>0</v>
      </c>
      <c r="AB77" s="71">
        <v>77</v>
      </c>
      <c r="AC77" s="71"/>
      <c r="AD77" s="72"/>
      <c r="AE77" s="78" t="s">
        <v>1107</v>
      </c>
      <c r="AF77" s="78">
        <v>1453</v>
      </c>
      <c r="AG77" s="78">
        <v>5243</v>
      </c>
      <c r="AH77" s="78">
        <v>83710</v>
      </c>
      <c r="AI77" s="78">
        <v>7763</v>
      </c>
      <c r="AJ77" s="78"/>
      <c r="AK77" s="78" t="s">
        <v>1246</v>
      </c>
      <c r="AL77" s="78" t="s">
        <v>1345</v>
      </c>
      <c r="AM77" s="83" t="s">
        <v>1415</v>
      </c>
      <c r="AN77" s="78"/>
      <c r="AO77" s="80">
        <v>40041.31348379629</v>
      </c>
      <c r="AP77" s="83" t="s">
        <v>1508</v>
      </c>
      <c r="AQ77" s="78" t="b">
        <v>0</v>
      </c>
      <c r="AR77" s="78" t="b">
        <v>0</v>
      </c>
      <c r="AS77" s="78" t="b">
        <v>0</v>
      </c>
      <c r="AT77" s="78" t="s">
        <v>954</v>
      </c>
      <c r="AU77" s="78">
        <v>61</v>
      </c>
      <c r="AV77" s="83" t="s">
        <v>1579</v>
      </c>
      <c r="AW77" s="78" t="b">
        <v>0</v>
      </c>
      <c r="AX77" s="78" t="s">
        <v>1637</v>
      </c>
      <c r="AY77" s="83" t="s">
        <v>1712</v>
      </c>
      <c r="AZ77" s="78" t="s">
        <v>66</v>
      </c>
      <c r="BA77" s="78" t="str">
        <f>REPLACE(INDEX(GroupVertices[Group],MATCH(Vertices[[#This Row],[Vertex]],GroupVertices[Vertex],0)),1,1,"")</f>
        <v>4</v>
      </c>
      <c r="BB77" s="48"/>
      <c r="BC77" s="48"/>
      <c r="BD77" s="48"/>
      <c r="BE77" s="48"/>
      <c r="BF77" s="48"/>
      <c r="BG77" s="48"/>
      <c r="BH77" s="121" t="s">
        <v>2411</v>
      </c>
      <c r="BI77" s="121" t="s">
        <v>2411</v>
      </c>
      <c r="BJ77" s="121" t="s">
        <v>2509</v>
      </c>
      <c r="BK77" s="121" t="s">
        <v>2509</v>
      </c>
      <c r="BL77" s="121">
        <v>1</v>
      </c>
      <c r="BM77" s="124">
        <v>4.166666666666667</v>
      </c>
      <c r="BN77" s="121">
        <v>1</v>
      </c>
      <c r="BO77" s="124">
        <v>4.166666666666667</v>
      </c>
      <c r="BP77" s="121">
        <v>0</v>
      </c>
      <c r="BQ77" s="124">
        <v>0</v>
      </c>
      <c r="BR77" s="121">
        <v>22</v>
      </c>
      <c r="BS77" s="124">
        <v>91.66666666666667</v>
      </c>
      <c r="BT77" s="121">
        <v>24</v>
      </c>
      <c r="BU77" s="2"/>
      <c r="BV77" s="3"/>
      <c r="BW77" s="3"/>
      <c r="BX77" s="3"/>
      <c r="BY77" s="3"/>
    </row>
    <row r="78" spans="1:77" ht="41.45" customHeight="1">
      <c r="A78" s="64" t="s">
        <v>342</v>
      </c>
      <c r="C78" s="65"/>
      <c r="D78" s="65" t="s">
        <v>64</v>
      </c>
      <c r="E78" s="66">
        <v>210.37069146000266</v>
      </c>
      <c r="F78" s="68">
        <v>99.76238682638562</v>
      </c>
      <c r="G78" s="100" t="s">
        <v>1611</v>
      </c>
      <c r="H78" s="65"/>
      <c r="I78" s="69" t="s">
        <v>342</v>
      </c>
      <c r="J78" s="70"/>
      <c r="K78" s="70"/>
      <c r="L78" s="69" t="s">
        <v>1860</v>
      </c>
      <c r="M78" s="73">
        <v>80.18855032655244</v>
      </c>
      <c r="N78" s="74">
        <v>5168.3974609375</v>
      </c>
      <c r="O78" s="74">
        <v>2705.61181640625</v>
      </c>
      <c r="P78" s="75"/>
      <c r="Q78" s="76"/>
      <c r="R78" s="76"/>
      <c r="S78" s="86"/>
      <c r="T78" s="48">
        <v>3</v>
      </c>
      <c r="U78" s="48">
        <v>0</v>
      </c>
      <c r="V78" s="49">
        <v>0.5</v>
      </c>
      <c r="W78" s="49">
        <v>0.007576</v>
      </c>
      <c r="X78" s="49">
        <v>0.014306</v>
      </c>
      <c r="Y78" s="49">
        <v>0.96166</v>
      </c>
      <c r="Z78" s="49">
        <v>0.3333333333333333</v>
      </c>
      <c r="AA78" s="49">
        <v>0</v>
      </c>
      <c r="AB78" s="71">
        <v>78</v>
      </c>
      <c r="AC78" s="71"/>
      <c r="AD78" s="72"/>
      <c r="AE78" s="78" t="s">
        <v>1108</v>
      </c>
      <c r="AF78" s="78">
        <v>329</v>
      </c>
      <c r="AG78" s="78">
        <v>12131</v>
      </c>
      <c r="AH78" s="78">
        <v>1291</v>
      </c>
      <c r="AI78" s="78">
        <v>75</v>
      </c>
      <c r="AJ78" s="78"/>
      <c r="AK78" s="78" t="s">
        <v>1247</v>
      </c>
      <c r="AL78" s="78"/>
      <c r="AM78" s="83" t="s">
        <v>1416</v>
      </c>
      <c r="AN78" s="78"/>
      <c r="AO78" s="80">
        <v>41381.368159722224</v>
      </c>
      <c r="AP78" s="83" t="s">
        <v>1509</v>
      </c>
      <c r="AQ78" s="78" t="b">
        <v>0</v>
      </c>
      <c r="AR78" s="78" t="b">
        <v>0</v>
      </c>
      <c r="AS78" s="78" t="b">
        <v>0</v>
      </c>
      <c r="AT78" s="78"/>
      <c r="AU78" s="78">
        <v>41</v>
      </c>
      <c r="AV78" s="83" t="s">
        <v>1576</v>
      </c>
      <c r="AW78" s="78" t="b">
        <v>0</v>
      </c>
      <c r="AX78" s="78" t="s">
        <v>1637</v>
      </c>
      <c r="AY78" s="83" t="s">
        <v>1713</v>
      </c>
      <c r="AZ78" s="78" t="s">
        <v>65</v>
      </c>
      <c r="BA78" s="78" t="str">
        <f>REPLACE(INDEX(GroupVertices[Group],MATCH(Vertices[[#This Row],[Vertex]],GroupVertices[Vertex],0)),1,1,"")</f>
        <v>4</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286</v>
      </c>
      <c r="C79" s="65"/>
      <c r="D79" s="65" t="s">
        <v>64</v>
      </c>
      <c r="E79" s="66">
        <v>518.7572752707409</v>
      </c>
      <c r="F79" s="68">
        <v>98.24748776938209</v>
      </c>
      <c r="G79" s="100" t="s">
        <v>621</v>
      </c>
      <c r="H79" s="65"/>
      <c r="I79" s="69" t="s">
        <v>286</v>
      </c>
      <c r="J79" s="70"/>
      <c r="K79" s="70"/>
      <c r="L79" s="69" t="s">
        <v>1861</v>
      </c>
      <c r="M79" s="73">
        <v>585.0539093905943</v>
      </c>
      <c r="N79" s="74">
        <v>4452.908203125</v>
      </c>
      <c r="O79" s="74">
        <v>1384.6207275390625</v>
      </c>
      <c r="P79" s="75"/>
      <c r="Q79" s="76"/>
      <c r="R79" s="76"/>
      <c r="S79" s="86"/>
      <c r="T79" s="48">
        <v>3</v>
      </c>
      <c r="U79" s="48">
        <v>2</v>
      </c>
      <c r="V79" s="49">
        <v>170.5</v>
      </c>
      <c r="W79" s="49">
        <v>0.007813</v>
      </c>
      <c r="X79" s="49">
        <v>0.015044</v>
      </c>
      <c r="Y79" s="49">
        <v>1.644217</v>
      </c>
      <c r="Z79" s="49">
        <v>0.1</v>
      </c>
      <c r="AA79" s="49">
        <v>0</v>
      </c>
      <c r="AB79" s="71">
        <v>79</v>
      </c>
      <c r="AC79" s="71"/>
      <c r="AD79" s="72"/>
      <c r="AE79" s="78" t="s">
        <v>1109</v>
      </c>
      <c r="AF79" s="78">
        <v>1478</v>
      </c>
      <c r="AG79" s="78">
        <v>89472</v>
      </c>
      <c r="AH79" s="78">
        <v>478473</v>
      </c>
      <c r="AI79" s="78">
        <v>7990</v>
      </c>
      <c r="AJ79" s="78"/>
      <c r="AK79" s="78" t="s">
        <v>1248</v>
      </c>
      <c r="AL79" s="78" t="s">
        <v>1338</v>
      </c>
      <c r="AM79" s="83" t="s">
        <v>1417</v>
      </c>
      <c r="AN79" s="78"/>
      <c r="AO79" s="80">
        <v>39720.5187037037</v>
      </c>
      <c r="AP79" s="83" t="s">
        <v>1510</v>
      </c>
      <c r="AQ79" s="78" t="b">
        <v>0</v>
      </c>
      <c r="AR79" s="78" t="b">
        <v>0</v>
      </c>
      <c r="AS79" s="78" t="b">
        <v>0</v>
      </c>
      <c r="AT79" s="78" t="s">
        <v>954</v>
      </c>
      <c r="AU79" s="78">
        <v>245</v>
      </c>
      <c r="AV79" s="83" t="s">
        <v>1577</v>
      </c>
      <c r="AW79" s="78" t="b">
        <v>1</v>
      </c>
      <c r="AX79" s="78" t="s">
        <v>1637</v>
      </c>
      <c r="AY79" s="83" t="s">
        <v>1714</v>
      </c>
      <c r="AZ79" s="78" t="s">
        <v>66</v>
      </c>
      <c r="BA79" s="78" t="str">
        <f>REPLACE(INDEX(GroupVertices[Group],MATCH(Vertices[[#This Row],[Vertex]],GroupVertices[Vertex],0)),1,1,"")</f>
        <v>4</v>
      </c>
      <c r="BB79" s="48" t="s">
        <v>479</v>
      </c>
      <c r="BC79" s="48" t="s">
        <v>479</v>
      </c>
      <c r="BD79" s="48" t="s">
        <v>494</v>
      </c>
      <c r="BE79" s="48" t="s">
        <v>494</v>
      </c>
      <c r="BF79" s="48"/>
      <c r="BG79" s="48"/>
      <c r="BH79" s="121" t="s">
        <v>2412</v>
      </c>
      <c r="BI79" s="121" t="s">
        <v>2412</v>
      </c>
      <c r="BJ79" s="121" t="s">
        <v>2510</v>
      </c>
      <c r="BK79" s="121" t="s">
        <v>2510</v>
      </c>
      <c r="BL79" s="121">
        <v>2</v>
      </c>
      <c r="BM79" s="124">
        <v>5.2631578947368425</v>
      </c>
      <c r="BN79" s="121">
        <v>1</v>
      </c>
      <c r="BO79" s="124">
        <v>2.6315789473684212</v>
      </c>
      <c r="BP79" s="121">
        <v>0</v>
      </c>
      <c r="BQ79" s="124">
        <v>0</v>
      </c>
      <c r="BR79" s="121">
        <v>35</v>
      </c>
      <c r="BS79" s="124">
        <v>92.10526315789474</v>
      </c>
      <c r="BT79" s="121">
        <v>38</v>
      </c>
      <c r="BU79" s="2"/>
      <c r="BV79" s="3"/>
      <c r="BW79" s="3"/>
      <c r="BX79" s="3"/>
      <c r="BY79" s="3"/>
    </row>
    <row r="80" spans="1:77" ht="41.45" customHeight="1">
      <c r="A80" s="64" t="s">
        <v>269</v>
      </c>
      <c r="C80" s="65"/>
      <c r="D80" s="65" t="s">
        <v>64</v>
      </c>
      <c r="E80" s="66">
        <v>168.0049675491521</v>
      </c>
      <c r="F80" s="68">
        <v>99.97050157122551</v>
      </c>
      <c r="G80" s="100" t="s">
        <v>1612</v>
      </c>
      <c r="H80" s="65"/>
      <c r="I80" s="69" t="s">
        <v>269</v>
      </c>
      <c r="J80" s="70"/>
      <c r="K80" s="70"/>
      <c r="L80" s="69" t="s">
        <v>1862</v>
      </c>
      <c r="M80" s="73">
        <v>10.830843029576124</v>
      </c>
      <c r="N80" s="74">
        <v>4822.2861328125</v>
      </c>
      <c r="O80" s="74">
        <v>2073.603515625</v>
      </c>
      <c r="P80" s="75"/>
      <c r="Q80" s="76"/>
      <c r="R80" s="76"/>
      <c r="S80" s="86"/>
      <c r="T80" s="48">
        <v>2</v>
      </c>
      <c r="U80" s="48">
        <v>3</v>
      </c>
      <c r="V80" s="49">
        <v>103.833333</v>
      </c>
      <c r="W80" s="49">
        <v>0.010989</v>
      </c>
      <c r="X80" s="49">
        <v>0.034412</v>
      </c>
      <c r="Y80" s="49">
        <v>1.564051</v>
      </c>
      <c r="Z80" s="49">
        <v>0.3</v>
      </c>
      <c r="AA80" s="49">
        <v>0</v>
      </c>
      <c r="AB80" s="71">
        <v>80</v>
      </c>
      <c r="AC80" s="71"/>
      <c r="AD80" s="72"/>
      <c r="AE80" s="78" t="s">
        <v>1110</v>
      </c>
      <c r="AF80" s="78">
        <v>2864</v>
      </c>
      <c r="AG80" s="78">
        <v>1506</v>
      </c>
      <c r="AH80" s="78">
        <v>3897</v>
      </c>
      <c r="AI80" s="78">
        <v>2367</v>
      </c>
      <c r="AJ80" s="78"/>
      <c r="AK80" s="78" t="s">
        <v>1249</v>
      </c>
      <c r="AL80" s="78" t="s">
        <v>1000</v>
      </c>
      <c r="AM80" s="83" t="s">
        <v>1418</v>
      </c>
      <c r="AN80" s="78"/>
      <c r="AO80" s="80">
        <v>40940.42613425926</v>
      </c>
      <c r="AP80" s="83" t="s">
        <v>1511</v>
      </c>
      <c r="AQ80" s="78" t="b">
        <v>0</v>
      </c>
      <c r="AR80" s="78" t="b">
        <v>0</v>
      </c>
      <c r="AS80" s="78" t="b">
        <v>1</v>
      </c>
      <c r="AT80" s="78" t="s">
        <v>954</v>
      </c>
      <c r="AU80" s="78">
        <v>85</v>
      </c>
      <c r="AV80" s="83" t="s">
        <v>1581</v>
      </c>
      <c r="AW80" s="78" t="b">
        <v>0</v>
      </c>
      <c r="AX80" s="78" t="s">
        <v>1637</v>
      </c>
      <c r="AY80" s="83" t="s">
        <v>1715</v>
      </c>
      <c r="AZ80" s="78" t="s">
        <v>66</v>
      </c>
      <c r="BA80" s="78" t="str">
        <f>REPLACE(INDEX(GroupVertices[Group],MATCH(Vertices[[#This Row],[Vertex]],GroupVertices[Vertex],0)),1,1,"")</f>
        <v>4</v>
      </c>
      <c r="BB80" s="48"/>
      <c r="BC80" s="48"/>
      <c r="BD80" s="48"/>
      <c r="BE80" s="48"/>
      <c r="BF80" s="48" t="s">
        <v>516</v>
      </c>
      <c r="BG80" s="48" t="s">
        <v>516</v>
      </c>
      <c r="BH80" s="121" t="s">
        <v>2413</v>
      </c>
      <c r="BI80" s="121" t="s">
        <v>2413</v>
      </c>
      <c r="BJ80" s="121" t="s">
        <v>2253</v>
      </c>
      <c r="BK80" s="121" t="s">
        <v>2253</v>
      </c>
      <c r="BL80" s="121">
        <v>2</v>
      </c>
      <c r="BM80" s="124">
        <v>4.3478260869565215</v>
      </c>
      <c r="BN80" s="121">
        <v>1</v>
      </c>
      <c r="BO80" s="124">
        <v>2.1739130434782608</v>
      </c>
      <c r="BP80" s="121">
        <v>0</v>
      </c>
      <c r="BQ80" s="124">
        <v>0</v>
      </c>
      <c r="BR80" s="121">
        <v>43</v>
      </c>
      <c r="BS80" s="124">
        <v>93.47826086956522</v>
      </c>
      <c r="BT80" s="121">
        <v>46</v>
      </c>
      <c r="BU80" s="2"/>
      <c r="BV80" s="3"/>
      <c r="BW80" s="3"/>
      <c r="BX80" s="3"/>
      <c r="BY80" s="3"/>
    </row>
    <row r="81" spans="1:77" ht="41.45" customHeight="1">
      <c r="A81" s="64" t="s">
        <v>268</v>
      </c>
      <c r="C81" s="65"/>
      <c r="D81" s="65" t="s">
        <v>64</v>
      </c>
      <c r="E81" s="66">
        <v>162.16746921451818</v>
      </c>
      <c r="F81" s="68">
        <v>99.9991773346557</v>
      </c>
      <c r="G81" s="100" t="s">
        <v>608</v>
      </c>
      <c r="H81" s="65"/>
      <c r="I81" s="69" t="s">
        <v>268</v>
      </c>
      <c r="J81" s="70"/>
      <c r="K81" s="70"/>
      <c r="L81" s="69" t="s">
        <v>1863</v>
      </c>
      <c r="M81" s="73">
        <v>1.2741669370798123</v>
      </c>
      <c r="N81" s="74">
        <v>9453.24609375</v>
      </c>
      <c r="O81" s="74">
        <v>6793.4384765625</v>
      </c>
      <c r="P81" s="75"/>
      <c r="Q81" s="76"/>
      <c r="R81" s="76"/>
      <c r="S81" s="86"/>
      <c r="T81" s="48">
        <v>0</v>
      </c>
      <c r="U81" s="48">
        <v>1</v>
      </c>
      <c r="V81" s="49">
        <v>0</v>
      </c>
      <c r="W81" s="49">
        <v>0.333333</v>
      </c>
      <c r="X81" s="49">
        <v>0</v>
      </c>
      <c r="Y81" s="49">
        <v>0.638296</v>
      </c>
      <c r="Z81" s="49">
        <v>0</v>
      </c>
      <c r="AA81" s="49">
        <v>0</v>
      </c>
      <c r="AB81" s="71">
        <v>81</v>
      </c>
      <c r="AC81" s="71"/>
      <c r="AD81" s="72"/>
      <c r="AE81" s="78" t="s">
        <v>1111</v>
      </c>
      <c r="AF81" s="78">
        <v>58</v>
      </c>
      <c r="AG81" s="78">
        <v>42</v>
      </c>
      <c r="AH81" s="78">
        <v>1667</v>
      </c>
      <c r="AI81" s="78">
        <v>187</v>
      </c>
      <c r="AJ81" s="78"/>
      <c r="AK81" s="78"/>
      <c r="AL81" s="78"/>
      <c r="AM81" s="78"/>
      <c r="AN81" s="78"/>
      <c r="AO81" s="80">
        <v>41018.375659722224</v>
      </c>
      <c r="AP81" s="83" t="s">
        <v>1512</v>
      </c>
      <c r="AQ81" s="78" t="b">
        <v>1</v>
      </c>
      <c r="AR81" s="78" t="b">
        <v>0</v>
      </c>
      <c r="AS81" s="78" t="b">
        <v>0</v>
      </c>
      <c r="AT81" s="78" t="s">
        <v>954</v>
      </c>
      <c r="AU81" s="78">
        <v>0</v>
      </c>
      <c r="AV81" s="83" t="s">
        <v>1573</v>
      </c>
      <c r="AW81" s="78" t="b">
        <v>0</v>
      </c>
      <c r="AX81" s="78" t="s">
        <v>1637</v>
      </c>
      <c r="AY81" s="83" t="s">
        <v>1716</v>
      </c>
      <c r="AZ81" s="78" t="s">
        <v>66</v>
      </c>
      <c r="BA81" s="78" t="str">
        <f>REPLACE(INDEX(GroupVertices[Group],MATCH(Vertices[[#This Row],[Vertex]],GroupVertices[Vertex],0)),1,1,"")</f>
        <v>15</v>
      </c>
      <c r="BB81" s="48"/>
      <c r="BC81" s="48"/>
      <c r="BD81" s="48"/>
      <c r="BE81" s="48"/>
      <c r="BF81" s="48"/>
      <c r="BG81" s="48"/>
      <c r="BH81" s="121" t="s">
        <v>2414</v>
      </c>
      <c r="BI81" s="121" t="s">
        <v>2414</v>
      </c>
      <c r="BJ81" s="121" t="s">
        <v>2511</v>
      </c>
      <c r="BK81" s="121" t="s">
        <v>2511</v>
      </c>
      <c r="BL81" s="121">
        <v>2</v>
      </c>
      <c r="BM81" s="124">
        <v>8.695652173913043</v>
      </c>
      <c r="BN81" s="121">
        <v>0</v>
      </c>
      <c r="BO81" s="124">
        <v>0</v>
      </c>
      <c r="BP81" s="121">
        <v>0</v>
      </c>
      <c r="BQ81" s="124">
        <v>0</v>
      </c>
      <c r="BR81" s="121">
        <v>21</v>
      </c>
      <c r="BS81" s="124">
        <v>91.30434782608695</v>
      </c>
      <c r="BT81" s="121">
        <v>23</v>
      </c>
      <c r="BU81" s="2"/>
      <c r="BV81" s="3"/>
      <c r="BW81" s="3"/>
      <c r="BX81" s="3"/>
      <c r="BY81" s="3"/>
    </row>
    <row r="82" spans="1:77" ht="41.45" customHeight="1">
      <c r="A82" s="64" t="s">
        <v>272</v>
      </c>
      <c r="C82" s="65"/>
      <c r="D82" s="65" t="s">
        <v>64</v>
      </c>
      <c r="E82" s="66">
        <v>167.09186159380295</v>
      </c>
      <c r="F82" s="68">
        <v>99.974987056079</v>
      </c>
      <c r="G82" s="100" t="s">
        <v>1613</v>
      </c>
      <c r="H82" s="65"/>
      <c r="I82" s="69" t="s">
        <v>272</v>
      </c>
      <c r="J82" s="70"/>
      <c r="K82" s="70"/>
      <c r="L82" s="69" t="s">
        <v>1864</v>
      </c>
      <c r="M82" s="73">
        <v>9.335980444069529</v>
      </c>
      <c r="N82" s="74">
        <v>9453.24609375</v>
      </c>
      <c r="O82" s="74">
        <v>6193.498046875</v>
      </c>
      <c r="P82" s="75"/>
      <c r="Q82" s="76"/>
      <c r="R82" s="76"/>
      <c r="S82" s="86"/>
      <c r="T82" s="48">
        <v>3</v>
      </c>
      <c r="U82" s="48">
        <v>1</v>
      </c>
      <c r="V82" s="49">
        <v>2</v>
      </c>
      <c r="W82" s="49">
        <v>0.5</v>
      </c>
      <c r="X82" s="49">
        <v>0</v>
      </c>
      <c r="Y82" s="49">
        <v>1.723398</v>
      </c>
      <c r="Z82" s="49">
        <v>0</v>
      </c>
      <c r="AA82" s="49">
        <v>0</v>
      </c>
      <c r="AB82" s="71">
        <v>82</v>
      </c>
      <c r="AC82" s="71"/>
      <c r="AD82" s="72"/>
      <c r="AE82" s="78" t="s">
        <v>1112</v>
      </c>
      <c r="AF82" s="78">
        <v>883</v>
      </c>
      <c r="AG82" s="78">
        <v>1277</v>
      </c>
      <c r="AH82" s="78">
        <v>981</v>
      </c>
      <c r="AI82" s="78">
        <v>330</v>
      </c>
      <c r="AJ82" s="78"/>
      <c r="AK82" s="78" t="s">
        <v>1250</v>
      </c>
      <c r="AL82" s="78" t="s">
        <v>1314</v>
      </c>
      <c r="AM82" s="83" t="s">
        <v>1419</v>
      </c>
      <c r="AN82" s="78"/>
      <c r="AO82" s="80">
        <v>42124.37819444444</v>
      </c>
      <c r="AP82" s="83" t="s">
        <v>1513</v>
      </c>
      <c r="AQ82" s="78" t="b">
        <v>0</v>
      </c>
      <c r="AR82" s="78" t="b">
        <v>0</v>
      </c>
      <c r="AS82" s="78" t="b">
        <v>1</v>
      </c>
      <c r="AT82" s="78" t="s">
        <v>954</v>
      </c>
      <c r="AU82" s="78">
        <v>7</v>
      </c>
      <c r="AV82" s="83" t="s">
        <v>1573</v>
      </c>
      <c r="AW82" s="78" t="b">
        <v>0</v>
      </c>
      <c r="AX82" s="78" t="s">
        <v>1637</v>
      </c>
      <c r="AY82" s="83" t="s">
        <v>1717</v>
      </c>
      <c r="AZ82" s="78" t="s">
        <v>66</v>
      </c>
      <c r="BA82" s="78" t="str">
        <f>REPLACE(INDEX(GroupVertices[Group],MATCH(Vertices[[#This Row],[Vertex]],GroupVertices[Vertex],0)),1,1,"")</f>
        <v>15</v>
      </c>
      <c r="BB82" s="48"/>
      <c r="BC82" s="48"/>
      <c r="BD82" s="48"/>
      <c r="BE82" s="48"/>
      <c r="BF82" s="48" t="s">
        <v>519</v>
      </c>
      <c r="BG82" s="48" t="s">
        <v>519</v>
      </c>
      <c r="BH82" s="121" t="s">
        <v>2415</v>
      </c>
      <c r="BI82" s="121" t="s">
        <v>2415</v>
      </c>
      <c r="BJ82" s="121" t="s">
        <v>2259</v>
      </c>
      <c r="BK82" s="121" t="s">
        <v>2259</v>
      </c>
      <c r="BL82" s="121">
        <v>3</v>
      </c>
      <c r="BM82" s="124">
        <v>6.976744186046512</v>
      </c>
      <c r="BN82" s="121">
        <v>0</v>
      </c>
      <c r="BO82" s="124">
        <v>0</v>
      </c>
      <c r="BP82" s="121">
        <v>0</v>
      </c>
      <c r="BQ82" s="124">
        <v>0</v>
      </c>
      <c r="BR82" s="121">
        <v>40</v>
      </c>
      <c r="BS82" s="124">
        <v>93.02325581395348</v>
      </c>
      <c r="BT82" s="121">
        <v>43</v>
      </c>
      <c r="BU82" s="2"/>
      <c r="BV82" s="3"/>
      <c r="BW82" s="3"/>
      <c r="BX82" s="3"/>
      <c r="BY82" s="3"/>
    </row>
    <row r="83" spans="1:77" ht="41.45" customHeight="1">
      <c r="A83" s="64" t="s">
        <v>270</v>
      </c>
      <c r="C83" s="65"/>
      <c r="D83" s="65" t="s">
        <v>64</v>
      </c>
      <c r="E83" s="66">
        <v>162.60607906206582</v>
      </c>
      <c r="F83" s="68">
        <v>99.99702273494441</v>
      </c>
      <c r="G83" s="100" t="s">
        <v>609</v>
      </c>
      <c r="H83" s="65"/>
      <c r="I83" s="69" t="s">
        <v>270</v>
      </c>
      <c r="J83" s="70"/>
      <c r="K83" s="70"/>
      <c r="L83" s="69" t="s">
        <v>1865</v>
      </c>
      <c r="M83" s="73">
        <v>1.992223200860273</v>
      </c>
      <c r="N83" s="74">
        <v>5204.15771484375</v>
      </c>
      <c r="O83" s="74">
        <v>1612.5361328125</v>
      </c>
      <c r="P83" s="75"/>
      <c r="Q83" s="76"/>
      <c r="R83" s="76"/>
      <c r="S83" s="86"/>
      <c r="T83" s="48">
        <v>0</v>
      </c>
      <c r="U83" s="48">
        <v>4</v>
      </c>
      <c r="V83" s="49">
        <v>103.333333</v>
      </c>
      <c r="W83" s="49">
        <v>0.01087</v>
      </c>
      <c r="X83" s="49">
        <v>0.030439</v>
      </c>
      <c r="Y83" s="49">
        <v>1.284169</v>
      </c>
      <c r="Z83" s="49">
        <v>0.25</v>
      </c>
      <c r="AA83" s="49">
        <v>0</v>
      </c>
      <c r="AB83" s="71">
        <v>83</v>
      </c>
      <c r="AC83" s="71"/>
      <c r="AD83" s="72"/>
      <c r="AE83" s="78" t="s">
        <v>1113</v>
      </c>
      <c r="AF83" s="78">
        <v>354</v>
      </c>
      <c r="AG83" s="78">
        <v>152</v>
      </c>
      <c r="AH83" s="78">
        <v>2193</v>
      </c>
      <c r="AI83" s="78">
        <v>71</v>
      </c>
      <c r="AJ83" s="78"/>
      <c r="AK83" s="78" t="s">
        <v>1251</v>
      </c>
      <c r="AL83" s="78"/>
      <c r="AM83" s="78"/>
      <c r="AN83" s="78"/>
      <c r="AO83" s="80">
        <v>41205.78144675926</v>
      </c>
      <c r="AP83" s="83" t="s">
        <v>1514</v>
      </c>
      <c r="AQ83" s="78" t="b">
        <v>1</v>
      </c>
      <c r="AR83" s="78" t="b">
        <v>0</v>
      </c>
      <c r="AS83" s="78" t="b">
        <v>0</v>
      </c>
      <c r="AT83" s="78" t="s">
        <v>954</v>
      </c>
      <c r="AU83" s="78">
        <v>19</v>
      </c>
      <c r="AV83" s="83" t="s">
        <v>1573</v>
      </c>
      <c r="AW83" s="78" t="b">
        <v>0</v>
      </c>
      <c r="AX83" s="78" t="s">
        <v>1637</v>
      </c>
      <c r="AY83" s="83" t="s">
        <v>1718</v>
      </c>
      <c r="AZ83" s="78" t="s">
        <v>66</v>
      </c>
      <c r="BA83" s="78" t="str">
        <f>REPLACE(INDEX(GroupVertices[Group],MATCH(Vertices[[#This Row],[Vertex]],GroupVertices[Vertex],0)),1,1,"")</f>
        <v>4</v>
      </c>
      <c r="BB83" s="48"/>
      <c r="BC83" s="48"/>
      <c r="BD83" s="48"/>
      <c r="BE83" s="48"/>
      <c r="BF83" s="48"/>
      <c r="BG83" s="48"/>
      <c r="BH83" s="121" t="s">
        <v>2411</v>
      </c>
      <c r="BI83" s="121" t="s">
        <v>2411</v>
      </c>
      <c r="BJ83" s="121" t="s">
        <v>2509</v>
      </c>
      <c r="BK83" s="121" t="s">
        <v>2509</v>
      </c>
      <c r="BL83" s="121">
        <v>1</v>
      </c>
      <c r="BM83" s="124">
        <v>4.166666666666667</v>
      </c>
      <c r="BN83" s="121">
        <v>1</v>
      </c>
      <c r="BO83" s="124">
        <v>4.166666666666667</v>
      </c>
      <c r="BP83" s="121">
        <v>0</v>
      </c>
      <c r="BQ83" s="124">
        <v>0</v>
      </c>
      <c r="BR83" s="121">
        <v>22</v>
      </c>
      <c r="BS83" s="124">
        <v>91.66666666666667</v>
      </c>
      <c r="BT83" s="121">
        <v>24</v>
      </c>
      <c r="BU83" s="2"/>
      <c r="BV83" s="3"/>
      <c r="BW83" s="3"/>
      <c r="BX83" s="3"/>
      <c r="BY83" s="3"/>
    </row>
    <row r="84" spans="1:77" ht="41.45" customHeight="1">
      <c r="A84" s="64" t="s">
        <v>271</v>
      </c>
      <c r="C84" s="65"/>
      <c r="D84" s="65" t="s">
        <v>64</v>
      </c>
      <c r="E84" s="66">
        <v>223.76822862145752</v>
      </c>
      <c r="F84" s="68">
        <v>99.69657359884096</v>
      </c>
      <c r="G84" s="100" t="s">
        <v>1614</v>
      </c>
      <c r="H84" s="65"/>
      <c r="I84" s="69" t="s">
        <v>271</v>
      </c>
      <c r="J84" s="70"/>
      <c r="K84" s="70"/>
      <c r="L84" s="69" t="s">
        <v>1866</v>
      </c>
      <c r="M84" s="73">
        <v>102.12190529293741</v>
      </c>
      <c r="N84" s="74">
        <v>2699.53515625</v>
      </c>
      <c r="O84" s="74">
        <v>1665.7154541015625</v>
      </c>
      <c r="P84" s="75"/>
      <c r="Q84" s="76"/>
      <c r="R84" s="76"/>
      <c r="S84" s="86"/>
      <c r="T84" s="48">
        <v>1</v>
      </c>
      <c r="U84" s="48">
        <v>1</v>
      </c>
      <c r="V84" s="49">
        <v>0</v>
      </c>
      <c r="W84" s="49">
        <v>0</v>
      </c>
      <c r="X84" s="49">
        <v>0</v>
      </c>
      <c r="Y84" s="49">
        <v>0.999996</v>
      </c>
      <c r="Z84" s="49">
        <v>0</v>
      </c>
      <c r="AA84" s="49" t="s">
        <v>2838</v>
      </c>
      <c r="AB84" s="71">
        <v>84</v>
      </c>
      <c r="AC84" s="71"/>
      <c r="AD84" s="72"/>
      <c r="AE84" s="78" t="s">
        <v>1114</v>
      </c>
      <c r="AF84" s="78">
        <v>508</v>
      </c>
      <c r="AG84" s="78">
        <v>15491</v>
      </c>
      <c r="AH84" s="78">
        <v>7158</v>
      </c>
      <c r="AI84" s="78">
        <v>1183</v>
      </c>
      <c r="AJ84" s="78"/>
      <c r="AK84" s="78" t="s">
        <v>1252</v>
      </c>
      <c r="AL84" s="78" t="s">
        <v>986</v>
      </c>
      <c r="AM84" s="83" t="s">
        <v>1420</v>
      </c>
      <c r="AN84" s="78"/>
      <c r="AO84" s="80">
        <v>41817.56151620371</v>
      </c>
      <c r="AP84" s="83" t="s">
        <v>1515</v>
      </c>
      <c r="AQ84" s="78" t="b">
        <v>0</v>
      </c>
      <c r="AR84" s="78" t="b">
        <v>0</v>
      </c>
      <c r="AS84" s="78" t="b">
        <v>1</v>
      </c>
      <c r="AT84" s="78" t="s">
        <v>954</v>
      </c>
      <c r="AU84" s="78">
        <v>16</v>
      </c>
      <c r="AV84" s="83" t="s">
        <v>1582</v>
      </c>
      <c r="AW84" s="78" t="b">
        <v>0</v>
      </c>
      <c r="AX84" s="78" t="s">
        <v>1637</v>
      </c>
      <c r="AY84" s="83" t="s">
        <v>1719</v>
      </c>
      <c r="AZ84" s="78" t="s">
        <v>66</v>
      </c>
      <c r="BA84" s="78" t="str">
        <f>REPLACE(INDEX(GroupVertices[Group],MATCH(Vertices[[#This Row],[Vertex]],GroupVertices[Vertex],0)),1,1,"")</f>
        <v>2</v>
      </c>
      <c r="BB84" s="48" t="s">
        <v>478</v>
      </c>
      <c r="BC84" s="48" t="s">
        <v>478</v>
      </c>
      <c r="BD84" s="48" t="s">
        <v>499</v>
      </c>
      <c r="BE84" s="48" t="s">
        <v>499</v>
      </c>
      <c r="BF84" s="48" t="s">
        <v>2358</v>
      </c>
      <c r="BG84" s="48" t="s">
        <v>2362</v>
      </c>
      <c r="BH84" s="121" t="s">
        <v>2416</v>
      </c>
      <c r="BI84" s="121" t="s">
        <v>2459</v>
      </c>
      <c r="BJ84" s="121" t="s">
        <v>2512</v>
      </c>
      <c r="BK84" s="121" t="s">
        <v>2549</v>
      </c>
      <c r="BL84" s="121">
        <v>3</v>
      </c>
      <c r="BM84" s="124">
        <v>2.380952380952381</v>
      </c>
      <c r="BN84" s="121">
        <v>0</v>
      </c>
      <c r="BO84" s="124">
        <v>0</v>
      </c>
      <c r="BP84" s="121">
        <v>0</v>
      </c>
      <c r="BQ84" s="124">
        <v>0</v>
      </c>
      <c r="BR84" s="121">
        <v>123</v>
      </c>
      <c r="BS84" s="124">
        <v>97.61904761904762</v>
      </c>
      <c r="BT84" s="121">
        <v>126</v>
      </c>
      <c r="BU84" s="2"/>
      <c r="BV84" s="3"/>
      <c r="BW84" s="3"/>
      <c r="BX84" s="3"/>
      <c r="BY84" s="3"/>
    </row>
    <row r="85" spans="1:77" ht="41.45" customHeight="1">
      <c r="A85" s="64" t="s">
        <v>273</v>
      </c>
      <c r="C85" s="65"/>
      <c r="D85" s="65" t="s">
        <v>64</v>
      </c>
      <c r="E85" s="66">
        <v>162.07575988275823</v>
      </c>
      <c r="F85" s="68">
        <v>99.99962784186805</v>
      </c>
      <c r="G85" s="100" t="s">
        <v>610</v>
      </c>
      <c r="H85" s="65"/>
      <c r="I85" s="69" t="s">
        <v>273</v>
      </c>
      <c r="J85" s="70"/>
      <c r="K85" s="70"/>
      <c r="L85" s="69" t="s">
        <v>1867</v>
      </c>
      <c r="M85" s="73">
        <v>1.1240279001075342</v>
      </c>
      <c r="N85" s="74">
        <v>9453.24609375</v>
      </c>
      <c r="O85" s="74">
        <v>7393.37841796875</v>
      </c>
      <c r="P85" s="75"/>
      <c r="Q85" s="76"/>
      <c r="R85" s="76"/>
      <c r="S85" s="86"/>
      <c r="T85" s="48">
        <v>0</v>
      </c>
      <c r="U85" s="48">
        <v>1</v>
      </c>
      <c r="V85" s="49">
        <v>0</v>
      </c>
      <c r="W85" s="49">
        <v>0.333333</v>
      </c>
      <c r="X85" s="49">
        <v>0</v>
      </c>
      <c r="Y85" s="49">
        <v>0.638296</v>
      </c>
      <c r="Z85" s="49">
        <v>0</v>
      </c>
      <c r="AA85" s="49">
        <v>0</v>
      </c>
      <c r="AB85" s="71">
        <v>85</v>
      </c>
      <c r="AC85" s="71"/>
      <c r="AD85" s="72"/>
      <c r="AE85" s="78" t="s">
        <v>1115</v>
      </c>
      <c r="AF85" s="78">
        <v>72</v>
      </c>
      <c r="AG85" s="78">
        <v>19</v>
      </c>
      <c r="AH85" s="78">
        <v>173</v>
      </c>
      <c r="AI85" s="78">
        <v>185</v>
      </c>
      <c r="AJ85" s="78"/>
      <c r="AK85" s="78"/>
      <c r="AL85" s="78" t="s">
        <v>1314</v>
      </c>
      <c r="AM85" s="78"/>
      <c r="AN85" s="78"/>
      <c r="AO85" s="80">
        <v>43627.674988425926</v>
      </c>
      <c r="AP85" s="83" t="s">
        <v>1516</v>
      </c>
      <c r="AQ85" s="78" t="b">
        <v>1</v>
      </c>
      <c r="AR85" s="78" t="b">
        <v>0</v>
      </c>
      <c r="AS85" s="78" t="b">
        <v>0</v>
      </c>
      <c r="AT85" s="78" t="s">
        <v>954</v>
      </c>
      <c r="AU85" s="78">
        <v>0</v>
      </c>
      <c r="AV85" s="78"/>
      <c r="AW85" s="78" t="b">
        <v>0</v>
      </c>
      <c r="AX85" s="78" t="s">
        <v>1637</v>
      </c>
      <c r="AY85" s="83" t="s">
        <v>1720</v>
      </c>
      <c r="AZ85" s="78" t="s">
        <v>66</v>
      </c>
      <c r="BA85" s="78" t="str">
        <f>REPLACE(INDEX(GroupVertices[Group],MATCH(Vertices[[#This Row],[Vertex]],GroupVertices[Vertex],0)),1,1,"")</f>
        <v>15</v>
      </c>
      <c r="BB85" s="48"/>
      <c r="BC85" s="48"/>
      <c r="BD85" s="48"/>
      <c r="BE85" s="48"/>
      <c r="BF85" s="48"/>
      <c r="BG85" s="48"/>
      <c r="BH85" s="121" t="s">
        <v>2414</v>
      </c>
      <c r="BI85" s="121" t="s">
        <v>2414</v>
      </c>
      <c r="BJ85" s="121" t="s">
        <v>2511</v>
      </c>
      <c r="BK85" s="121" t="s">
        <v>2511</v>
      </c>
      <c r="BL85" s="121">
        <v>2</v>
      </c>
      <c r="BM85" s="124">
        <v>8.695652173913043</v>
      </c>
      <c r="BN85" s="121">
        <v>0</v>
      </c>
      <c r="BO85" s="124">
        <v>0</v>
      </c>
      <c r="BP85" s="121">
        <v>0</v>
      </c>
      <c r="BQ85" s="124">
        <v>0</v>
      </c>
      <c r="BR85" s="121">
        <v>21</v>
      </c>
      <c r="BS85" s="124">
        <v>91.30434782608695</v>
      </c>
      <c r="BT85" s="121">
        <v>23</v>
      </c>
      <c r="BU85" s="2"/>
      <c r="BV85" s="3"/>
      <c r="BW85" s="3"/>
      <c r="BX85" s="3"/>
      <c r="BY85" s="3"/>
    </row>
    <row r="86" spans="1:77" ht="41.45" customHeight="1">
      <c r="A86" s="64" t="s">
        <v>274</v>
      </c>
      <c r="C86" s="65"/>
      <c r="D86" s="65" t="s">
        <v>64</v>
      </c>
      <c r="E86" s="66">
        <v>164.08937781922688</v>
      </c>
      <c r="F86" s="68">
        <v>99.98973627046625</v>
      </c>
      <c r="G86" s="100" t="s">
        <v>611</v>
      </c>
      <c r="H86" s="65"/>
      <c r="I86" s="69" t="s">
        <v>274</v>
      </c>
      <c r="J86" s="70"/>
      <c r="K86" s="70"/>
      <c r="L86" s="69" t="s">
        <v>1868</v>
      </c>
      <c r="M86" s="73">
        <v>4.4205589292814675</v>
      </c>
      <c r="N86" s="74">
        <v>5128.23388671875</v>
      </c>
      <c r="O86" s="74">
        <v>7026.8466796875</v>
      </c>
      <c r="P86" s="75"/>
      <c r="Q86" s="76"/>
      <c r="R86" s="76"/>
      <c r="S86" s="86"/>
      <c r="T86" s="48">
        <v>0</v>
      </c>
      <c r="U86" s="48">
        <v>1</v>
      </c>
      <c r="V86" s="49">
        <v>0</v>
      </c>
      <c r="W86" s="49">
        <v>0.007752</v>
      </c>
      <c r="X86" s="49">
        <v>0.006812</v>
      </c>
      <c r="Y86" s="49">
        <v>0.472207</v>
      </c>
      <c r="Z86" s="49">
        <v>0</v>
      </c>
      <c r="AA86" s="49">
        <v>0</v>
      </c>
      <c r="AB86" s="71">
        <v>86</v>
      </c>
      <c r="AC86" s="71"/>
      <c r="AD86" s="72"/>
      <c r="AE86" s="78" t="s">
        <v>1116</v>
      </c>
      <c r="AF86" s="78">
        <v>140</v>
      </c>
      <c r="AG86" s="78">
        <v>524</v>
      </c>
      <c r="AH86" s="78">
        <v>5577</v>
      </c>
      <c r="AI86" s="78">
        <v>5095</v>
      </c>
      <c r="AJ86" s="78"/>
      <c r="AK86" s="78" t="s">
        <v>1253</v>
      </c>
      <c r="AL86" s="78" t="s">
        <v>1346</v>
      </c>
      <c r="AM86" s="78"/>
      <c r="AN86" s="78"/>
      <c r="AO86" s="80">
        <v>42858.52695601852</v>
      </c>
      <c r="AP86" s="83" t="s">
        <v>1517</v>
      </c>
      <c r="AQ86" s="78" t="b">
        <v>0</v>
      </c>
      <c r="AR86" s="78" t="b">
        <v>0</v>
      </c>
      <c r="AS86" s="78" t="b">
        <v>1</v>
      </c>
      <c r="AT86" s="78" t="s">
        <v>954</v>
      </c>
      <c r="AU86" s="78">
        <v>0</v>
      </c>
      <c r="AV86" s="83" t="s">
        <v>1573</v>
      </c>
      <c r="AW86" s="78" t="b">
        <v>0</v>
      </c>
      <c r="AX86" s="78" t="s">
        <v>1637</v>
      </c>
      <c r="AY86" s="83" t="s">
        <v>1721</v>
      </c>
      <c r="AZ86" s="78" t="s">
        <v>66</v>
      </c>
      <c r="BA86" s="78" t="str">
        <f>REPLACE(INDEX(GroupVertices[Group],MATCH(Vertices[[#This Row],[Vertex]],GroupVertices[Vertex],0)),1,1,"")</f>
        <v>3</v>
      </c>
      <c r="BB86" s="48"/>
      <c r="BC86" s="48"/>
      <c r="BD86" s="48"/>
      <c r="BE86" s="48"/>
      <c r="BF86" s="48"/>
      <c r="BG86" s="48"/>
      <c r="BH86" s="121" t="s">
        <v>2417</v>
      </c>
      <c r="BI86" s="121" t="s">
        <v>2417</v>
      </c>
      <c r="BJ86" s="121" t="s">
        <v>2513</v>
      </c>
      <c r="BK86" s="121" t="s">
        <v>2513</v>
      </c>
      <c r="BL86" s="121">
        <v>0</v>
      </c>
      <c r="BM86" s="124">
        <v>0</v>
      </c>
      <c r="BN86" s="121">
        <v>0</v>
      </c>
      <c r="BO86" s="124">
        <v>0</v>
      </c>
      <c r="BP86" s="121">
        <v>0</v>
      </c>
      <c r="BQ86" s="124">
        <v>0</v>
      </c>
      <c r="BR86" s="121">
        <v>19</v>
      </c>
      <c r="BS86" s="124">
        <v>100</v>
      </c>
      <c r="BT86" s="121">
        <v>19</v>
      </c>
      <c r="BU86" s="2"/>
      <c r="BV86" s="3"/>
      <c r="BW86" s="3"/>
      <c r="BX86" s="3"/>
      <c r="BY86" s="3"/>
    </row>
    <row r="87" spans="1:77" ht="41.45" customHeight="1">
      <c r="A87" s="64" t="s">
        <v>303</v>
      </c>
      <c r="C87" s="65"/>
      <c r="D87" s="65" t="s">
        <v>64</v>
      </c>
      <c r="E87" s="66">
        <v>177.9534363639824</v>
      </c>
      <c r="F87" s="68">
        <v>99.92163133231958</v>
      </c>
      <c r="G87" s="100" t="s">
        <v>1615</v>
      </c>
      <c r="H87" s="65"/>
      <c r="I87" s="69" t="s">
        <v>303</v>
      </c>
      <c r="J87" s="70"/>
      <c r="K87" s="70"/>
      <c r="L87" s="69" t="s">
        <v>1869</v>
      </c>
      <c r="M87" s="73">
        <v>27.11766464896021</v>
      </c>
      <c r="N87" s="74">
        <v>4491.7548828125</v>
      </c>
      <c r="O87" s="74">
        <v>6766.61962890625</v>
      </c>
      <c r="P87" s="75"/>
      <c r="Q87" s="76"/>
      <c r="R87" s="76"/>
      <c r="S87" s="86"/>
      <c r="T87" s="48">
        <v>9</v>
      </c>
      <c r="U87" s="48">
        <v>2</v>
      </c>
      <c r="V87" s="49">
        <v>417</v>
      </c>
      <c r="W87" s="49">
        <v>0.011628</v>
      </c>
      <c r="X87" s="49">
        <v>0.045374</v>
      </c>
      <c r="Y87" s="49">
        <v>3.790669</v>
      </c>
      <c r="Z87" s="49">
        <v>0.041666666666666664</v>
      </c>
      <c r="AA87" s="49">
        <v>0</v>
      </c>
      <c r="AB87" s="71">
        <v>87</v>
      </c>
      <c r="AC87" s="71"/>
      <c r="AD87" s="72"/>
      <c r="AE87" s="78" t="s">
        <v>1117</v>
      </c>
      <c r="AF87" s="78">
        <v>571</v>
      </c>
      <c r="AG87" s="78">
        <v>4001</v>
      </c>
      <c r="AH87" s="78">
        <v>6131</v>
      </c>
      <c r="AI87" s="78">
        <v>1755</v>
      </c>
      <c r="AJ87" s="78"/>
      <c r="AK87" s="78" t="s">
        <v>1254</v>
      </c>
      <c r="AL87" s="78" t="s">
        <v>985</v>
      </c>
      <c r="AM87" s="83" t="s">
        <v>1421</v>
      </c>
      <c r="AN87" s="78"/>
      <c r="AO87" s="80">
        <v>42156.780185185184</v>
      </c>
      <c r="AP87" s="83" t="s">
        <v>1518</v>
      </c>
      <c r="AQ87" s="78" t="b">
        <v>1</v>
      </c>
      <c r="AR87" s="78" t="b">
        <v>0</v>
      </c>
      <c r="AS87" s="78" t="b">
        <v>1</v>
      </c>
      <c r="AT87" s="78" t="s">
        <v>954</v>
      </c>
      <c r="AU87" s="78">
        <v>10</v>
      </c>
      <c r="AV87" s="83" t="s">
        <v>1573</v>
      </c>
      <c r="AW87" s="78" t="b">
        <v>0</v>
      </c>
      <c r="AX87" s="78" t="s">
        <v>1637</v>
      </c>
      <c r="AY87" s="83" t="s">
        <v>1722</v>
      </c>
      <c r="AZ87" s="78" t="s">
        <v>66</v>
      </c>
      <c r="BA87" s="78" t="str">
        <f>REPLACE(INDEX(GroupVertices[Group],MATCH(Vertices[[#This Row],[Vertex]],GroupVertices[Vertex],0)),1,1,"")</f>
        <v>3</v>
      </c>
      <c r="BB87" s="48" t="s">
        <v>2049</v>
      </c>
      <c r="BC87" s="48" t="s">
        <v>2049</v>
      </c>
      <c r="BD87" s="48" t="s">
        <v>494</v>
      </c>
      <c r="BE87" s="48" t="s">
        <v>494</v>
      </c>
      <c r="BF87" s="48" t="s">
        <v>522</v>
      </c>
      <c r="BG87" s="48" t="s">
        <v>522</v>
      </c>
      <c r="BH87" s="121" t="s">
        <v>2418</v>
      </c>
      <c r="BI87" s="121" t="s">
        <v>2460</v>
      </c>
      <c r="BJ87" s="121" t="s">
        <v>2514</v>
      </c>
      <c r="BK87" s="121" t="s">
        <v>2550</v>
      </c>
      <c r="BL87" s="121">
        <v>6</v>
      </c>
      <c r="BM87" s="124">
        <v>9.375</v>
      </c>
      <c r="BN87" s="121">
        <v>0</v>
      </c>
      <c r="BO87" s="124">
        <v>0</v>
      </c>
      <c r="BP87" s="121">
        <v>0</v>
      </c>
      <c r="BQ87" s="124">
        <v>0</v>
      </c>
      <c r="BR87" s="121">
        <v>58</v>
      </c>
      <c r="BS87" s="124">
        <v>90.625</v>
      </c>
      <c r="BT87" s="121">
        <v>64</v>
      </c>
      <c r="BU87" s="2"/>
      <c r="BV87" s="3"/>
      <c r="BW87" s="3"/>
      <c r="BX87" s="3"/>
      <c r="BY87" s="3"/>
    </row>
    <row r="88" spans="1:77" ht="41.45" customHeight="1">
      <c r="A88" s="64" t="s">
        <v>275</v>
      </c>
      <c r="C88" s="65"/>
      <c r="D88" s="65" t="s">
        <v>64</v>
      </c>
      <c r="E88" s="66">
        <v>169.87504044460516</v>
      </c>
      <c r="F88" s="68">
        <v>99.9613151415474</v>
      </c>
      <c r="G88" s="100" t="s">
        <v>612</v>
      </c>
      <c r="H88" s="65"/>
      <c r="I88" s="69" t="s">
        <v>275</v>
      </c>
      <c r="J88" s="70"/>
      <c r="K88" s="70"/>
      <c r="L88" s="69" t="s">
        <v>1870</v>
      </c>
      <c r="M88" s="73">
        <v>13.892373826967361</v>
      </c>
      <c r="N88" s="74">
        <v>4369.91064453125</v>
      </c>
      <c r="O88" s="74">
        <v>5752.36572265625</v>
      </c>
      <c r="P88" s="75"/>
      <c r="Q88" s="76"/>
      <c r="R88" s="76"/>
      <c r="S88" s="86"/>
      <c r="T88" s="48">
        <v>0</v>
      </c>
      <c r="U88" s="48">
        <v>1</v>
      </c>
      <c r="V88" s="49">
        <v>0</v>
      </c>
      <c r="W88" s="49">
        <v>0.007752</v>
      </c>
      <c r="X88" s="49">
        <v>0.006812</v>
      </c>
      <c r="Y88" s="49">
        <v>0.472207</v>
      </c>
      <c r="Z88" s="49">
        <v>0</v>
      </c>
      <c r="AA88" s="49">
        <v>0</v>
      </c>
      <c r="AB88" s="71">
        <v>88</v>
      </c>
      <c r="AC88" s="71"/>
      <c r="AD88" s="72"/>
      <c r="AE88" s="78" t="s">
        <v>1118</v>
      </c>
      <c r="AF88" s="78">
        <v>755</v>
      </c>
      <c r="AG88" s="78">
        <v>1975</v>
      </c>
      <c r="AH88" s="78">
        <v>30046</v>
      </c>
      <c r="AI88" s="78">
        <v>31486</v>
      </c>
      <c r="AJ88" s="78"/>
      <c r="AK88" s="78" t="s">
        <v>1255</v>
      </c>
      <c r="AL88" s="78" t="s">
        <v>992</v>
      </c>
      <c r="AM88" s="78"/>
      <c r="AN88" s="78"/>
      <c r="AO88" s="80">
        <v>40687.77945601852</v>
      </c>
      <c r="AP88" s="83" t="s">
        <v>1519</v>
      </c>
      <c r="AQ88" s="78" t="b">
        <v>0</v>
      </c>
      <c r="AR88" s="78" t="b">
        <v>0</v>
      </c>
      <c r="AS88" s="78" t="b">
        <v>1</v>
      </c>
      <c r="AT88" s="78" t="s">
        <v>954</v>
      </c>
      <c r="AU88" s="78">
        <v>18</v>
      </c>
      <c r="AV88" s="83" t="s">
        <v>1573</v>
      </c>
      <c r="AW88" s="78" t="b">
        <v>0</v>
      </c>
      <c r="AX88" s="78" t="s">
        <v>1637</v>
      </c>
      <c r="AY88" s="83" t="s">
        <v>1723</v>
      </c>
      <c r="AZ88" s="78" t="s">
        <v>66</v>
      </c>
      <c r="BA88" s="78" t="str">
        <f>REPLACE(INDEX(GroupVertices[Group],MATCH(Vertices[[#This Row],[Vertex]],GroupVertices[Vertex],0)),1,1,"")</f>
        <v>3</v>
      </c>
      <c r="BB88" s="48"/>
      <c r="BC88" s="48"/>
      <c r="BD88" s="48"/>
      <c r="BE88" s="48"/>
      <c r="BF88" s="48"/>
      <c r="BG88" s="48"/>
      <c r="BH88" s="121" t="s">
        <v>2417</v>
      </c>
      <c r="BI88" s="121" t="s">
        <v>2417</v>
      </c>
      <c r="BJ88" s="121" t="s">
        <v>2513</v>
      </c>
      <c r="BK88" s="121" t="s">
        <v>2513</v>
      </c>
      <c r="BL88" s="121">
        <v>0</v>
      </c>
      <c r="BM88" s="124">
        <v>0</v>
      </c>
      <c r="BN88" s="121">
        <v>0</v>
      </c>
      <c r="BO88" s="124">
        <v>0</v>
      </c>
      <c r="BP88" s="121">
        <v>0</v>
      </c>
      <c r="BQ88" s="124">
        <v>0</v>
      </c>
      <c r="BR88" s="121">
        <v>19</v>
      </c>
      <c r="BS88" s="124">
        <v>100</v>
      </c>
      <c r="BT88" s="121">
        <v>19</v>
      </c>
      <c r="BU88" s="2"/>
      <c r="BV88" s="3"/>
      <c r="BW88" s="3"/>
      <c r="BX88" s="3"/>
      <c r="BY88" s="3"/>
    </row>
    <row r="89" spans="1:77" ht="41.45" customHeight="1">
      <c r="A89" s="64" t="s">
        <v>276</v>
      </c>
      <c r="C89" s="65"/>
      <c r="D89" s="65" t="s">
        <v>64</v>
      </c>
      <c r="E89" s="66">
        <v>164.36450581450677</v>
      </c>
      <c r="F89" s="68">
        <v>99.98838474882918</v>
      </c>
      <c r="G89" s="100" t="s">
        <v>613</v>
      </c>
      <c r="H89" s="65"/>
      <c r="I89" s="69" t="s">
        <v>276</v>
      </c>
      <c r="J89" s="70"/>
      <c r="K89" s="70"/>
      <c r="L89" s="69" t="s">
        <v>1871</v>
      </c>
      <c r="M89" s="73">
        <v>4.870976040198301</v>
      </c>
      <c r="N89" s="74">
        <v>6003.29833984375</v>
      </c>
      <c r="O89" s="74">
        <v>2011.5634765625</v>
      </c>
      <c r="P89" s="75"/>
      <c r="Q89" s="76"/>
      <c r="R89" s="76"/>
      <c r="S89" s="86"/>
      <c r="T89" s="48">
        <v>0</v>
      </c>
      <c r="U89" s="48">
        <v>3</v>
      </c>
      <c r="V89" s="49">
        <v>6</v>
      </c>
      <c r="W89" s="49">
        <v>0.333333</v>
      </c>
      <c r="X89" s="49">
        <v>0</v>
      </c>
      <c r="Y89" s="49">
        <v>1.918911</v>
      </c>
      <c r="Z89" s="49">
        <v>0</v>
      </c>
      <c r="AA89" s="49">
        <v>0</v>
      </c>
      <c r="AB89" s="71">
        <v>89</v>
      </c>
      <c r="AC89" s="71"/>
      <c r="AD89" s="72"/>
      <c r="AE89" s="78" t="s">
        <v>1119</v>
      </c>
      <c r="AF89" s="78">
        <v>623</v>
      </c>
      <c r="AG89" s="78">
        <v>593</v>
      </c>
      <c r="AH89" s="78">
        <v>15970</v>
      </c>
      <c r="AI89" s="78">
        <v>3530</v>
      </c>
      <c r="AJ89" s="78"/>
      <c r="AK89" s="78" t="s">
        <v>1256</v>
      </c>
      <c r="AL89" s="78" t="s">
        <v>986</v>
      </c>
      <c r="AM89" s="78"/>
      <c r="AN89" s="78"/>
      <c r="AO89" s="80">
        <v>40964.471030092594</v>
      </c>
      <c r="AP89" s="83" t="s">
        <v>1520</v>
      </c>
      <c r="AQ89" s="78" t="b">
        <v>0</v>
      </c>
      <c r="AR89" s="78" t="b">
        <v>0</v>
      </c>
      <c r="AS89" s="78" t="b">
        <v>0</v>
      </c>
      <c r="AT89" s="78" t="s">
        <v>954</v>
      </c>
      <c r="AU89" s="78">
        <v>1</v>
      </c>
      <c r="AV89" s="83" t="s">
        <v>1574</v>
      </c>
      <c r="AW89" s="78" t="b">
        <v>0</v>
      </c>
      <c r="AX89" s="78" t="s">
        <v>1637</v>
      </c>
      <c r="AY89" s="83" t="s">
        <v>1724</v>
      </c>
      <c r="AZ89" s="78" t="s">
        <v>66</v>
      </c>
      <c r="BA89" s="78" t="str">
        <f>REPLACE(INDEX(GroupVertices[Group],MATCH(Vertices[[#This Row],[Vertex]],GroupVertices[Vertex],0)),1,1,"")</f>
        <v>9</v>
      </c>
      <c r="BB89" s="48"/>
      <c r="BC89" s="48"/>
      <c r="BD89" s="48"/>
      <c r="BE89" s="48"/>
      <c r="BF89" s="48"/>
      <c r="BG89" s="48"/>
      <c r="BH89" s="121" t="s">
        <v>2419</v>
      </c>
      <c r="BI89" s="121" t="s">
        <v>2419</v>
      </c>
      <c r="BJ89" s="121" t="s">
        <v>2515</v>
      </c>
      <c r="BK89" s="121" t="s">
        <v>2515</v>
      </c>
      <c r="BL89" s="121">
        <v>0</v>
      </c>
      <c r="BM89" s="124">
        <v>0</v>
      </c>
      <c r="BN89" s="121">
        <v>0</v>
      </c>
      <c r="BO89" s="124">
        <v>0</v>
      </c>
      <c r="BP89" s="121">
        <v>0</v>
      </c>
      <c r="BQ89" s="124">
        <v>0</v>
      </c>
      <c r="BR89" s="121">
        <v>29</v>
      </c>
      <c r="BS89" s="124">
        <v>100</v>
      </c>
      <c r="BT89" s="121">
        <v>29</v>
      </c>
      <c r="BU89" s="2"/>
      <c r="BV89" s="3"/>
      <c r="BW89" s="3"/>
      <c r="BX89" s="3"/>
      <c r="BY89" s="3"/>
    </row>
    <row r="90" spans="1:77" ht="41.45" customHeight="1">
      <c r="A90" s="64" t="s">
        <v>343</v>
      </c>
      <c r="C90" s="65"/>
      <c r="D90" s="65" t="s">
        <v>64</v>
      </c>
      <c r="E90" s="66">
        <v>166.8087588740222</v>
      </c>
      <c r="F90" s="68">
        <v>99.97637775225628</v>
      </c>
      <c r="G90" s="100" t="s">
        <v>1616</v>
      </c>
      <c r="H90" s="65"/>
      <c r="I90" s="69" t="s">
        <v>343</v>
      </c>
      <c r="J90" s="70"/>
      <c r="K90" s="70"/>
      <c r="L90" s="69" t="s">
        <v>1872</v>
      </c>
      <c r="M90" s="73">
        <v>8.872507764720323</v>
      </c>
      <c r="N90" s="74">
        <v>5600.4794921875</v>
      </c>
      <c r="O90" s="74">
        <v>905.791748046875</v>
      </c>
      <c r="P90" s="75"/>
      <c r="Q90" s="76"/>
      <c r="R90" s="76"/>
      <c r="S90" s="86"/>
      <c r="T90" s="48">
        <v>1</v>
      </c>
      <c r="U90" s="48">
        <v>0</v>
      </c>
      <c r="V90" s="49">
        <v>0</v>
      </c>
      <c r="W90" s="49">
        <v>0.2</v>
      </c>
      <c r="X90" s="49">
        <v>0</v>
      </c>
      <c r="Y90" s="49">
        <v>0.693691</v>
      </c>
      <c r="Z90" s="49">
        <v>0</v>
      </c>
      <c r="AA90" s="49">
        <v>0</v>
      </c>
      <c r="AB90" s="71">
        <v>90</v>
      </c>
      <c r="AC90" s="71"/>
      <c r="AD90" s="72"/>
      <c r="AE90" s="78" t="s">
        <v>1120</v>
      </c>
      <c r="AF90" s="78">
        <v>260</v>
      </c>
      <c r="AG90" s="78">
        <v>1206</v>
      </c>
      <c r="AH90" s="78">
        <v>256</v>
      </c>
      <c r="AI90" s="78">
        <v>60</v>
      </c>
      <c r="AJ90" s="78"/>
      <c r="AK90" s="78" t="s">
        <v>1257</v>
      </c>
      <c r="AL90" s="78" t="s">
        <v>1317</v>
      </c>
      <c r="AM90" s="83" t="s">
        <v>1422</v>
      </c>
      <c r="AN90" s="78"/>
      <c r="AO90" s="80">
        <v>42031.23030092593</v>
      </c>
      <c r="AP90" s="83" t="s">
        <v>1521</v>
      </c>
      <c r="AQ90" s="78" t="b">
        <v>0</v>
      </c>
      <c r="AR90" s="78" t="b">
        <v>0</v>
      </c>
      <c r="AS90" s="78" t="b">
        <v>0</v>
      </c>
      <c r="AT90" s="78"/>
      <c r="AU90" s="78">
        <v>4</v>
      </c>
      <c r="AV90" s="83" t="s">
        <v>1573</v>
      </c>
      <c r="AW90" s="78" t="b">
        <v>0</v>
      </c>
      <c r="AX90" s="78" t="s">
        <v>1637</v>
      </c>
      <c r="AY90" s="83" t="s">
        <v>1725</v>
      </c>
      <c r="AZ90" s="78" t="s">
        <v>65</v>
      </c>
      <c r="BA90" s="78" t="str">
        <f>REPLACE(INDEX(GroupVertices[Group],MATCH(Vertices[[#This Row],[Vertex]],GroupVertices[Vertex],0)),1,1,"")</f>
        <v>9</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344</v>
      </c>
      <c r="C91" s="65"/>
      <c r="D91" s="65" t="s">
        <v>64</v>
      </c>
      <c r="E91" s="66">
        <v>174.10563179231457</v>
      </c>
      <c r="F91" s="68">
        <v>99.94053304796857</v>
      </c>
      <c r="G91" s="100" t="s">
        <v>1617</v>
      </c>
      <c r="H91" s="65"/>
      <c r="I91" s="69" t="s">
        <v>344</v>
      </c>
      <c r="J91" s="70"/>
      <c r="K91" s="70"/>
      <c r="L91" s="69" t="s">
        <v>1873</v>
      </c>
      <c r="M91" s="73">
        <v>20.818352880340715</v>
      </c>
      <c r="N91" s="74">
        <v>6003.29833984375</v>
      </c>
      <c r="O91" s="74">
        <v>905.791748046875</v>
      </c>
      <c r="P91" s="75"/>
      <c r="Q91" s="76"/>
      <c r="R91" s="76"/>
      <c r="S91" s="86"/>
      <c r="T91" s="48">
        <v>1</v>
      </c>
      <c r="U91" s="48">
        <v>0</v>
      </c>
      <c r="V91" s="49">
        <v>0</v>
      </c>
      <c r="W91" s="49">
        <v>0.2</v>
      </c>
      <c r="X91" s="49">
        <v>0</v>
      </c>
      <c r="Y91" s="49">
        <v>0.693691</v>
      </c>
      <c r="Z91" s="49">
        <v>0</v>
      </c>
      <c r="AA91" s="49">
        <v>0</v>
      </c>
      <c r="AB91" s="71">
        <v>91</v>
      </c>
      <c r="AC91" s="71"/>
      <c r="AD91" s="72"/>
      <c r="AE91" s="78" t="s">
        <v>1121</v>
      </c>
      <c r="AF91" s="78">
        <v>5000</v>
      </c>
      <c r="AG91" s="78">
        <v>3036</v>
      </c>
      <c r="AH91" s="78">
        <v>10693</v>
      </c>
      <c r="AI91" s="78">
        <v>14052</v>
      </c>
      <c r="AJ91" s="78"/>
      <c r="AK91" s="78" t="s">
        <v>1258</v>
      </c>
      <c r="AL91" s="78" t="s">
        <v>986</v>
      </c>
      <c r="AM91" s="78"/>
      <c r="AN91" s="78"/>
      <c r="AO91" s="80">
        <v>41675.442928240744</v>
      </c>
      <c r="AP91" s="83" t="s">
        <v>1522</v>
      </c>
      <c r="AQ91" s="78" t="b">
        <v>0</v>
      </c>
      <c r="AR91" s="78" t="b">
        <v>0</v>
      </c>
      <c r="AS91" s="78" t="b">
        <v>1</v>
      </c>
      <c r="AT91" s="78"/>
      <c r="AU91" s="78">
        <v>18</v>
      </c>
      <c r="AV91" s="83" t="s">
        <v>1573</v>
      </c>
      <c r="AW91" s="78" t="b">
        <v>0</v>
      </c>
      <c r="AX91" s="78" t="s">
        <v>1637</v>
      </c>
      <c r="AY91" s="83" t="s">
        <v>1726</v>
      </c>
      <c r="AZ91" s="78" t="s">
        <v>65</v>
      </c>
      <c r="BA91" s="78" t="str">
        <f>REPLACE(INDEX(GroupVertices[Group],MATCH(Vertices[[#This Row],[Vertex]],GroupVertices[Vertex],0)),1,1,"")</f>
        <v>9</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345</v>
      </c>
      <c r="C92" s="65"/>
      <c r="D92" s="65" t="s">
        <v>64</v>
      </c>
      <c r="E92" s="66">
        <v>162.70975048057707</v>
      </c>
      <c r="F92" s="68">
        <v>99.99651346592174</v>
      </c>
      <c r="G92" s="100" t="s">
        <v>1618</v>
      </c>
      <c r="H92" s="65"/>
      <c r="I92" s="69" t="s">
        <v>345</v>
      </c>
      <c r="J92" s="70"/>
      <c r="K92" s="70"/>
      <c r="L92" s="69" t="s">
        <v>1874</v>
      </c>
      <c r="M92" s="73">
        <v>2.161945590481109</v>
      </c>
      <c r="N92" s="74">
        <v>5600.4794921875</v>
      </c>
      <c r="O92" s="74">
        <v>2011.5634765625</v>
      </c>
      <c r="P92" s="75"/>
      <c r="Q92" s="76"/>
      <c r="R92" s="76"/>
      <c r="S92" s="86"/>
      <c r="T92" s="48">
        <v>1</v>
      </c>
      <c r="U92" s="48">
        <v>0</v>
      </c>
      <c r="V92" s="49">
        <v>0</v>
      </c>
      <c r="W92" s="49">
        <v>0.2</v>
      </c>
      <c r="X92" s="49">
        <v>0</v>
      </c>
      <c r="Y92" s="49">
        <v>0.693691</v>
      </c>
      <c r="Z92" s="49">
        <v>0</v>
      </c>
      <c r="AA92" s="49">
        <v>0</v>
      </c>
      <c r="AB92" s="71">
        <v>92</v>
      </c>
      <c r="AC92" s="71"/>
      <c r="AD92" s="72"/>
      <c r="AE92" s="78" t="s">
        <v>1122</v>
      </c>
      <c r="AF92" s="78">
        <v>158</v>
      </c>
      <c r="AG92" s="78">
        <v>178</v>
      </c>
      <c r="AH92" s="78">
        <v>1908</v>
      </c>
      <c r="AI92" s="78">
        <v>976</v>
      </c>
      <c r="AJ92" s="78"/>
      <c r="AK92" s="78" t="s">
        <v>1259</v>
      </c>
      <c r="AL92" s="78" t="s">
        <v>1347</v>
      </c>
      <c r="AM92" s="78"/>
      <c r="AN92" s="78"/>
      <c r="AO92" s="80">
        <v>40606.39486111111</v>
      </c>
      <c r="AP92" s="78"/>
      <c r="AQ92" s="78" t="b">
        <v>0</v>
      </c>
      <c r="AR92" s="78" t="b">
        <v>0</v>
      </c>
      <c r="AS92" s="78" t="b">
        <v>0</v>
      </c>
      <c r="AT92" s="78"/>
      <c r="AU92" s="78">
        <v>0</v>
      </c>
      <c r="AV92" s="83" t="s">
        <v>1573</v>
      </c>
      <c r="AW92" s="78" t="b">
        <v>0</v>
      </c>
      <c r="AX92" s="78" t="s">
        <v>1637</v>
      </c>
      <c r="AY92" s="83" t="s">
        <v>1727</v>
      </c>
      <c r="AZ92" s="78" t="s">
        <v>65</v>
      </c>
      <c r="BA92" s="78" t="str">
        <f>REPLACE(INDEX(GroupVertices[Group],MATCH(Vertices[[#This Row],[Vertex]],GroupVertices[Vertex],0)),1,1,"")</f>
        <v>9</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277</v>
      </c>
      <c r="C93" s="65"/>
      <c r="D93" s="65" t="s">
        <v>64</v>
      </c>
      <c r="E93" s="66">
        <v>171.53777050303572</v>
      </c>
      <c r="F93" s="68">
        <v>99.95314724991464</v>
      </c>
      <c r="G93" s="100" t="s">
        <v>1619</v>
      </c>
      <c r="H93" s="65"/>
      <c r="I93" s="69" t="s">
        <v>277</v>
      </c>
      <c r="J93" s="70"/>
      <c r="K93" s="70"/>
      <c r="L93" s="69" t="s">
        <v>1875</v>
      </c>
      <c r="M93" s="73">
        <v>16.614459845116926</v>
      </c>
      <c r="N93" s="74">
        <v>1029.7864990234375</v>
      </c>
      <c r="O93" s="74">
        <v>1665.7154541015625</v>
      </c>
      <c r="P93" s="75"/>
      <c r="Q93" s="76"/>
      <c r="R93" s="76"/>
      <c r="S93" s="86"/>
      <c r="T93" s="48">
        <v>1</v>
      </c>
      <c r="U93" s="48">
        <v>1</v>
      </c>
      <c r="V93" s="49">
        <v>0</v>
      </c>
      <c r="W93" s="49">
        <v>0</v>
      </c>
      <c r="X93" s="49">
        <v>0</v>
      </c>
      <c r="Y93" s="49">
        <v>0.999996</v>
      </c>
      <c r="Z93" s="49">
        <v>0</v>
      </c>
      <c r="AA93" s="49" t="s">
        <v>2838</v>
      </c>
      <c r="AB93" s="71">
        <v>93</v>
      </c>
      <c r="AC93" s="71"/>
      <c r="AD93" s="72"/>
      <c r="AE93" s="78" t="s">
        <v>1123</v>
      </c>
      <c r="AF93" s="78">
        <v>1952</v>
      </c>
      <c r="AG93" s="78">
        <v>2392</v>
      </c>
      <c r="AH93" s="78">
        <v>23150</v>
      </c>
      <c r="AI93" s="78">
        <v>25404</v>
      </c>
      <c r="AJ93" s="78"/>
      <c r="AK93" s="78" t="s">
        <v>1260</v>
      </c>
      <c r="AL93" s="78" t="s">
        <v>1348</v>
      </c>
      <c r="AM93" s="83" t="s">
        <v>1423</v>
      </c>
      <c r="AN93" s="78"/>
      <c r="AO93" s="80">
        <v>41351.5265625</v>
      </c>
      <c r="AP93" s="83" t="s">
        <v>1523</v>
      </c>
      <c r="AQ93" s="78" t="b">
        <v>0</v>
      </c>
      <c r="AR93" s="78" t="b">
        <v>0</v>
      </c>
      <c r="AS93" s="78" t="b">
        <v>1</v>
      </c>
      <c r="AT93" s="78" t="s">
        <v>954</v>
      </c>
      <c r="AU93" s="78">
        <v>8</v>
      </c>
      <c r="AV93" s="83" t="s">
        <v>1579</v>
      </c>
      <c r="AW93" s="78" t="b">
        <v>0</v>
      </c>
      <c r="AX93" s="78" t="s">
        <v>1637</v>
      </c>
      <c r="AY93" s="83" t="s">
        <v>1728</v>
      </c>
      <c r="AZ93" s="78" t="s">
        <v>66</v>
      </c>
      <c r="BA93" s="78" t="str">
        <f>REPLACE(INDEX(GroupVertices[Group],MATCH(Vertices[[#This Row],[Vertex]],GroupVertices[Vertex],0)),1,1,"")</f>
        <v>2</v>
      </c>
      <c r="BB93" s="48"/>
      <c r="BC93" s="48"/>
      <c r="BD93" s="48"/>
      <c r="BE93" s="48"/>
      <c r="BF93" s="48"/>
      <c r="BG93" s="48"/>
      <c r="BH93" s="121" t="s">
        <v>2420</v>
      </c>
      <c r="BI93" s="121" t="s">
        <v>2420</v>
      </c>
      <c r="BJ93" s="121" t="s">
        <v>2516</v>
      </c>
      <c r="BK93" s="121" t="s">
        <v>2516</v>
      </c>
      <c r="BL93" s="121">
        <v>0</v>
      </c>
      <c r="BM93" s="124">
        <v>0</v>
      </c>
      <c r="BN93" s="121">
        <v>0</v>
      </c>
      <c r="BO93" s="124">
        <v>0</v>
      </c>
      <c r="BP93" s="121">
        <v>0</v>
      </c>
      <c r="BQ93" s="124">
        <v>0</v>
      </c>
      <c r="BR93" s="121">
        <v>10</v>
      </c>
      <c r="BS93" s="124">
        <v>100</v>
      </c>
      <c r="BT93" s="121">
        <v>10</v>
      </c>
      <c r="BU93" s="2"/>
      <c r="BV93" s="3"/>
      <c r="BW93" s="3"/>
      <c r="BX93" s="3"/>
      <c r="BY93" s="3"/>
    </row>
    <row r="94" spans="1:77" ht="41.45" customHeight="1">
      <c r="A94" s="64" t="s">
        <v>278</v>
      </c>
      <c r="C94" s="65"/>
      <c r="D94" s="65" t="s">
        <v>64</v>
      </c>
      <c r="E94" s="66">
        <v>162.7974724500866</v>
      </c>
      <c r="F94" s="68">
        <v>99.99608254597949</v>
      </c>
      <c r="G94" s="100" t="s">
        <v>614</v>
      </c>
      <c r="H94" s="65"/>
      <c r="I94" s="69" t="s">
        <v>278</v>
      </c>
      <c r="J94" s="70"/>
      <c r="K94" s="70"/>
      <c r="L94" s="69" t="s">
        <v>1876</v>
      </c>
      <c r="M94" s="73">
        <v>2.305556843237201</v>
      </c>
      <c r="N94" s="74">
        <v>473.2037048339844</v>
      </c>
      <c r="O94" s="74">
        <v>3416.129150390625</v>
      </c>
      <c r="P94" s="75"/>
      <c r="Q94" s="76"/>
      <c r="R94" s="76"/>
      <c r="S94" s="86"/>
      <c r="T94" s="48">
        <v>1</v>
      </c>
      <c r="U94" s="48">
        <v>1</v>
      </c>
      <c r="V94" s="49">
        <v>0</v>
      </c>
      <c r="W94" s="49">
        <v>0</v>
      </c>
      <c r="X94" s="49">
        <v>0</v>
      </c>
      <c r="Y94" s="49">
        <v>0.999996</v>
      </c>
      <c r="Z94" s="49">
        <v>0</v>
      </c>
      <c r="AA94" s="49" t="s">
        <v>2838</v>
      </c>
      <c r="AB94" s="71">
        <v>94</v>
      </c>
      <c r="AC94" s="71"/>
      <c r="AD94" s="72"/>
      <c r="AE94" s="78" t="s">
        <v>1124</v>
      </c>
      <c r="AF94" s="78">
        <v>353</v>
      </c>
      <c r="AG94" s="78">
        <v>200</v>
      </c>
      <c r="AH94" s="78">
        <v>1935</v>
      </c>
      <c r="AI94" s="78">
        <v>145</v>
      </c>
      <c r="AJ94" s="78"/>
      <c r="AK94" s="78" t="s">
        <v>1261</v>
      </c>
      <c r="AL94" s="78" t="s">
        <v>1349</v>
      </c>
      <c r="AM94" s="78"/>
      <c r="AN94" s="78"/>
      <c r="AO94" s="80">
        <v>39958.485451388886</v>
      </c>
      <c r="AP94" s="83" t="s">
        <v>1524</v>
      </c>
      <c r="AQ94" s="78" t="b">
        <v>0</v>
      </c>
      <c r="AR94" s="78" t="b">
        <v>0</v>
      </c>
      <c r="AS94" s="78" t="b">
        <v>1</v>
      </c>
      <c r="AT94" s="78" t="s">
        <v>954</v>
      </c>
      <c r="AU94" s="78">
        <v>18</v>
      </c>
      <c r="AV94" s="83" t="s">
        <v>1573</v>
      </c>
      <c r="AW94" s="78" t="b">
        <v>0</v>
      </c>
      <c r="AX94" s="78" t="s">
        <v>1637</v>
      </c>
      <c r="AY94" s="83" t="s">
        <v>1729</v>
      </c>
      <c r="AZ94" s="78" t="s">
        <v>66</v>
      </c>
      <c r="BA94" s="78" t="str">
        <f>REPLACE(INDEX(GroupVertices[Group],MATCH(Vertices[[#This Row],[Vertex]],GroupVertices[Vertex],0)),1,1,"")</f>
        <v>2</v>
      </c>
      <c r="BB94" s="48"/>
      <c r="BC94" s="48"/>
      <c r="BD94" s="48"/>
      <c r="BE94" s="48"/>
      <c r="BF94" s="48"/>
      <c r="BG94" s="48"/>
      <c r="BH94" s="121" t="s">
        <v>2421</v>
      </c>
      <c r="BI94" s="121" t="s">
        <v>2421</v>
      </c>
      <c r="BJ94" s="121" t="s">
        <v>2517</v>
      </c>
      <c r="BK94" s="121" t="s">
        <v>2517</v>
      </c>
      <c r="BL94" s="121">
        <v>2</v>
      </c>
      <c r="BM94" s="124">
        <v>4</v>
      </c>
      <c r="BN94" s="121">
        <v>5</v>
      </c>
      <c r="BO94" s="124">
        <v>10</v>
      </c>
      <c r="BP94" s="121">
        <v>0</v>
      </c>
      <c r="BQ94" s="124">
        <v>0</v>
      </c>
      <c r="BR94" s="121">
        <v>43</v>
      </c>
      <c r="BS94" s="124">
        <v>86</v>
      </c>
      <c r="BT94" s="121">
        <v>50</v>
      </c>
      <c r="BU94" s="2"/>
      <c r="BV94" s="3"/>
      <c r="BW94" s="3"/>
      <c r="BX94" s="3"/>
      <c r="BY94" s="3"/>
    </row>
    <row r="95" spans="1:77" ht="41.45" customHeight="1">
      <c r="A95" s="64" t="s">
        <v>279</v>
      </c>
      <c r="C95" s="65"/>
      <c r="D95" s="65" t="s">
        <v>64</v>
      </c>
      <c r="E95" s="66">
        <v>162.0717725205078</v>
      </c>
      <c r="F95" s="68">
        <v>99.99964742913815</v>
      </c>
      <c r="G95" s="100" t="s">
        <v>615</v>
      </c>
      <c r="H95" s="65"/>
      <c r="I95" s="69" t="s">
        <v>279</v>
      </c>
      <c r="J95" s="70"/>
      <c r="K95" s="70"/>
      <c r="L95" s="69" t="s">
        <v>1877</v>
      </c>
      <c r="M95" s="73">
        <v>1.117500115891348</v>
      </c>
      <c r="N95" s="74">
        <v>5613.28515625</v>
      </c>
      <c r="O95" s="74">
        <v>5128.89892578125</v>
      </c>
      <c r="P95" s="75"/>
      <c r="Q95" s="76"/>
      <c r="R95" s="76"/>
      <c r="S95" s="86"/>
      <c r="T95" s="48">
        <v>0</v>
      </c>
      <c r="U95" s="48">
        <v>1</v>
      </c>
      <c r="V95" s="49">
        <v>0</v>
      </c>
      <c r="W95" s="49">
        <v>0.2</v>
      </c>
      <c r="X95" s="49">
        <v>0</v>
      </c>
      <c r="Y95" s="49">
        <v>0.565632</v>
      </c>
      <c r="Z95" s="49">
        <v>0</v>
      </c>
      <c r="AA95" s="49">
        <v>0</v>
      </c>
      <c r="AB95" s="71">
        <v>95</v>
      </c>
      <c r="AC95" s="71"/>
      <c r="AD95" s="72"/>
      <c r="AE95" s="78" t="s">
        <v>1125</v>
      </c>
      <c r="AF95" s="78">
        <v>224</v>
      </c>
      <c r="AG95" s="78">
        <v>18</v>
      </c>
      <c r="AH95" s="78">
        <v>14</v>
      </c>
      <c r="AI95" s="78">
        <v>20</v>
      </c>
      <c r="AJ95" s="78"/>
      <c r="AK95" s="78" t="s">
        <v>1262</v>
      </c>
      <c r="AL95" s="78" t="s">
        <v>1344</v>
      </c>
      <c r="AM95" s="78"/>
      <c r="AN95" s="78"/>
      <c r="AO95" s="80">
        <v>42824.74569444444</v>
      </c>
      <c r="AP95" s="83" t="s">
        <v>1525</v>
      </c>
      <c r="AQ95" s="78" t="b">
        <v>1</v>
      </c>
      <c r="AR95" s="78" t="b">
        <v>0</v>
      </c>
      <c r="AS95" s="78" t="b">
        <v>0</v>
      </c>
      <c r="AT95" s="78" t="s">
        <v>954</v>
      </c>
      <c r="AU95" s="78">
        <v>0</v>
      </c>
      <c r="AV95" s="78"/>
      <c r="AW95" s="78" t="b">
        <v>0</v>
      </c>
      <c r="AX95" s="78" t="s">
        <v>1637</v>
      </c>
      <c r="AY95" s="83" t="s">
        <v>1730</v>
      </c>
      <c r="AZ95" s="78" t="s">
        <v>66</v>
      </c>
      <c r="BA95" s="78" t="str">
        <f>REPLACE(INDEX(GroupVertices[Group],MATCH(Vertices[[#This Row],[Vertex]],GroupVertices[Vertex],0)),1,1,"")</f>
        <v>8</v>
      </c>
      <c r="BB95" s="48"/>
      <c r="BC95" s="48"/>
      <c r="BD95" s="48"/>
      <c r="BE95" s="48"/>
      <c r="BF95" s="48"/>
      <c r="BG95" s="48"/>
      <c r="BH95" s="121" t="s">
        <v>2422</v>
      </c>
      <c r="BI95" s="121" t="s">
        <v>2422</v>
      </c>
      <c r="BJ95" s="121" t="s">
        <v>2518</v>
      </c>
      <c r="BK95" s="121" t="s">
        <v>2518</v>
      </c>
      <c r="BL95" s="121">
        <v>0</v>
      </c>
      <c r="BM95" s="124">
        <v>0</v>
      </c>
      <c r="BN95" s="121">
        <v>0</v>
      </c>
      <c r="BO95" s="124">
        <v>0</v>
      </c>
      <c r="BP95" s="121">
        <v>0</v>
      </c>
      <c r="BQ95" s="124">
        <v>0</v>
      </c>
      <c r="BR95" s="121">
        <v>9</v>
      </c>
      <c r="BS95" s="124">
        <v>100</v>
      </c>
      <c r="BT95" s="121">
        <v>9</v>
      </c>
      <c r="BU95" s="2"/>
      <c r="BV95" s="3"/>
      <c r="BW95" s="3"/>
      <c r="BX95" s="3"/>
      <c r="BY95" s="3"/>
    </row>
    <row r="96" spans="1:77" ht="41.45" customHeight="1">
      <c r="A96" s="64" t="s">
        <v>346</v>
      </c>
      <c r="C96" s="65"/>
      <c r="D96" s="65" t="s">
        <v>64</v>
      </c>
      <c r="E96" s="66">
        <v>195.8367560571744</v>
      </c>
      <c r="F96" s="68">
        <v>99.83378242590952</v>
      </c>
      <c r="G96" s="100" t="s">
        <v>1620</v>
      </c>
      <c r="H96" s="65"/>
      <c r="I96" s="69" t="s">
        <v>346</v>
      </c>
      <c r="J96" s="70"/>
      <c r="K96" s="70"/>
      <c r="L96" s="69" t="s">
        <v>1878</v>
      </c>
      <c r="M96" s="73">
        <v>56.394776858554444</v>
      </c>
      <c r="N96" s="74">
        <v>6204.70751953125</v>
      </c>
      <c r="O96" s="74">
        <v>4148.419921875</v>
      </c>
      <c r="P96" s="75"/>
      <c r="Q96" s="76"/>
      <c r="R96" s="76"/>
      <c r="S96" s="86"/>
      <c r="T96" s="48">
        <v>3</v>
      </c>
      <c r="U96" s="48">
        <v>0</v>
      </c>
      <c r="V96" s="49">
        <v>4</v>
      </c>
      <c r="W96" s="49">
        <v>0.333333</v>
      </c>
      <c r="X96" s="49">
        <v>0</v>
      </c>
      <c r="Y96" s="49">
        <v>1.466938</v>
      </c>
      <c r="Z96" s="49">
        <v>0.16666666666666666</v>
      </c>
      <c r="AA96" s="49">
        <v>0</v>
      </c>
      <c r="AB96" s="71">
        <v>96</v>
      </c>
      <c r="AC96" s="71"/>
      <c r="AD96" s="72"/>
      <c r="AE96" s="78" t="s">
        <v>1126</v>
      </c>
      <c r="AF96" s="78">
        <v>117</v>
      </c>
      <c r="AG96" s="78">
        <v>8486</v>
      </c>
      <c r="AH96" s="78">
        <v>1744</v>
      </c>
      <c r="AI96" s="78">
        <v>396</v>
      </c>
      <c r="AJ96" s="78"/>
      <c r="AK96" s="78" t="s">
        <v>1263</v>
      </c>
      <c r="AL96" s="78" t="s">
        <v>1344</v>
      </c>
      <c r="AM96" s="78"/>
      <c r="AN96" s="78"/>
      <c r="AO96" s="80">
        <v>41383.46537037037</v>
      </c>
      <c r="AP96" s="83" t="s">
        <v>1526</v>
      </c>
      <c r="AQ96" s="78" t="b">
        <v>0</v>
      </c>
      <c r="AR96" s="78" t="b">
        <v>0</v>
      </c>
      <c r="AS96" s="78" t="b">
        <v>1</v>
      </c>
      <c r="AT96" s="78"/>
      <c r="AU96" s="78">
        <v>8</v>
      </c>
      <c r="AV96" s="83" t="s">
        <v>1573</v>
      </c>
      <c r="AW96" s="78" t="b">
        <v>0</v>
      </c>
      <c r="AX96" s="78" t="s">
        <v>1637</v>
      </c>
      <c r="AY96" s="83" t="s">
        <v>1731</v>
      </c>
      <c r="AZ96" s="78" t="s">
        <v>65</v>
      </c>
      <c r="BA96" s="78" t="str">
        <f>REPLACE(INDEX(GroupVertices[Group],MATCH(Vertices[[#This Row],[Vertex]],GroupVertices[Vertex],0)),1,1,"")</f>
        <v>8</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280</v>
      </c>
      <c r="C97" s="65"/>
      <c r="D97" s="65" t="s">
        <v>64</v>
      </c>
      <c r="E97" s="66">
        <v>162.29905216878248</v>
      </c>
      <c r="F97" s="68">
        <v>99.99853095474231</v>
      </c>
      <c r="G97" s="100" t="s">
        <v>616</v>
      </c>
      <c r="H97" s="65"/>
      <c r="I97" s="69" t="s">
        <v>280</v>
      </c>
      <c r="J97" s="70"/>
      <c r="K97" s="70"/>
      <c r="L97" s="69" t="s">
        <v>1879</v>
      </c>
      <c r="M97" s="73">
        <v>1.4895838162139503</v>
      </c>
      <c r="N97" s="74">
        <v>4403.28564453125</v>
      </c>
      <c r="O97" s="74">
        <v>3901.859375</v>
      </c>
      <c r="P97" s="75"/>
      <c r="Q97" s="76"/>
      <c r="R97" s="76"/>
      <c r="S97" s="86"/>
      <c r="T97" s="48">
        <v>0</v>
      </c>
      <c r="U97" s="48">
        <v>5</v>
      </c>
      <c r="V97" s="49">
        <v>21</v>
      </c>
      <c r="W97" s="49">
        <v>0.142857</v>
      </c>
      <c r="X97" s="49">
        <v>0</v>
      </c>
      <c r="Y97" s="49">
        <v>2.123533</v>
      </c>
      <c r="Z97" s="49">
        <v>0</v>
      </c>
      <c r="AA97" s="49">
        <v>0</v>
      </c>
      <c r="AB97" s="71">
        <v>97</v>
      </c>
      <c r="AC97" s="71"/>
      <c r="AD97" s="72"/>
      <c r="AE97" s="78" t="s">
        <v>1127</v>
      </c>
      <c r="AF97" s="78">
        <v>371</v>
      </c>
      <c r="AG97" s="78">
        <v>75</v>
      </c>
      <c r="AH97" s="78">
        <v>219</v>
      </c>
      <c r="AI97" s="78">
        <v>59</v>
      </c>
      <c r="AJ97" s="78"/>
      <c r="AK97" s="78"/>
      <c r="AL97" s="78" t="s">
        <v>1350</v>
      </c>
      <c r="AM97" s="78"/>
      <c r="AN97" s="78"/>
      <c r="AO97" s="80">
        <v>41483.21363425926</v>
      </c>
      <c r="AP97" s="83" t="s">
        <v>1527</v>
      </c>
      <c r="AQ97" s="78" t="b">
        <v>1</v>
      </c>
      <c r="AR97" s="78" t="b">
        <v>0</v>
      </c>
      <c r="AS97" s="78" t="b">
        <v>0</v>
      </c>
      <c r="AT97" s="78" t="s">
        <v>954</v>
      </c>
      <c r="AU97" s="78">
        <v>0</v>
      </c>
      <c r="AV97" s="83" t="s">
        <v>1573</v>
      </c>
      <c r="AW97" s="78" t="b">
        <v>0</v>
      </c>
      <c r="AX97" s="78" t="s">
        <v>1637</v>
      </c>
      <c r="AY97" s="83" t="s">
        <v>1732</v>
      </c>
      <c r="AZ97" s="78" t="s">
        <v>66</v>
      </c>
      <c r="BA97" s="78" t="str">
        <f>REPLACE(INDEX(GroupVertices[Group],MATCH(Vertices[[#This Row],[Vertex]],GroupVertices[Vertex],0)),1,1,"")</f>
        <v>5</v>
      </c>
      <c r="BB97" s="48"/>
      <c r="BC97" s="48"/>
      <c r="BD97" s="48"/>
      <c r="BE97" s="48"/>
      <c r="BF97" s="48"/>
      <c r="BG97" s="48"/>
      <c r="BH97" s="121" t="s">
        <v>2423</v>
      </c>
      <c r="BI97" s="121" t="s">
        <v>2423</v>
      </c>
      <c r="BJ97" s="121" t="s">
        <v>2519</v>
      </c>
      <c r="BK97" s="121" t="s">
        <v>2519</v>
      </c>
      <c r="BL97" s="121">
        <v>2</v>
      </c>
      <c r="BM97" s="124">
        <v>4.545454545454546</v>
      </c>
      <c r="BN97" s="121">
        <v>1</v>
      </c>
      <c r="BO97" s="124">
        <v>2.272727272727273</v>
      </c>
      <c r="BP97" s="121">
        <v>0</v>
      </c>
      <c r="BQ97" s="124">
        <v>0</v>
      </c>
      <c r="BR97" s="121">
        <v>41</v>
      </c>
      <c r="BS97" s="124">
        <v>93.18181818181819</v>
      </c>
      <c r="BT97" s="121">
        <v>44</v>
      </c>
      <c r="BU97" s="2"/>
      <c r="BV97" s="3"/>
      <c r="BW97" s="3"/>
      <c r="BX97" s="3"/>
      <c r="BY97" s="3"/>
    </row>
    <row r="98" spans="1:77" ht="41.45" customHeight="1">
      <c r="A98" s="64" t="s">
        <v>347</v>
      </c>
      <c r="C98" s="65"/>
      <c r="D98" s="65" t="s">
        <v>64</v>
      </c>
      <c r="E98" s="66">
        <v>178.06109514474412</v>
      </c>
      <c r="F98" s="68">
        <v>99.92110247602682</v>
      </c>
      <c r="G98" s="100" t="s">
        <v>1621</v>
      </c>
      <c r="H98" s="65"/>
      <c r="I98" s="69" t="s">
        <v>347</v>
      </c>
      <c r="J98" s="70"/>
      <c r="K98" s="70"/>
      <c r="L98" s="69" t="s">
        <v>1880</v>
      </c>
      <c r="M98" s="73">
        <v>27.29391482279723</v>
      </c>
      <c r="N98" s="74">
        <v>4834.47119140625</v>
      </c>
      <c r="O98" s="74">
        <v>3058.517578125</v>
      </c>
      <c r="P98" s="75"/>
      <c r="Q98" s="76"/>
      <c r="R98" s="76"/>
      <c r="S98" s="86"/>
      <c r="T98" s="48">
        <v>1</v>
      </c>
      <c r="U98" s="48">
        <v>0</v>
      </c>
      <c r="V98" s="49">
        <v>0</v>
      </c>
      <c r="W98" s="49">
        <v>0.083333</v>
      </c>
      <c r="X98" s="49">
        <v>0</v>
      </c>
      <c r="Y98" s="49">
        <v>0.511</v>
      </c>
      <c r="Z98" s="49">
        <v>0</v>
      </c>
      <c r="AA98" s="49">
        <v>0</v>
      </c>
      <c r="AB98" s="71">
        <v>98</v>
      </c>
      <c r="AC98" s="71"/>
      <c r="AD98" s="72"/>
      <c r="AE98" s="78" t="s">
        <v>1089</v>
      </c>
      <c r="AF98" s="78">
        <v>6</v>
      </c>
      <c r="AG98" s="78">
        <v>4028</v>
      </c>
      <c r="AH98" s="78">
        <v>3</v>
      </c>
      <c r="AI98" s="78">
        <v>0</v>
      </c>
      <c r="AJ98" s="78"/>
      <c r="AK98" s="78" t="s">
        <v>1264</v>
      </c>
      <c r="AL98" s="78" t="s">
        <v>985</v>
      </c>
      <c r="AM98" s="78"/>
      <c r="AN98" s="78"/>
      <c r="AO98" s="80">
        <v>39940.36</v>
      </c>
      <c r="AP98" s="78"/>
      <c r="AQ98" s="78" t="b">
        <v>1</v>
      </c>
      <c r="AR98" s="78" t="b">
        <v>0</v>
      </c>
      <c r="AS98" s="78" t="b">
        <v>0</v>
      </c>
      <c r="AT98" s="78"/>
      <c r="AU98" s="78">
        <v>22</v>
      </c>
      <c r="AV98" s="83" t="s">
        <v>1573</v>
      </c>
      <c r="AW98" s="78" t="b">
        <v>0</v>
      </c>
      <c r="AX98" s="78" t="s">
        <v>1637</v>
      </c>
      <c r="AY98" s="83" t="s">
        <v>1733</v>
      </c>
      <c r="AZ98" s="78" t="s">
        <v>65</v>
      </c>
      <c r="BA98" s="78" t="str">
        <f>REPLACE(INDEX(GroupVertices[Group],MATCH(Vertices[[#This Row],[Vertex]],GroupVertices[Vertex],0)),1,1,"")</f>
        <v>5</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348</v>
      </c>
      <c r="C99" s="65"/>
      <c r="D99" s="65" t="s">
        <v>64</v>
      </c>
      <c r="E99" s="66">
        <v>185.93613558934928</v>
      </c>
      <c r="F99" s="68">
        <v>99.88241761757422</v>
      </c>
      <c r="G99" s="100" t="s">
        <v>1622</v>
      </c>
      <c r="H99" s="65"/>
      <c r="I99" s="69" t="s">
        <v>348</v>
      </c>
      <c r="J99" s="70"/>
      <c r="K99" s="70"/>
      <c r="L99" s="69" t="s">
        <v>1881</v>
      </c>
      <c r="M99" s="73">
        <v>40.18628864976459</v>
      </c>
      <c r="N99" s="74">
        <v>3729.321533203125</v>
      </c>
      <c r="O99" s="74">
        <v>3320.007568359375</v>
      </c>
      <c r="P99" s="75"/>
      <c r="Q99" s="76"/>
      <c r="R99" s="76"/>
      <c r="S99" s="86"/>
      <c r="T99" s="48">
        <v>1</v>
      </c>
      <c r="U99" s="48">
        <v>0</v>
      </c>
      <c r="V99" s="49">
        <v>0</v>
      </c>
      <c r="W99" s="49">
        <v>0.083333</v>
      </c>
      <c r="X99" s="49">
        <v>0</v>
      </c>
      <c r="Y99" s="49">
        <v>0.511</v>
      </c>
      <c r="Z99" s="49">
        <v>0</v>
      </c>
      <c r="AA99" s="49">
        <v>0</v>
      </c>
      <c r="AB99" s="71">
        <v>99</v>
      </c>
      <c r="AC99" s="71"/>
      <c r="AD99" s="72"/>
      <c r="AE99" s="78" t="s">
        <v>1128</v>
      </c>
      <c r="AF99" s="78">
        <v>6551</v>
      </c>
      <c r="AG99" s="78">
        <v>6003</v>
      </c>
      <c r="AH99" s="78">
        <v>4329</v>
      </c>
      <c r="AI99" s="78">
        <v>10325</v>
      </c>
      <c r="AJ99" s="78"/>
      <c r="AK99" s="78" t="s">
        <v>1265</v>
      </c>
      <c r="AL99" s="78" t="s">
        <v>1351</v>
      </c>
      <c r="AM99" s="78"/>
      <c r="AN99" s="78"/>
      <c r="AO99" s="80">
        <v>42664.307442129626</v>
      </c>
      <c r="AP99" s="83" t="s">
        <v>1528</v>
      </c>
      <c r="AQ99" s="78" t="b">
        <v>0</v>
      </c>
      <c r="AR99" s="78" t="b">
        <v>0</v>
      </c>
      <c r="AS99" s="78" t="b">
        <v>0</v>
      </c>
      <c r="AT99" s="78"/>
      <c r="AU99" s="78">
        <v>1</v>
      </c>
      <c r="AV99" s="83" t="s">
        <v>1573</v>
      </c>
      <c r="AW99" s="78" t="b">
        <v>0</v>
      </c>
      <c r="AX99" s="78" t="s">
        <v>1637</v>
      </c>
      <c r="AY99" s="83" t="s">
        <v>1734</v>
      </c>
      <c r="AZ99" s="78" t="s">
        <v>65</v>
      </c>
      <c r="BA99" s="78" t="str">
        <f>REPLACE(INDEX(GroupVertices[Group],MATCH(Vertices[[#This Row],[Vertex]],GroupVertices[Vertex],0)),1,1,"")</f>
        <v>5</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281</v>
      </c>
      <c r="C100" s="65"/>
      <c r="D100" s="65" t="s">
        <v>64</v>
      </c>
      <c r="E100" s="66">
        <v>162.6778515825736</v>
      </c>
      <c r="F100" s="68">
        <v>99.99667016408256</v>
      </c>
      <c r="G100" s="100" t="s">
        <v>617</v>
      </c>
      <c r="H100" s="65"/>
      <c r="I100" s="69" t="s">
        <v>281</v>
      </c>
      <c r="J100" s="70"/>
      <c r="K100" s="70"/>
      <c r="L100" s="69" t="s">
        <v>1882</v>
      </c>
      <c r="M100" s="73">
        <v>2.109723316751621</v>
      </c>
      <c r="N100" s="74">
        <v>4854.4443359375</v>
      </c>
      <c r="O100" s="74">
        <v>5865.83349609375</v>
      </c>
      <c r="P100" s="75"/>
      <c r="Q100" s="76"/>
      <c r="R100" s="76"/>
      <c r="S100" s="86"/>
      <c r="T100" s="48">
        <v>0</v>
      </c>
      <c r="U100" s="48">
        <v>1</v>
      </c>
      <c r="V100" s="49">
        <v>0</v>
      </c>
      <c r="W100" s="49">
        <v>0.007752</v>
      </c>
      <c r="X100" s="49">
        <v>0.006812</v>
      </c>
      <c r="Y100" s="49">
        <v>0.472207</v>
      </c>
      <c r="Z100" s="49">
        <v>0</v>
      </c>
      <c r="AA100" s="49">
        <v>0</v>
      </c>
      <c r="AB100" s="71">
        <v>100</v>
      </c>
      <c r="AC100" s="71"/>
      <c r="AD100" s="72"/>
      <c r="AE100" s="78" t="s">
        <v>1129</v>
      </c>
      <c r="AF100" s="78">
        <v>1233</v>
      </c>
      <c r="AG100" s="78">
        <v>170</v>
      </c>
      <c r="AH100" s="78">
        <v>1233</v>
      </c>
      <c r="AI100" s="78">
        <v>1135</v>
      </c>
      <c r="AJ100" s="78"/>
      <c r="AK100" s="78" t="s">
        <v>1266</v>
      </c>
      <c r="AL100" s="78" t="s">
        <v>985</v>
      </c>
      <c r="AM100" s="83" t="s">
        <v>1424</v>
      </c>
      <c r="AN100" s="78"/>
      <c r="AO100" s="80">
        <v>40950.37886574074</v>
      </c>
      <c r="AP100" s="83" t="s">
        <v>1529</v>
      </c>
      <c r="AQ100" s="78" t="b">
        <v>0</v>
      </c>
      <c r="AR100" s="78" t="b">
        <v>0</v>
      </c>
      <c r="AS100" s="78" t="b">
        <v>1</v>
      </c>
      <c r="AT100" s="78" t="s">
        <v>954</v>
      </c>
      <c r="AU100" s="78">
        <v>3</v>
      </c>
      <c r="AV100" s="83" t="s">
        <v>1575</v>
      </c>
      <c r="AW100" s="78" t="b">
        <v>0</v>
      </c>
      <c r="AX100" s="78" t="s">
        <v>1637</v>
      </c>
      <c r="AY100" s="83" t="s">
        <v>1735</v>
      </c>
      <c r="AZ100" s="78" t="s">
        <v>66</v>
      </c>
      <c r="BA100" s="78" t="str">
        <f>REPLACE(INDEX(GroupVertices[Group],MATCH(Vertices[[#This Row],[Vertex]],GroupVertices[Vertex],0)),1,1,"")</f>
        <v>3</v>
      </c>
      <c r="BB100" s="48"/>
      <c r="BC100" s="48"/>
      <c r="BD100" s="48"/>
      <c r="BE100" s="48"/>
      <c r="BF100" s="48"/>
      <c r="BG100" s="48"/>
      <c r="BH100" s="121" t="s">
        <v>2417</v>
      </c>
      <c r="BI100" s="121" t="s">
        <v>2417</v>
      </c>
      <c r="BJ100" s="121" t="s">
        <v>2513</v>
      </c>
      <c r="BK100" s="121" t="s">
        <v>2513</v>
      </c>
      <c r="BL100" s="121">
        <v>0</v>
      </c>
      <c r="BM100" s="124">
        <v>0</v>
      </c>
      <c r="BN100" s="121">
        <v>0</v>
      </c>
      <c r="BO100" s="124">
        <v>0</v>
      </c>
      <c r="BP100" s="121">
        <v>0</v>
      </c>
      <c r="BQ100" s="124">
        <v>0</v>
      </c>
      <c r="BR100" s="121">
        <v>19</v>
      </c>
      <c r="BS100" s="124">
        <v>100</v>
      </c>
      <c r="BT100" s="121">
        <v>19</v>
      </c>
      <c r="BU100" s="2"/>
      <c r="BV100" s="3"/>
      <c r="BW100" s="3"/>
      <c r="BX100" s="3"/>
      <c r="BY100" s="3"/>
    </row>
    <row r="101" spans="1:77" ht="41.45" customHeight="1">
      <c r="A101" s="64" t="s">
        <v>282</v>
      </c>
      <c r="C101" s="65"/>
      <c r="D101" s="65" t="s">
        <v>64</v>
      </c>
      <c r="E101" s="66">
        <v>162.9888658381074</v>
      </c>
      <c r="F101" s="68">
        <v>99.99514235701456</v>
      </c>
      <c r="G101" s="100" t="s">
        <v>1623</v>
      </c>
      <c r="H101" s="65"/>
      <c r="I101" s="69" t="s">
        <v>282</v>
      </c>
      <c r="J101" s="70"/>
      <c r="K101" s="70"/>
      <c r="L101" s="69" t="s">
        <v>1883</v>
      </c>
      <c r="M101" s="73">
        <v>2.6188904856141297</v>
      </c>
      <c r="N101" s="74">
        <v>2142.9521484375</v>
      </c>
      <c r="O101" s="74">
        <v>3416.129150390625</v>
      </c>
      <c r="P101" s="75"/>
      <c r="Q101" s="76"/>
      <c r="R101" s="76"/>
      <c r="S101" s="86"/>
      <c r="T101" s="48">
        <v>1</v>
      </c>
      <c r="U101" s="48">
        <v>1</v>
      </c>
      <c r="V101" s="49">
        <v>0</v>
      </c>
      <c r="W101" s="49">
        <v>0</v>
      </c>
      <c r="X101" s="49">
        <v>0</v>
      </c>
      <c r="Y101" s="49">
        <v>0.999996</v>
      </c>
      <c r="Z101" s="49">
        <v>0</v>
      </c>
      <c r="AA101" s="49" t="s">
        <v>2838</v>
      </c>
      <c r="AB101" s="71">
        <v>101</v>
      </c>
      <c r="AC101" s="71"/>
      <c r="AD101" s="72"/>
      <c r="AE101" s="78" t="s">
        <v>1130</v>
      </c>
      <c r="AF101" s="78">
        <v>836</v>
      </c>
      <c r="AG101" s="78">
        <v>248</v>
      </c>
      <c r="AH101" s="78">
        <v>5425</v>
      </c>
      <c r="AI101" s="78">
        <v>251</v>
      </c>
      <c r="AJ101" s="78"/>
      <c r="AK101" s="78" t="s">
        <v>1267</v>
      </c>
      <c r="AL101" s="78"/>
      <c r="AM101" s="78"/>
      <c r="AN101" s="78"/>
      <c r="AO101" s="80">
        <v>40631.63408564815</v>
      </c>
      <c r="AP101" s="83" t="s">
        <v>1530</v>
      </c>
      <c r="AQ101" s="78" t="b">
        <v>0</v>
      </c>
      <c r="AR101" s="78" t="b">
        <v>0</v>
      </c>
      <c r="AS101" s="78" t="b">
        <v>1</v>
      </c>
      <c r="AT101" s="78" t="s">
        <v>954</v>
      </c>
      <c r="AU101" s="78">
        <v>0</v>
      </c>
      <c r="AV101" s="83" t="s">
        <v>1574</v>
      </c>
      <c r="AW101" s="78" t="b">
        <v>0</v>
      </c>
      <c r="AX101" s="78" t="s">
        <v>1637</v>
      </c>
      <c r="AY101" s="83" t="s">
        <v>1736</v>
      </c>
      <c r="AZ101" s="78" t="s">
        <v>66</v>
      </c>
      <c r="BA101" s="78" t="str">
        <f>REPLACE(INDEX(GroupVertices[Group],MATCH(Vertices[[#This Row],[Vertex]],GroupVertices[Vertex],0)),1,1,"")</f>
        <v>2</v>
      </c>
      <c r="BB101" s="48"/>
      <c r="BC101" s="48"/>
      <c r="BD101" s="48"/>
      <c r="BE101" s="48"/>
      <c r="BF101" s="48"/>
      <c r="BG101" s="48"/>
      <c r="BH101" s="121" t="s">
        <v>2424</v>
      </c>
      <c r="BI101" s="121" t="s">
        <v>2424</v>
      </c>
      <c r="BJ101" s="121" t="s">
        <v>2520</v>
      </c>
      <c r="BK101" s="121" t="s">
        <v>2520</v>
      </c>
      <c r="BL101" s="121">
        <v>0</v>
      </c>
      <c r="BM101" s="124">
        <v>0</v>
      </c>
      <c r="BN101" s="121">
        <v>0</v>
      </c>
      <c r="BO101" s="124">
        <v>0</v>
      </c>
      <c r="BP101" s="121">
        <v>0</v>
      </c>
      <c r="BQ101" s="124">
        <v>0</v>
      </c>
      <c r="BR101" s="121">
        <v>13</v>
      </c>
      <c r="BS101" s="124">
        <v>100</v>
      </c>
      <c r="BT101" s="121">
        <v>13</v>
      </c>
      <c r="BU101" s="2"/>
      <c r="BV101" s="3"/>
      <c r="BW101" s="3"/>
      <c r="BX101" s="3"/>
      <c r="BY101" s="3"/>
    </row>
    <row r="102" spans="1:77" ht="41.45" customHeight="1">
      <c r="A102" s="64" t="s">
        <v>283</v>
      </c>
      <c r="C102" s="65"/>
      <c r="D102" s="65" t="s">
        <v>64</v>
      </c>
      <c r="E102" s="66">
        <v>162.33095106678593</v>
      </c>
      <c r="F102" s="68">
        <v>99.99837425658149</v>
      </c>
      <c r="G102" s="100" t="s">
        <v>618</v>
      </c>
      <c r="H102" s="65"/>
      <c r="I102" s="69" t="s">
        <v>283</v>
      </c>
      <c r="J102" s="70"/>
      <c r="K102" s="70"/>
      <c r="L102" s="69" t="s">
        <v>1884</v>
      </c>
      <c r="M102" s="73">
        <v>1.5418060899434385</v>
      </c>
      <c r="N102" s="74">
        <v>3954.04296875</v>
      </c>
      <c r="O102" s="74">
        <v>7327.55712890625</v>
      </c>
      <c r="P102" s="75"/>
      <c r="Q102" s="76"/>
      <c r="R102" s="76"/>
      <c r="S102" s="86"/>
      <c r="T102" s="48">
        <v>0</v>
      </c>
      <c r="U102" s="48">
        <v>1</v>
      </c>
      <c r="V102" s="49">
        <v>0</v>
      </c>
      <c r="W102" s="49">
        <v>0.007752</v>
      </c>
      <c r="X102" s="49">
        <v>0.006812</v>
      </c>
      <c r="Y102" s="49">
        <v>0.472207</v>
      </c>
      <c r="Z102" s="49">
        <v>0</v>
      </c>
      <c r="AA102" s="49">
        <v>0</v>
      </c>
      <c r="AB102" s="71">
        <v>102</v>
      </c>
      <c r="AC102" s="71"/>
      <c r="AD102" s="72"/>
      <c r="AE102" s="78" t="s">
        <v>1131</v>
      </c>
      <c r="AF102" s="78">
        <v>206</v>
      </c>
      <c r="AG102" s="78">
        <v>83</v>
      </c>
      <c r="AH102" s="78">
        <v>224</v>
      </c>
      <c r="AI102" s="78">
        <v>79</v>
      </c>
      <c r="AJ102" s="78"/>
      <c r="AK102" s="78" t="s">
        <v>1268</v>
      </c>
      <c r="AL102" s="78" t="s">
        <v>1314</v>
      </c>
      <c r="AM102" s="78"/>
      <c r="AN102" s="78"/>
      <c r="AO102" s="80">
        <v>43341.576157407406</v>
      </c>
      <c r="AP102" s="78"/>
      <c r="AQ102" s="78" t="b">
        <v>0</v>
      </c>
      <c r="AR102" s="78" t="b">
        <v>0</v>
      </c>
      <c r="AS102" s="78" t="b">
        <v>0</v>
      </c>
      <c r="AT102" s="78" t="s">
        <v>954</v>
      </c>
      <c r="AU102" s="78">
        <v>2</v>
      </c>
      <c r="AV102" s="83" t="s">
        <v>1573</v>
      </c>
      <c r="AW102" s="78" t="b">
        <v>0</v>
      </c>
      <c r="AX102" s="78" t="s">
        <v>1637</v>
      </c>
      <c r="AY102" s="83" t="s">
        <v>1737</v>
      </c>
      <c r="AZ102" s="78" t="s">
        <v>66</v>
      </c>
      <c r="BA102" s="78" t="str">
        <f>REPLACE(INDEX(GroupVertices[Group],MATCH(Vertices[[#This Row],[Vertex]],GroupVertices[Vertex],0)),1,1,"")</f>
        <v>3</v>
      </c>
      <c r="BB102" s="48"/>
      <c r="BC102" s="48"/>
      <c r="BD102" s="48"/>
      <c r="BE102" s="48"/>
      <c r="BF102" s="48"/>
      <c r="BG102" s="48"/>
      <c r="BH102" s="121" t="s">
        <v>2417</v>
      </c>
      <c r="BI102" s="121" t="s">
        <v>2417</v>
      </c>
      <c r="BJ102" s="121" t="s">
        <v>2513</v>
      </c>
      <c r="BK102" s="121" t="s">
        <v>2513</v>
      </c>
      <c r="BL102" s="121">
        <v>0</v>
      </c>
      <c r="BM102" s="124">
        <v>0</v>
      </c>
      <c r="BN102" s="121">
        <v>0</v>
      </c>
      <c r="BO102" s="124">
        <v>0</v>
      </c>
      <c r="BP102" s="121">
        <v>0</v>
      </c>
      <c r="BQ102" s="124">
        <v>0</v>
      </c>
      <c r="BR102" s="121">
        <v>19</v>
      </c>
      <c r="BS102" s="124">
        <v>100</v>
      </c>
      <c r="BT102" s="121">
        <v>19</v>
      </c>
      <c r="BU102" s="2"/>
      <c r="BV102" s="3"/>
      <c r="BW102" s="3"/>
      <c r="BX102" s="3"/>
      <c r="BY102" s="3"/>
    </row>
    <row r="103" spans="1:77" ht="41.45" customHeight="1">
      <c r="A103" s="64" t="s">
        <v>284</v>
      </c>
      <c r="C103" s="65"/>
      <c r="D103" s="65" t="s">
        <v>64</v>
      </c>
      <c r="E103" s="66">
        <v>162.43063512304676</v>
      </c>
      <c r="F103" s="68">
        <v>99.99788457482892</v>
      </c>
      <c r="G103" s="100" t="s">
        <v>619</v>
      </c>
      <c r="H103" s="65"/>
      <c r="I103" s="69" t="s">
        <v>284</v>
      </c>
      <c r="J103" s="70"/>
      <c r="K103" s="70"/>
      <c r="L103" s="69" t="s">
        <v>1885</v>
      </c>
      <c r="M103" s="73">
        <v>1.7050006953480885</v>
      </c>
      <c r="N103" s="74">
        <v>5664.7705078125</v>
      </c>
      <c r="O103" s="74">
        <v>3469.027587890625</v>
      </c>
      <c r="P103" s="75"/>
      <c r="Q103" s="76"/>
      <c r="R103" s="76"/>
      <c r="S103" s="86"/>
      <c r="T103" s="48">
        <v>1</v>
      </c>
      <c r="U103" s="48">
        <v>1</v>
      </c>
      <c r="V103" s="49">
        <v>0</v>
      </c>
      <c r="W103" s="49">
        <v>0.25</v>
      </c>
      <c r="X103" s="49">
        <v>0</v>
      </c>
      <c r="Y103" s="49">
        <v>0.983708</v>
      </c>
      <c r="Z103" s="49">
        <v>0.5</v>
      </c>
      <c r="AA103" s="49">
        <v>0</v>
      </c>
      <c r="AB103" s="71">
        <v>103</v>
      </c>
      <c r="AC103" s="71"/>
      <c r="AD103" s="72"/>
      <c r="AE103" s="78" t="s">
        <v>1132</v>
      </c>
      <c r="AF103" s="78">
        <v>284</v>
      </c>
      <c r="AG103" s="78">
        <v>108</v>
      </c>
      <c r="AH103" s="78">
        <v>814</v>
      </c>
      <c r="AI103" s="78">
        <v>518</v>
      </c>
      <c r="AJ103" s="78"/>
      <c r="AK103" s="78" t="s">
        <v>1269</v>
      </c>
      <c r="AL103" s="78"/>
      <c r="AM103" s="78"/>
      <c r="AN103" s="78"/>
      <c r="AO103" s="80">
        <v>42888.512974537036</v>
      </c>
      <c r="AP103" s="78"/>
      <c r="AQ103" s="78" t="b">
        <v>1</v>
      </c>
      <c r="AR103" s="78" t="b">
        <v>0</v>
      </c>
      <c r="AS103" s="78" t="b">
        <v>0</v>
      </c>
      <c r="AT103" s="78" t="s">
        <v>954</v>
      </c>
      <c r="AU103" s="78">
        <v>0</v>
      </c>
      <c r="AV103" s="78"/>
      <c r="AW103" s="78" t="b">
        <v>0</v>
      </c>
      <c r="AX103" s="78" t="s">
        <v>1637</v>
      </c>
      <c r="AY103" s="83" t="s">
        <v>1738</v>
      </c>
      <c r="AZ103" s="78" t="s">
        <v>66</v>
      </c>
      <c r="BA103" s="78" t="str">
        <f>REPLACE(INDEX(GroupVertices[Group],MATCH(Vertices[[#This Row],[Vertex]],GroupVertices[Vertex],0)),1,1,"")</f>
        <v>8</v>
      </c>
      <c r="BB103" s="48"/>
      <c r="BC103" s="48"/>
      <c r="BD103" s="48"/>
      <c r="BE103" s="48"/>
      <c r="BF103" s="48"/>
      <c r="BG103" s="48"/>
      <c r="BH103" s="121" t="s">
        <v>2425</v>
      </c>
      <c r="BI103" s="121" t="s">
        <v>2425</v>
      </c>
      <c r="BJ103" s="121" t="s">
        <v>2255</v>
      </c>
      <c r="BK103" s="121" t="s">
        <v>2255</v>
      </c>
      <c r="BL103" s="121">
        <v>3</v>
      </c>
      <c r="BM103" s="124">
        <v>7.317073170731708</v>
      </c>
      <c r="BN103" s="121">
        <v>4</v>
      </c>
      <c r="BO103" s="124">
        <v>9.75609756097561</v>
      </c>
      <c r="BP103" s="121">
        <v>0</v>
      </c>
      <c r="BQ103" s="124">
        <v>0</v>
      </c>
      <c r="BR103" s="121">
        <v>34</v>
      </c>
      <c r="BS103" s="124">
        <v>82.92682926829268</v>
      </c>
      <c r="BT103" s="121">
        <v>41</v>
      </c>
      <c r="BU103" s="2"/>
      <c r="BV103" s="3"/>
      <c r="BW103" s="3"/>
      <c r="BX103" s="3"/>
      <c r="BY103" s="3"/>
    </row>
    <row r="104" spans="1:77" ht="41.45" customHeight="1">
      <c r="A104" s="64" t="s">
        <v>285</v>
      </c>
      <c r="C104" s="65"/>
      <c r="D104" s="65" t="s">
        <v>64</v>
      </c>
      <c r="E104" s="66">
        <v>162.40671094954416</v>
      </c>
      <c r="F104" s="68">
        <v>99.99800209844953</v>
      </c>
      <c r="G104" s="100" t="s">
        <v>620</v>
      </c>
      <c r="H104" s="65"/>
      <c r="I104" s="69" t="s">
        <v>285</v>
      </c>
      <c r="J104" s="70"/>
      <c r="K104" s="70"/>
      <c r="L104" s="69" t="s">
        <v>1886</v>
      </c>
      <c r="M104" s="73">
        <v>1.6658339900509727</v>
      </c>
      <c r="N104" s="74">
        <v>5399.0703125</v>
      </c>
      <c r="O104" s="74">
        <v>2917.355224609375</v>
      </c>
      <c r="P104" s="75"/>
      <c r="Q104" s="76"/>
      <c r="R104" s="76"/>
      <c r="S104" s="86"/>
      <c r="T104" s="48">
        <v>0</v>
      </c>
      <c r="U104" s="48">
        <v>2</v>
      </c>
      <c r="V104" s="49">
        <v>0</v>
      </c>
      <c r="W104" s="49">
        <v>0.25</v>
      </c>
      <c r="X104" s="49">
        <v>0</v>
      </c>
      <c r="Y104" s="49">
        <v>0.983708</v>
      </c>
      <c r="Z104" s="49">
        <v>0.5</v>
      </c>
      <c r="AA104" s="49">
        <v>0</v>
      </c>
      <c r="AB104" s="71">
        <v>104</v>
      </c>
      <c r="AC104" s="71"/>
      <c r="AD104" s="72"/>
      <c r="AE104" s="78" t="s">
        <v>1133</v>
      </c>
      <c r="AF104" s="78">
        <v>185</v>
      </c>
      <c r="AG104" s="78">
        <v>102</v>
      </c>
      <c r="AH104" s="78">
        <v>592</v>
      </c>
      <c r="AI104" s="78">
        <v>765</v>
      </c>
      <c r="AJ104" s="78"/>
      <c r="AK104" s="78" t="s">
        <v>1270</v>
      </c>
      <c r="AL104" s="78" t="s">
        <v>1352</v>
      </c>
      <c r="AM104" s="78"/>
      <c r="AN104" s="78"/>
      <c r="AO104" s="80">
        <v>40838.41832175926</v>
      </c>
      <c r="AP104" s="83" t="s">
        <v>1531</v>
      </c>
      <c r="AQ104" s="78" t="b">
        <v>1</v>
      </c>
      <c r="AR104" s="78" t="b">
        <v>0</v>
      </c>
      <c r="AS104" s="78" t="b">
        <v>1</v>
      </c>
      <c r="AT104" s="78" t="s">
        <v>954</v>
      </c>
      <c r="AU104" s="78">
        <v>0</v>
      </c>
      <c r="AV104" s="83" t="s">
        <v>1573</v>
      </c>
      <c r="AW104" s="78" t="b">
        <v>0</v>
      </c>
      <c r="AX104" s="78" t="s">
        <v>1637</v>
      </c>
      <c r="AY104" s="83" t="s">
        <v>1739</v>
      </c>
      <c r="AZ104" s="78" t="s">
        <v>66</v>
      </c>
      <c r="BA104" s="78" t="str">
        <f>REPLACE(INDEX(GroupVertices[Group],MATCH(Vertices[[#This Row],[Vertex]],GroupVertices[Vertex],0)),1,1,"")</f>
        <v>8</v>
      </c>
      <c r="BB104" s="48"/>
      <c r="BC104" s="48"/>
      <c r="BD104" s="48"/>
      <c r="BE104" s="48"/>
      <c r="BF104" s="48"/>
      <c r="BG104" s="48"/>
      <c r="BH104" s="121" t="s">
        <v>2426</v>
      </c>
      <c r="BI104" s="121" t="s">
        <v>2426</v>
      </c>
      <c r="BJ104" s="121" t="s">
        <v>2521</v>
      </c>
      <c r="BK104" s="121" t="s">
        <v>2521</v>
      </c>
      <c r="BL104" s="121">
        <v>3</v>
      </c>
      <c r="BM104" s="124">
        <v>12.5</v>
      </c>
      <c r="BN104" s="121">
        <v>3</v>
      </c>
      <c r="BO104" s="124">
        <v>12.5</v>
      </c>
      <c r="BP104" s="121">
        <v>0</v>
      </c>
      <c r="BQ104" s="124">
        <v>0</v>
      </c>
      <c r="BR104" s="121">
        <v>18</v>
      </c>
      <c r="BS104" s="124">
        <v>75</v>
      </c>
      <c r="BT104" s="121">
        <v>24</v>
      </c>
      <c r="BU104" s="2"/>
      <c r="BV104" s="3"/>
      <c r="BW104" s="3"/>
      <c r="BX104" s="3"/>
      <c r="BY104" s="3"/>
    </row>
    <row r="105" spans="1:77" ht="41.45" customHeight="1">
      <c r="A105" s="64" t="s">
        <v>349</v>
      </c>
      <c r="C105" s="65"/>
      <c r="D105" s="65" t="s">
        <v>64</v>
      </c>
      <c r="E105" s="66">
        <v>165.32944747911156</v>
      </c>
      <c r="F105" s="68">
        <v>99.98364462946435</v>
      </c>
      <c r="G105" s="100" t="s">
        <v>1624</v>
      </c>
      <c r="H105" s="65"/>
      <c r="I105" s="69" t="s">
        <v>349</v>
      </c>
      <c r="J105" s="70"/>
      <c r="K105" s="70"/>
      <c r="L105" s="69" t="s">
        <v>1887</v>
      </c>
      <c r="M105" s="73">
        <v>6.4506998205153145</v>
      </c>
      <c r="N105" s="74">
        <v>3729.321533203125</v>
      </c>
      <c r="O105" s="74">
        <v>1266.2666015625</v>
      </c>
      <c r="P105" s="75"/>
      <c r="Q105" s="76"/>
      <c r="R105" s="76"/>
      <c r="S105" s="86"/>
      <c r="T105" s="48">
        <v>1</v>
      </c>
      <c r="U105" s="48">
        <v>0</v>
      </c>
      <c r="V105" s="49">
        <v>0</v>
      </c>
      <c r="W105" s="49">
        <v>0.005848</v>
      </c>
      <c r="X105" s="49">
        <v>0.002259</v>
      </c>
      <c r="Y105" s="49">
        <v>0.429517</v>
      </c>
      <c r="Z105" s="49">
        <v>0</v>
      </c>
      <c r="AA105" s="49">
        <v>0</v>
      </c>
      <c r="AB105" s="71">
        <v>105</v>
      </c>
      <c r="AC105" s="71"/>
      <c r="AD105" s="72"/>
      <c r="AE105" s="78" t="s">
        <v>1134</v>
      </c>
      <c r="AF105" s="78">
        <v>248</v>
      </c>
      <c r="AG105" s="78">
        <v>835</v>
      </c>
      <c r="AH105" s="78">
        <v>16980</v>
      </c>
      <c r="AI105" s="78">
        <v>1220</v>
      </c>
      <c r="AJ105" s="78"/>
      <c r="AK105" s="78" t="s">
        <v>1271</v>
      </c>
      <c r="AL105" s="78" t="s">
        <v>1353</v>
      </c>
      <c r="AM105" s="78"/>
      <c r="AN105" s="78"/>
      <c r="AO105" s="80">
        <v>41091.19702546296</v>
      </c>
      <c r="AP105" s="83" t="s">
        <v>1532</v>
      </c>
      <c r="AQ105" s="78" t="b">
        <v>1</v>
      </c>
      <c r="AR105" s="78" t="b">
        <v>0</v>
      </c>
      <c r="AS105" s="78" t="b">
        <v>1</v>
      </c>
      <c r="AT105" s="78"/>
      <c r="AU105" s="78">
        <v>2</v>
      </c>
      <c r="AV105" s="83" t="s">
        <v>1573</v>
      </c>
      <c r="AW105" s="78" t="b">
        <v>0</v>
      </c>
      <c r="AX105" s="78" t="s">
        <v>1637</v>
      </c>
      <c r="AY105" s="83" t="s">
        <v>1740</v>
      </c>
      <c r="AZ105" s="78" t="s">
        <v>65</v>
      </c>
      <c r="BA105" s="78" t="str">
        <f>REPLACE(INDEX(GroupVertices[Group],MATCH(Vertices[[#This Row],[Vertex]],GroupVertices[Vertex],0)),1,1,"")</f>
        <v>4</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287</v>
      </c>
      <c r="C106" s="65"/>
      <c r="D106" s="65" t="s">
        <v>64</v>
      </c>
      <c r="E106" s="66">
        <v>162.39474886279288</v>
      </c>
      <c r="F106" s="68">
        <v>99.99806086025984</v>
      </c>
      <c r="G106" s="100" t="s">
        <v>622</v>
      </c>
      <c r="H106" s="65"/>
      <c r="I106" s="69" t="s">
        <v>287</v>
      </c>
      <c r="J106" s="70"/>
      <c r="K106" s="70"/>
      <c r="L106" s="69" t="s">
        <v>1888</v>
      </c>
      <c r="M106" s="73">
        <v>1.6462506374024146</v>
      </c>
      <c r="N106" s="74">
        <v>4549.53466796875</v>
      </c>
      <c r="O106" s="74">
        <v>352.9058837890625</v>
      </c>
      <c r="P106" s="75"/>
      <c r="Q106" s="76"/>
      <c r="R106" s="76"/>
      <c r="S106" s="86"/>
      <c r="T106" s="48">
        <v>2</v>
      </c>
      <c r="U106" s="48">
        <v>1</v>
      </c>
      <c r="V106" s="49">
        <v>0</v>
      </c>
      <c r="W106" s="49">
        <v>0.005848</v>
      </c>
      <c r="X106" s="49">
        <v>0.002658</v>
      </c>
      <c r="Y106" s="49">
        <v>0.746985</v>
      </c>
      <c r="Z106" s="49">
        <v>0</v>
      </c>
      <c r="AA106" s="49">
        <v>0</v>
      </c>
      <c r="AB106" s="71">
        <v>106</v>
      </c>
      <c r="AC106" s="71"/>
      <c r="AD106" s="72"/>
      <c r="AE106" s="78" t="s">
        <v>1135</v>
      </c>
      <c r="AF106" s="78">
        <v>11</v>
      </c>
      <c r="AG106" s="78">
        <v>99</v>
      </c>
      <c r="AH106" s="78">
        <v>2437</v>
      </c>
      <c r="AI106" s="78">
        <v>29</v>
      </c>
      <c r="AJ106" s="78"/>
      <c r="AK106" s="78" t="s">
        <v>1272</v>
      </c>
      <c r="AL106" s="78" t="s">
        <v>1314</v>
      </c>
      <c r="AM106" s="83" t="s">
        <v>1425</v>
      </c>
      <c r="AN106" s="78"/>
      <c r="AO106" s="80">
        <v>42251.87403935185</v>
      </c>
      <c r="AP106" s="83" t="s">
        <v>1533</v>
      </c>
      <c r="AQ106" s="78" t="b">
        <v>1</v>
      </c>
      <c r="AR106" s="78" t="b">
        <v>0</v>
      </c>
      <c r="AS106" s="78" t="b">
        <v>1</v>
      </c>
      <c r="AT106" s="78" t="s">
        <v>954</v>
      </c>
      <c r="AU106" s="78">
        <v>0</v>
      </c>
      <c r="AV106" s="83" t="s">
        <v>1573</v>
      </c>
      <c r="AW106" s="78" t="b">
        <v>0</v>
      </c>
      <c r="AX106" s="78" t="s">
        <v>1637</v>
      </c>
      <c r="AY106" s="83" t="s">
        <v>1741</v>
      </c>
      <c r="AZ106" s="78" t="s">
        <v>66</v>
      </c>
      <c r="BA106" s="78" t="str">
        <f>REPLACE(INDEX(GroupVertices[Group],MATCH(Vertices[[#This Row],[Vertex]],GroupVertices[Vertex],0)),1,1,"")</f>
        <v>4</v>
      </c>
      <c r="BB106" s="48"/>
      <c r="BC106" s="48"/>
      <c r="BD106" s="48"/>
      <c r="BE106" s="48"/>
      <c r="BF106" s="48"/>
      <c r="BG106" s="48"/>
      <c r="BH106" s="121" t="s">
        <v>2427</v>
      </c>
      <c r="BI106" s="121" t="s">
        <v>2427</v>
      </c>
      <c r="BJ106" s="121" t="s">
        <v>2522</v>
      </c>
      <c r="BK106" s="121" t="s">
        <v>2522</v>
      </c>
      <c r="BL106" s="121">
        <v>0</v>
      </c>
      <c r="BM106" s="124">
        <v>0</v>
      </c>
      <c r="BN106" s="121">
        <v>1</v>
      </c>
      <c r="BO106" s="124">
        <v>4.761904761904762</v>
      </c>
      <c r="BP106" s="121">
        <v>0</v>
      </c>
      <c r="BQ106" s="124">
        <v>0</v>
      </c>
      <c r="BR106" s="121">
        <v>20</v>
      </c>
      <c r="BS106" s="124">
        <v>95.23809523809524</v>
      </c>
      <c r="BT106" s="121">
        <v>21</v>
      </c>
      <c r="BU106" s="2"/>
      <c r="BV106" s="3"/>
      <c r="BW106" s="3"/>
      <c r="BX106" s="3"/>
      <c r="BY106" s="3"/>
    </row>
    <row r="107" spans="1:77" ht="41.45" customHeight="1">
      <c r="A107" s="64" t="s">
        <v>288</v>
      </c>
      <c r="C107" s="65"/>
      <c r="D107" s="65" t="s">
        <v>64</v>
      </c>
      <c r="E107" s="66">
        <v>301.5855903009078</v>
      </c>
      <c r="F107" s="68">
        <v>99.31430843551904</v>
      </c>
      <c r="G107" s="100" t="s">
        <v>623</v>
      </c>
      <c r="H107" s="65"/>
      <c r="I107" s="69" t="s">
        <v>288</v>
      </c>
      <c r="J107" s="70"/>
      <c r="K107" s="70"/>
      <c r="L107" s="69" t="s">
        <v>1889</v>
      </c>
      <c r="M107" s="73">
        <v>229.51814205602352</v>
      </c>
      <c r="N107" s="74">
        <v>8836.0234375</v>
      </c>
      <c r="O107" s="74">
        <v>567.5902709960938</v>
      </c>
      <c r="P107" s="75"/>
      <c r="Q107" s="76"/>
      <c r="R107" s="76"/>
      <c r="S107" s="86"/>
      <c r="T107" s="48">
        <v>0</v>
      </c>
      <c r="U107" s="48">
        <v>1</v>
      </c>
      <c r="V107" s="49">
        <v>0</v>
      </c>
      <c r="W107" s="49">
        <v>1</v>
      </c>
      <c r="X107" s="49">
        <v>0</v>
      </c>
      <c r="Y107" s="49">
        <v>0.999996</v>
      </c>
      <c r="Z107" s="49">
        <v>0</v>
      </c>
      <c r="AA107" s="49">
        <v>0</v>
      </c>
      <c r="AB107" s="71">
        <v>107</v>
      </c>
      <c r="AC107" s="71"/>
      <c r="AD107" s="72"/>
      <c r="AE107" s="78" t="s">
        <v>1136</v>
      </c>
      <c r="AF107" s="78">
        <v>4922</v>
      </c>
      <c r="AG107" s="78">
        <v>35007</v>
      </c>
      <c r="AH107" s="78">
        <v>18033</v>
      </c>
      <c r="AI107" s="78">
        <v>7181</v>
      </c>
      <c r="AJ107" s="78"/>
      <c r="AK107" s="78" t="s">
        <v>1273</v>
      </c>
      <c r="AL107" s="78" t="s">
        <v>1354</v>
      </c>
      <c r="AM107" s="78"/>
      <c r="AN107" s="78"/>
      <c r="AO107" s="80">
        <v>42163.32748842592</v>
      </c>
      <c r="AP107" s="83" t="s">
        <v>1534</v>
      </c>
      <c r="AQ107" s="78" t="b">
        <v>1</v>
      </c>
      <c r="AR107" s="78" t="b">
        <v>0</v>
      </c>
      <c r="AS107" s="78" t="b">
        <v>1</v>
      </c>
      <c r="AT107" s="78" t="s">
        <v>954</v>
      </c>
      <c r="AU107" s="78">
        <v>67</v>
      </c>
      <c r="AV107" s="83" t="s">
        <v>1573</v>
      </c>
      <c r="AW107" s="78" t="b">
        <v>0</v>
      </c>
      <c r="AX107" s="78" t="s">
        <v>1637</v>
      </c>
      <c r="AY107" s="83" t="s">
        <v>1742</v>
      </c>
      <c r="AZ107" s="78" t="s">
        <v>66</v>
      </c>
      <c r="BA107" s="78" t="str">
        <f>REPLACE(INDEX(GroupVertices[Group],MATCH(Vertices[[#This Row],[Vertex]],GroupVertices[Vertex],0)),1,1,"")</f>
        <v>23</v>
      </c>
      <c r="BB107" s="48"/>
      <c r="BC107" s="48"/>
      <c r="BD107" s="48"/>
      <c r="BE107" s="48"/>
      <c r="BF107" s="48"/>
      <c r="BG107" s="48"/>
      <c r="BH107" s="121" t="s">
        <v>2428</v>
      </c>
      <c r="BI107" s="121" t="s">
        <v>2428</v>
      </c>
      <c r="BJ107" s="121" t="s">
        <v>2523</v>
      </c>
      <c r="BK107" s="121" t="s">
        <v>2523</v>
      </c>
      <c r="BL107" s="121">
        <v>1</v>
      </c>
      <c r="BM107" s="124">
        <v>3.225806451612903</v>
      </c>
      <c r="BN107" s="121">
        <v>0</v>
      </c>
      <c r="BO107" s="124">
        <v>0</v>
      </c>
      <c r="BP107" s="121">
        <v>0</v>
      </c>
      <c r="BQ107" s="124">
        <v>0</v>
      </c>
      <c r="BR107" s="121">
        <v>30</v>
      </c>
      <c r="BS107" s="124">
        <v>96.7741935483871</v>
      </c>
      <c r="BT107" s="121">
        <v>31</v>
      </c>
      <c r="BU107" s="2"/>
      <c r="BV107" s="3"/>
      <c r="BW107" s="3"/>
      <c r="BX107" s="3"/>
      <c r="BY107" s="3"/>
    </row>
    <row r="108" spans="1:77" ht="41.45" customHeight="1">
      <c r="A108" s="64" t="s">
        <v>350</v>
      </c>
      <c r="C108" s="65"/>
      <c r="D108" s="65" t="s">
        <v>64</v>
      </c>
      <c r="E108" s="66">
        <v>162.9808911136065</v>
      </c>
      <c r="F108" s="68">
        <v>99.99518153155476</v>
      </c>
      <c r="G108" s="100" t="s">
        <v>1625</v>
      </c>
      <c r="H108" s="65"/>
      <c r="I108" s="69" t="s">
        <v>350</v>
      </c>
      <c r="J108" s="70"/>
      <c r="K108" s="70"/>
      <c r="L108" s="69" t="s">
        <v>1890</v>
      </c>
      <c r="M108" s="73">
        <v>2.6058349171817574</v>
      </c>
      <c r="N108" s="74">
        <v>8836.0234375</v>
      </c>
      <c r="O108" s="74">
        <v>996.9591064453125</v>
      </c>
      <c r="P108" s="75"/>
      <c r="Q108" s="76"/>
      <c r="R108" s="76"/>
      <c r="S108" s="86"/>
      <c r="T108" s="48">
        <v>1</v>
      </c>
      <c r="U108" s="48">
        <v>0</v>
      </c>
      <c r="V108" s="49">
        <v>0</v>
      </c>
      <c r="W108" s="49">
        <v>1</v>
      </c>
      <c r="X108" s="49">
        <v>0</v>
      </c>
      <c r="Y108" s="49">
        <v>0.999996</v>
      </c>
      <c r="Z108" s="49">
        <v>0</v>
      </c>
      <c r="AA108" s="49">
        <v>0</v>
      </c>
      <c r="AB108" s="71">
        <v>108</v>
      </c>
      <c r="AC108" s="71"/>
      <c r="AD108" s="72"/>
      <c r="AE108" s="78" t="s">
        <v>1137</v>
      </c>
      <c r="AF108" s="78">
        <v>307</v>
      </c>
      <c r="AG108" s="78">
        <v>246</v>
      </c>
      <c r="AH108" s="78">
        <v>963</v>
      </c>
      <c r="AI108" s="78">
        <v>2094</v>
      </c>
      <c r="AJ108" s="78"/>
      <c r="AK108" s="78" t="s">
        <v>1274</v>
      </c>
      <c r="AL108" s="78" t="s">
        <v>1355</v>
      </c>
      <c r="AM108" s="78"/>
      <c r="AN108" s="78"/>
      <c r="AO108" s="80">
        <v>41673.57818287037</v>
      </c>
      <c r="AP108" s="83" t="s">
        <v>1535</v>
      </c>
      <c r="AQ108" s="78" t="b">
        <v>1</v>
      </c>
      <c r="AR108" s="78" t="b">
        <v>0</v>
      </c>
      <c r="AS108" s="78" t="b">
        <v>0</v>
      </c>
      <c r="AT108" s="78"/>
      <c r="AU108" s="78">
        <v>0</v>
      </c>
      <c r="AV108" s="83" t="s">
        <v>1573</v>
      </c>
      <c r="AW108" s="78" t="b">
        <v>0</v>
      </c>
      <c r="AX108" s="78" t="s">
        <v>1637</v>
      </c>
      <c r="AY108" s="83" t="s">
        <v>1743</v>
      </c>
      <c r="AZ108" s="78" t="s">
        <v>65</v>
      </c>
      <c r="BA108" s="78" t="str">
        <f>REPLACE(INDEX(GroupVertices[Group],MATCH(Vertices[[#This Row],[Vertex]],GroupVertices[Vertex],0)),1,1,"")</f>
        <v>23</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289</v>
      </c>
      <c r="C109" s="65"/>
      <c r="D109" s="65" t="s">
        <v>64</v>
      </c>
      <c r="E109" s="66">
        <v>164.31267010525113</v>
      </c>
      <c r="F109" s="68">
        <v>99.9886393833405</v>
      </c>
      <c r="G109" s="100" t="s">
        <v>624</v>
      </c>
      <c r="H109" s="65"/>
      <c r="I109" s="69" t="s">
        <v>289</v>
      </c>
      <c r="J109" s="70"/>
      <c r="K109" s="70"/>
      <c r="L109" s="69" t="s">
        <v>1891</v>
      </c>
      <c r="M109" s="73">
        <v>4.786114845387884</v>
      </c>
      <c r="N109" s="74">
        <v>3729.321533203125</v>
      </c>
      <c r="O109" s="74">
        <v>6747.80126953125</v>
      </c>
      <c r="P109" s="75"/>
      <c r="Q109" s="76"/>
      <c r="R109" s="76"/>
      <c r="S109" s="86"/>
      <c r="T109" s="48">
        <v>0</v>
      </c>
      <c r="U109" s="48">
        <v>1</v>
      </c>
      <c r="V109" s="49">
        <v>0</v>
      </c>
      <c r="W109" s="49">
        <v>0.007752</v>
      </c>
      <c r="X109" s="49">
        <v>0.006812</v>
      </c>
      <c r="Y109" s="49">
        <v>0.472207</v>
      </c>
      <c r="Z109" s="49">
        <v>0</v>
      </c>
      <c r="AA109" s="49">
        <v>0</v>
      </c>
      <c r="AB109" s="71">
        <v>109</v>
      </c>
      <c r="AC109" s="71"/>
      <c r="AD109" s="72"/>
      <c r="AE109" s="78" t="s">
        <v>1138</v>
      </c>
      <c r="AF109" s="78">
        <v>2058</v>
      </c>
      <c r="AG109" s="78">
        <v>580</v>
      </c>
      <c r="AH109" s="78">
        <v>3861</v>
      </c>
      <c r="AI109" s="78">
        <v>1726</v>
      </c>
      <c r="AJ109" s="78"/>
      <c r="AK109" s="78" t="s">
        <v>1275</v>
      </c>
      <c r="AL109" s="78" t="s">
        <v>1356</v>
      </c>
      <c r="AM109" s="78"/>
      <c r="AN109" s="78"/>
      <c r="AO109" s="80">
        <v>40670.634467592594</v>
      </c>
      <c r="AP109" s="83" t="s">
        <v>1536</v>
      </c>
      <c r="AQ109" s="78" t="b">
        <v>1</v>
      </c>
      <c r="AR109" s="78" t="b">
        <v>0</v>
      </c>
      <c r="AS109" s="78" t="b">
        <v>1</v>
      </c>
      <c r="AT109" s="78" t="s">
        <v>954</v>
      </c>
      <c r="AU109" s="78">
        <v>1</v>
      </c>
      <c r="AV109" s="83" t="s">
        <v>1573</v>
      </c>
      <c r="AW109" s="78" t="b">
        <v>0</v>
      </c>
      <c r="AX109" s="78" t="s">
        <v>1637</v>
      </c>
      <c r="AY109" s="83" t="s">
        <v>1744</v>
      </c>
      <c r="AZ109" s="78" t="s">
        <v>66</v>
      </c>
      <c r="BA109" s="78" t="str">
        <f>REPLACE(INDEX(GroupVertices[Group],MATCH(Vertices[[#This Row],[Vertex]],GroupVertices[Vertex],0)),1,1,"")</f>
        <v>3</v>
      </c>
      <c r="BB109" s="48"/>
      <c r="BC109" s="48"/>
      <c r="BD109" s="48"/>
      <c r="BE109" s="48"/>
      <c r="BF109" s="48"/>
      <c r="BG109" s="48"/>
      <c r="BH109" s="121" t="s">
        <v>2417</v>
      </c>
      <c r="BI109" s="121" t="s">
        <v>2417</v>
      </c>
      <c r="BJ109" s="121" t="s">
        <v>2513</v>
      </c>
      <c r="BK109" s="121" t="s">
        <v>2513</v>
      </c>
      <c r="BL109" s="121">
        <v>0</v>
      </c>
      <c r="BM109" s="124">
        <v>0</v>
      </c>
      <c r="BN109" s="121">
        <v>0</v>
      </c>
      <c r="BO109" s="124">
        <v>0</v>
      </c>
      <c r="BP109" s="121">
        <v>0</v>
      </c>
      <c r="BQ109" s="124">
        <v>0</v>
      </c>
      <c r="BR109" s="121">
        <v>19</v>
      </c>
      <c r="BS109" s="124">
        <v>100</v>
      </c>
      <c r="BT109" s="121">
        <v>19</v>
      </c>
      <c r="BU109" s="2"/>
      <c r="BV109" s="3"/>
      <c r="BW109" s="3"/>
      <c r="BX109" s="3"/>
      <c r="BY109" s="3"/>
    </row>
    <row r="110" spans="1:77" ht="41.45" customHeight="1">
      <c r="A110" s="64" t="s">
        <v>290</v>
      </c>
      <c r="C110" s="65"/>
      <c r="D110" s="65" t="s">
        <v>64</v>
      </c>
      <c r="E110" s="66">
        <v>166.68515064425878</v>
      </c>
      <c r="F110" s="68">
        <v>99.97698495762947</v>
      </c>
      <c r="G110" s="100" t="s">
        <v>625</v>
      </c>
      <c r="H110" s="65"/>
      <c r="I110" s="69" t="s">
        <v>290</v>
      </c>
      <c r="J110" s="70"/>
      <c r="K110" s="70"/>
      <c r="L110" s="69" t="s">
        <v>1892</v>
      </c>
      <c r="M110" s="73">
        <v>8.670146454018557</v>
      </c>
      <c r="N110" s="74">
        <v>6612.39892578125</v>
      </c>
      <c r="O110" s="74">
        <v>1473.382080078125</v>
      </c>
      <c r="P110" s="75"/>
      <c r="Q110" s="76"/>
      <c r="R110" s="76"/>
      <c r="S110" s="86"/>
      <c r="T110" s="48">
        <v>0</v>
      </c>
      <c r="U110" s="48">
        <v>2</v>
      </c>
      <c r="V110" s="49">
        <v>2</v>
      </c>
      <c r="W110" s="49">
        <v>0.5</v>
      </c>
      <c r="X110" s="49">
        <v>0</v>
      </c>
      <c r="Y110" s="49">
        <v>1.459454</v>
      </c>
      <c r="Z110" s="49">
        <v>0</v>
      </c>
      <c r="AA110" s="49">
        <v>0</v>
      </c>
      <c r="AB110" s="71">
        <v>110</v>
      </c>
      <c r="AC110" s="71"/>
      <c r="AD110" s="72"/>
      <c r="AE110" s="78" t="s">
        <v>1139</v>
      </c>
      <c r="AF110" s="78">
        <v>1789</v>
      </c>
      <c r="AG110" s="78">
        <v>1175</v>
      </c>
      <c r="AH110" s="78">
        <v>37675</v>
      </c>
      <c r="AI110" s="78">
        <v>32457</v>
      </c>
      <c r="AJ110" s="78"/>
      <c r="AK110" s="78" t="s">
        <v>1276</v>
      </c>
      <c r="AL110" s="78"/>
      <c r="AM110" s="78"/>
      <c r="AN110" s="78"/>
      <c r="AO110" s="80">
        <v>41339.567708333336</v>
      </c>
      <c r="AP110" s="83" t="s">
        <v>1537</v>
      </c>
      <c r="AQ110" s="78" t="b">
        <v>1</v>
      </c>
      <c r="AR110" s="78" t="b">
        <v>0</v>
      </c>
      <c r="AS110" s="78" t="b">
        <v>1</v>
      </c>
      <c r="AT110" s="78" t="s">
        <v>954</v>
      </c>
      <c r="AU110" s="78">
        <v>11</v>
      </c>
      <c r="AV110" s="83" t="s">
        <v>1573</v>
      </c>
      <c r="AW110" s="78" t="b">
        <v>0</v>
      </c>
      <c r="AX110" s="78" t="s">
        <v>1637</v>
      </c>
      <c r="AY110" s="83" t="s">
        <v>1745</v>
      </c>
      <c r="AZ110" s="78" t="s">
        <v>66</v>
      </c>
      <c r="BA110" s="78" t="str">
        <f>REPLACE(INDEX(GroupVertices[Group],MATCH(Vertices[[#This Row],[Vertex]],GroupVertices[Vertex],0)),1,1,"")</f>
        <v>14</v>
      </c>
      <c r="BB110" s="48"/>
      <c r="BC110" s="48"/>
      <c r="BD110" s="48"/>
      <c r="BE110" s="48"/>
      <c r="BF110" s="48"/>
      <c r="BG110" s="48"/>
      <c r="BH110" s="121" t="s">
        <v>2429</v>
      </c>
      <c r="BI110" s="121" t="s">
        <v>2429</v>
      </c>
      <c r="BJ110" s="121" t="s">
        <v>2524</v>
      </c>
      <c r="BK110" s="121" t="s">
        <v>2524</v>
      </c>
      <c r="BL110" s="121">
        <v>0</v>
      </c>
      <c r="BM110" s="124">
        <v>0</v>
      </c>
      <c r="BN110" s="121">
        <v>1</v>
      </c>
      <c r="BO110" s="124">
        <v>5.555555555555555</v>
      </c>
      <c r="BP110" s="121">
        <v>0</v>
      </c>
      <c r="BQ110" s="124">
        <v>0</v>
      </c>
      <c r="BR110" s="121">
        <v>17</v>
      </c>
      <c r="BS110" s="124">
        <v>94.44444444444444</v>
      </c>
      <c r="BT110" s="121">
        <v>18</v>
      </c>
      <c r="BU110" s="2"/>
      <c r="BV110" s="3"/>
      <c r="BW110" s="3"/>
      <c r="BX110" s="3"/>
      <c r="BY110" s="3"/>
    </row>
    <row r="111" spans="1:77" ht="41.45" customHeight="1">
      <c r="A111" s="64" t="s">
        <v>351</v>
      </c>
      <c r="C111" s="65"/>
      <c r="D111" s="65" t="s">
        <v>64</v>
      </c>
      <c r="E111" s="66">
        <v>171.96043090158162</v>
      </c>
      <c r="F111" s="68">
        <v>99.95107099928376</v>
      </c>
      <c r="G111" s="100" t="s">
        <v>1626</v>
      </c>
      <c r="H111" s="65"/>
      <c r="I111" s="69" t="s">
        <v>351</v>
      </c>
      <c r="J111" s="70"/>
      <c r="K111" s="70"/>
      <c r="L111" s="69" t="s">
        <v>1893</v>
      </c>
      <c r="M111" s="73">
        <v>17.30640497203264</v>
      </c>
      <c r="N111" s="74">
        <v>6612.39892578125</v>
      </c>
      <c r="O111" s="74">
        <v>726.39794921875</v>
      </c>
      <c r="P111" s="75"/>
      <c r="Q111" s="76"/>
      <c r="R111" s="76"/>
      <c r="S111" s="86"/>
      <c r="T111" s="48">
        <v>1</v>
      </c>
      <c r="U111" s="48">
        <v>0</v>
      </c>
      <c r="V111" s="49">
        <v>0</v>
      </c>
      <c r="W111" s="49">
        <v>0.333333</v>
      </c>
      <c r="X111" s="49">
        <v>0</v>
      </c>
      <c r="Y111" s="49">
        <v>0.770268</v>
      </c>
      <c r="Z111" s="49">
        <v>0</v>
      </c>
      <c r="AA111" s="49">
        <v>0</v>
      </c>
      <c r="AB111" s="71">
        <v>111</v>
      </c>
      <c r="AC111" s="71"/>
      <c r="AD111" s="72"/>
      <c r="AE111" s="78" t="s">
        <v>1140</v>
      </c>
      <c r="AF111" s="78">
        <v>775</v>
      </c>
      <c r="AG111" s="78">
        <v>2498</v>
      </c>
      <c r="AH111" s="78">
        <v>63287</v>
      </c>
      <c r="AI111" s="78">
        <v>1193</v>
      </c>
      <c r="AJ111" s="78"/>
      <c r="AK111" s="78" t="s">
        <v>1277</v>
      </c>
      <c r="AL111" s="78" t="s">
        <v>1357</v>
      </c>
      <c r="AM111" s="78"/>
      <c r="AN111" s="78"/>
      <c r="AO111" s="80">
        <v>40866.3525</v>
      </c>
      <c r="AP111" s="83" t="s">
        <v>1538</v>
      </c>
      <c r="AQ111" s="78" t="b">
        <v>0</v>
      </c>
      <c r="AR111" s="78" t="b">
        <v>0</v>
      </c>
      <c r="AS111" s="78" t="b">
        <v>1</v>
      </c>
      <c r="AT111" s="78"/>
      <c r="AU111" s="78">
        <v>16</v>
      </c>
      <c r="AV111" s="83" t="s">
        <v>1579</v>
      </c>
      <c r="AW111" s="78" t="b">
        <v>0</v>
      </c>
      <c r="AX111" s="78" t="s">
        <v>1637</v>
      </c>
      <c r="AY111" s="83" t="s">
        <v>1746</v>
      </c>
      <c r="AZ111" s="78" t="s">
        <v>65</v>
      </c>
      <c r="BA111" s="78" t="str">
        <f>REPLACE(INDEX(GroupVertices[Group],MATCH(Vertices[[#This Row],[Vertex]],GroupVertices[Vertex],0)),1,1,"")</f>
        <v>14</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352</v>
      </c>
      <c r="C112" s="65"/>
      <c r="D112" s="65" t="s">
        <v>64</v>
      </c>
      <c r="E112" s="66">
        <v>167.9810433756495</v>
      </c>
      <c r="F112" s="68">
        <v>99.97061909484613</v>
      </c>
      <c r="G112" s="100" t="s">
        <v>1627</v>
      </c>
      <c r="H112" s="65"/>
      <c r="I112" s="69" t="s">
        <v>352</v>
      </c>
      <c r="J112" s="70"/>
      <c r="K112" s="70"/>
      <c r="L112" s="69" t="s">
        <v>1894</v>
      </c>
      <c r="M112" s="73">
        <v>10.79167632427901</v>
      </c>
      <c r="N112" s="74">
        <v>7037.9580078125</v>
      </c>
      <c r="O112" s="74">
        <v>1473.382080078125</v>
      </c>
      <c r="P112" s="75"/>
      <c r="Q112" s="76"/>
      <c r="R112" s="76"/>
      <c r="S112" s="86"/>
      <c r="T112" s="48">
        <v>1</v>
      </c>
      <c r="U112" s="48">
        <v>0</v>
      </c>
      <c r="V112" s="49">
        <v>0</v>
      </c>
      <c r="W112" s="49">
        <v>0.333333</v>
      </c>
      <c r="X112" s="49">
        <v>0</v>
      </c>
      <c r="Y112" s="49">
        <v>0.770268</v>
      </c>
      <c r="Z112" s="49">
        <v>0</v>
      </c>
      <c r="AA112" s="49">
        <v>0</v>
      </c>
      <c r="AB112" s="71">
        <v>112</v>
      </c>
      <c r="AC112" s="71"/>
      <c r="AD112" s="72"/>
      <c r="AE112" s="78" t="s">
        <v>1141</v>
      </c>
      <c r="AF112" s="78">
        <v>1280</v>
      </c>
      <c r="AG112" s="78">
        <v>1500</v>
      </c>
      <c r="AH112" s="78">
        <v>5510</v>
      </c>
      <c r="AI112" s="78">
        <v>7810</v>
      </c>
      <c r="AJ112" s="78"/>
      <c r="AK112" s="78"/>
      <c r="AL112" s="78"/>
      <c r="AM112" s="78"/>
      <c r="AN112" s="78"/>
      <c r="AO112" s="80">
        <v>41280.80002314815</v>
      </c>
      <c r="AP112" s="83" t="s">
        <v>1539</v>
      </c>
      <c r="AQ112" s="78" t="b">
        <v>1</v>
      </c>
      <c r="AR112" s="78" t="b">
        <v>0</v>
      </c>
      <c r="AS112" s="78" t="b">
        <v>1</v>
      </c>
      <c r="AT112" s="78"/>
      <c r="AU112" s="78">
        <v>4</v>
      </c>
      <c r="AV112" s="83" t="s">
        <v>1573</v>
      </c>
      <c r="AW112" s="78" t="b">
        <v>0</v>
      </c>
      <c r="AX112" s="78" t="s">
        <v>1637</v>
      </c>
      <c r="AY112" s="83" t="s">
        <v>1747</v>
      </c>
      <c r="AZ112" s="78" t="s">
        <v>65</v>
      </c>
      <c r="BA112" s="78" t="str">
        <f>REPLACE(INDEX(GroupVertices[Group],MATCH(Vertices[[#This Row],[Vertex]],GroupVertices[Vertex],0)),1,1,"")</f>
        <v>14</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291</v>
      </c>
      <c r="C113" s="65"/>
      <c r="D113" s="65" t="s">
        <v>64</v>
      </c>
      <c r="E113" s="66">
        <v>167.30319179307588</v>
      </c>
      <c r="F113" s="68">
        <v>99.97394893076357</v>
      </c>
      <c r="G113" s="100" t="s">
        <v>626</v>
      </c>
      <c r="H113" s="65"/>
      <c r="I113" s="69" t="s">
        <v>291</v>
      </c>
      <c r="J113" s="70"/>
      <c r="K113" s="70"/>
      <c r="L113" s="69" t="s">
        <v>1895</v>
      </c>
      <c r="M113" s="73">
        <v>9.681953007527389</v>
      </c>
      <c r="N113" s="74">
        <v>3063.510009765625</v>
      </c>
      <c r="O113" s="74">
        <v>8879.841796875</v>
      </c>
      <c r="P113" s="75"/>
      <c r="Q113" s="76"/>
      <c r="R113" s="76"/>
      <c r="S113" s="86"/>
      <c r="T113" s="48">
        <v>0</v>
      </c>
      <c r="U113" s="48">
        <v>1</v>
      </c>
      <c r="V113" s="49">
        <v>0</v>
      </c>
      <c r="W113" s="49">
        <v>0.009901</v>
      </c>
      <c r="X113" s="49">
        <v>0.020866</v>
      </c>
      <c r="Y113" s="49">
        <v>0.466293</v>
      </c>
      <c r="Z113" s="49">
        <v>0</v>
      </c>
      <c r="AA113" s="49">
        <v>0</v>
      </c>
      <c r="AB113" s="71">
        <v>113</v>
      </c>
      <c r="AC113" s="71"/>
      <c r="AD113" s="72"/>
      <c r="AE113" s="78" t="s">
        <v>1142</v>
      </c>
      <c r="AF113" s="78">
        <v>379</v>
      </c>
      <c r="AG113" s="78">
        <v>1330</v>
      </c>
      <c r="AH113" s="78">
        <v>12033</v>
      </c>
      <c r="AI113" s="78">
        <v>4395</v>
      </c>
      <c r="AJ113" s="78"/>
      <c r="AK113" s="78" t="s">
        <v>1278</v>
      </c>
      <c r="AL113" s="78" t="s">
        <v>1358</v>
      </c>
      <c r="AM113" s="83" t="s">
        <v>1426</v>
      </c>
      <c r="AN113" s="78"/>
      <c r="AO113" s="80">
        <v>41025.60767361111</v>
      </c>
      <c r="AP113" s="83" t="s">
        <v>1540</v>
      </c>
      <c r="AQ113" s="78" t="b">
        <v>0</v>
      </c>
      <c r="AR113" s="78" t="b">
        <v>0</v>
      </c>
      <c r="AS113" s="78" t="b">
        <v>0</v>
      </c>
      <c r="AT113" s="78" t="s">
        <v>954</v>
      </c>
      <c r="AU113" s="78">
        <v>32</v>
      </c>
      <c r="AV113" s="83" t="s">
        <v>1581</v>
      </c>
      <c r="AW113" s="78" t="b">
        <v>0</v>
      </c>
      <c r="AX113" s="78" t="s">
        <v>1637</v>
      </c>
      <c r="AY113" s="83" t="s">
        <v>1748</v>
      </c>
      <c r="AZ113" s="78" t="s">
        <v>66</v>
      </c>
      <c r="BA113" s="78" t="str">
        <f>REPLACE(INDEX(GroupVertices[Group],MATCH(Vertices[[#This Row],[Vertex]],GroupVertices[Vertex],0)),1,1,"")</f>
        <v>1</v>
      </c>
      <c r="BB113" s="48"/>
      <c r="BC113" s="48"/>
      <c r="BD113" s="48"/>
      <c r="BE113" s="48"/>
      <c r="BF113" s="48"/>
      <c r="BG113" s="48"/>
      <c r="BH113" s="121" t="s">
        <v>2391</v>
      </c>
      <c r="BI113" s="121" t="s">
        <v>2391</v>
      </c>
      <c r="BJ113" s="121" t="s">
        <v>2490</v>
      </c>
      <c r="BK113" s="121" t="s">
        <v>2490</v>
      </c>
      <c r="BL113" s="121">
        <v>3</v>
      </c>
      <c r="BM113" s="124">
        <v>15</v>
      </c>
      <c r="BN113" s="121">
        <v>0</v>
      </c>
      <c r="BO113" s="124">
        <v>0</v>
      </c>
      <c r="BP113" s="121">
        <v>0</v>
      </c>
      <c r="BQ113" s="124">
        <v>0</v>
      </c>
      <c r="BR113" s="121">
        <v>17</v>
      </c>
      <c r="BS113" s="124">
        <v>85</v>
      </c>
      <c r="BT113" s="121">
        <v>20</v>
      </c>
      <c r="BU113" s="2"/>
      <c r="BV113" s="3"/>
      <c r="BW113" s="3"/>
      <c r="BX113" s="3"/>
      <c r="BY113" s="3"/>
    </row>
    <row r="114" spans="1:77" ht="41.45" customHeight="1">
      <c r="A114" s="64" t="s">
        <v>292</v>
      </c>
      <c r="C114" s="65"/>
      <c r="D114" s="65" t="s">
        <v>64</v>
      </c>
      <c r="E114" s="66">
        <v>163.03671418511257</v>
      </c>
      <c r="F114" s="68">
        <v>99.99490730977332</v>
      </c>
      <c r="G114" s="100" t="s">
        <v>627</v>
      </c>
      <c r="H114" s="65"/>
      <c r="I114" s="69" t="s">
        <v>292</v>
      </c>
      <c r="J114" s="70"/>
      <c r="K114" s="70"/>
      <c r="L114" s="69" t="s">
        <v>1896</v>
      </c>
      <c r="M114" s="73">
        <v>2.6972238962083614</v>
      </c>
      <c r="N114" s="74">
        <v>9635.1640625</v>
      </c>
      <c r="O114" s="74">
        <v>870.5011596679688</v>
      </c>
      <c r="P114" s="75"/>
      <c r="Q114" s="76"/>
      <c r="R114" s="76"/>
      <c r="S114" s="86"/>
      <c r="T114" s="48">
        <v>2</v>
      </c>
      <c r="U114" s="48">
        <v>1</v>
      </c>
      <c r="V114" s="49">
        <v>0</v>
      </c>
      <c r="W114" s="49">
        <v>1</v>
      </c>
      <c r="X114" s="49">
        <v>0</v>
      </c>
      <c r="Y114" s="49">
        <v>1.298241</v>
      </c>
      <c r="Z114" s="49">
        <v>0</v>
      </c>
      <c r="AA114" s="49">
        <v>0</v>
      </c>
      <c r="AB114" s="71">
        <v>114</v>
      </c>
      <c r="AC114" s="71"/>
      <c r="AD114" s="72"/>
      <c r="AE114" s="78" t="s">
        <v>1143</v>
      </c>
      <c r="AF114" s="78">
        <v>154</v>
      </c>
      <c r="AG114" s="78">
        <v>260</v>
      </c>
      <c r="AH114" s="78">
        <v>7271</v>
      </c>
      <c r="AI114" s="78">
        <v>10141</v>
      </c>
      <c r="AJ114" s="78"/>
      <c r="AK114" s="78" t="s">
        <v>1279</v>
      </c>
      <c r="AL114" s="78" t="s">
        <v>1359</v>
      </c>
      <c r="AM114" s="83" t="s">
        <v>1427</v>
      </c>
      <c r="AN114" s="78"/>
      <c r="AO114" s="80">
        <v>43070.25678240741</v>
      </c>
      <c r="AP114" s="83" t="s">
        <v>1541</v>
      </c>
      <c r="AQ114" s="78" t="b">
        <v>1</v>
      </c>
      <c r="AR114" s="78" t="b">
        <v>0</v>
      </c>
      <c r="AS114" s="78" t="b">
        <v>1</v>
      </c>
      <c r="AT114" s="78" t="s">
        <v>954</v>
      </c>
      <c r="AU114" s="78">
        <v>0</v>
      </c>
      <c r="AV114" s="78"/>
      <c r="AW114" s="78" t="b">
        <v>0</v>
      </c>
      <c r="AX114" s="78" t="s">
        <v>1637</v>
      </c>
      <c r="AY114" s="83" t="s">
        <v>1749</v>
      </c>
      <c r="AZ114" s="78" t="s">
        <v>66</v>
      </c>
      <c r="BA114" s="78" t="str">
        <f>REPLACE(INDEX(GroupVertices[Group],MATCH(Vertices[[#This Row],[Vertex]],GroupVertices[Vertex],0)),1,1,"")</f>
        <v>22</v>
      </c>
      <c r="BB114" s="48"/>
      <c r="BC114" s="48"/>
      <c r="BD114" s="48"/>
      <c r="BE114" s="48"/>
      <c r="BF114" s="48" t="s">
        <v>520</v>
      </c>
      <c r="BG114" s="48" t="s">
        <v>520</v>
      </c>
      <c r="BH114" s="121" t="s">
        <v>2430</v>
      </c>
      <c r="BI114" s="121" t="s">
        <v>2430</v>
      </c>
      <c r="BJ114" s="121" t="s">
        <v>2263</v>
      </c>
      <c r="BK114" s="121" t="s">
        <v>2263</v>
      </c>
      <c r="BL114" s="121">
        <v>2</v>
      </c>
      <c r="BM114" s="124">
        <v>6.25</v>
      </c>
      <c r="BN114" s="121">
        <v>0</v>
      </c>
      <c r="BO114" s="124">
        <v>0</v>
      </c>
      <c r="BP114" s="121">
        <v>0</v>
      </c>
      <c r="BQ114" s="124">
        <v>0</v>
      </c>
      <c r="BR114" s="121">
        <v>30</v>
      </c>
      <c r="BS114" s="124">
        <v>93.75</v>
      </c>
      <c r="BT114" s="121">
        <v>32</v>
      </c>
      <c r="BU114" s="2"/>
      <c r="BV114" s="3"/>
      <c r="BW114" s="3"/>
      <c r="BX114" s="3"/>
      <c r="BY114" s="3"/>
    </row>
    <row r="115" spans="1:77" ht="41.45" customHeight="1">
      <c r="A115" s="64" t="s">
        <v>293</v>
      </c>
      <c r="C115" s="65"/>
      <c r="D115" s="65" t="s">
        <v>64</v>
      </c>
      <c r="E115" s="66">
        <v>162.1794313012695</v>
      </c>
      <c r="F115" s="68">
        <v>99.99911857284539</v>
      </c>
      <c r="G115" s="100" t="s">
        <v>628</v>
      </c>
      <c r="H115" s="65"/>
      <c r="I115" s="69" t="s">
        <v>293</v>
      </c>
      <c r="J115" s="70"/>
      <c r="K115" s="70"/>
      <c r="L115" s="69" t="s">
        <v>1897</v>
      </c>
      <c r="M115" s="73">
        <v>1.2937502897283704</v>
      </c>
      <c r="N115" s="74">
        <v>9635.1640625</v>
      </c>
      <c r="O115" s="74">
        <v>1905.6917724609375</v>
      </c>
      <c r="P115" s="75"/>
      <c r="Q115" s="76"/>
      <c r="R115" s="76"/>
      <c r="S115" s="86"/>
      <c r="T115" s="48">
        <v>0</v>
      </c>
      <c r="U115" s="48">
        <v>1</v>
      </c>
      <c r="V115" s="49">
        <v>0</v>
      </c>
      <c r="W115" s="49">
        <v>1</v>
      </c>
      <c r="X115" s="49">
        <v>0</v>
      </c>
      <c r="Y115" s="49">
        <v>0.701752</v>
      </c>
      <c r="Z115" s="49">
        <v>0</v>
      </c>
      <c r="AA115" s="49">
        <v>0</v>
      </c>
      <c r="AB115" s="71">
        <v>115</v>
      </c>
      <c r="AC115" s="71"/>
      <c r="AD115" s="72"/>
      <c r="AE115" s="78" t="s">
        <v>1144</v>
      </c>
      <c r="AF115" s="78">
        <v>15</v>
      </c>
      <c r="AG115" s="78">
        <v>45</v>
      </c>
      <c r="AH115" s="78">
        <v>364</v>
      </c>
      <c r="AI115" s="78">
        <v>118</v>
      </c>
      <c r="AJ115" s="78"/>
      <c r="AK115" s="78" t="s">
        <v>1280</v>
      </c>
      <c r="AL115" s="78" t="s">
        <v>1359</v>
      </c>
      <c r="AM115" s="83" t="s">
        <v>1428</v>
      </c>
      <c r="AN115" s="78"/>
      <c r="AO115" s="80">
        <v>43136.63576388889</v>
      </c>
      <c r="AP115" s="83" t="s">
        <v>1542</v>
      </c>
      <c r="AQ115" s="78" t="b">
        <v>0</v>
      </c>
      <c r="AR115" s="78" t="b">
        <v>0</v>
      </c>
      <c r="AS115" s="78" t="b">
        <v>0</v>
      </c>
      <c r="AT115" s="78" t="s">
        <v>954</v>
      </c>
      <c r="AU115" s="78">
        <v>0</v>
      </c>
      <c r="AV115" s="83" t="s">
        <v>1573</v>
      </c>
      <c r="AW115" s="78" t="b">
        <v>0</v>
      </c>
      <c r="AX115" s="78" t="s">
        <v>1637</v>
      </c>
      <c r="AY115" s="83" t="s">
        <v>1750</v>
      </c>
      <c r="AZ115" s="78" t="s">
        <v>66</v>
      </c>
      <c r="BA115" s="78" t="str">
        <f>REPLACE(INDEX(GroupVertices[Group],MATCH(Vertices[[#This Row],[Vertex]],GroupVertices[Vertex],0)),1,1,"")</f>
        <v>22</v>
      </c>
      <c r="BB115" s="48"/>
      <c r="BC115" s="48"/>
      <c r="BD115" s="48"/>
      <c r="BE115" s="48"/>
      <c r="BF115" s="48"/>
      <c r="BG115" s="48"/>
      <c r="BH115" s="121" t="s">
        <v>2431</v>
      </c>
      <c r="BI115" s="121" t="s">
        <v>2431</v>
      </c>
      <c r="BJ115" s="121" t="s">
        <v>2525</v>
      </c>
      <c r="BK115" s="121" t="s">
        <v>2525</v>
      </c>
      <c r="BL115" s="121">
        <v>1</v>
      </c>
      <c r="BM115" s="124">
        <v>4</v>
      </c>
      <c r="BN115" s="121">
        <v>0</v>
      </c>
      <c r="BO115" s="124">
        <v>0</v>
      </c>
      <c r="BP115" s="121">
        <v>0</v>
      </c>
      <c r="BQ115" s="124">
        <v>0</v>
      </c>
      <c r="BR115" s="121">
        <v>24</v>
      </c>
      <c r="BS115" s="124">
        <v>96</v>
      </c>
      <c r="BT115" s="121">
        <v>25</v>
      </c>
      <c r="BU115" s="2"/>
      <c r="BV115" s="3"/>
      <c r="BW115" s="3"/>
      <c r="BX115" s="3"/>
      <c r="BY115" s="3"/>
    </row>
    <row r="116" spans="1:77" ht="41.45" customHeight="1">
      <c r="A116" s="64" t="s">
        <v>294</v>
      </c>
      <c r="C116" s="65"/>
      <c r="D116" s="65" t="s">
        <v>64</v>
      </c>
      <c r="E116" s="66">
        <v>164.73533050379703</v>
      </c>
      <c r="F116" s="68">
        <v>99.98656313270963</v>
      </c>
      <c r="G116" s="100" t="s">
        <v>629</v>
      </c>
      <c r="H116" s="65"/>
      <c r="I116" s="69" t="s">
        <v>294</v>
      </c>
      <c r="J116" s="70"/>
      <c r="K116" s="70"/>
      <c r="L116" s="69" t="s">
        <v>1898</v>
      </c>
      <c r="M116" s="73">
        <v>5.4780599723036</v>
      </c>
      <c r="N116" s="74">
        <v>5204.15771484375</v>
      </c>
      <c r="O116" s="74">
        <v>6369.88818359375</v>
      </c>
      <c r="P116" s="75"/>
      <c r="Q116" s="76"/>
      <c r="R116" s="76"/>
      <c r="S116" s="86"/>
      <c r="T116" s="48">
        <v>0</v>
      </c>
      <c r="U116" s="48">
        <v>2</v>
      </c>
      <c r="V116" s="49">
        <v>0</v>
      </c>
      <c r="W116" s="49">
        <v>0.010526</v>
      </c>
      <c r="X116" s="49">
        <v>0.027678</v>
      </c>
      <c r="Y116" s="49">
        <v>0.7885</v>
      </c>
      <c r="Z116" s="49">
        <v>0.5</v>
      </c>
      <c r="AA116" s="49">
        <v>0</v>
      </c>
      <c r="AB116" s="71">
        <v>116</v>
      </c>
      <c r="AC116" s="71"/>
      <c r="AD116" s="72"/>
      <c r="AE116" s="78" t="s">
        <v>1145</v>
      </c>
      <c r="AF116" s="78">
        <v>1177</v>
      </c>
      <c r="AG116" s="78">
        <v>686</v>
      </c>
      <c r="AH116" s="78">
        <v>7121</v>
      </c>
      <c r="AI116" s="78">
        <v>1104</v>
      </c>
      <c r="AJ116" s="78"/>
      <c r="AK116" s="78" t="s">
        <v>1281</v>
      </c>
      <c r="AL116" s="78" t="s">
        <v>1360</v>
      </c>
      <c r="AM116" s="83" t="s">
        <v>1429</v>
      </c>
      <c r="AN116" s="78"/>
      <c r="AO116" s="80">
        <v>41668.64770833333</v>
      </c>
      <c r="AP116" s="83" t="s">
        <v>1543</v>
      </c>
      <c r="AQ116" s="78" t="b">
        <v>0</v>
      </c>
      <c r="AR116" s="78" t="b">
        <v>0</v>
      </c>
      <c r="AS116" s="78" t="b">
        <v>1</v>
      </c>
      <c r="AT116" s="78" t="s">
        <v>954</v>
      </c>
      <c r="AU116" s="78">
        <v>9</v>
      </c>
      <c r="AV116" s="83" t="s">
        <v>1573</v>
      </c>
      <c r="AW116" s="78" t="b">
        <v>0</v>
      </c>
      <c r="AX116" s="78" t="s">
        <v>1637</v>
      </c>
      <c r="AY116" s="83" t="s">
        <v>1751</v>
      </c>
      <c r="AZ116" s="78" t="s">
        <v>66</v>
      </c>
      <c r="BA116" s="78" t="str">
        <f>REPLACE(INDEX(GroupVertices[Group],MATCH(Vertices[[#This Row],[Vertex]],GroupVertices[Vertex],0)),1,1,"")</f>
        <v>3</v>
      </c>
      <c r="BB116" s="48"/>
      <c r="BC116" s="48"/>
      <c r="BD116" s="48"/>
      <c r="BE116" s="48"/>
      <c r="BF116" s="48"/>
      <c r="BG116" s="48"/>
      <c r="BH116" s="121" t="s">
        <v>2432</v>
      </c>
      <c r="BI116" s="121" t="s">
        <v>2432</v>
      </c>
      <c r="BJ116" s="121" t="s">
        <v>2526</v>
      </c>
      <c r="BK116" s="121" t="s">
        <v>2526</v>
      </c>
      <c r="BL116" s="121">
        <v>0</v>
      </c>
      <c r="BM116" s="124">
        <v>0</v>
      </c>
      <c r="BN116" s="121">
        <v>0</v>
      </c>
      <c r="BO116" s="124">
        <v>0</v>
      </c>
      <c r="BP116" s="121">
        <v>0</v>
      </c>
      <c r="BQ116" s="124">
        <v>0</v>
      </c>
      <c r="BR116" s="121">
        <v>18</v>
      </c>
      <c r="BS116" s="124">
        <v>100</v>
      </c>
      <c r="BT116" s="121">
        <v>18</v>
      </c>
      <c r="BU116" s="2"/>
      <c r="BV116" s="3"/>
      <c r="BW116" s="3"/>
      <c r="BX116" s="3"/>
      <c r="BY116" s="3"/>
    </row>
    <row r="117" spans="1:77" ht="41.45" customHeight="1">
      <c r="A117" s="64" t="s">
        <v>295</v>
      </c>
      <c r="C117" s="65"/>
      <c r="D117" s="65" t="s">
        <v>64</v>
      </c>
      <c r="E117" s="66">
        <v>163.84216135970004</v>
      </c>
      <c r="F117" s="68">
        <v>99.99095068121261</v>
      </c>
      <c r="G117" s="100" t="s">
        <v>630</v>
      </c>
      <c r="H117" s="65"/>
      <c r="I117" s="69" t="s">
        <v>295</v>
      </c>
      <c r="J117" s="70"/>
      <c r="K117" s="70"/>
      <c r="L117" s="69" t="s">
        <v>1899</v>
      </c>
      <c r="M117" s="73">
        <v>4.015836307877935</v>
      </c>
      <c r="N117" s="74">
        <v>3940.803466796875</v>
      </c>
      <c r="O117" s="74">
        <v>6099.96337890625</v>
      </c>
      <c r="P117" s="75"/>
      <c r="Q117" s="76"/>
      <c r="R117" s="76"/>
      <c r="S117" s="86"/>
      <c r="T117" s="48">
        <v>0</v>
      </c>
      <c r="U117" s="48">
        <v>2</v>
      </c>
      <c r="V117" s="49">
        <v>0</v>
      </c>
      <c r="W117" s="49">
        <v>0.010526</v>
      </c>
      <c r="X117" s="49">
        <v>0.027678</v>
      </c>
      <c r="Y117" s="49">
        <v>0.7885</v>
      </c>
      <c r="Z117" s="49">
        <v>0.5</v>
      </c>
      <c r="AA117" s="49">
        <v>0</v>
      </c>
      <c r="AB117" s="71">
        <v>117</v>
      </c>
      <c r="AC117" s="71"/>
      <c r="AD117" s="72"/>
      <c r="AE117" s="78" t="s">
        <v>1146</v>
      </c>
      <c r="AF117" s="78">
        <v>1776</v>
      </c>
      <c r="AG117" s="78">
        <v>462</v>
      </c>
      <c r="AH117" s="78">
        <v>9373</v>
      </c>
      <c r="AI117" s="78">
        <v>2165</v>
      </c>
      <c r="AJ117" s="78"/>
      <c r="AK117" s="78" t="s">
        <v>1282</v>
      </c>
      <c r="AL117" s="78" t="s">
        <v>1361</v>
      </c>
      <c r="AM117" s="78"/>
      <c r="AN117" s="78"/>
      <c r="AO117" s="80">
        <v>40251.67880787037</v>
      </c>
      <c r="AP117" s="83" t="s">
        <v>1544</v>
      </c>
      <c r="AQ117" s="78" t="b">
        <v>0</v>
      </c>
      <c r="AR117" s="78" t="b">
        <v>0</v>
      </c>
      <c r="AS117" s="78" t="b">
        <v>1</v>
      </c>
      <c r="AT117" s="78" t="s">
        <v>954</v>
      </c>
      <c r="AU117" s="78">
        <v>5</v>
      </c>
      <c r="AV117" s="83" t="s">
        <v>1583</v>
      </c>
      <c r="AW117" s="78" t="b">
        <v>0</v>
      </c>
      <c r="AX117" s="78" t="s">
        <v>1637</v>
      </c>
      <c r="AY117" s="83" t="s">
        <v>1752</v>
      </c>
      <c r="AZ117" s="78" t="s">
        <v>66</v>
      </c>
      <c r="BA117" s="78" t="str">
        <f>REPLACE(INDEX(GroupVertices[Group],MATCH(Vertices[[#This Row],[Vertex]],GroupVertices[Vertex],0)),1,1,"")</f>
        <v>3</v>
      </c>
      <c r="BB117" s="48"/>
      <c r="BC117" s="48"/>
      <c r="BD117" s="48"/>
      <c r="BE117" s="48"/>
      <c r="BF117" s="48"/>
      <c r="BG117" s="48"/>
      <c r="BH117" s="121" t="s">
        <v>2432</v>
      </c>
      <c r="BI117" s="121" t="s">
        <v>2432</v>
      </c>
      <c r="BJ117" s="121" t="s">
        <v>2526</v>
      </c>
      <c r="BK117" s="121" t="s">
        <v>2526</v>
      </c>
      <c r="BL117" s="121">
        <v>0</v>
      </c>
      <c r="BM117" s="124">
        <v>0</v>
      </c>
      <c r="BN117" s="121">
        <v>0</v>
      </c>
      <c r="BO117" s="124">
        <v>0</v>
      </c>
      <c r="BP117" s="121">
        <v>0</v>
      </c>
      <c r="BQ117" s="124">
        <v>0</v>
      </c>
      <c r="BR117" s="121">
        <v>18</v>
      </c>
      <c r="BS117" s="124">
        <v>100</v>
      </c>
      <c r="BT117" s="121">
        <v>18</v>
      </c>
      <c r="BU117" s="2"/>
      <c r="BV117" s="3"/>
      <c r="BW117" s="3"/>
      <c r="BX117" s="3"/>
      <c r="BY117" s="3"/>
    </row>
    <row r="118" spans="1:77" ht="41.45" customHeight="1">
      <c r="A118" s="64" t="s">
        <v>296</v>
      </c>
      <c r="C118" s="65"/>
      <c r="D118" s="65" t="s">
        <v>64</v>
      </c>
      <c r="E118" s="66">
        <v>180.52927237776214</v>
      </c>
      <c r="F118" s="68">
        <v>99.90897795583332</v>
      </c>
      <c r="G118" s="100" t="s">
        <v>631</v>
      </c>
      <c r="H118" s="65"/>
      <c r="I118" s="69" t="s">
        <v>296</v>
      </c>
      <c r="J118" s="70"/>
      <c r="K118" s="70"/>
      <c r="L118" s="69" t="s">
        <v>1900</v>
      </c>
      <c r="M118" s="73">
        <v>31.334613252616368</v>
      </c>
      <c r="N118" s="74">
        <v>8836.0234375</v>
      </c>
      <c r="O118" s="74">
        <v>1779.2337646484375</v>
      </c>
      <c r="P118" s="75"/>
      <c r="Q118" s="76"/>
      <c r="R118" s="76"/>
      <c r="S118" s="86"/>
      <c r="T118" s="48">
        <v>2</v>
      </c>
      <c r="U118" s="48">
        <v>1</v>
      </c>
      <c r="V118" s="49">
        <v>0</v>
      </c>
      <c r="W118" s="49">
        <v>1</v>
      </c>
      <c r="X118" s="49">
        <v>0</v>
      </c>
      <c r="Y118" s="49">
        <v>1.298241</v>
      </c>
      <c r="Z118" s="49">
        <v>0</v>
      </c>
      <c r="AA118" s="49">
        <v>0</v>
      </c>
      <c r="AB118" s="71">
        <v>118</v>
      </c>
      <c r="AC118" s="71"/>
      <c r="AD118" s="72"/>
      <c r="AE118" s="78" t="s">
        <v>1147</v>
      </c>
      <c r="AF118" s="78">
        <v>1557</v>
      </c>
      <c r="AG118" s="78">
        <v>4647</v>
      </c>
      <c r="AH118" s="78">
        <v>41587</v>
      </c>
      <c r="AI118" s="78">
        <v>5801</v>
      </c>
      <c r="AJ118" s="78"/>
      <c r="AK118" s="78" t="s">
        <v>1283</v>
      </c>
      <c r="AL118" s="78" t="s">
        <v>1314</v>
      </c>
      <c r="AM118" s="83" t="s">
        <v>1430</v>
      </c>
      <c r="AN118" s="78"/>
      <c r="AO118" s="80">
        <v>39523.50938657407</v>
      </c>
      <c r="AP118" s="83" t="s">
        <v>1545</v>
      </c>
      <c r="AQ118" s="78" t="b">
        <v>0</v>
      </c>
      <c r="AR118" s="78" t="b">
        <v>0</v>
      </c>
      <c r="AS118" s="78" t="b">
        <v>1</v>
      </c>
      <c r="AT118" s="78" t="s">
        <v>954</v>
      </c>
      <c r="AU118" s="78">
        <v>115</v>
      </c>
      <c r="AV118" s="83" t="s">
        <v>1573</v>
      </c>
      <c r="AW118" s="78" t="b">
        <v>0</v>
      </c>
      <c r="AX118" s="78" t="s">
        <v>1637</v>
      </c>
      <c r="AY118" s="83" t="s">
        <v>1753</v>
      </c>
      <c r="AZ118" s="78" t="s">
        <v>66</v>
      </c>
      <c r="BA118" s="78" t="str">
        <f>REPLACE(INDEX(GroupVertices[Group],MATCH(Vertices[[#This Row],[Vertex]],GroupVertices[Vertex],0)),1,1,"")</f>
        <v>21</v>
      </c>
      <c r="BB118" s="48"/>
      <c r="BC118" s="48"/>
      <c r="BD118" s="48"/>
      <c r="BE118" s="48"/>
      <c r="BF118" s="48"/>
      <c r="BG118" s="48"/>
      <c r="BH118" s="121" t="s">
        <v>2433</v>
      </c>
      <c r="BI118" s="121" t="s">
        <v>2433</v>
      </c>
      <c r="BJ118" s="121" t="s">
        <v>2262</v>
      </c>
      <c r="BK118" s="121" t="s">
        <v>2262</v>
      </c>
      <c r="BL118" s="121">
        <v>0</v>
      </c>
      <c r="BM118" s="124">
        <v>0</v>
      </c>
      <c r="BN118" s="121">
        <v>2</v>
      </c>
      <c r="BO118" s="124">
        <v>4.761904761904762</v>
      </c>
      <c r="BP118" s="121">
        <v>0</v>
      </c>
      <c r="BQ118" s="124">
        <v>0</v>
      </c>
      <c r="BR118" s="121">
        <v>40</v>
      </c>
      <c r="BS118" s="124">
        <v>95.23809523809524</v>
      </c>
      <c r="BT118" s="121">
        <v>42</v>
      </c>
      <c r="BU118" s="2"/>
      <c r="BV118" s="3"/>
      <c r="BW118" s="3"/>
      <c r="BX118" s="3"/>
      <c r="BY118" s="3"/>
    </row>
    <row r="119" spans="1:77" ht="41.45" customHeight="1">
      <c r="A119" s="64" t="s">
        <v>297</v>
      </c>
      <c r="C119" s="65"/>
      <c r="D119" s="65" t="s">
        <v>64</v>
      </c>
      <c r="E119" s="66">
        <v>169.64377343408006</v>
      </c>
      <c r="F119" s="68">
        <v>99.96245120321336</v>
      </c>
      <c r="G119" s="100" t="s">
        <v>632</v>
      </c>
      <c r="H119" s="65"/>
      <c r="I119" s="69" t="s">
        <v>297</v>
      </c>
      <c r="J119" s="70"/>
      <c r="K119" s="70"/>
      <c r="L119" s="69" t="s">
        <v>1901</v>
      </c>
      <c r="M119" s="73">
        <v>13.513762342428574</v>
      </c>
      <c r="N119" s="74">
        <v>8836.0234375</v>
      </c>
      <c r="O119" s="74">
        <v>2208.6025390625</v>
      </c>
      <c r="P119" s="75"/>
      <c r="Q119" s="76"/>
      <c r="R119" s="76"/>
      <c r="S119" s="86"/>
      <c r="T119" s="48">
        <v>0</v>
      </c>
      <c r="U119" s="48">
        <v>1</v>
      </c>
      <c r="V119" s="49">
        <v>0</v>
      </c>
      <c r="W119" s="49">
        <v>1</v>
      </c>
      <c r="X119" s="49">
        <v>0</v>
      </c>
      <c r="Y119" s="49">
        <v>0.701752</v>
      </c>
      <c r="Z119" s="49">
        <v>0</v>
      </c>
      <c r="AA119" s="49">
        <v>0</v>
      </c>
      <c r="AB119" s="71">
        <v>119</v>
      </c>
      <c r="AC119" s="71"/>
      <c r="AD119" s="72"/>
      <c r="AE119" s="78" t="s">
        <v>1148</v>
      </c>
      <c r="AF119" s="78">
        <v>4095</v>
      </c>
      <c r="AG119" s="78">
        <v>1917</v>
      </c>
      <c r="AH119" s="78">
        <v>35440</v>
      </c>
      <c r="AI119" s="78">
        <v>40451</v>
      </c>
      <c r="AJ119" s="78"/>
      <c r="AK119" s="78" t="s">
        <v>1284</v>
      </c>
      <c r="AL119" s="78" t="s">
        <v>1362</v>
      </c>
      <c r="AM119" s="78"/>
      <c r="AN119" s="78"/>
      <c r="AO119" s="80">
        <v>40168.48902777778</v>
      </c>
      <c r="AP119" s="83" t="s">
        <v>1546</v>
      </c>
      <c r="AQ119" s="78" t="b">
        <v>0</v>
      </c>
      <c r="AR119" s="78" t="b">
        <v>0</v>
      </c>
      <c r="AS119" s="78" t="b">
        <v>1</v>
      </c>
      <c r="AT119" s="78" t="s">
        <v>954</v>
      </c>
      <c r="AU119" s="78">
        <v>67</v>
      </c>
      <c r="AV119" s="83" t="s">
        <v>1583</v>
      </c>
      <c r="AW119" s="78" t="b">
        <v>0</v>
      </c>
      <c r="AX119" s="78" t="s">
        <v>1637</v>
      </c>
      <c r="AY119" s="83" t="s">
        <v>1754</v>
      </c>
      <c r="AZ119" s="78" t="s">
        <v>66</v>
      </c>
      <c r="BA119" s="78" t="str">
        <f>REPLACE(INDEX(GroupVertices[Group],MATCH(Vertices[[#This Row],[Vertex]],GroupVertices[Vertex],0)),1,1,"")</f>
        <v>21</v>
      </c>
      <c r="BB119" s="48"/>
      <c r="BC119" s="48"/>
      <c r="BD119" s="48"/>
      <c r="BE119" s="48"/>
      <c r="BF119" s="48"/>
      <c r="BG119" s="48"/>
      <c r="BH119" s="121" t="s">
        <v>2434</v>
      </c>
      <c r="BI119" s="121" t="s">
        <v>2434</v>
      </c>
      <c r="BJ119" s="121" t="s">
        <v>2527</v>
      </c>
      <c r="BK119" s="121" t="s">
        <v>2527</v>
      </c>
      <c r="BL119" s="121">
        <v>0</v>
      </c>
      <c r="BM119" s="124">
        <v>0</v>
      </c>
      <c r="BN119" s="121">
        <v>0</v>
      </c>
      <c r="BO119" s="124">
        <v>0</v>
      </c>
      <c r="BP119" s="121">
        <v>0</v>
      </c>
      <c r="BQ119" s="124">
        <v>0</v>
      </c>
      <c r="BR119" s="121">
        <v>27</v>
      </c>
      <c r="BS119" s="124">
        <v>100</v>
      </c>
      <c r="BT119" s="121">
        <v>27</v>
      </c>
      <c r="BU119" s="2"/>
      <c r="BV119" s="3"/>
      <c r="BW119" s="3"/>
      <c r="BX119" s="3"/>
      <c r="BY119" s="3"/>
    </row>
    <row r="120" spans="1:77" ht="41.45" customHeight="1">
      <c r="A120" s="64" t="s">
        <v>298</v>
      </c>
      <c r="C120" s="65"/>
      <c r="D120" s="65" t="s">
        <v>64</v>
      </c>
      <c r="E120" s="66">
        <v>186.6299366209246</v>
      </c>
      <c r="F120" s="68">
        <v>99.87900943257637</v>
      </c>
      <c r="G120" s="100" t="s">
        <v>633</v>
      </c>
      <c r="H120" s="65"/>
      <c r="I120" s="69" t="s">
        <v>298</v>
      </c>
      <c r="J120" s="70"/>
      <c r="K120" s="70"/>
      <c r="L120" s="69" t="s">
        <v>1902</v>
      </c>
      <c r="M120" s="73">
        <v>41.32212310338096</v>
      </c>
      <c r="N120" s="74">
        <v>3356.42724609375</v>
      </c>
      <c r="O120" s="74">
        <v>6430.68505859375</v>
      </c>
      <c r="P120" s="75"/>
      <c r="Q120" s="76"/>
      <c r="R120" s="76"/>
      <c r="S120" s="86"/>
      <c r="T120" s="48">
        <v>0</v>
      </c>
      <c r="U120" s="48">
        <v>1</v>
      </c>
      <c r="V120" s="49">
        <v>0</v>
      </c>
      <c r="W120" s="49">
        <v>0.009901</v>
      </c>
      <c r="X120" s="49">
        <v>0.020866</v>
      </c>
      <c r="Y120" s="49">
        <v>0.466293</v>
      </c>
      <c r="Z120" s="49">
        <v>0</v>
      </c>
      <c r="AA120" s="49">
        <v>0</v>
      </c>
      <c r="AB120" s="71">
        <v>120</v>
      </c>
      <c r="AC120" s="71"/>
      <c r="AD120" s="72"/>
      <c r="AE120" s="78" t="s">
        <v>1149</v>
      </c>
      <c r="AF120" s="78">
        <v>684</v>
      </c>
      <c r="AG120" s="78">
        <v>6177</v>
      </c>
      <c r="AH120" s="78">
        <v>4706</v>
      </c>
      <c r="AI120" s="78">
        <v>1358</v>
      </c>
      <c r="AJ120" s="78"/>
      <c r="AK120" s="78" t="s">
        <v>1285</v>
      </c>
      <c r="AL120" s="78" t="s">
        <v>985</v>
      </c>
      <c r="AM120" s="83" t="s">
        <v>1431</v>
      </c>
      <c r="AN120" s="78"/>
      <c r="AO120" s="80">
        <v>41875.52758101852</v>
      </c>
      <c r="AP120" s="83" t="s">
        <v>1547</v>
      </c>
      <c r="AQ120" s="78" t="b">
        <v>0</v>
      </c>
      <c r="AR120" s="78" t="b">
        <v>0</v>
      </c>
      <c r="AS120" s="78" t="b">
        <v>1</v>
      </c>
      <c r="AT120" s="78" t="s">
        <v>954</v>
      </c>
      <c r="AU120" s="78">
        <v>103</v>
      </c>
      <c r="AV120" s="83" t="s">
        <v>1573</v>
      </c>
      <c r="AW120" s="78" t="b">
        <v>0</v>
      </c>
      <c r="AX120" s="78" t="s">
        <v>1637</v>
      </c>
      <c r="AY120" s="83" t="s">
        <v>1755</v>
      </c>
      <c r="AZ120" s="78" t="s">
        <v>66</v>
      </c>
      <c r="BA120" s="78" t="str">
        <f>REPLACE(INDEX(GroupVertices[Group],MATCH(Vertices[[#This Row],[Vertex]],GroupVertices[Vertex],0)),1,1,"")</f>
        <v>1</v>
      </c>
      <c r="BB120" s="48"/>
      <c r="BC120" s="48"/>
      <c r="BD120" s="48"/>
      <c r="BE120" s="48"/>
      <c r="BF120" s="48"/>
      <c r="BG120" s="48"/>
      <c r="BH120" s="121" t="s">
        <v>2435</v>
      </c>
      <c r="BI120" s="121" t="s">
        <v>2461</v>
      </c>
      <c r="BJ120" s="121" t="s">
        <v>2528</v>
      </c>
      <c r="BK120" s="121" t="s">
        <v>2528</v>
      </c>
      <c r="BL120" s="121">
        <v>4</v>
      </c>
      <c r="BM120" s="124">
        <v>10.256410256410257</v>
      </c>
      <c r="BN120" s="121">
        <v>0</v>
      </c>
      <c r="BO120" s="124">
        <v>0</v>
      </c>
      <c r="BP120" s="121">
        <v>0</v>
      </c>
      <c r="BQ120" s="124">
        <v>0</v>
      </c>
      <c r="BR120" s="121">
        <v>35</v>
      </c>
      <c r="BS120" s="124">
        <v>89.74358974358974</v>
      </c>
      <c r="BT120" s="121">
        <v>39</v>
      </c>
      <c r="BU120" s="2"/>
      <c r="BV120" s="3"/>
      <c r="BW120" s="3"/>
      <c r="BX120" s="3"/>
      <c r="BY120" s="3"/>
    </row>
    <row r="121" spans="1:77" ht="41.45" customHeight="1">
      <c r="A121" s="64" t="s">
        <v>300</v>
      </c>
      <c r="C121" s="65"/>
      <c r="D121" s="65" t="s">
        <v>64</v>
      </c>
      <c r="E121" s="66">
        <v>163.3796273386498</v>
      </c>
      <c r="F121" s="68">
        <v>99.9932228045445</v>
      </c>
      <c r="G121" s="100" t="s">
        <v>1628</v>
      </c>
      <c r="H121" s="65"/>
      <c r="I121" s="69" t="s">
        <v>300</v>
      </c>
      <c r="J121" s="70"/>
      <c r="K121" s="70"/>
      <c r="L121" s="69" t="s">
        <v>1903</v>
      </c>
      <c r="M121" s="73">
        <v>3.258613338800358</v>
      </c>
      <c r="N121" s="74">
        <v>3256.117919921875</v>
      </c>
      <c r="O121" s="74">
        <v>3416.129150390625</v>
      </c>
      <c r="P121" s="75"/>
      <c r="Q121" s="76"/>
      <c r="R121" s="76"/>
      <c r="S121" s="86"/>
      <c r="T121" s="48">
        <v>1</v>
      </c>
      <c r="U121" s="48">
        <v>1</v>
      </c>
      <c r="V121" s="49">
        <v>0</v>
      </c>
      <c r="W121" s="49">
        <v>0</v>
      </c>
      <c r="X121" s="49">
        <v>0</v>
      </c>
      <c r="Y121" s="49">
        <v>0.999996</v>
      </c>
      <c r="Z121" s="49">
        <v>0</v>
      </c>
      <c r="AA121" s="49" t="s">
        <v>2838</v>
      </c>
      <c r="AB121" s="71">
        <v>121</v>
      </c>
      <c r="AC121" s="71"/>
      <c r="AD121" s="72"/>
      <c r="AE121" s="78" t="s">
        <v>1150</v>
      </c>
      <c r="AF121" s="78">
        <v>967</v>
      </c>
      <c r="AG121" s="78">
        <v>346</v>
      </c>
      <c r="AH121" s="78">
        <v>4586</v>
      </c>
      <c r="AI121" s="78">
        <v>6823</v>
      </c>
      <c r="AJ121" s="78"/>
      <c r="AK121" s="78" t="s">
        <v>1286</v>
      </c>
      <c r="AL121" s="78" t="s">
        <v>1314</v>
      </c>
      <c r="AM121" s="83" t="s">
        <v>1432</v>
      </c>
      <c r="AN121" s="78"/>
      <c r="AO121" s="80">
        <v>40133.824467592596</v>
      </c>
      <c r="AP121" s="83" t="s">
        <v>1548</v>
      </c>
      <c r="AQ121" s="78" t="b">
        <v>0</v>
      </c>
      <c r="AR121" s="78" t="b">
        <v>0</v>
      </c>
      <c r="AS121" s="78" t="b">
        <v>1</v>
      </c>
      <c r="AT121" s="78" t="s">
        <v>954</v>
      </c>
      <c r="AU121" s="78">
        <v>27</v>
      </c>
      <c r="AV121" s="83" t="s">
        <v>1573</v>
      </c>
      <c r="AW121" s="78" t="b">
        <v>0</v>
      </c>
      <c r="AX121" s="78" t="s">
        <v>1637</v>
      </c>
      <c r="AY121" s="83" t="s">
        <v>1756</v>
      </c>
      <c r="AZ121" s="78" t="s">
        <v>66</v>
      </c>
      <c r="BA121" s="78" t="str">
        <f>REPLACE(INDEX(GroupVertices[Group],MATCH(Vertices[[#This Row],[Vertex]],GroupVertices[Vertex],0)),1,1,"")</f>
        <v>2</v>
      </c>
      <c r="BB121" s="48"/>
      <c r="BC121" s="48"/>
      <c r="BD121" s="48"/>
      <c r="BE121" s="48"/>
      <c r="BF121" s="48"/>
      <c r="BG121" s="48"/>
      <c r="BH121" s="121" t="s">
        <v>2436</v>
      </c>
      <c r="BI121" s="121" t="s">
        <v>2436</v>
      </c>
      <c r="BJ121" s="121" t="s">
        <v>2529</v>
      </c>
      <c r="BK121" s="121" t="s">
        <v>2529</v>
      </c>
      <c r="BL121" s="121">
        <v>1</v>
      </c>
      <c r="BM121" s="124">
        <v>7.6923076923076925</v>
      </c>
      <c r="BN121" s="121">
        <v>0</v>
      </c>
      <c r="BO121" s="124">
        <v>0</v>
      </c>
      <c r="BP121" s="121">
        <v>0</v>
      </c>
      <c r="BQ121" s="124">
        <v>0</v>
      </c>
      <c r="BR121" s="121">
        <v>12</v>
      </c>
      <c r="BS121" s="124">
        <v>92.3076923076923</v>
      </c>
      <c r="BT121" s="121">
        <v>13</v>
      </c>
      <c r="BU121" s="2"/>
      <c r="BV121" s="3"/>
      <c r="BW121" s="3"/>
      <c r="BX121" s="3"/>
      <c r="BY121" s="3"/>
    </row>
    <row r="122" spans="1:77" ht="41.45" customHeight="1">
      <c r="A122" s="64" t="s">
        <v>302</v>
      </c>
      <c r="C122" s="65"/>
      <c r="D122" s="65" t="s">
        <v>64</v>
      </c>
      <c r="E122" s="66">
        <v>188.4521611693725</v>
      </c>
      <c r="F122" s="68">
        <v>99.87005805013949</v>
      </c>
      <c r="G122" s="100" t="s">
        <v>634</v>
      </c>
      <c r="H122" s="65"/>
      <c r="I122" s="69" t="s">
        <v>302</v>
      </c>
      <c r="J122" s="70"/>
      <c r="K122" s="70"/>
      <c r="L122" s="69" t="s">
        <v>1904</v>
      </c>
      <c r="M122" s="73">
        <v>44.30532049017796</v>
      </c>
      <c r="N122" s="74">
        <v>4617.24951171875</v>
      </c>
      <c r="O122" s="74">
        <v>7811.63427734375</v>
      </c>
      <c r="P122" s="75"/>
      <c r="Q122" s="76"/>
      <c r="R122" s="76"/>
      <c r="S122" s="86"/>
      <c r="T122" s="48">
        <v>0</v>
      </c>
      <c r="U122" s="48">
        <v>3</v>
      </c>
      <c r="V122" s="49">
        <v>168</v>
      </c>
      <c r="W122" s="49">
        <v>0.010989</v>
      </c>
      <c r="X122" s="49">
        <v>0.028453</v>
      </c>
      <c r="Y122" s="49">
        <v>1.147296</v>
      </c>
      <c r="Z122" s="49">
        <v>0.16666666666666666</v>
      </c>
      <c r="AA122" s="49">
        <v>0</v>
      </c>
      <c r="AB122" s="71">
        <v>122</v>
      </c>
      <c r="AC122" s="71"/>
      <c r="AD122" s="72"/>
      <c r="AE122" s="78" t="s">
        <v>1151</v>
      </c>
      <c r="AF122" s="78">
        <v>7264</v>
      </c>
      <c r="AG122" s="78">
        <v>6634</v>
      </c>
      <c r="AH122" s="78">
        <v>23767</v>
      </c>
      <c r="AI122" s="78">
        <v>15722</v>
      </c>
      <c r="AJ122" s="78"/>
      <c r="AK122" s="78" t="s">
        <v>1287</v>
      </c>
      <c r="AL122" s="78" t="s">
        <v>985</v>
      </c>
      <c r="AM122" s="78"/>
      <c r="AN122" s="78"/>
      <c r="AO122" s="80">
        <v>42538.485138888886</v>
      </c>
      <c r="AP122" s="83" t="s">
        <v>1549</v>
      </c>
      <c r="AQ122" s="78" t="b">
        <v>1</v>
      </c>
      <c r="AR122" s="78" t="b">
        <v>0</v>
      </c>
      <c r="AS122" s="78" t="b">
        <v>1</v>
      </c>
      <c r="AT122" s="78" t="s">
        <v>954</v>
      </c>
      <c r="AU122" s="78">
        <v>48</v>
      </c>
      <c r="AV122" s="78"/>
      <c r="AW122" s="78" t="b">
        <v>0</v>
      </c>
      <c r="AX122" s="78" t="s">
        <v>1637</v>
      </c>
      <c r="AY122" s="83" t="s">
        <v>1757</v>
      </c>
      <c r="AZ122" s="78" t="s">
        <v>66</v>
      </c>
      <c r="BA122" s="78" t="str">
        <f>REPLACE(INDEX(GroupVertices[Group],MATCH(Vertices[[#This Row],[Vertex]],GroupVertices[Vertex],0)),1,1,"")</f>
        <v>3</v>
      </c>
      <c r="BB122" s="48"/>
      <c r="BC122" s="48"/>
      <c r="BD122" s="48"/>
      <c r="BE122" s="48"/>
      <c r="BF122" s="48"/>
      <c r="BG122" s="48"/>
      <c r="BH122" s="121" t="s">
        <v>2432</v>
      </c>
      <c r="BI122" s="121" t="s">
        <v>2432</v>
      </c>
      <c r="BJ122" s="121" t="s">
        <v>2526</v>
      </c>
      <c r="BK122" s="121" t="s">
        <v>2526</v>
      </c>
      <c r="BL122" s="121">
        <v>4</v>
      </c>
      <c r="BM122" s="124">
        <v>10.256410256410257</v>
      </c>
      <c r="BN122" s="121">
        <v>0</v>
      </c>
      <c r="BO122" s="124">
        <v>0</v>
      </c>
      <c r="BP122" s="121">
        <v>0</v>
      </c>
      <c r="BQ122" s="124">
        <v>0</v>
      </c>
      <c r="BR122" s="121">
        <v>35</v>
      </c>
      <c r="BS122" s="124">
        <v>89.74358974358974</v>
      </c>
      <c r="BT122" s="121">
        <v>39</v>
      </c>
      <c r="BU122" s="2"/>
      <c r="BV122" s="3"/>
      <c r="BW122" s="3"/>
      <c r="BX122" s="3"/>
      <c r="BY122" s="3"/>
    </row>
    <row r="123" spans="1:77" ht="41.45" customHeight="1">
      <c r="A123" s="64" t="s">
        <v>304</v>
      </c>
      <c r="C123" s="65"/>
      <c r="D123" s="65" t="s">
        <v>64</v>
      </c>
      <c r="E123" s="66">
        <v>164.57184865152928</v>
      </c>
      <c r="F123" s="68">
        <v>99.98736621078383</v>
      </c>
      <c r="G123" s="100" t="s">
        <v>635</v>
      </c>
      <c r="H123" s="65"/>
      <c r="I123" s="69" t="s">
        <v>304</v>
      </c>
      <c r="J123" s="70"/>
      <c r="K123" s="70"/>
      <c r="L123" s="69" t="s">
        <v>1905</v>
      </c>
      <c r="M123" s="73">
        <v>5.210420819439974</v>
      </c>
      <c r="N123" s="74">
        <v>1029.7864990234375</v>
      </c>
      <c r="O123" s="74">
        <v>2540.92236328125</v>
      </c>
      <c r="P123" s="75"/>
      <c r="Q123" s="76"/>
      <c r="R123" s="76"/>
      <c r="S123" s="86"/>
      <c r="T123" s="48">
        <v>1</v>
      </c>
      <c r="U123" s="48">
        <v>1</v>
      </c>
      <c r="V123" s="49">
        <v>0</v>
      </c>
      <c r="W123" s="49">
        <v>0</v>
      </c>
      <c r="X123" s="49">
        <v>0</v>
      </c>
      <c r="Y123" s="49">
        <v>0.999996</v>
      </c>
      <c r="Z123" s="49">
        <v>0</v>
      </c>
      <c r="AA123" s="49" t="s">
        <v>2838</v>
      </c>
      <c r="AB123" s="71">
        <v>123</v>
      </c>
      <c r="AC123" s="71"/>
      <c r="AD123" s="72"/>
      <c r="AE123" s="78" t="s">
        <v>1152</v>
      </c>
      <c r="AF123" s="78">
        <v>363</v>
      </c>
      <c r="AG123" s="78">
        <v>645</v>
      </c>
      <c r="AH123" s="78">
        <v>1772</v>
      </c>
      <c r="AI123" s="78">
        <v>1027</v>
      </c>
      <c r="AJ123" s="78"/>
      <c r="AK123" s="78" t="s">
        <v>1288</v>
      </c>
      <c r="AL123" s="78" t="s">
        <v>985</v>
      </c>
      <c r="AM123" s="83" t="s">
        <v>1433</v>
      </c>
      <c r="AN123" s="78"/>
      <c r="AO123" s="80">
        <v>41584.35737268518</v>
      </c>
      <c r="AP123" s="83" t="s">
        <v>1550</v>
      </c>
      <c r="AQ123" s="78" t="b">
        <v>0</v>
      </c>
      <c r="AR123" s="78" t="b">
        <v>0</v>
      </c>
      <c r="AS123" s="78" t="b">
        <v>1</v>
      </c>
      <c r="AT123" s="78" t="s">
        <v>954</v>
      </c>
      <c r="AU123" s="78">
        <v>8</v>
      </c>
      <c r="AV123" s="83" t="s">
        <v>1573</v>
      </c>
      <c r="AW123" s="78" t="b">
        <v>0</v>
      </c>
      <c r="AX123" s="78" t="s">
        <v>1637</v>
      </c>
      <c r="AY123" s="83" t="s">
        <v>1758</v>
      </c>
      <c r="AZ123" s="78" t="s">
        <v>66</v>
      </c>
      <c r="BA123" s="78" t="str">
        <f>REPLACE(INDEX(GroupVertices[Group],MATCH(Vertices[[#This Row],[Vertex]],GroupVertices[Vertex],0)),1,1,"")</f>
        <v>2</v>
      </c>
      <c r="BB123" s="48" t="s">
        <v>483</v>
      </c>
      <c r="BC123" s="48" t="s">
        <v>483</v>
      </c>
      <c r="BD123" s="48" t="s">
        <v>501</v>
      </c>
      <c r="BE123" s="48" t="s">
        <v>501</v>
      </c>
      <c r="BF123" s="48" t="s">
        <v>523</v>
      </c>
      <c r="BG123" s="48" t="s">
        <v>523</v>
      </c>
      <c r="BH123" s="121" t="s">
        <v>2437</v>
      </c>
      <c r="BI123" s="121" t="s">
        <v>2437</v>
      </c>
      <c r="BJ123" s="121" t="s">
        <v>2530</v>
      </c>
      <c r="BK123" s="121" t="s">
        <v>2530</v>
      </c>
      <c r="BL123" s="121">
        <v>6</v>
      </c>
      <c r="BM123" s="124">
        <v>18.181818181818183</v>
      </c>
      <c r="BN123" s="121">
        <v>0</v>
      </c>
      <c r="BO123" s="124">
        <v>0</v>
      </c>
      <c r="BP123" s="121">
        <v>0</v>
      </c>
      <c r="BQ123" s="124">
        <v>0</v>
      </c>
      <c r="BR123" s="121">
        <v>27</v>
      </c>
      <c r="BS123" s="124">
        <v>81.81818181818181</v>
      </c>
      <c r="BT123" s="121">
        <v>33</v>
      </c>
      <c r="BU123" s="2"/>
      <c r="BV123" s="3"/>
      <c r="BW123" s="3"/>
      <c r="BX123" s="3"/>
      <c r="BY123" s="3"/>
    </row>
    <row r="124" spans="1:77" ht="41.45" customHeight="1">
      <c r="A124" s="64" t="s">
        <v>305</v>
      </c>
      <c r="C124" s="65"/>
      <c r="D124" s="65" t="s">
        <v>64</v>
      </c>
      <c r="E124" s="66">
        <v>162.49842028130413</v>
      </c>
      <c r="F124" s="68">
        <v>99.99755159123718</v>
      </c>
      <c r="G124" s="100" t="s">
        <v>636</v>
      </c>
      <c r="H124" s="65"/>
      <c r="I124" s="69" t="s">
        <v>305</v>
      </c>
      <c r="J124" s="70"/>
      <c r="K124" s="70"/>
      <c r="L124" s="69" t="s">
        <v>1906</v>
      </c>
      <c r="M124" s="73">
        <v>1.8159730270232508</v>
      </c>
      <c r="N124" s="74">
        <v>7037.9580078125</v>
      </c>
      <c r="O124" s="74">
        <v>3320.256103515625</v>
      </c>
      <c r="P124" s="75"/>
      <c r="Q124" s="76"/>
      <c r="R124" s="76"/>
      <c r="S124" s="86"/>
      <c r="T124" s="48">
        <v>0</v>
      </c>
      <c r="U124" s="48">
        <v>2</v>
      </c>
      <c r="V124" s="49">
        <v>2</v>
      </c>
      <c r="W124" s="49">
        <v>0.5</v>
      </c>
      <c r="X124" s="49">
        <v>0</v>
      </c>
      <c r="Y124" s="49">
        <v>1.459454</v>
      </c>
      <c r="Z124" s="49">
        <v>0</v>
      </c>
      <c r="AA124" s="49">
        <v>0</v>
      </c>
      <c r="AB124" s="71">
        <v>124</v>
      </c>
      <c r="AC124" s="71"/>
      <c r="AD124" s="72"/>
      <c r="AE124" s="78" t="s">
        <v>1153</v>
      </c>
      <c r="AF124" s="78">
        <v>114</v>
      </c>
      <c r="AG124" s="78">
        <v>125</v>
      </c>
      <c r="AH124" s="78">
        <v>1289</v>
      </c>
      <c r="AI124" s="78">
        <v>358</v>
      </c>
      <c r="AJ124" s="78"/>
      <c r="AK124" s="78" t="s">
        <v>1289</v>
      </c>
      <c r="AL124" s="78" t="s">
        <v>985</v>
      </c>
      <c r="AM124" s="78"/>
      <c r="AN124" s="78"/>
      <c r="AO124" s="80">
        <v>42558.20763888889</v>
      </c>
      <c r="AP124" s="78"/>
      <c r="AQ124" s="78" t="b">
        <v>1</v>
      </c>
      <c r="AR124" s="78" t="b">
        <v>0</v>
      </c>
      <c r="AS124" s="78" t="b">
        <v>1</v>
      </c>
      <c r="AT124" s="78" t="s">
        <v>954</v>
      </c>
      <c r="AU124" s="78">
        <v>17</v>
      </c>
      <c r="AV124" s="78"/>
      <c r="AW124" s="78" t="b">
        <v>0</v>
      </c>
      <c r="AX124" s="78" t="s">
        <v>1637</v>
      </c>
      <c r="AY124" s="83" t="s">
        <v>1759</v>
      </c>
      <c r="AZ124" s="78" t="s">
        <v>66</v>
      </c>
      <c r="BA124" s="78" t="str">
        <f>REPLACE(INDEX(GroupVertices[Group],MATCH(Vertices[[#This Row],[Vertex]],GroupVertices[Vertex],0)),1,1,"")</f>
        <v>13</v>
      </c>
      <c r="BB124" s="48" t="s">
        <v>484</v>
      </c>
      <c r="BC124" s="48" t="s">
        <v>484</v>
      </c>
      <c r="BD124" s="48" t="s">
        <v>502</v>
      </c>
      <c r="BE124" s="48" t="s">
        <v>502</v>
      </c>
      <c r="BF124" s="48"/>
      <c r="BG124" s="48"/>
      <c r="BH124" s="121" t="s">
        <v>2438</v>
      </c>
      <c r="BI124" s="121" t="s">
        <v>2438</v>
      </c>
      <c r="BJ124" s="121" t="s">
        <v>2531</v>
      </c>
      <c r="BK124" s="121" t="s">
        <v>2531</v>
      </c>
      <c r="BL124" s="121">
        <v>4</v>
      </c>
      <c r="BM124" s="124">
        <v>13.333333333333334</v>
      </c>
      <c r="BN124" s="121">
        <v>0</v>
      </c>
      <c r="BO124" s="124">
        <v>0</v>
      </c>
      <c r="BP124" s="121">
        <v>0</v>
      </c>
      <c r="BQ124" s="124">
        <v>0</v>
      </c>
      <c r="BR124" s="121">
        <v>26</v>
      </c>
      <c r="BS124" s="124">
        <v>86.66666666666667</v>
      </c>
      <c r="BT124" s="121">
        <v>30</v>
      </c>
      <c r="BU124" s="2"/>
      <c r="BV124" s="3"/>
      <c r="BW124" s="3"/>
      <c r="BX124" s="3"/>
      <c r="BY124" s="3"/>
    </row>
    <row r="125" spans="1:77" ht="41.45" customHeight="1">
      <c r="A125" s="64" t="s">
        <v>353</v>
      </c>
      <c r="C125" s="65"/>
      <c r="D125" s="65" t="s">
        <v>64</v>
      </c>
      <c r="E125" s="66">
        <v>162</v>
      </c>
      <c r="F125" s="68">
        <v>100</v>
      </c>
      <c r="G125" s="100" t="s">
        <v>638</v>
      </c>
      <c r="H125" s="65"/>
      <c r="I125" s="69" t="s">
        <v>353</v>
      </c>
      <c r="J125" s="70"/>
      <c r="K125" s="70"/>
      <c r="L125" s="69" t="s">
        <v>1907</v>
      </c>
      <c r="M125" s="73">
        <v>1</v>
      </c>
      <c r="N125" s="74">
        <v>6612.39892578125</v>
      </c>
      <c r="O125" s="74">
        <v>3320.256103515625</v>
      </c>
      <c r="P125" s="75"/>
      <c r="Q125" s="76"/>
      <c r="R125" s="76"/>
      <c r="S125" s="86"/>
      <c r="T125" s="48">
        <v>1</v>
      </c>
      <c r="U125" s="48">
        <v>0</v>
      </c>
      <c r="V125" s="49">
        <v>0</v>
      </c>
      <c r="W125" s="49">
        <v>0.333333</v>
      </c>
      <c r="X125" s="49">
        <v>0</v>
      </c>
      <c r="Y125" s="49">
        <v>0.770268</v>
      </c>
      <c r="Z125" s="49">
        <v>0</v>
      </c>
      <c r="AA125" s="49">
        <v>0</v>
      </c>
      <c r="AB125" s="71">
        <v>125</v>
      </c>
      <c r="AC125" s="71"/>
      <c r="AD125" s="72"/>
      <c r="AE125" s="78" t="s">
        <v>1154</v>
      </c>
      <c r="AF125" s="78">
        <v>0</v>
      </c>
      <c r="AG125" s="78">
        <v>0</v>
      </c>
      <c r="AH125" s="78">
        <v>6</v>
      </c>
      <c r="AI125" s="78">
        <v>0</v>
      </c>
      <c r="AJ125" s="78"/>
      <c r="AK125" s="78"/>
      <c r="AL125" s="78"/>
      <c r="AM125" s="78"/>
      <c r="AN125" s="78"/>
      <c r="AO125" s="80">
        <v>42110.611446759256</v>
      </c>
      <c r="AP125" s="78"/>
      <c r="AQ125" s="78" t="b">
        <v>1</v>
      </c>
      <c r="AR125" s="78" t="b">
        <v>1</v>
      </c>
      <c r="AS125" s="78" t="b">
        <v>0</v>
      </c>
      <c r="AT125" s="78"/>
      <c r="AU125" s="78">
        <v>0</v>
      </c>
      <c r="AV125" s="83" t="s">
        <v>1573</v>
      </c>
      <c r="AW125" s="78" t="b">
        <v>0</v>
      </c>
      <c r="AX125" s="78" t="s">
        <v>1637</v>
      </c>
      <c r="AY125" s="83" t="s">
        <v>1760</v>
      </c>
      <c r="AZ125" s="78" t="s">
        <v>65</v>
      </c>
      <c r="BA125" s="78" t="str">
        <f>REPLACE(INDEX(GroupVertices[Group],MATCH(Vertices[[#This Row],[Vertex]],GroupVertices[Vertex],0)),1,1,"")</f>
        <v>13</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354</v>
      </c>
      <c r="C126" s="65"/>
      <c r="D126" s="65" t="s">
        <v>64</v>
      </c>
      <c r="E126" s="66">
        <v>167.70591538036962</v>
      </c>
      <c r="F126" s="68">
        <v>99.9719706164832</v>
      </c>
      <c r="G126" s="100" t="s">
        <v>1629</v>
      </c>
      <c r="H126" s="65"/>
      <c r="I126" s="69" t="s">
        <v>354</v>
      </c>
      <c r="J126" s="70"/>
      <c r="K126" s="70"/>
      <c r="L126" s="69" t="s">
        <v>1908</v>
      </c>
      <c r="M126" s="73">
        <v>10.341259213362175</v>
      </c>
      <c r="N126" s="74">
        <v>6612.39892578125</v>
      </c>
      <c r="O126" s="74">
        <v>2573.27197265625</v>
      </c>
      <c r="P126" s="75"/>
      <c r="Q126" s="76"/>
      <c r="R126" s="76"/>
      <c r="S126" s="86"/>
      <c r="T126" s="48">
        <v>1</v>
      </c>
      <c r="U126" s="48">
        <v>0</v>
      </c>
      <c r="V126" s="49">
        <v>0</v>
      </c>
      <c r="W126" s="49">
        <v>0.333333</v>
      </c>
      <c r="X126" s="49">
        <v>0</v>
      </c>
      <c r="Y126" s="49">
        <v>0.770268</v>
      </c>
      <c r="Z126" s="49">
        <v>0</v>
      </c>
      <c r="AA126" s="49">
        <v>0</v>
      </c>
      <c r="AB126" s="71">
        <v>126</v>
      </c>
      <c r="AC126" s="71"/>
      <c r="AD126" s="72"/>
      <c r="AE126" s="78" t="s">
        <v>1155</v>
      </c>
      <c r="AF126" s="78">
        <v>771</v>
      </c>
      <c r="AG126" s="78">
        <v>1431</v>
      </c>
      <c r="AH126" s="78">
        <v>1163</v>
      </c>
      <c r="AI126" s="78">
        <v>164</v>
      </c>
      <c r="AJ126" s="78"/>
      <c r="AK126" s="78" t="s">
        <v>1290</v>
      </c>
      <c r="AL126" s="78" t="s">
        <v>1004</v>
      </c>
      <c r="AM126" s="83" t="s">
        <v>1434</v>
      </c>
      <c r="AN126" s="78"/>
      <c r="AO126" s="80">
        <v>40773.867476851854</v>
      </c>
      <c r="AP126" s="83" t="s">
        <v>1551</v>
      </c>
      <c r="AQ126" s="78" t="b">
        <v>0</v>
      </c>
      <c r="AR126" s="78" t="b">
        <v>0</v>
      </c>
      <c r="AS126" s="78" t="b">
        <v>0</v>
      </c>
      <c r="AT126" s="78"/>
      <c r="AU126" s="78">
        <v>4</v>
      </c>
      <c r="AV126" s="83" t="s">
        <v>1584</v>
      </c>
      <c r="AW126" s="78" t="b">
        <v>0</v>
      </c>
      <c r="AX126" s="78" t="s">
        <v>1637</v>
      </c>
      <c r="AY126" s="83" t="s">
        <v>1761</v>
      </c>
      <c r="AZ126" s="78" t="s">
        <v>65</v>
      </c>
      <c r="BA126" s="78" t="str">
        <f>REPLACE(INDEX(GroupVertices[Group],MATCH(Vertices[[#This Row],[Vertex]],GroupVertices[Vertex],0)),1,1,"")</f>
        <v>13</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306</v>
      </c>
      <c r="C127" s="65"/>
      <c r="D127" s="65" t="s">
        <v>64</v>
      </c>
      <c r="E127" s="66">
        <v>162.31101425553376</v>
      </c>
      <c r="F127" s="68">
        <v>99.998472192932</v>
      </c>
      <c r="G127" s="100" t="s">
        <v>637</v>
      </c>
      <c r="H127" s="65"/>
      <c r="I127" s="69" t="s">
        <v>306</v>
      </c>
      <c r="J127" s="70"/>
      <c r="K127" s="70"/>
      <c r="L127" s="69" t="s">
        <v>1909</v>
      </c>
      <c r="M127" s="73">
        <v>1.5091671688625086</v>
      </c>
      <c r="N127" s="74">
        <v>1233.1236572265625</v>
      </c>
      <c r="O127" s="74">
        <v>5215.28125</v>
      </c>
      <c r="P127" s="75"/>
      <c r="Q127" s="76"/>
      <c r="R127" s="76"/>
      <c r="S127" s="86"/>
      <c r="T127" s="48">
        <v>0</v>
      </c>
      <c r="U127" s="48">
        <v>1</v>
      </c>
      <c r="V127" s="49">
        <v>0</v>
      </c>
      <c r="W127" s="49">
        <v>0.009901</v>
      </c>
      <c r="X127" s="49">
        <v>0.020866</v>
      </c>
      <c r="Y127" s="49">
        <v>0.466293</v>
      </c>
      <c r="Z127" s="49">
        <v>0</v>
      </c>
      <c r="AA127" s="49">
        <v>0</v>
      </c>
      <c r="AB127" s="71">
        <v>127</v>
      </c>
      <c r="AC127" s="71"/>
      <c r="AD127" s="72"/>
      <c r="AE127" s="78" t="s">
        <v>1156</v>
      </c>
      <c r="AF127" s="78">
        <v>366</v>
      </c>
      <c r="AG127" s="78">
        <v>78</v>
      </c>
      <c r="AH127" s="78">
        <v>388</v>
      </c>
      <c r="AI127" s="78">
        <v>250</v>
      </c>
      <c r="AJ127" s="78"/>
      <c r="AK127" s="78" t="s">
        <v>1291</v>
      </c>
      <c r="AL127" s="78" t="s">
        <v>1363</v>
      </c>
      <c r="AM127" s="78"/>
      <c r="AN127" s="78"/>
      <c r="AO127" s="80">
        <v>40731.75556712963</v>
      </c>
      <c r="AP127" s="83" t="s">
        <v>1552</v>
      </c>
      <c r="AQ127" s="78" t="b">
        <v>1</v>
      </c>
      <c r="AR127" s="78" t="b">
        <v>0</v>
      </c>
      <c r="AS127" s="78" t="b">
        <v>0</v>
      </c>
      <c r="AT127" s="78" t="s">
        <v>954</v>
      </c>
      <c r="AU127" s="78">
        <v>0</v>
      </c>
      <c r="AV127" s="83" t="s">
        <v>1573</v>
      </c>
      <c r="AW127" s="78" t="b">
        <v>0</v>
      </c>
      <c r="AX127" s="78" t="s">
        <v>1637</v>
      </c>
      <c r="AY127" s="83" t="s">
        <v>1762</v>
      </c>
      <c r="AZ127" s="78" t="s">
        <v>66</v>
      </c>
      <c r="BA127" s="78" t="str">
        <f>REPLACE(INDEX(GroupVertices[Group],MATCH(Vertices[[#This Row],[Vertex]],GroupVertices[Vertex],0)),1,1,"")</f>
        <v>1</v>
      </c>
      <c r="BB127" s="48" t="s">
        <v>474</v>
      </c>
      <c r="BC127" s="48" t="s">
        <v>474</v>
      </c>
      <c r="BD127" s="48" t="s">
        <v>494</v>
      </c>
      <c r="BE127" s="48" t="s">
        <v>494</v>
      </c>
      <c r="BF127" s="48" t="s">
        <v>510</v>
      </c>
      <c r="BG127" s="48" t="s">
        <v>510</v>
      </c>
      <c r="BH127" s="121" t="s">
        <v>2392</v>
      </c>
      <c r="BI127" s="121" t="s">
        <v>2392</v>
      </c>
      <c r="BJ127" s="121" t="s">
        <v>2491</v>
      </c>
      <c r="BK127" s="121" t="s">
        <v>2491</v>
      </c>
      <c r="BL127" s="121">
        <v>2</v>
      </c>
      <c r="BM127" s="124">
        <v>11.11111111111111</v>
      </c>
      <c r="BN127" s="121">
        <v>0</v>
      </c>
      <c r="BO127" s="124">
        <v>0</v>
      </c>
      <c r="BP127" s="121">
        <v>0</v>
      </c>
      <c r="BQ127" s="124">
        <v>0</v>
      </c>
      <c r="BR127" s="121">
        <v>16</v>
      </c>
      <c r="BS127" s="124">
        <v>88.88888888888889</v>
      </c>
      <c r="BT127" s="121">
        <v>18</v>
      </c>
      <c r="BU127" s="2"/>
      <c r="BV127" s="3"/>
      <c r="BW127" s="3"/>
      <c r="BX127" s="3"/>
      <c r="BY127" s="3"/>
    </row>
    <row r="128" spans="1:77" ht="41.45" customHeight="1">
      <c r="A128" s="64" t="s">
        <v>307</v>
      </c>
      <c r="C128" s="65"/>
      <c r="D128" s="65" t="s">
        <v>64</v>
      </c>
      <c r="E128" s="66">
        <v>162.00797472450085</v>
      </c>
      <c r="F128" s="68">
        <v>99.9999608254598</v>
      </c>
      <c r="G128" s="100" t="s">
        <v>638</v>
      </c>
      <c r="H128" s="65"/>
      <c r="I128" s="69" t="s">
        <v>307</v>
      </c>
      <c r="J128" s="70"/>
      <c r="K128" s="70"/>
      <c r="L128" s="69" t="s">
        <v>1910</v>
      </c>
      <c r="M128" s="73">
        <v>1.013055568432372</v>
      </c>
      <c r="N128" s="74">
        <v>8702.8330078125</v>
      </c>
      <c r="O128" s="74">
        <v>3720.216064453125</v>
      </c>
      <c r="P128" s="75"/>
      <c r="Q128" s="76"/>
      <c r="R128" s="76"/>
      <c r="S128" s="86"/>
      <c r="T128" s="48">
        <v>0</v>
      </c>
      <c r="U128" s="48">
        <v>1</v>
      </c>
      <c r="V128" s="49">
        <v>0</v>
      </c>
      <c r="W128" s="49">
        <v>1</v>
      </c>
      <c r="X128" s="49">
        <v>0</v>
      </c>
      <c r="Y128" s="49">
        <v>0.999996</v>
      </c>
      <c r="Z128" s="49">
        <v>0</v>
      </c>
      <c r="AA128" s="49">
        <v>0</v>
      </c>
      <c r="AB128" s="71">
        <v>128</v>
      </c>
      <c r="AC128" s="71"/>
      <c r="AD128" s="72"/>
      <c r="AE128" s="78" t="s">
        <v>1157</v>
      </c>
      <c r="AF128" s="78">
        <v>3</v>
      </c>
      <c r="AG128" s="78">
        <v>2</v>
      </c>
      <c r="AH128" s="78">
        <v>1</v>
      </c>
      <c r="AI128" s="78">
        <v>0</v>
      </c>
      <c r="AJ128" s="78"/>
      <c r="AK128" s="78"/>
      <c r="AL128" s="78"/>
      <c r="AM128" s="78"/>
      <c r="AN128" s="78"/>
      <c r="AO128" s="80">
        <v>43600.14502314815</v>
      </c>
      <c r="AP128" s="78"/>
      <c r="AQ128" s="78" t="b">
        <v>1</v>
      </c>
      <c r="AR128" s="78" t="b">
        <v>1</v>
      </c>
      <c r="AS128" s="78" t="b">
        <v>0</v>
      </c>
      <c r="AT128" s="78" t="s">
        <v>954</v>
      </c>
      <c r="AU128" s="78">
        <v>0</v>
      </c>
      <c r="AV128" s="78"/>
      <c r="AW128" s="78" t="b">
        <v>0</v>
      </c>
      <c r="AX128" s="78" t="s">
        <v>1637</v>
      </c>
      <c r="AY128" s="83" t="s">
        <v>1763</v>
      </c>
      <c r="AZ128" s="78" t="s">
        <v>66</v>
      </c>
      <c r="BA128" s="78" t="str">
        <f>REPLACE(INDEX(GroupVertices[Group],MATCH(Vertices[[#This Row],[Vertex]],GroupVertices[Vertex],0)),1,1,"")</f>
        <v>20</v>
      </c>
      <c r="BB128" s="48"/>
      <c r="BC128" s="48"/>
      <c r="BD128" s="48"/>
      <c r="BE128" s="48"/>
      <c r="BF128" s="48"/>
      <c r="BG128" s="48"/>
      <c r="BH128" s="121" t="s">
        <v>2439</v>
      </c>
      <c r="BI128" s="121" t="s">
        <v>2439</v>
      </c>
      <c r="BJ128" s="121" t="s">
        <v>2532</v>
      </c>
      <c r="BK128" s="121" t="s">
        <v>2532</v>
      </c>
      <c r="BL128" s="121">
        <v>0</v>
      </c>
      <c r="BM128" s="124">
        <v>0</v>
      </c>
      <c r="BN128" s="121">
        <v>1</v>
      </c>
      <c r="BO128" s="124">
        <v>4.545454545454546</v>
      </c>
      <c r="BP128" s="121">
        <v>0</v>
      </c>
      <c r="BQ128" s="124">
        <v>0</v>
      </c>
      <c r="BR128" s="121">
        <v>21</v>
      </c>
      <c r="BS128" s="124">
        <v>95.45454545454545</v>
      </c>
      <c r="BT128" s="121">
        <v>22</v>
      </c>
      <c r="BU128" s="2"/>
      <c r="BV128" s="3"/>
      <c r="BW128" s="3"/>
      <c r="BX128" s="3"/>
      <c r="BY128" s="3"/>
    </row>
    <row r="129" spans="1:77" ht="41.45" customHeight="1">
      <c r="A129" s="64" t="s">
        <v>355</v>
      </c>
      <c r="C129" s="65"/>
      <c r="D129" s="65" t="s">
        <v>64</v>
      </c>
      <c r="E129" s="66">
        <v>210.37866618450352</v>
      </c>
      <c r="F129" s="68">
        <v>99.76234765184542</v>
      </c>
      <c r="G129" s="100" t="s">
        <v>1630</v>
      </c>
      <c r="H129" s="65"/>
      <c r="I129" s="69" t="s">
        <v>355</v>
      </c>
      <c r="J129" s="70"/>
      <c r="K129" s="70"/>
      <c r="L129" s="69" t="s">
        <v>1911</v>
      </c>
      <c r="M129" s="73">
        <v>80.20160589498481</v>
      </c>
      <c r="N129" s="74">
        <v>8702.8330078125</v>
      </c>
      <c r="O129" s="74">
        <v>3090.867431640625</v>
      </c>
      <c r="P129" s="75"/>
      <c r="Q129" s="76"/>
      <c r="R129" s="76"/>
      <c r="S129" s="86"/>
      <c r="T129" s="48">
        <v>1</v>
      </c>
      <c r="U129" s="48">
        <v>0</v>
      </c>
      <c r="V129" s="49">
        <v>0</v>
      </c>
      <c r="W129" s="49">
        <v>1</v>
      </c>
      <c r="X129" s="49">
        <v>0</v>
      </c>
      <c r="Y129" s="49">
        <v>0.999996</v>
      </c>
      <c r="Z129" s="49">
        <v>0</v>
      </c>
      <c r="AA129" s="49">
        <v>0</v>
      </c>
      <c r="AB129" s="71">
        <v>129</v>
      </c>
      <c r="AC129" s="71"/>
      <c r="AD129" s="72"/>
      <c r="AE129" s="78" t="s">
        <v>1158</v>
      </c>
      <c r="AF129" s="78">
        <v>227</v>
      </c>
      <c r="AG129" s="78">
        <v>12133</v>
      </c>
      <c r="AH129" s="78">
        <v>9253</v>
      </c>
      <c r="AI129" s="78">
        <v>1966</v>
      </c>
      <c r="AJ129" s="78"/>
      <c r="AK129" s="78" t="s">
        <v>1292</v>
      </c>
      <c r="AL129" s="78" t="s">
        <v>1364</v>
      </c>
      <c r="AM129" s="83" t="s">
        <v>1435</v>
      </c>
      <c r="AN129" s="78"/>
      <c r="AO129" s="80">
        <v>39975.38171296296</v>
      </c>
      <c r="AP129" s="83" t="s">
        <v>1553</v>
      </c>
      <c r="AQ129" s="78" t="b">
        <v>0</v>
      </c>
      <c r="AR129" s="78" t="b">
        <v>0</v>
      </c>
      <c r="AS129" s="78" t="b">
        <v>0</v>
      </c>
      <c r="AT129" s="78"/>
      <c r="AU129" s="78">
        <v>124</v>
      </c>
      <c r="AV129" s="83" t="s">
        <v>1575</v>
      </c>
      <c r="AW129" s="78" t="b">
        <v>0</v>
      </c>
      <c r="AX129" s="78" t="s">
        <v>1637</v>
      </c>
      <c r="AY129" s="83" t="s">
        <v>1764</v>
      </c>
      <c r="AZ129" s="78" t="s">
        <v>65</v>
      </c>
      <c r="BA129" s="78" t="str">
        <f>REPLACE(INDEX(GroupVertices[Group],MATCH(Vertices[[#This Row],[Vertex]],GroupVertices[Vertex],0)),1,1,"")</f>
        <v>20</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308</v>
      </c>
      <c r="C130" s="65"/>
      <c r="D130" s="65" t="s">
        <v>64</v>
      </c>
      <c r="E130" s="66">
        <v>198.03778001941342</v>
      </c>
      <c r="F130" s="68">
        <v>99.8229702528129</v>
      </c>
      <c r="G130" s="100" t="s">
        <v>639</v>
      </c>
      <c r="H130" s="65"/>
      <c r="I130" s="69" t="s">
        <v>308</v>
      </c>
      <c r="J130" s="70"/>
      <c r="K130" s="70"/>
      <c r="L130" s="69" t="s">
        <v>1912</v>
      </c>
      <c r="M130" s="73">
        <v>59.99811374588912</v>
      </c>
      <c r="N130" s="74">
        <v>435.17236328125</v>
      </c>
      <c r="O130" s="74">
        <v>8579.984375</v>
      </c>
      <c r="P130" s="75"/>
      <c r="Q130" s="76"/>
      <c r="R130" s="76"/>
      <c r="S130" s="86"/>
      <c r="T130" s="48">
        <v>0</v>
      </c>
      <c r="U130" s="48">
        <v>1</v>
      </c>
      <c r="V130" s="49">
        <v>0</v>
      </c>
      <c r="W130" s="49">
        <v>0.009901</v>
      </c>
      <c r="X130" s="49">
        <v>0.020866</v>
      </c>
      <c r="Y130" s="49">
        <v>0.466293</v>
      </c>
      <c r="Z130" s="49">
        <v>0</v>
      </c>
      <c r="AA130" s="49">
        <v>0</v>
      </c>
      <c r="AB130" s="71">
        <v>130</v>
      </c>
      <c r="AC130" s="71"/>
      <c r="AD130" s="72"/>
      <c r="AE130" s="78" t="s">
        <v>1159</v>
      </c>
      <c r="AF130" s="78">
        <v>9675</v>
      </c>
      <c r="AG130" s="78">
        <v>9038</v>
      </c>
      <c r="AH130" s="78">
        <v>6544</v>
      </c>
      <c r="AI130" s="78">
        <v>60200</v>
      </c>
      <c r="AJ130" s="78"/>
      <c r="AK130" s="78" t="s">
        <v>1293</v>
      </c>
      <c r="AL130" s="78" t="s">
        <v>1327</v>
      </c>
      <c r="AM130" s="83" t="s">
        <v>1436</v>
      </c>
      <c r="AN130" s="78"/>
      <c r="AO130" s="80">
        <v>40935.94055555556</v>
      </c>
      <c r="AP130" s="83" t="s">
        <v>1554</v>
      </c>
      <c r="AQ130" s="78" t="b">
        <v>0</v>
      </c>
      <c r="AR130" s="78" t="b">
        <v>0</v>
      </c>
      <c r="AS130" s="78" t="b">
        <v>1</v>
      </c>
      <c r="AT130" s="78" t="s">
        <v>954</v>
      </c>
      <c r="AU130" s="78">
        <v>8</v>
      </c>
      <c r="AV130" s="83" t="s">
        <v>1573</v>
      </c>
      <c r="AW130" s="78" t="b">
        <v>0</v>
      </c>
      <c r="AX130" s="78" t="s">
        <v>1637</v>
      </c>
      <c r="AY130" s="83" t="s">
        <v>1765</v>
      </c>
      <c r="AZ130" s="78" t="s">
        <v>66</v>
      </c>
      <c r="BA130" s="78" t="str">
        <f>REPLACE(INDEX(GroupVertices[Group],MATCH(Vertices[[#This Row],[Vertex]],GroupVertices[Vertex],0)),1,1,"")</f>
        <v>1</v>
      </c>
      <c r="BB130" s="48"/>
      <c r="BC130" s="48"/>
      <c r="BD130" s="48"/>
      <c r="BE130" s="48"/>
      <c r="BF130" s="48"/>
      <c r="BG130" s="48"/>
      <c r="BH130" s="121" t="s">
        <v>2440</v>
      </c>
      <c r="BI130" s="121" t="s">
        <v>2440</v>
      </c>
      <c r="BJ130" s="121" t="s">
        <v>2533</v>
      </c>
      <c r="BK130" s="121" t="s">
        <v>2533</v>
      </c>
      <c r="BL130" s="121">
        <v>1</v>
      </c>
      <c r="BM130" s="124">
        <v>10</v>
      </c>
      <c r="BN130" s="121">
        <v>0</v>
      </c>
      <c r="BO130" s="124">
        <v>0</v>
      </c>
      <c r="BP130" s="121">
        <v>0</v>
      </c>
      <c r="BQ130" s="124">
        <v>0</v>
      </c>
      <c r="BR130" s="121">
        <v>9</v>
      </c>
      <c r="BS130" s="124">
        <v>90</v>
      </c>
      <c r="BT130" s="121">
        <v>10</v>
      </c>
      <c r="BU130" s="2"/>
      <c r="BV130" s="3"/>
      <c r="BW130" s="3"/>
      <c r="BX130" s="3"/>
      <c r="BY130" s="3"/>
    </row>
    <row r="131" spans="1:77" ht="41.45" customHeight="1">
      <c r="A131" s="64" t="s">
        <v>309</v>
      </c>
      <c r="C131" s="65"/>
      <c r="D131" s="65" t="s">
        <v>64</v>
      </c>
      <c r="E131" s="66">
        <v>1000</v>
      </c>
      <c r="F131" s="68">
        <v>94.60016179085105</v>
      </c>
      <c r="G131" s="100" t="s">
        <v>640</v>
      </c>
      <c r="H131" s="65"/>
      <c r="I131" s="69" t="s">
        <v>309</v>
      </c>
      <c r="J131" s="70"/>
      <c r="K131" s="70"/>
      <c r="L131" s="69" t="s">
        <v>1913</v>
      </c>
      <c r="M131" s="73">
        <v>1800.5860805023742</v>
      </c>
      <c r="N131" s="74">
        <v>9501.9736328125</v>
      </c>
      <c r="O131" s="74">
        <v>3090.867431640625</v>
      </c>
      <c r="P131" s="75"/>
      <c r="Q131" s="76"/>
      <c r="R131" s="76"/>
      <c r="S131" s="86"/>
      <c r="T131" s="48">
        <v>2</v>
      </c>
      <c r="U131" s="48">
        <v>1</v>
      </c>
      <c r="V131" s="49">
        <v>0</v>
      </c>
      <c r="W131" s="49">
        <v>1</v>
      </c>
      <c r="X131" s="49">
        <v>0</v>
      </c>
      <c r="Y131" s="49">
        <v>1.298241</v>
      </c>
      <c r="Z131" s="49">
        <v>0</v>
      </c>
      <c r="AA131" s="49">
        <v>0</v>
      </c>
      <c r="AB131" s="71">
        <v>131</v>
      </c>
      <c r="AC131" s="71"/>
      <c r="AD131" s="72"/>
      <c r="AE131" s="78" t="s">
        <v>309</v>
      </c>
      <c r="AF131" s="78">
        <v>38596</v>
      </c>
      <c r="AG131" s="78">
        <v>275681</v>
      </c>
      <c r="AH131" s="78">
        <v>41075</v>
      </c>
      <c r="AI131" s="78">
        <v>0</v>
      </c>
      <c r="AJ131" s="78"/>
      <c r="AK131" s="78" t="s">
        <v>1294</v>
      </c>
      <c r="AL131" s="78" t="s">
        <v>1365</v>
      </c>
      <c r="AM131" s="83" t="s">
        <v>1437</v>
      </c>
      <c r="AN131" s="78"/>
      <c r="AO131" s="80">
        <v>40353.21834490741</v>
      </c>
      <c r="AP131" s="83" t="s">
        <v>1555</v>
      </c>
      <c r="AQ131" s="78" t="b">
        <v>0</v>
      </c>
      <c r="AR131" s="78" t="b">
        <v>0</v>
      </c>
      <c r="AS131" s="78" t="b">
        <v>0</v>
      </c>
      <c r="AT131" s="78" t="s">
        <v>956</v>
      </c>
      <c r="AU131" s="78">
        <v>8011</v>
      </c>
      <c r="AV131" s="83" t="s">
        <v>1581</v>
      </c>
      <c r="AW131" s="78" t="b">
        <v>1</v>
      </c>
      <c r="AX131" s="78" t="s">
        <v>1637</v>
      </c>
      <c r="AY131" s="83" t="s">
        <v>1766</v>
      </c>
      <c r="AZ131" s="78" t="s">
        <v>66</v>
      </c>
      <c r="BA131" s="78" t="str">
        <f>REPLACE(INDEX(GroupVertices[Group],MATCH(Vertices[[#This Row],[Vertex]],GroupVertices[Vertex],0)),1,1,"")</f>
        <v>19</v>
      </c>
      <c r="BB131" s="48" t="s">
        <v>485</v>
      </c>
      <c r="BC131" s="48" t="s">
        <v>485</v>
      </c>
      <c r="BD131" s="48" t="s">
        <v>503</v>
      </c>
      <c r="BE131" s="48" t="s">
        <v>503</v>
      </c>
      <c r="BF131" s="48"/>
      <c r="BG131" s="48"/>
      <c r="BH131" s="121" t="s">
        <v>2168</v>
      </c>
      <c r="BI131" s="121" t="s">
        <v>2168</v>
      </c>
      <c r="BJ131" s="121" t="s">
        <v>2261</v>
      </c>
      <c r="BK131" s="121" t="s">
        <v>2261</v>
      </c>
      <c r="BL131" s="121">
        <v>0</v>
      </c>
      <c r="BM131" s="124">
        <v>0</v>
      </c>
      <c r="BN131" s="121">
        <v>0</v>
      </c>
      <c r="BO131" s="124">
        <v>0</v>
      </c>
      <c r="BP131" s="121">
        <v>0</v>
      </c>
      <c r="BQ131" s="124">
        <v>0</v>
      </c>
      <c r="BR131" s="121">
        <v>2</v>
      </c>
      <c r="BS131" s="124">
        <v>100</v>
      </c>
      <c r="BT131" s="121">
        <v>2</v>
      </c>
      <c r="BU131" s="2"/>
      <c r="BV131" s="3"/>
      <c r="BW131" s="3"/>
      <c r="BX131" s="3"/>
      <c r="BY131" s="3"/>
    </row>
    <row r="132" spans="1:77" ht="41.45" customHeight="1">
      <c r="A132" s="64" t="s">
        <v>310</v>
      </c>
      <c r="C132" s="65"/>
      <c r="D132" s="65" t="s">
        <v>64</v>
      </c>
      <c r="E132" s="66">
        <v>165.25767495860376</v>
      </c>
      <c r="F132" s="68">
        <v>99.98399720032619</v>
      </c>
      <c r="G132" s="100" t="s">
        <v>641</v>
      </c>
      <c r="H132" s="65"/>
      <c r="I132" s="69" t="s">
        <v>310</v>
      </c>
      <c r="J132" s="70"/>
      <c r="K132" s="70"/>
      <c r="L132" s="69" t="s">
        <v>1914</v>
      </c>
      <c r="M132" s="73">
        <v>6.333199704623967</v>
      </c>
      <c r="N132" s="74">
        <v>9501.9736328125</v>
      </c>
      <c r="O132" s="74">
        <v>3720.216064453125</v>
      </c>
      <c r="P132" s="75"/>
      <c r="Q132" s="76"/>
      <c r="R132" s="76"/>
      <c r="S132" s="86"/>
      <c r="T132" s="48">
        <v>0</v>
      </c>
      <c r="U132" s="48">
        <v>1</v>
      </c>
      <c r="V132" s="49">
        <v>0</v>
      </c>
      <c r="W132" s="49">
        <v>1</v>
      </c>
      <c r="X132" s="49">
        <v>0</v>
      </c>
      <c r="Y132" s="49">
        <v>0.701752</v>
      </c>
      <c r="Z132" s="49">
        <v>0</v>
      </c>
      <c r="AA132" s="49">
        <v>0</v>
      </c>
      <c r="AB132" s="71">
        <v>132</v>
      </c>
      <c r="AC132" s="71"/>
      <c r="AD132" s="72"/>
      <c r="AE132" s="78" t="s">
        <v>1160</v>
      </c>
      <c r="AF132" s="78">
        <v>682</v>
      </c>
      <c r="AG132" s="78">
        <v>817</v>
      </c>
      <c r="AH132" s="78">
        <v>189862</v>
      </c>
      <c r="AI132" s="78">
        <v>73357</v>
      </c>
      <c r="AJ132" s="78"/>
      <c r="AK132" s="78" t="s">
        <v>1295</v>
      </c>
      <c r="AL132" s="78" t="s">
        <v>1366</v>
      </c>
      <c r="AM132" s="83" t="s">
        <v>1438</v>
      </c>
      <c r="AN132" s="78"/>
      <c r="AO132" s="80">
        <v>40613.39387731482</v>
      </c>
      <c r="AP132" s="83" t="s">
        <v>1556</v>
      </c>
      <c r="AQ132" s="78" t="b">
        <v>0</v>
      </c>
      <c r="AR132" s="78" t="b">
        <v>0</v>
      </c>
      <c r="AS132" s="78" t="b">
        <v>0</v>
      </c>
      <c r="AT132" s="78" t="s">
        <v>956</v>
      </c>
      <c r="AU132" s="78">
        <v>32</v>
      </c>
      <c r="AV132" s="83" t="s">
        <v>1573</v>
      </c>
      <c r="AW132" s="78" t="b">
        <v>0</v>
      </c>
      <c r="AX132" s="78" t="s">
        <v>1637</v>
      </c>
      <c r="AY132" s="83" t="s">
        <v>1767</v>
      </c>
      <c r="AZ132" s="78" t="s">
        <v>66</v>
      </c>
      <c r="BA132" s="78" t="str">
        <f>REPLACE(INDEX(GroupVertices[Group],MATCH(Vertices[[#This Row],[Vertex]],GroupVertices[Vertex],0)),1,1,"")</f>
        <v>19</v>
      </c>
      <c r="BB132" s="48" t="s">
        <v>485</v>
      </c>
      <c r="BC132" s="48" t="s">
        <v>485</v>
      </c>
      <c r="BD132" s="48" t="s">
        <v>503</v>
      </c>
      <c r="BE132" s="48" t="s">
        <v>503</v>
      </c>
      <c r="BF132" s="48"/>
      <c r="BG132" s="48"/>
      <c r="BH132" s="121" t="s">
        <v>2441</v>
      </c>
      <c r="BI132" s="121" t="s">
        <v>2441</v>
      </c>
      <c r="BJ132" s="121" t="s">
        <v>2534</v>
      </c>
      <c r="BK132" s="121" t="s">
        <v>2534</v>
      </c>
      <c r="BL132" s="121">
        <v>0</v>
      </c>
      <c r="BM132" s="124">
        <v>0</v>
      </c>
      <c r="BN132" s="121">
        <v>0</v>
      </c>
      <c r="BO132" s="124">
        <v>0</v>
      </c>
      <c r="BP132" s="121">
        <v>0</v>
      </c>
      <c r="BQ132" s="124">
        <v>0</v>
      </c>
      <c r="BR132" s="121">
        <v>4</v>
      </c>
      <c r="BS132" s="124">
        <v>100</v>
      </c>
      <c r="BT132" s="121">
        <v>4</v>
      </c>
      <c r="BU132" s="2"/>
      <c r="BV132" s="3"/>
      <c r="BW132" s="3"/>
      <c r="BX132" s="3"/>
      <c r="BY132" s="3"/>
    </row>
    <row r="133" spans="1:77" ht="41.45" customHeight="1">
      <c r="A133" s="64" t="s">
        <v>311</v>
      </c>
      <c r="C133" s="65"/>
      <c r="D133" s="65" t="s">
        <v>64</v>
      </c>
      <c r="E133" s="66">
        <v>270.80315372756513</v>
      </c>
      <c r="F133" s="68">
        <v>99.46552216071093</v>
      </c>
      <c r="G133" s="100" t="s">
        <v>642</v>
      </c>
      <c r="H133" s="65"/>
      <c r="I133" s="69" t="s">
        <v>311</v>
      </c>
      <c r="J133" s="70"/>
      <c r="K133" s="70"/>
      <c r="L133" s="69" t="s">
        <v>1915</v>
      </c>
      <c r="M133" s="73">
        <v>179.12364790706755</v>
      </c>
      <c r="N133" s="74">
        <v>473.2037048339844</v>
      </c>
      <c r="O133" s="74">
        <v>790.5093383789062</v>
      </c>
      <c r="P133" s="75"/>
      <c r="Q133" s="76"/>
      <c r="R133" s="76"/>
      <c r="S133" s="86"/>
      <c r="T133" s="48">
        <v>1</v>
      </c>
      <c r="U133" s="48">
        <v>1</v>
      </c>
      <c r="V133" s="49">
        <v>0</v>
      </c>
      <c r="W133" s="49">
        <v>0</v>
      </c>
      <c r="X133" s="49">
        <v>0</v>
      </c>
      <c r="Y133" s="49">
        <v>0.999996</v>
      </c>
      <c r="Z133" s="49">
        <v>0</v>
      </c>
      <c r="AA133" s="49" t="s">
        <v>2838</v>
      </c>
      <c r="AB133" s="71">
        <v>133</v>
      </c>
      <c r="AC133" s="71"/>
      <c r="AD133" s="72"/>
      <c r="AE133" s="78" t="s">
        <v>1161</v>
      </c>
      <c r="AF133" s="78">
        <v>2571</v>
      </c>
      <c r="AG133" s="78">
        <v>27287</v>
      </c>
      <c r="AH133" s="78">
        <v>204558</v>
      </c>
      <c r="AI133" s="78">
        <v>48535</v>
      </c>
      <c r="AJ133" s="78"/>
      <c r="AK133" s="78" t="s">
        <v>1296</v>
      </c>
      <c r="AL133" s="78" t="s">
        <v>1367</v>
      </c>
      <c r="AM133" s="83" t="s">
        <v>1439</v>
      </c>
      <c r="AN133" s="78"/>
      <c r="AO133" s="80">
        <v>41027.576157407406</v>
      </c>
      <c r="AP133" s="83" t="s">
        <v>1557</v>
      </c>
      <c r="AQ133" s="78" t="b">
        <v>1</v>
      </c>
      <c r="AR133" s="78" t="b">
        <v>0</v>
      </c>
      <c r="AS133" s="78" t="b">
        <v>1</v>
      </c>
      <c r="AT133" s="78" t="s">
        <v>954</v>
      </c>
      <c r="AU133" s="78">
        <v>85</v>
      </c>
      <c r="AV133" s="83" t="s">
        <v>1573</v>
      </c>
      <c r="AW133" s="78" t="b">
        <v>0</v>
      </c>
      <c r="AX133" s="78" t="s">
        <v>1637</v>
      </c>
      <c r="AY133" s="83" t="s">
        <v>1768</v>
      </c>
      <c r="AZ133" s="78" t="s">
        <v>66</v>
      </c>
      <c r="BA133" s="78" t="str">
        <f>REPLACE(INDEX(GroupVertices[Group],MATCH(Vertices[[#This Row],[Vertex]],GroupVertices[Vertex],0)),1,1,"")</f>
        <v>2</v>
      </c>
      <c r="BB133" s="48"/>
      <c r="BC133" s="48"/>
      <c r="BD133" s="48"/>
      <c r="BE133" s="48"/>
      <c r="BF133" s="48"/>
      <c r="BG133" s="48"/>
      <c r="BH133" s="121" t="s">
        <v>2442</v>
      </c>
      <c r="BI133" s="121" t="s">
        <v>2442</v>
      </c>
      <c r="BJ133" s="121" t="s">
        <v>2535</v>
      </c>
      <c r="BK133" s="121" t="s">
        <v>2535</v>
      </c>
      <c r="BL133" s="121">
        <v>2</v>
      </c>
      <c r="BM133" s="124">
        <v>6.666666666666667</v>
      </c>
      <c r="BN133" s="121">
        <v>2</v>
      </c>
      <c r="BO133" s="124">
        <v>6.666666666666667</v>
      </c>
      <c r="BP133" s="121">
        <v>0</v>
      </c>
      <c r="BQ133" s="124">
        <v>0</v>
      </c>
      <c r="BR133" s="121">
        <v>26</v>
      </c>
      <c r="BS133" s="124">
        <v>86.66666666666667</v>
      </c>
      <c r="BT133" s="121">
        <v>30</v>
      </c>
      <c r="BU133" s="2"/>
      <c r="BV133" s="3"/>
      <c r="BW133" s="3"/>
      <c r="BX133" s="3"/>
      <c r="BY133" s="3"/>
    </row>
    <row r="134" spans="1:77" ht="41.45" customHeight="1">
      <c r="A134" s="64" t="s">
        <v>312</v>
      </c>
      <c r="C134" s="65"/>
      <c r="D134" s="65" t="s">
        <v>64</v>
      </c>
      <c r="E134" s="66">
        <v>164.7193810547953</v>
      </c>
      <c r="F134" s="68">
        <v>99.98664148179004</v>
      </c>
      <c r="G134" s="100" t="s">
        <v>643</v>
      </c>
      <c r="H134" s="65"/>
      <c r="I134" s="69" t="s">
        <v>312</v>
      </c>
      <c r="J134" s="70"/>
      <c r="K134" s="70"/>
      <c r="L134" s="69" t="s">
        <v>1916</v>
      </c>
      <c r="M134" s="73">
        <v>5.451948835438856</v>
      </c>
      <c r="N134" s="74">
        <v>841.587890625</v>
      </c>
      <c r="O134" s="74">
        <v>9245.8310546875</v>
      </c>
      <c r="P134" s="75"/>
      <c r="Q134" s="76"/>
      <c r="R134" s="76"/>
      <c r="S134" s="86"/>
      <c r="T134" s="48">
        <v>0</v>
      </c>
      <c r="U134" s="48">
        <v>1</v>
      </c>
      <c r="V134" s="49">
        <v>0</v>
      </c>
      <c r="W134" s="49">
        <v>0.009901</v>
      </c>
      <c r="X134" s="49">
        <v>0.020866</v>
      </c>
      <c r="Y134" s="49">
        <v>0.466293</v>
      </c>
      <c r="Z134" s="49">
        <v>0</v>
      </c>
      <c r="AA134" s="49">
        <v>0</v>
      </c>
      <c r="AB134" s="71">
        <v>134</v>
      </c>
      <c r="AC134" s="71"/>
      <c r="AD134" s="72"/>
      <c r="AE134" s="78" t="s">
        <v>1162</v>
      </c>
      <c r="AF134" s="78">
        <v>665</v>
      </c>
      <c r="AG134" s="78">
        <v>682</v>
      </c>
      <c r="AH134" s="78">
        <v>21728</v>
      </c>
      <c r="AI134" s="78">
        <v>26157</v>
      </c>
      <c r="AJ134" s="78"/>
      <c r="AK134" s="78" t="s">
        <v>1297</v>
      </c>
      <c r="AL134" s="78" t="s">
        <v>985</v>
      </c>
      <c r="AM134" s="78"/>
      <c r="AN134" s="78"/>
      <c r="AO134" s="80">
        <v>40918.77878472222</v>
      </c>
      <c r="AP134" s="83" t="s">
        <v>1558</v>
      </c>
      <c r="AQ134" s="78" t="b">
        <v>0</v>
      </c>
      <c r="AR134" s="78" t="b">
        <v>0</v>
      </c>
      <c r="AS134" s="78" t="b">
        <v>0</v>
      </c>
      <c r="AT134" s="78" t="s">
        <v>954</v>
      </c>
      <c r="AU134" s="78">
        <v>24</v>
      </c>
      <c r="AV134" s="83" t="s">
        <v>1573</v>
      </c>
      <c r="AW134" s="78" t="b">
        <v>0</v>
      </c>
      <c r="AX134" s="78" t="s">
        <v>1637</v>
      </c>
      <c r="AY134" s="83" t="s">
        <v>1769</v>
      </c>
      <c r="AZ134" s="78" t="s">
        <v>66</v>
      </c>
      <c r="BA134" s="78" t="str">
        <f>REPLACE(INDEX(GroupVertices[Group],MATCH(Vertices[[#This Row],[Vertex]],GroupVertices[Vertex],0)),1,1,"")</f>
        <v>1</v>
      </c>
      <c r="BB134" s="48"/>
      <c r="BC134" s="48"/>
      <c r="BD134" s="48"/>
      <c r="BE134" s="48"/>
      <c r="BF134" s="48"/>
      <c r="BG134" s="48"/>
      <c r="BH134" s="121" t="s">
        <v>2391</v>
      </c>
      <c r="BI134" s="121" t="s">
        <v>2391</v>
      </c>
      <c r="BJ134" s="121" t="s">
        <v>2490</v>
      </c>
      <c r="BK134" s="121" t="s">
        <v>2490</v>
      </c>
      <c r="BL134" s="121">
        <v>3</v>
      </c>
      <c r="BM134" s="124">
        <v>15</v>
      </c>
      <c r="BN134" s="121">
        <v>0</v>
      </c>
      <c r="BO134" s="124">
        <v>0</v>
      </c>
      <c r="BP134" s="121">
        <v>0</v>
      </c>
      <c r="BQ134" s="124">
        <v>0</v>
      </c>
      <c r="BR134" s="121">
        <v>17</v>
      </c>
      <c r="BS134" s="124">
        <v>85</v>
      </c>
      <c r="BT134" s="121">
        <v>20</v>
      </c>
      <c r="BU134" s="2"/>
      <c r="BV134" s="3"/>
      <c r="BW134" s="3"/>
      <c r="BX134" s="3"/>
      <c r="BY134" s="3"/>
    </row>
    <row r="135" spans="1:77" ht="41.45" customHeight="1">
      <c r="A135" s="64" t="s">
        <v>313</v>
      </c>
      <c r="C135" s="65"/>
      <c r="D135" s="65" t="s">
        <v>64</v>
      </c>
      <c r="E135" s="66">
        <v>352.3566738356712</v>
      </c>
      <c r="F135" s="68">
        <v>99.0649037253029</v>
      </c>
      <c r="G135" s="100" t="s">
        <v>644</v>
      </c>
      <c r="H135" s="65"/>
      <c r="I135" s="69" t="s">
        <v>313</v>
      </c>
      <c r="J135" s="70"/>
      <c r="K135" s="70"/>
      <c r="L135" s="69" t="s">
        <v>1917</v>
      </c>
      <c r="M135" s="73">
        <v>312.6364184807199</v>
      </c>
      <c r="N135" s="74">
        <v>2083.728759765625</v>
      </c>
      <c r="O135" s="74">
        <v>9646.09375</v>
      </c>
      <c r="P135" s="75"/>
      <c r="Q135" s="76"/>
      <c r="R135" s="76"/>
      <c r="S135" s="86"/>
      <c r="T135" s="48">
        <v>1</v>
      </c>
      <c r="U135" s="48">
        <v>2</v>
      </c>
      <c r="V135" s="49">
        <v>0</v>
      </c>
      <c r="W135" s="49">
        <v>0.009901</v>
      </c>
      <c r="X135" s="49">
        <v>0.024552</v>
      </c>
      <c r="Y135" s="49">
        <v>0.810945</v>
      </c>
      <c r="Z135" s="49">
        <v>0</v>
      </c>
      <c r="AA135" s="49">
        <v>0</v>
      </c>
      <c r="AB135" s="71">
        <v>135</v>
      </c>
      <c r="AC135" s="71"/>
      <c r="AD135" s="72"/>
      <c r="AE135" s="78" t="s">
        <v>1163</v>
      </c>
      <c r="AF135" s="78">
        <v>2111</v>
      </c>
      <c r="AG135" s="78">
        <v>47740</v>
      </c>
      <c r="AH135" s="78">
        <v>19770</v>
      </c>
      <c r="AI135" s="78">
        <v>7860</v>
      </c>
      <c r="AJ135" s="78"/>
      <c r="AK135" s="78" t="s">
        <v>1298</v>
      </c>
      <c r="AL135" s="78" t="s">
        <v>989</v>
      </c>
      <c r="AM135" s="83" t="s">
        <v>1440</v>
      </c>
      <c r="AN135" s="78"/>
      <c r="AO135" s="80">
        <v>40057.72505787037</v>
      </c>
      <c r="AP135" s="83" t="s">
        <v>1559</v>
      </c>
      <c r="AQ135" s="78" t="b">
        <v>0</v>
      </c>
      <c r="AR135" s="78" t="b">
        <v>0</v>
      </c>
      <c r="AS135" s="78" t="b">
        <v>1</v>
      </c>
      <c r="AT135" s="78" t="s">
        <v>954</v>
      </c>
      <c r="AU135" s="78">
        <v>626</v>
      </c>
      <c r="AV135" s="83" t="s">
        <v>1585</v>
      </c>
      <c r="AW135" s="78" t="b">
        <v>1</v>
      </c>
      <c r="AX135" s="78" t="s">
        <v>1637</v>
      </c>
      <c r="AY135" s="83" t="s">
        <v>1770</v>
      </c>
      <c r="AZ135" s="78" t="s">
        <v>66</v>
      </c>
      <c r="BA135" s="78" t="str">
        <f>REPLACE(INDEX(GroupVertices[Group],MATCH(Vertices[[#This Row],[Vertex]],GroupVertices[Vertex],0)),1,1,"")</f>
        <v>1</v>
      </c>
      <c r="BB135" s="48" t="s">
        <v>486</v>
      </c>
      <c r="BC135" s="48" t="s">
        <v>486</v>
      </c>
      <c r="BD135" s="48" t="s">
        <v>494</v>
      </c>
      <c r="BE135" s="48" t="s">
        <v>494</v>
      </c>
      <c r="BF135" s="48"/>
      <c r="BG135" s="48"/>
      <c r="BH135" s="121" t="s">
        <v>2443</v>
      </c>
      <c r="BI135" s="121" t="s">
        <v>2462</v>
      </c>
      <c r="BJ135" s="121" t="s">
        <v>2536</v>
      </c>
      <c r="BK135" s="121" t="s">
        <v>2551</v>
      </c>
      <c r="BL135" s="121">
        <v>13</v>
      </c>
      <c r="BM135" s="124">
        <v>16.049382716049383</v>
      </c>
      <c r="BN135" s="121">
        <v>0</v>
      </c>
      <c r="BO135" s="124">
        <v>0</v>
      </c>
      <c r="BP135" s="121">
        <v>0</v>
      </c>
      <c r="BQ135" s="124">
        <v>0</v>
      </c>
      <c r="BR135" s="121">
        <v>68</v>
      </c>
      <c r="BS135" s="124">
        <v>83.95061728395062</v>
      </c>
      <c r="BT135" s="121">
        <v>81</v>
      </c>
      <c r="BU135" s="2"/>
      <c r="BV135" s="3"/>
      <c r="BW135" s="3"/>
      <c r="BX135" s="3"/>
      <c r="BY135" s="3"/>
    </row>
    <row r="136" spans="1:77" ht="41.45" customHeight="1">
      <c r="A136" s="64" t="s">
        <v>315</v>
      </c>
      <c r="C136" s="65"/>
      <c r="D136" s="65" t="s">
        <v>64</v>
      </c>
      <c r="E136" s="66">
        <v>178.3521725890257</v>
      </c>
      <c r="F136" s="68">
        <v>99.91967260530933</v>
      </c>
      <c r="G136" s="100" t="s">
        <v>646</v>
      </c>
      <c r="H136" s="65"/>
      <c r="I136" s="69" t="s">
        <v>315</v>
      </c>
      <c r="J136" s="70"/>
      <c r="K136" s="70"/>
      <c r="L136" s="69" t="s">
        <v>1918</v>
      </c>
      <c r="M136" s="73">
        <v>27.77044307057881</v>
      </c>
      <c r="N136" s="74">
        <v>3022.365234375</v>
      </c>
      <c r="O136" s="74">
        <v>5808.72802734375</v>
      </c>
      <c r="P136" s="75"/>
      <c r="Q136" s="76"/>
      <c r="R136" s="76"/>
      <c r="S136" s="86"/>
      <c r="T136" s="48">
        <v>0</v>
      </c>
      <c r="U136" s="48">
        <v>1</v>
      </c>
      <c r="V136" s="49">
        <v>0</v>
      </c>
      <c r="W136" s="49">
        <v>0.009901</v>
      </c>
      <c r="X136" s="49">
        <v>0.020866</v>
      </c>
      <c r="Y136" s="49">
        <v>0.466293</v>
      </c>
      <c r="Z136" s="49">
        <v>0</v>
      </c>
      <c r="AA136" s="49">
        <v>0</v>
      </c>
      <c r="AB136" s="71">
        <v>136</v>
      </c>
      <c r="AC136" s="71"/>
      <c r="AD136" s="72"/>
      <c r="AE136" s="78" t="s">
        <v>1164</v>
      </c>
      <c r="AF136" s="78">
        <v>873</v>
      </c>
      <c r="AG136" s="78">
        <v>4101</v>
      </c>
      <c r="AH136" s="78">
        <v>70788</v>
      </c>
      <c r="AI136" s="78">
        <v>88015</v>
      </c>
      <c r="AJ136" s="78"/>
      <c r="AK136" s="78" t="s">
        <v>1299</v>
      </c>
      <c r="AL136" s="78" t="s">
        <v>1368</v>
      </c>
      <c r="AM136" s="83" t="s">
        <v>1441</v>
      </c>
      <c r="AN136" s="78"/>
      <c r="AO136" s="80">
        <v>40757.88856481481</v>
      </c>
      <c r="AP136" s="83" t="s">
        <v>1560</v>
      </c>
      <c r="AQ136" s="78" t="b">
        <v>0</v>
      </c>
      <c r="AR136" s="78" t="b">
        <v>0</v>
      </c>
      <c r="AS136" s="78" t="b">
        <v>1</v>
      </c>
      <c r="AT136" s="78" t="s">
        <v>954</v>
      </c>
      <c r="AU136" s="78">
        <v>61</v>
      </c>
      <c r="AV136" s="83" t="s">
        <v>1579</v>
      </c>
      <c r="AW136" s="78" t="b">
        <v>0</v>
      </c>
      <c r="AX136" s="78" t="s">
        <v>1637</v>
      </c>
      <c r="AY136" s="83" t="s">
        <v>1771</v>
      </c>
      <c r="AZ136" s="78" t="s">
        <v>66</v>
      </c>
      <c r="BA136" s="78" t="str">
        <f>REPLACE(INDEX(GroupVertices[Group],MATCH(Vertices[[#This Row],[Vertex]],GroupVertices[Vertex],0)),1,1,"")</f>
        <v>1</v>
      </c>
      <c r="BB136" s="48"/>
      <c r="BC136" s="48"/>
      <c r="BD136" s="48"/>
      <c r="BE136" s="48"/>
      <c r="BF136" s="48"/>
      <c r="BG136" s="48"/>
      <c r="BH136" s="121" t="s">
        <v>2444</v>
      </c>
      <c r="BI136" s="121" t="s">
        <v>2444</v>
      </c>
      <c r="BJ136" s="121" t="s">
        <v>2528</v>
      </c>
      <c r="BK136" s="121" t="s">
        <v>2528</v>
      </c>
      <c r="BL136" s="121">
        <v>2</v>
      </c>
      <c r="BM136" s="124">
        <v>11.764705882352942</v>
      </c>
      <c r="BN136" s="121">
        <v>0</v>
      </c>
      <c r="BO136" s="124">
        <v>0</v>
      </c>
      <c r="BP136" s="121">
        <v>0</v>
      </c>
      <c r="BQ136" s="124">
        <v>0</v>
      </c>
      <c r="BR136" s="121">
        <v>15</v>
      </c>
      <c r="BS136" s="124">
        <v>88.23529411764706</v>
      </c>
      <c r="BT136" s="121">
        <v>17</v>
      </c>
      <c r="BU136" s="2"/>
      <c r="BV136" s="3"/>
      <c r="BW136" s="3"/>
      <c r="BX136" s="3"/>
      <c r="BY136" s="3"/>
    </row>
    <row r="137" spans="1:77" ht="41.45" customHeight="1">
      <c r="A137" s="64" t="s">
        <v>316</v>
      </c>
      <c r="C137" s="65"/>
      <c r="D137" s="65" t="s">
        <v>64</v>
      </c>
      <c r="E137" s="66">
        <v>162.90911859309873</v>
      </c>
      <c r="F137" s="68">
        <v>99.99553410241661</v>
      </c>
      <c r="G137" s="100" t="s">
        <v>1631</v>
      </c>
      <c r="H137" s="65"/>
      <c r="I137" s="69" t="s">
        <v>316</v>
      </c>
      <c r="J137" s="70"/>
      <c r="K137" s="70"/>
      <c r="L137" s="69" t="s">
        <v>1919</v>
      </c>
      <c r="M137" s="73">
        <v>2.488334801290409</v>
      </c>
      <c r="N137" s="74">
        <v>1586.369384765625</v>
      </c>
      <c r="O137" s="74">
        <v>3416.129150390625</v>
      </c>
      <c r="P137" s="75"/>
      <c r="Q137" s="76"/>
      <c r="R137" s="76"/>
      <c r="S137" s="86"/>
      <c r="T137" s="48">
        <v>1</v>
      </c>
      <c r="U137" s="48">
        <v>1</v>
      </c>
      <c r="V137" s="49">
        <v>0</v>
      </c>
      <c r="W137" s="49">
        <v>0</v>
      </c>
      <c r="X137" s="49">
        <v>0</v>
      </c>
      <c r="Y137" s="49">
        <v>0.999996</v>
      </c>
      <c r="Z137" s="49">
        <v>0</v>
      </c>
      <c r="AA137" s="49" t="s">
        <v>2838</v>
      </c>
      <c r="AB137" s="71">
        <v>137</v>
      </c>
      <c r="AC137" s="71"/>
      <c r="AD137" s="72"/>
      <c r="AE137" s="78" t="s">
        <v>1165</v>
      </c>
      <c r="AF137" s="78">
        <v>628</v>
      </c>
      <c r="AG137" s="78">
        <v>228</v>
      </c>
      <c r="AH137" s="78">
        <v>1796</v>
      </c>
      <c r="AI137" s="78">
        <v>3799</v>
      </c>
      <c r="AJ137" s="78"/>
      <c r="AK137" s="78" t="s">
        <v>1300</v>
      </c>
      <c r="AL137" s="78" t="s">
        <v>993</v>
      </c>
      <c r="AM137" s="78"/>
      <c r="AN137" s="78"/>
      <c r="AO137" s="80">
        <v>42248.46791666667</v>
      </c>
      <c r="AP137" s="83" t="s">
        <v>1561</v>
      </c>
      <c r="AQ137" s="78" t="b">
        <v>1</v>
      </c>
      <c r="AR137" s="78" t="b">
        <v>0</v>
      </c>
      <c r="AS137" s="78" t="b">
        <v>1</v>
      </c>
      <c r="AT137" s="78" t="s">
        <v>954</v>
      </c>
      <c r="AU137" s="78">
        <v>0</v>
      </c>
      <c r="AV137" s="83" t="s">
        <v>1573</v>
      </c>
      <c r="AW137" s="78" t="b">
        <v>0</v>
      </c>
      <c r="AX137" s="78" t="s">
        <v>1637</v>
      </c>
      <c r="AY137" s="83" t="s">
        <v>1772</v>
      </c>
      <c r="AZ137" s="78" t="s">
        <v>66</v>
      </c>
      <c r="BA137" s="78" t="str">
        <f>REPLACE(INDEX(GroupVertices[Group],MATCH(Vertices[[#This Row],[Vertex]],GroupVertices[Vertex],0)),1,1,"")</f>
        <v>2</v>
      </c>
      <c r="BB137" s="48"/>
      <c r="BC137" s="48"/>
      <c r="BD137" s="48"/>
      <c r="BE137" s="48"/>
      <c r="BF137" s="48" t="s">
        <v>526</v>
      </c>
      <c r="BG137" s="48" t="s">
        <v>526</v>
      </c>
      <c r="BH137" s="121" t="s">
        <v>2445</v>
      </c>
      <c r="BI137" s="121" t="s">
        <v>2445</v>
      </c>
      <c r="BJ137" s="121" t="s">
        <v>2537</v>
      </c>
      <c r="BK137" s="121" t="s">
        <v>2537</v>
      </c>
      <c r="BL137" s="121">
        <v>0</v>
      </c>
      <c r="BM137" s="124">
        <v>0</v>
      </c>
      <c r="BN137" s="121">
        <v>0</v>
      </c>
      <c r="BO137" s="124">
        <v>0</v>
      </c>
      <c r="BP137" s="121">
        <v>0</v>
      </c>
      <c r="BQ137" s="124">
        <v>0</v>
      </c>
      <c r="BR137" s="121">
        <v>11</v>
      </c>
      <c r="BS137" s="124">
        <v>100</v>
      </c>
      <c r="BT137" s="121">
        <v>11</v>
      </c>
      <c r="BU137" s="2"/>
      <c r="BV137" s="3"/>
      <c r="BW137" s="3"/>
      <c r="BX137" s="3"/>
      <c r="BY137" s="3"/>
    </row>
    <row r="138" spans="1:77" ht="41.45" customHeight="1">
      <c r="A138" s="64" t="s">
        <v>317</v>
      </c>
      <c r="C138" s="65"/>
      <c r="D138" s="65" t="s">
        <v>64</v>
      </c>
      <c r="E138" s="66">
        <v>237.0820311756533</v>
      </c>
      <c r="F138" s="68">
        <v>99.63117170396845</v>
      </c>
      <c r="G138" s="100" t="s">
        <v>647</v>
      </c>
      <c r="H138" s="65"/>
      <c r="I138" s="69" t="s">
        <v>317</v>
      </c>
      <c r="J138" s="70"/>
      <c r="K138" s="70"/>
      <c r="L138" s="69" t="s">
        <v>1920</v>
      </c>
      <c r="M138" s="73">
        <v>123.9181767907825</v>
      </c>
      <c r="N138" s="74">
        <v>3256.117919921875</v>
      </c>
      <c r="O138" s="74">
        <v>1665.7154541015625</v>
      </c>
      <c r="P138" s="75"/>
      <c r="Q138" s="76"/>
      <c r="R138" s="76"/>
      <c r="S138" s="86"/>
      <c r="T138" s="48">
        <v>1</v>
      </c>
      <c r="U138" s="48">
        <v>1</v>
      </c>
      <c r="V138" s="49">
        <v>0</v>
      </c>
      <c r="W138" s="49">
        <v>0</v>
      </c>
      <c r="X138" s="49">
        <v>0</v>
      </c>
      <c r="Y138" s="49">
        <v>0.999996</v>
      </c>
      <c r="Z138" s="49">
        <v>0</v>
      </c>
      <c r="AA138" s="49" t="s">
        <v>2838</v>
      </c>
      <c r="AB138" s="71">
        <v>138</v>
      </c>
      <c r="AC138" s="71"/>
      <c r="AD138" s="72"/>
      <c r="AE138" s="78" t="s">
        <v>1166</v>
      </c>
      <c r="AF138" s="78">
        <v>1324</v>
      </c>
      <c r="AG138" s="78">
        <v>18830</v>
      </c>
      <c r="AH138" s="78">
        <v>12053</v>
      </c>
      <c r="AI138" s="78">
        <v>241</v>
      </c>
      <c r="AJ138" s="78"/>
      <c r="AK138" s="78" t="s">
        <v>1301</v>
      </c>
      <c r="AL138" s="78" t="s">
        <v>1369</v>
      </c>
      <c r="AM138" s="83" t="s">
        <v>1442</v>
      </c>
      <c r="AN138" s="78"/>
      <c r="AO138" s="80">
        <v>39902.64633101852</v>
      </c>
      <c r="AP138" s="83" t="s">
        <v>1562</v>
      </c>
      <c r="AQ138" s="78" t="b">
        <v>0</v>
      </c>
      <c r="AR138" s="78" t="b">
        <v>0</v>
      </c>
      <c r="AS138" s="78" t="b">
        <v>1</v>
      </c>
      <c r="AT138" s="78" t="s">
        <v>954</v>
      </c>
      <c r="AU138" s="78">
        <v>238</v>
      </c>
      <c r="AV138" s="83" t="s">
        <v>1573</v>
      </c>
      <c r="AW138" s="78" t="b">
        <v>0</v>
      </c>
      <c r="AX138" s="78" t="s">
        <v>1637</v>
      </c>
      <c r="AY138" s="83" t="s">
        <v>1773</v>
      </c>
      <c r="AZ138" s="78" t="s">
        <v>66</v>
      </c>
      <c r="BA138" s="78" t="str">
        <f>REPLACE(INDEX(GroupVertices[Group],MATCH(Vertices[[#This Row],[Vertex]],GroupVertices[Vertex],0)),1,1,"")</f>
        <v>2</v>
      </c>
      <c r="BB138" s="48" t="s">
        <v>2351</v>
      </c>
      <c r="BC138" s="48" t="s">
        <v>2351</v>
      </c>
      <c r="BD138" s="48" t="s">
        <v>504</v>
      </c>
      <c r="BE138" s="48" t="s">
        <v>504</v>
      </c>
      <c r="BF138" s="48"/>
      <c r="BG138" s="48"/>
      <c r="BH138" s="121" t="s">
        <v>2446</v>
      </c>
      <c r="BI138" s="121" t="s">
        <v>2463</v>
      </c>
      <c r="BJ138" s="121" t="s">
        <v>2538</v>
      </c>
      <c r="BK138" s="121" t="s">
        <v>2552</v>
      </c>
      <c r="BL138" s="121">
        <v>3</v>
      </c>
      <c r="BM138" s="124">
        <v>4.615384615384615</v>
      </c>
      <c r="BN138" s="121">
        <v>1</v>
      </c>
      <c r="BO138" s="124">
        <v>1.5384615384615385</v>
      </c>
      <c r="BP138" s="121">
        <v>0</v>
      </c>
      <c r="BQ138" s="124">
        <v>0</v>
      </c>
      <c r="BR138" s="121">
        <v>61</v>
      </c>
      <c r="BS138" s="124">
        <v>93.84615384615384</v>
      </c>
      <c r="BT138" s="121">
        <v>65</v>
      </c>
      <c r="BU138" s="2"/>
      <c r="BV138" s="3"/>
      <c r="BW138" s="3"/>
      <c r="BX138" s="3"/>
      <c r="BY138" s="3"/>
    </row>
    <row r="139" spans="1:77" ht="41.45" customHeight="1">
      <c r="A139" s="64" t="s">
        <v>318</v>
      </c>
      <c r="C139" s="65"/>
      <c r="D139" s="65" t="s">
        <v>64</v>
      </c>
      <c r="E139" s="66">
        <v>213.31735216307266</v>
      </c>
      <c r="F139" s="68">
        <v>99.74791183377981</v>
      </c>
      <c r="G139" s="100" t="s">
        <v>648</v>
      </c>
      <c r="H139" s="65"/>
      <c r="I139" s="69" t="s">
        <v>318</v>
      </c>
      <c r="J139" s="70"/>
      <c r="K139" s="70"/>
      <c r="L139" s="69" t="s">
        <v>1921</v>
      </c>
      <c r="M139" s="73">
        <v>85.01258286231389</v>
      </c>
      <c r="N139" s="74">
        <v>7444.97021484375</v>
      </c>
      <c r="O139" s="74">
        <v>8738.517578125</v>
      </c>
      <c r="P139" s="75"/>
      <c r="Q139" s="76"/>
      <c r="R139" s="76"/>
      <c r="S139" s="86"/>
      <c r="T139" s="48">
        <v>0</v>
      </c>
      <c r="U139" s="48">
        <v>3</v>
      </c>
      <c r="V139" s="49">
        <v>10</v>
      </c>
      <c r="W139" s="49">
        <v>0.2</v>
      </c>
      <c r="X139" s="49">
        <v>0</v>
      </c>
      <c r="Y139" s="49">
        <v>1.787782</v>
      </c>
      <c r="Z139" s="49">
        <v>0</v>
      </c>
      <c r="AA139" s="49">
        <v>0</v>
      </c>
      <c r="AB139" s="71">
        <v>139</v>
      </c>
      <c r="AC139" s="71"/>
      <c r="AD139" s="72"/>
      <c r="AE139" s="78" t="s">
        <v>1167</v>
      </c>
      <c r="AF139" s="78">
        <v>9456</v>
      </c>
      <c r="AG139" s="78">
        <v>12870</v>
      </c>
      <c r="AH139" s="78">
        <v>3390</v>
      </c>
      <c r="AI139" s="78">
        <v>71</v>
      </c>
      <c r="AJ139" s="78"/>
      <c r="AK139" s="78" t="s">
        <v>1302</v>
      </c>
      <c r="AL139" s="78" t="s">
        <v>985</v>
      </c>
      <c r="AM139" s="83" t="s">
        <v>1443</v>
      </c>
      <c r="AN139" s="78"/>
      <c r="AO139" s="80">
        <v>43311.93864583333</v>
      </c>
      <c r="AP139" s="83" t="s">
        <v>1563</v>
      </c>
      <c r="AQ139" s="78" t="b">
        <v>0</v>
      </c>
      <c r="AR139" s="78" t="b">
        <v>0</v>
      </c>
      <c r="AS139" s="78" t="b">
        <v>0</v>
      </c>
      <c r="AT139" s="78" t="s">
        <v>954</v>
      </c>
      <c r="AU139" s="78">
        <v>2</v>
      </c>
      <c r="AV139" s="83" t="s">
        <v>1573</v>
      </c>
      <c r="AW139" s="78" t="b">
        <v>0</v>
      </c>
      <c r="AX139" s="78" t="s">
        <v>1637</v>
      </c>
      <c r="AY139" s="83" t="s">
        <v>1774</v>
      </c>
      <c r="AZ139" s="78" t="s">
        <v>66</v>
      </c>
      <c r="BA139" s="78" t="str">
        <f>REPLACE(INDEX(GroupVertices[Group],MATCH(Vertices[[#This Row],[Vertex]],GroupVertices[Vertex],0)),1,1,"")</f>
        <v>6</v>
      </c>
      <c r="BB139" s="48"/>
      <c r="BC139" s="48"/>
      <c r="BD139" s="48"/>
      <c r="BE139" s="48"/>
      <c r="BF139" s="48"/>
      <c r="BG139" s="48"/>
      <c r="BH139" s="121" t="s">
        <v>2447</v>
      </c>
      <c r="BI139" s="121" t="s">
        <v>2447</v>
      </c>
      <c r="BJ139" s="121" t="s">
        <v>2539</v>
      </c>
      <c r="BK139" s="121" t="s">
        <v>2539</v>
      </c>
      <c r="BL139" s="121">
        <v>0</v>
      </c>
      <c r="BM139" s="124">
        <v>0</v>
      </c>
      <c r="BN139" s="121">
        <v>1</v>
      </c>
      <c r="BO139" s="124">
        <v>4.166666666666667</v>
      </c>
      <c r="BP139" s="121">
        <v>0</v>
      </c>
      <c r="BQ139" s="124">
        <v>0</v>
      </c>
      <c r="BR139" s="121">
        <v>23</v>
      </c>
      <c r="BS139" s="124">
        <v>95.83333333333333</v>
      </c>
      <c r="BT139" s="121">
        <v>24</v>
      </c>
      <c r="BU139" s="2"/>
      <c r="BV139" s="3"/>
      <c r="BW139" s="3"/>
      <c r="BX139" s="3"/>
      <c r="BY139" s="3"/>
    </row>
    <row r="140" spans="1:77" ht="41.45" customHeight="1">
      <c r="A140" s="64" t="s">
        <v>356</v>
      </c>
      <c r="C140" s="65"/>
      <c r="D140" s="65" t="s">
        <v>64</v>
      </c>
      <c r="E140" s="66">
        <v>162.93703012885175</v>
      </c>
      <c r="F140" s="68">
        <v>99.9953969915259</v>
      </c>
      <c r="G140" s="100" t="s">
        <v>1632</v>
      </c>
      <c r="H140" s="65"/>
      <c r="I140" s="69" t="s">
        <v>356</v>
      </c>
      <c r="J140" s="70"/>
      <c r="K140" s="70"/>
      <c r="L140" s="69" t="s">
        <v>1922</v>
      </c>
      <c r="M140" s="73">
        <v>2.534029290803711</v>
      </c>
      <c r="N140" s="74">
        <v>7042.83056640625</v>
      </c>
      <c r="O140" s="74">
        <v>8046.25390625</v>
      </c>
      <c r="P140" s="75"/>
      <c r="Q140" s="76"/>
      <c r="R140" s="76"/>
      <c r="S140" s="86"/>
      <c r="T140" s="48">
        <v>1</v>
      </c>
      <c r="U140" s="48">
        <v>0</v>
      </c>
      <c r="V140" s="49">
        <v>0</v>
      </c>
      <c r="W140" s="49">
        <v>0.125</v>
      </c>
      <c r="X140" s="49">
        <v>0</v>
      </c>
      <c r="Y140" s="49">
        <v>0.656538</v>
      </c>
      <c r="Z140" s="49">
        <v>0</v>
      </c>
      <c r="AA140" s="49">
        <v>0</v>
      </c>
      <c r="AB140" s="71">
        <v>140</v>
      </c>
      <c r="AC140" s="71"/>
      <c r="AD140" s="72"/>
      <c r="AE140" s="78" t="s">
        <v>1168</v>
      </c>
      <c r="AF140" s="78">
        <v>559</v>
      </c>
      <c r="AG140" s="78">
        <v>235</v>
      </c>
      <c r="AH140" s="78">
        <v>147</v>
      </c>
      <c r="AI140" s="78">
        <v>249</v>
      </c>
      <c r="AJ140" s="78"/>
      <c r="AK140" s="78" t="s">
        <v>1303</v>
      </c>
      <c r="AL140" s="78" t="s">
        <v>1370</v>
      </c>
      <c r="AM140" s="78"/>
      <c r="AN140" s="78"/>
      <c r="AO140" s="80">
        <v>43507.86790509259</v>
      </c>
      <c r="AP140" s="78"/>
      <c r="AQ140" s="78" t="b">
        <v>1</v>
      </c>
      <c r="AR140" s="78" t="b">
        <v>0</v>
      </c>
      <c r="AS140" s="78" t="b">
        <v>0</v>
      </c>
      <c r="AT140" s="78"/>
      <c r="AU140" s="78">
        <v>0</v>
      </c>
      <c r="AV140" s="78"/>
      <c r="AW140" s="78" t="b">
        <v>0</v>
      </c>
      <c r="AX140" s="78" t="s">
        <v>1637</v>
      </c>
      <c r="AY140" s="83" t="s">
        <v>1775</v>
      </c>
      <c r="AZ140" s="78" t="s">
        <v>65</v>
      </c>
      <c r="BA140" s="78" t="str">
        <f>REPLACE(INDEX(GroupVertices[Group],MATCH(Vertices[[#This Row],[Vertex]],GroupVertices[Vertex],0)),1,1,"")</f>
        <v>6</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357</v>
      </c>
      <c r="C141" s="65"/>
      <c r="D141" s="65" t="s">
        <v>64</v>
      </c>
      <c r="E141" s="66">
        <v>163.7384899411888</v>
      </c>
      <c r="F141" s="68">
        <v>99.99145995023528</v>
      </c>
      <c r="G141" s="100" t="s">
        <v>1633</v>
      </c>
      <c r="H141" s="65"/>
      <c r="I141" s="69" t="s">
        <v>357</v>
      </c>
      <c r="J141" s="70"/>
      <c r="K141" s="70"/>
      <c r="L141" s="69" t="s">
        <v>1923</v>
      </c>
      <c r="M141" s="73">
        <v>3.8461139182570987</v>
      </c>
      <c r="N141" s="74">
        <v>7229.33544921875</v>
      </c>
      <c r="O141" s="74">
        <v>9646.09375</v>
      </c>
      <c r="P141" s="75"/>
      <c r="Q141" s="76"/>
      <c r="R141" s="76"/>
      <c r="S141" s="86"/>
      <c r="T141" s="48">
        <v>1</v>
      </c>
      <c r="U141" s="48">
        <v>0</v>
      </c>
      <c r="V141" s="49">
        <v>0</v>
      </c>
      <c r="W141" s="49">
        <v>0.125</v>
      </c>
      <c r="X141" s="49">
        <v>0</v>
      </c>
      <c r="Y141" s="49">
        <v>0.656538</v>
      </c>
      <c r="Z141" s="49">
        <v>0</v>
      </c>
      <c r="AA141" s="49">
        <v>0</v>
      </c>
      <c r="AB141" s="71">
        <v>141</v>
      </c>
      <c r="AC141" s="71"/>
      <c r="AD141" s="72"/>
      <c r="AE141" s="78" t="s">
        <v>1169</v>
      </c>
      <c r="AF141" s="78">
        <v>644</v>
      </c>
      <c r="AG141" s="78">
        <v>436</v>
      </c>
      <c r="AH141" s="78">
        <v>7194</v>
      </c>
      <c r="AI141" s="78">
        <v>16956</v>
      </c>
      <c r="AJ141" s="78"/>
      <c r="AK141" s="78" t="s">
        <v>1304</v>
      </c>
      <c r="AL141" s="78" t="s">
        <v>1371</v>
      </c>
      <c r="AM141" s="78"/>
      <c r="AN141" s="78"/>
      <c r="AO141" s="80">
        <v>43204.83078703703</v>
      </c>
      <c r="AP141" s="83" t="s">
        <v>1564</v>
      </c>
      <c r="AQ141" s="78" t="b">
        <v>1</v>
      </c>
      <c r="AR141" s="78" t="b">
        <v>0</v>
      </c>
      <c r="AS141" s="78" t="b">
        <v>0</v>
      </c>
      <c r="AT141" s="78"/>
      <c r="AU141" s="78">
        <v>0</v>
      </c>
      <c r="AV141" s="78"/>
      <c r="AW141" s="78" t="b">
        <v>0</v>
      </c>
      <c r="AX141" s="78" t="s">
        <v>1637</v>
      </c>
      <c r="AY141" s="83" t="s">
        <v>1776</v>
      </c>
      <c r="AZ141" s="78" t="s">
        <v>65</v>
      </c>
      <c r="BA141" s="78" t="str">
        <f>REPLACE(INDEX(GroupVertices[Group],MATCH(Vertices[[#This Row],[Vertex]],GroupVertices[Vertex],0)),1,1,"")</f>
        <v>6</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358</v>
      </c>
      <c r="C142" s="65"/>
      <c r="D142" s="65" t="s">
        <v>64</v>
      </c>
      <c r="E142" s="66">
        <v>208.79568337108162</v>
      </c>
      <c r="F142" s="68">
        <v>99.77012379807614</v>
      </c>
      <c r="G142" s="100" t="s">
        <v>1634</v>
      </c>
      <c r="H142" s="65"/>
      <c r="I142" s="69" t="s">
        <v>358</v>
      </c>
      <c r="J142" s="70"/>
      <c r="K142" s="70"/>
      <c r="L142" s="69" t="s">
        <v>1924</v>
      </c>
      <c r="M142" s="73">
        <v>77.61007556115896</v>
      </c>
      <c r="N142" s="74">
        <v>7981.921875</v>
      </c>
      <c r="O142" s="74">
        <v>8551.373046875</v>
      </c>
      <c r="P142" s="75"/>
      <c r="Q142" s="76"/>
      <c r="R142" s="76"/>
      <c r="S142" s="86"/>
      <c r="T142" s="48">
        <v>2</v>
      </c>
      <c r="U142" s="48">
        <v>0</v>
      </c>
      <c r="V142" s="49">
        <v>6</v>
      </c>
      <c r="W142" s="49">
        <v>0.166667</v>
      </c>
      <c r="X142" s="49">
        <v>0</v>
      </c>
      <c r="Y142" s="49">
        <v>1.227456</v>
      </c>
      <c r="Z142" s="49">
        <v>0</v>
      </c>
      <c r="AA142" s="49">
        <v>0</v>
      </c>
      <c r="AB142" s="71">
        <v>142</v>
      </c>
      <c r="AC142" s="71"/>
      <c r="AD142" s="72"/>
      <c r="AE142" s="78" t="s">
        <v>1170</v>
      </c>
      <c r="AF142" s="78">
        <v>10475</v>
      </c>
      <c r="AG142" s="78">
        <v>11736</v>
      </c>
      <c r="AH142" s="78">
        <v>25115</v>
      </c>
      <c r="AI142" s="78">
        <v>26767</v>
      </c>
      <c r="AJ142" s="78"/>
      <c r="AK142" s="78" t="s">
        <v>1305</v>
      </c>
      <c r="AL142" s="78" t="s">
        <v>1372</v>
      </c>
      <c r="AM142" s="78"/>
      <c r="AN142" s="78"/>
      <c r="AO142" s="80">
        <v>43219.385613425926</v>
      </c>
      <c r="AP142" s="83" t="s">
        <v>1565</v>
      </c>
      <c r="AQ142" s="78" t="b">
        <v>1</v>
      </c>
      <c r="AR142" s="78" t="b">
        <v>0</v>
      </c>
      <c r="AS142" s="78" t="b">
        <v>1</v>
      </c>
      <c r="AT142" s="78"/>
      <c r="AU142" s="78">
        <v>4</v>
      </c>
      <c r="AV142" s="78"/>
      <c r="AW142" s="78" t="b">
        <v>0</v>
      </c>
      <c r="AX142" s="78" t="s">
        <v>1637</v>
      </c>
      <c r="AY142" s="83" t="s">
        <v>1777</v>
      </c>
      <c r="AZ142" s="78" t="s">
        <v>65</v>
      </c>
      <c r="BA142" s="78" t="str">
        <f>REPLACE(INDEX(GroupVertices[Group],MATCH(Vertices[[#This Row],[Vertex]],GroupVertices[Vertex],0)),1,1,"")</f>
        <v>6</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319</v>
      </c>
      <c r="C143" s="65"/>
      <c r="D143" s="65" t="s">
        <v>64</v>
      </c>
      <c r="E143" s="66">
        <v>162.03189889800348</v>
      </c>
      <c r="F143" s="68">
        <v>99.99984330183918</v>
      </c>
      <c r="G143" s="100" t="s">
        <v>1635</v>
      </c>
      <c r="H143" s="65"/>
      <c r="I143" s="69" t="s">
        <v>319</v>
      </c>
      <c r="J143" s="70"/>
      <c r="K143" s="70"/>
      <c r="L143" s="69" t="s">
        <v>1925</v>
      </c>
      <c r="M143" s="73">
        <v>1.052222273729488</v>
      </c>
      <c r="N143" s="74">
        <v>473.2037048339844</v>
      </c>
      <c r="O143" s="74">
        <v>4291.33544921875</v>
      </c>
      <c r="P143" s="75"/>
      <c r="Q143" s="76"/>
      <c r="R143" s="76"/>
      <c r="S143" s="86"/>
      <c r="T143" s="48">
        <v>1</v>
      </c>
      <c r="U143" s="48">
        <v>1</v>
      </c>
      <c r="V143" s="49">
        <v>0</v>
      </c>
      <c r="W143" s="49">
        <v>0</v>
      </c>
      <c r="X143" s="49">
        <v>0</v>
      </c>
      <c r="Y143" s="49">
        <v>0.999996</v>
      </c>
      <c r="Z143" s="49">
        <v>0</v>
      </c>
      <c r="AA143" s="49" t="s">
        <v>2838</v>
      </c>
      <c r="AB143" s="71">
        <v>143</v>
      </c>
      <c r="AC143" s="71"/>
      <c r="AD143" s="72"/>
      <c r="AE143" s="78" t="s">
        <v>1171</v>
      </c>
      <c r="AF143" s="78">
        <v>97</v>
      </c>
      <c r="AG143" s="78">
        <v>8</v>
      </c>
      <c r="AH143" s="78">
        <v>183</v>
      </c>
      <c r="AI143" s="78">
        <v>20</v>
      </c>
      <c r="AJ143" s="78"/>
      <c r="AK143" s="78" t="s">
        <v>1306</v>
      </c>
      <c r="AL143" s="78" t="s">
        <v>1373</v>
      </c>
      <c r="AM143" s="78"/>
      <c r="AN143" s="78"/>
      <c r="AO143" s="80">
        <v>42711.58826388889</v>
      </c>
      <c r="AP143" s="83" t="s">
        <v>1566</v>
      </c>
      <c r="AQ143" s="78" t="b">
        <v>1</v>
      </c>
      <c r="AR143" s="78" t="b">
        <v>0</v>
      </c>
      <c r="AS143" s="78" t="b">
        <v>1</v>
      </c>
      <c r="AT143" s="78" t="s">
        <v>957</v>
      </c>
      <c r="AU143" s="78">
        <v>0</v>
      </c>
      <c r="AV143" s="78"/>
      <c r="AW143" s="78" t="b">
        <v>0</v>
      </c>
      <c r="AX143" s="78" t="s">
        <v>1637</v>
      </c>
      <c r="AY143" s="83" t="s">
        <v>1778</v>
      </c>
      <c r="AZ143" s="78" t="s">
        <v>66</v>
      </c>
      <c r="BA143" s="78" t="str">
        <f>REPLACE(INDEX(GroupVertices[Group],MATCH(Vertices[[#This Row],[Vertex]],GroupVertices[Vertex],0)),1,1,"")</f>
        <v>2</v>
      </c>
      <c r="BB143" s="48" t="s">
        <v>490</v>
      </c>
      <c r="BC143" s="48" t="s">
        <v>490</v>
      </c>
      <c r="BD143" s="48" t="s">
        <v>501</v>
      </c>
      <c r="BE143" s="48" t="s">
        <v>501</v>
      </c>
      <c r="BF143" s="48"/>
      <c r="BG143" s="48"/>
      <c r="BH143" s="121" t="s">
        <v>2448</v>
      </c>
      <c r="BI143" s="121" t="s">
        <v>2448</v>
      </c>
      <c r="BJ143" s="121" t="s">
        <v>2540</v>
      </c>
      <c r="BK143" s="121" t="s">
        <v>2540</v>
      </c>
      <c r="BL143" s="121">
        <v>0</v>
      </c>
      <c r="BM143" s="124">
        <v>0</v>
      </c>
      <c r="BN143" s="121">
        <v>0</v>
      </c>
      <c r="BO143" s="124">
        <v>0</v>
      </c>
      <c r="BP143" s="121">
        <v>0</v>
      </c>
      <c r="BQ143" s="124">
        <v>0</v>
      </c>
      <c r="BR143" s="121">
        <v>46</v>
      </c>
      <c r="BS143" s="124">
        <v>100</v>
      </c>
      <c r="BT143" s="121">
        <v>46</v>
      </c>
      <c r="BU143" s="2"/>
      <c r="BV143" s="3"/>
      <c r="BW143" s="3"/>
      <c r="BX143" s="3"/>
      <c r="BY143" s="3"/>
    </row>
    <row r="144" spans="1:77" ht="41.45" customHeight="1">
      <c r="A144" s="64" t="s">
        <v>320</v>
      </c>
      <c r="C144" s="65"/>
      <c r="D144" s="65" t="s">
        <v>64</v>
      </c>
      <c r="E144" s="66">
        <v>162.85728288384308</v>
      </c>
      <c r="F144" s="68">
        <v>99.99578873692795</v>
      </c>
      <c r="G144" s="100" t="s">
        <v>1636</v>
      </c>
      <c r="H144" s="65"/>
      <c r="I144" s="69" t="s">
        <v>320</v>
      </c>
      <c r="J144" s="70"/>
      <c r="K144" s="70"/>
      <c r="L144" s="69" t="s">
        <v>1926</v>
      </c>
      <c r="M144" s="73">
        <v>2.4034736064799915</v>
      </c>
      <c r="N144" s="74">
        <v>1029.7864990234375</v>
      </c>
      <c r="O144" s="74">
        <v>3416.129150390625</v>
      </c>
      <c r="P144" s="75"/>
      <c r="Q144" s="76"/>
      <c r="R144" s="76"/>
      <c r="S144" s="86"/>
      <c r="T144" s="48">
        <v>1</v>
      </c>
      <c r="U144" s="48">
        <v>1</v>
      </c>
      <c r="V144" s="49">
        <v>0</v>
      </c>
      <c r="W144" s="49">
        <v>0</v>
      </c>
      <c r="X144" s="49">
        <v>0</v>
      </c>
      <c r="Y144" s="49">
        <v>0.999996</v>
      </c>
      <c r="Z144" s="49">
        <v>0</v>
      </c>
      <c r="AA144" s="49" t="s">
        <v>2838</v>
      </c>
      <c r="AB144" s="71">
        <v>144</v>
      </c>
      <c r="AC144" s="71"/>
      <c r="AD144" s="72"/>
      <c r="AE144" s="78" t="s">
        <v>1172</v>
      </c>
      <c r="AF144" s="78">
        <v>732</v>
      </c>
      <c r="AG144" s="78">
        <v>215</v>
      </c>
      <c r="AH144" s="78">
        <v>715</v>
      </c>
      <c r="AI144" s="78">
        <v>95</v>
      </c>
      <c r="AJ144" s="78"/>
      <c r="AK144" s="78" t="s">
        <v>1307</v>
      </c>
      <c r="AL144" s="78" t="s">
        <v>1374</v>
      </c>
      <c r="AM144" s="78"/>
      <c r="AN144" s="78"/>
      <c r="AO144" s="80">
        <v>42185.39498842593</v>
      </c>
      <c r="AP144" s="83" t="s">
        <v>1567</v>
      </c>
      <c r="AQ144" s="78" t="b">
        <v>1</v>
      </c>
      <c r="AR144" s="78" t="b">
        <v>0</v>
      </c>
      <c r="AS144" s="78" t="b">
        <v>1</v>
      </c>
      <c r="AT144" s="78" t="s">
        <v>954</v>
      </c>
      <c r="AU144" s="78">
        <v>2</v>
      </c>
      <c r="AV144" s="83" t="s">
        <v>1573</v>
      </c>
      <c r="AW144" s="78" t="b">
        <v>0</v>
      </c>
      <c r="AX144" s="78" t="s">
        <v>1637</v>
      </c>
      <c r="AY144" s="83" t="s">
        <v>1779</v>
      </c>
      <c r="AZ144" s="78" t="s">
        <v>66</v>
      </c>
      <c r="BA144" s="78" t="str">
        <f>REPLACE(INDEX(GroupVertices[Group],MATCH(Vertices[[#This Row],[Vertex]],GroupVertices[Vertex],0)),1,1,"")</f>
        <v>2</v>
      </c>
      <c r="BB144" s="48"/>
      <c r="BC144" s="48"/>
      <c r="BD144" s="48"/>
      <c r="BE144" s="48"/>
      <c r="BF144" s="48" t="s">
        <v>527</v>
      </c>
      <c r="BG144" s="48" t="s">
        <v>527</v>
      </c>
      <c r="BH144" s="121" t="s">
        <v>2449</v>
      </c>
      <c r="BI144" s="121" t="s">
        <v>2449</v>
      </c>
      <c r="BJ144" s="121" t="s">
        <v>2541</v>
      </c>
      <c r="BK144" s="121" t="s">
        <v>2541</v>
      </c>
      <c r="BL144" s="121">
        <v>0</v>
      </c>
      <c r="BM144" s="124">
        <v>0</v>
      </c>
      <c r="BN144" s="121">
        <v>0</v>
      </c>
      <c r="BO144" s="124">
        <v>0</v>
      </c>
      <c r="BP144" s="121">
        <v>0</v>
      </c>
      <c r="BQ144" s="124">
        <v>0</v>
      </c>
      <c r="BR144" s="121">
        <v>15</v>
      </c>
      <c r="BS144" s="124">
        <v>100</v>
      </c>
      <c r="BT144" s="121">
        <v>15</v>
      </c>
      <c r="BU144" s="2"/>
      <c r="BV144" s="3"/>
      <c r="BW144" s="3"/>
      <c r="BX144" s="3"/>
      <c r="BY144" s="3"/>
    </row>
    <row r="145" spans="1:77" ht="41.45" customHeight="1">
      <c r="A145" s="64" t="s">
        <v>321</v>
      </c>
      <c r="C145" s="65"/>
      <c r="D145" s="65" t="s">
        <v>64</v>
      </c>
      <c r="E145" s="66">
        <v>177.92153746597896</v>
      </c>
      <c r="F145" s="68">
        <v>99.9217880304804</v>
      </c>
      <c r="G145" s="100" t="s">
        <v>649</v>
      </c>
      <c r="H145" s="65"/>
      <c r="I145" s="69" t="s">
        <v>321</v>
      </c>
      <c r="J145" s="70"/>
      <c r="K145" s="70"/>
      <c r="L145" s="69" t="s">
        <v>1927</v>
      </c>
      <c r="M145" s="73">
        <v>27.06544237523072</v>
      </c>
      <c r="N145" s="74">
        <v>2142.9521484375</v>
      </c>
      <c r="O145" s="74">
        <v>1665.7154541015625</v>
      </c>
      <c r="P145" s="75"/>
      <c r="Q145" s="76"/>
      <c r="R145" s="76"/>
      <c r="S145" s="86"/>
      <c r="T145" s="48">
        <v>1</v>
      </c>
      <c r="U145" s="48">
        <v>1</v>
      </c>
      <c r="V145" s="49">
        <v>0</v>
      </c>
      <c r="W145" s="49">
        <v>0</v>
      </c>
      <c r="X145" s="49">
        <v>0</v>
      </c>
      <c r="Y145" s="49">
        <v>0.999996</v>
      </c>
      <c r="Z145" s="49">
        <v>0</v>
      </c>
      <c r="AA145" s="49" t="s">
        <v>2838</v>
      </c>
      <c r="AB145" s="71">
        <v>145</v>
      </c>
      <c r="AC145" s="71"/>
      <c r="AD145" s="72"/>
      <c r="AE145" s="78" t="s">
        <v>1173</v>
      </c>
      <c r="AF145" s="78">
        <v>3777</v>
      </c>
      <c r="AG145" s="78">
        <v>3993</v>
      </c>
      <c r="AH145" s="78">
        <v>58320</v>
      </c>
      <c r="AI145" s="78">
        <v>1674</v>
      </c>
      <c r="AJ145" s="78"/>
      <c r="AK145" s="78" t="s">
        <v>1308</v>
      </c>
      <c r="AL145" s="78" t="s">
        <v>1375</v>
      </c>
      <c r="AM145" s="78"/>
      <c r="AN145" s="78"/>
      <c r="AO145" s="80">
        <v>41476.12043981482</v>
      </c>
      <c r="AP145" s="83" t="s">
        <v>1568</v>
      </c>
      <c r="AQ145" s="78" t="b">
        <v>1</v>
      </c>
      <c r="AR145" s="78" t="b">
        <v>0</v>
      </c>
      <c r="AS145" s="78" t="b">
        <v>1</v>
      </c>
      <c r="AT145" s="78" t="s">
        <v>954</v>
      </c>
      <c r="AU145" s="78">
        <v>9</v>
      </c>
      <c r="AV145" s="83" t="s">
        <v>1573</v>
      </c>
      <c r="AW145" s="78" t="b">
        <v>0</v>
      </c>
      <c r="AX145" s="78" t="s">
        <v>1637</v>
      </c>
      <c r="AY145" s="83" t="s">
        <v>1780</v>
      </c>
      <c r="AZ145" s="78" t="s">
        <v>66</v>
      </c>
      <c r="BA145" s="78" t="str">
        <f>REPLACE(INDEX(GroupVertices[Group],MATCH(Vertices[[#This Row],[Vertex]],GroupVertices[Vertex],0)),1,1,"")</f>
        <v>2</v>
      </c>
      <c r="BB145" s="48"/>
      <c r="BC145" s="48"/>
      <c r="BD145" s="48"/>
      <c r="BE145" s="48"/>
      <c r="BF145" s="48"/>
      <c r="BG145" s="48"/>
      <c r="BH145" s="121" t="s">
        <v>2450</v>
      </c>
      <c r="BI145" s="121" t="s">
        <v>2450</v>
      </c>
      <c r="BJ145" s="121" t="s">
        <v>2542</v>
      </c>
      <c r="BK145" s="121" t="s">
        <v>2542</v>
      </c>
      <c r="BL145" s="121">
        <v>1</v>
      </c>
      <c r="BM145" s="124">
        <v>4.3478260869565215</v>
      </c>
      <c r="BN145" s="121">
        <v>1</v>
      </c>
      <c r="BO145" s="124">
        <v>4.3478260869565215</v>
      </c>
      <c r="BP145" s="121">
        <v>0</v>
      </c>
      <c r="BQ145" s="124">
        <v>0</v>
      </c>
      <c r="BR145" s="121">
        <v>21</v>
      </c>
      <c r="BS145" s="124">
        <v>91.30434782608695</v>
      </c>
      <c r="BT145" s="121">
        <v>23</v>
      </c>
      <c r="BU145" s="2"/>
      <c r="BV145" s="3"/>
      <c r="BW145" s="3"/>
      <c r="BX145" s="3"/>
      <c r="BY145" s="3"/>
    </row>
    <row r="146" spans="1:77" ht="41.45" customHeight="1">
      <c r="A146" s="64" t="s">
        <v>322</v>
      </c>
      <c r="C146" s="65"/>
      <c r="D146" s="65" t="s">
        <v>64</v>
      </c>
      <c r="E146" s="66">
        <v>163.40753887440286</v>
      </c>
      <c r="F146" s="68">
        <v>99.9930856936538</v>
      </c>
      <c r="G146" s="100" t="s">
        <v>650</v>
      </c>
      <c r="H146" s="65"/>
      <c r="I146" s="69" t="s">
        <v>322</v>
      </c>
      <c r="J146" s="70"/>
      <c r="K146" s="70"/>
      <c r="L146" s="69" t="s">
        <v>1928</v>
      </c>
      <c r="M146" s="73">
        <v>3.30430782831366</v>
      </c>
      <c r="N146" s="74">
        <v>8491.6787109375</v>
      </c>
      <c r="O146" s="74">
        <v>8373.7060546875</v>
      </c>
      <c r="P146" s="75"/>
      <c r="Q146" s="76"/>
      <c r="R146" s="76"/>
      <c r="S146" s="86"/>
      <c r="T146" s="48">
        <v>0</v>
      </c>
      <c r="U146" s="48">
        <v>1</v>
      </c>
      <c r="V146" s="49">
        <v>0</v>
      </c>
      <c r="W146" s="49">
        <v>0.111111</v>
      </c>
      <c r="X146" s="49">
        <v>0</v>
      </c>
      <c r="Y146" s="49">
        <v>0.671668</v>
      </c>
      <c r="Z146" s="49">
        <v>0</v>
      </c>
      <c r="AA146" s="49">
        <v>0</v>
      </c>
      <c r="AB146" s="71">
        <v>146</v>
      </c>
      <c r="AC146" s="71"/>
      <c r="AD146" s="72"/>
      <c r="AE146" s="78" t="s">
        <v>1174</v>
      </c>
      <c r="AF146" s="78">
        <v>304</v>
      </c>
      <c r="AG146" s="78">
        <v>353</v>
      </c>
      <c r="AH146" s="78">
        <v>2554</v>
      </c>
      <c r="AI146" s="78">
        <v>4609</v>
      </c>
      <c r="AJ146" s="78"/>
      <c r="AK146" s="78"/>
      <c r="AL146" s="78" t="s">
        <v>985</v>
      </c>
      <c r="AM146" s="78"/>
      <c r="AN146" s="78"/>
      <c r="AO146" s="80">
        <v>43090.26464120371</v>
      </c>
      <c r="AP146" s="78"/>
      <c r="AQ146" s="78" t="b">
        <v>1</v>
      </c>
      <c r="AR146" s="78" t="b">
        <v>0</v>
      </c>
      <c r="AS146" s="78" t="b">
        <v>0</v>
      </c>
      <c r="AT146" s="78" t="s">
        <v>954</v>
      </c>
      <c r="AU146" s="78">
        <v>0</v>
      </c>
      <c r="AV146" s="78"/>
      <c r="AW146" s="78" t="b">
        <v>0</v>
      </c>
      <c r="AX146" s="78" t="s">
        <v>1637</v>
      </c>
      <c r="AY146" s="83" t="s">
        <v>1781</v>
      </c>
      <c r="AZ146" s="78" t="s">
        <v>66</v>
      </c>
      <c r="BA146" s="78" t="str">
        <f>REPLACE(INDEX(GroupVertices[Group],MATCH(Vertices[[#This Row],[Vertex]],GroupVertices[Vertex],0)),1,1,"")</f>
        <v>6</v>
      </c>
      <c r="BB146" s="48"/>
      <c r="BC146" s="48"/>
      <c r="BD146" s="48"/>
      <c r="BE146" s="48"/>
      <c r="BF146" s="48"/>
      <c r="BG146" s="48"/>
      <c r="BH146" s="121" t="s">
        <v>2451</v>
      </c>
      <c r="BI146" s="121" t="s">
        <v>2451</v>
      </c>
      <c r="BJ146" s="121" t="s">
        <v>2543</v>
      </c>
      <c r="BK146" s="121" t="s">
        <v>2543</v>
      </c>
      <c r="BL146" s="121">
        <v>1</v>
      </c>
      <c r="BM146" s="124">
        <v>2.9411764705882355</v>
      </c>
      <c r="BN146" s="121">
        <v>2</v>
      </c>
      <c r="BO146" s="124">
        <v>5.882352941176471</v>
      </c>
      <c r="BP146" s="121">
        <v>0</v>
      </c>
      <c r="BQ146" s="124">
        <v>0</v>
      </c>
      <c r="BR146" s="121">
        <v>31</v>
      </c>
      <c r="BS146" s="124">
        <v>91.17647058823529</v>
      </c>
      <c r="BT146" s="121">
        <v>34</v>
      </c>
      <c r="BU146" s="2"/>
      <c r="BV146" s="3"/>
      <c r="BW146" s="3"/>
      <c r="BX146" s="3"/>
      <c r="BY146" s="3"/>
    </row>
    <row r="147" spans="1:77" ht="41.45" customHeight="1">
      <c r="A147" s="64" t="s">
        <v>323</v>
      </c>
      <c r="C147" s="65"/>
      <c r="D147" s="65" t="s">
        <v>64</v>
      </c>
      <c r="E147" s="66">
        <v>162.9808911136065</v>
      </c>
      <c r="F147" s="68">
        <v>99.99518153155476</v>
      </c>
      <c r="G147" s="100" t="s">
        <v>651</v>
      </c>
      <c r="H147" s="65"/>
      <c r="I147" s="69" t="s">
        <v>323</v>
      </c>
      <c r="J147" s="70"/>
      <c r="K147" s="70"/>
      <c r="L147" s="69" t="s">
        <v>1929</v>
      </c>
      <c r="M147" s="73">
        <v>2.6058349171817574</v>
      </c>
      <c r="N147" s="74">
        <v>6399.6201171875</v>
      </c>
      <c r="O147" s="74">
        <v>5540.62255859375</v>
      </c>
      <c r="P147" s="75"/>
      <c r="Q147" s="76"/>
      <c r="R147" s="76"/>
      <c r="S147" s="86"/>
      <c r="T147" s="48">
        <v>2</v>
      </c>
      <c r="U147" s="48">
        <v>1</v>
      </c>
      <c r="V147" s="49">
        <v>0</v>
      </c>
      <c r="W147" s="49">
        <v>0.5</v>
      </c>
      <c r="X147" s="49">
        <v>0</v>
      </c>
      <c r="Y147" s="49">
        <v>0.999996</v>
      </c>
      <c r="Z147" s="49">
        <v>0.5</v>
      </c>
      <c r="AA147" s="49">
        <v>0.5</v>
      </c>
      <c r="AB147" s="71">
        <v>147</v>
      </c>
      <c r="AC147" s="71"/>
      <c r="AD147" s="72"/>
      <c r="AE147" s="78" t="s">
        <v>1175</v>
      </c>
      <c r="AF147" s="78">
        <v>385</v>
      </c>
      <c r="AG147" s="78">
        <v>246</v>
      </c>
      <c r="AH147" s="78">
        <v>2385</v>
      </c>
      <c r="AI147" s="78">
        <v>1429</v>
      </c>
      <c r="AJ147" s="78"/>
      <c r="AK147" s="78" t="s">
        <v>1309</v>
      </c>
      <c r="AL147" s="78" t="s">
        <v>1376</v>
      </c>
      <c r="AM147" s="83" t="s">
        <v>1444</v>
      </c>
      <c r="AN147" s="78"/>
      <c r="AO147" s="80">
        <v>40511.68958333333</v>
      </c>
      <c r="AP147" s="83" t="s">
        <v>1569</v>
      </c>
      <c r="AQ147" s="78" t="b">
        <v>0</v>
      </c>
      <c r="AR147" s="78" t="b">
        <v>0</v>
      </c>
      <c r="AS147" s="78" t="b">
        <v>1</v>
      </c>
      <c r="AT147" s="78" t="s">
        <v>958</v>
      </c>
      <c r="AU147" s="78">
        <v>9</v>
      </c>
      <c r="AV147" s="83" t="s">
        <v>1586</v>
      </c>
      <c r="AW147" s="78" t="b">
        <v>0</v>
      </c>
      <c r="AX147" s="78" t="s">
        <v>1637</v>
      </c>
      <c r="AY147" s="83" t="s">
        <v>1782</v>
      </c>
      <c r="AZ147" s="78" t="s">
        <v>66</v>
      </c>
      <c r="BA147" s="78" t="str">
        <f>REPLACE(INDEX(GroupVertices[Group],MATCH(Vertices[[#This Row],[Vertex]],GroupVertices[Vertex],0)),1,1,"")</f>
        <v>12</v>
      </c>
      <c r="BB147" s="48" t="s">
        <v>491</v>
      </c>
      <c r="BC147" s="48" t="s">
        <v>491</v>
      </c>
      <c r="BD147" s="48" t="s">
        <v>501</v>
      </c>
      <c r="BE147" s="48" t="s">
        <v>501</v>
      </c>
      <c r="BF147" s="48" t="s">
        <v>528</v>
      </c>
      <c r="BG147" s="48" t="s">
        <v>528</v>
      </c>
      <c r="BH147" s="121" t="s">
        <v>2452</v>
      </c>
      <c r="BI147" s="121" t="s">
        <v>2452</v>
      </c>
      <c r="BJ147" s="121" t="s">
        <v>2544</v>
      </c>
      <c r="BK147" s="121" t="s">
        <v>2544</v>
      </c>
      <c r="BL147" s="121">
        <v>0</v>
      </c>
      <c r="BM147" s="124">
        <v>0</v>
      </c>
      <c r="BN147" s="121">
        <v>0</v>
      </c>
      <c r="BO147" s="124">
        <v>0</v>
      </c>
      <c r="BP147" s="121">
        <v>0</v>
      </c>
      <c r="BQ147" s="124">
        <v>0</v>
      </c>
      <c r="BR147" s="121">
        <v>27</v>
      </c>
      <c r="BS147" s="124">
        <v>100</v>
      </c>
      <c r="BT147" s="121">
        <v>27</v>
      </c>
      <c r="BU147" s="2"/>
      <c r="BV147" s="3"/>
      <c r="BW147" s="3"/>
      <c r="BX147" s="3"/>
      <c r="BY147" s="3"/>
    </row>
    <row r="148" spans="1:77" ht="41.45" customHeight="1">
      <c r="A148" s="64" t="s">
        <v>324</v>
      </c>
      <c r="C148" s="65"/>
      <c r="D148" s="65" t="s">
        <v>64</v>
      </c>
      <c r="E148" s="66">
        <v>191.68192459222323</v>
      </c>
      <c r="F148" s="68">
        <v>99.85419236135641</v>
      </c>
      <c r="G148" s="100" t="s">
        <v>652</v>
      </c>
      <c r="H148" s="65"/>
      <c r="I148" s="69" t="s">
        <v>324</v>
      </c>
      <c r="J148" s="70"/>
      <c r="K148" s="70"/>
      <c r="L148" s="69" t="s">
        <v>1930</v>
      </c>
      <c r="M148" s="73">
        <v>49.592825705288625</v>
      </c>
      <c r="N148" s="74">
        <v>7250.73681640625</v>
      </c>
      <c r="O148" s="74">
        <v>4046.654052734375</v>
      </c>
      <c r="P148" s="75"/>
      <c r="Q148" s="76"/>
      <c r="R148" s="76"/>
      <c r="S148" s="86"/>
      <c r="T148" s="48">
        <v>2</v>
      </c>
      <c r="U148" s="48">
        <v>1</v>
      </c>
      <c r="V148" s="49">
        <v>0</v>
      </c>
      <c r="W148" s="49">
        <v>0.5</v>
      </c>
      <c r="X148" s="49">
        <v>0</v>
      </c>
      <c r="Y148" s="49">
        <v>0.999996</v>
      </c>
      <c r="Z148" s="49">
        <v>0.5</v>
      </c>
      <c r="AA148" s="49">
        <v>0.5</v>
      </c>
      <c r="AB148" s="71">
        <v>148</v>
      </c>
      <c r="AC148" s="71"/>
      <c r="AD148" s="72"/>
      <c r="AE148" s="78" t="s">
        <v>1176</v>
      </c>
      <c r="AF148" s="78">
        <v>771</v>
      </c>
      <c r="AG148" s="78">
        <v>7444</v>
      </c>
      <c r="AH148" s="78">
        <v>4815</v>
      </c>
      <c r="AI148" s="78">
        <v>1069</v>
      </c>
      <c r="AJ148" s="78"/>
      <c r="AK148" s="78" t="s">
        <v>1310</v>
      </c>
      <c r="AL148" s="78" t="s">
        <v>1377</v>
      </c>
      <c r="AM148" s="83" t="s">
        <v>1445</v>
      </c>
      <c r="AN148" s="78"/>
      <c r="AO148" s="80">
        <v>40202.51971064815</v>
      </c>
      <c r="AP148" s="83" t="s">
        <v>1570</v>
      </c>
      <c r="AQ148" s="78" t="b">
        <v>0</v>
      </c>
      <c r="AR148" s="78" t="b">
        <v>0</v>
      </c>
      <c r="AS148" s="78" t="b">
        <v>1</v>
      </c>
      <c r="AT148" s="78" t="s">
        <v>954</v>
      </c>
      <c r="AU148" s="78">
        <v>286</v>
      </c>
      <c r="AV148" s="83" t="s">
        <v>1587</v>
      </c>
      <c r="AW148" s="78" t="b">
        <v>0</v>
      </c>
      <c r="AX148" s="78" t="s">
        <v>1637</v>
      </c>
      <c r="AY148" s="83" t="s">
        <v>1783</v>
      </c>
      <c r="AZ148" s="78" t="s">
        <v>66</v>
      </c>
      <c r="BA148" s="78" t="str">
        <f>REPLACE(INDEX(GroupVertices[Group],MATCH(Vertices[[#This Row],[Vertex]],GroupVertices[Vertex],0)),1,1,"")</f>
        <v>12</v>
      </c>
      <c r="BB148" s="48"/>
      <c r="BC148" s="48"/>
      <c r="BD148" s="48"/>
      <c r="BE148" s="48"/>
      <c r="BF148" s="48"/>
      <c r="BG148" s="48"/>
      <c r="BH148" s="121" t="s">
        <v>2453</v>
      </c>
      <c r="BI148" s="121" t="s">
        <v>2453</v>
      </c>
      <c r="BJ148" s="121" t="s">
        <v>2545</v>
      </c>
      <c r="BK148" s="121" t="s">
        <v>2545</v>
      </c>
      <c r="BL148" s="121">
        <v>0</v>
      </c>
      <c r="BM148" s="124">
        <v>0</v>
      </c>
      <c r="BN148" s="121">
        <v>0</v>
      </c>
      <c r="BO148" s="124">
        <v>0</v>
      </c>
      <c r="BP148" s="121">
        <v>0</v>
      </c>
      <c r="BQ148" s="124">
        <v>0</v>
      </c>
      <c r="BR148" s="121">
        <v>18</v>
      </c>
      <c r="BS148" s="124">
        <v>100</v>
      </c>
      <c r="BT148" s="121">
        <v>18</v>
      </c>
      <c r="BU148" s="2"/>
      <c r="BV148" s="3"/>
      <c r="BW148" s="3"/>
      <c r="BX148" s="3"/>
      <c r="BY148" s="3"/>
    </row>
    <row r="149" spans="1:77" ht="41.45" customHeight="1">
      <c r="A149" s="87" t="s">
        <v>325</v>
      </c>
      <c r="C149" s="88"/>
      <c r="D149" s="88" t="s">
        <v>64</v>
      </c>
      <c r="E149" s="89">
        <v>162.35487524028855</v>
      </c>
      <c r="F149" s="90">
        <v>99.99825673296087</v>
      </c>
      <c r="G149" s="101" t="s">
        <v>653</v>
      </c>
      <c r="H149" s="88"/>
      <c r="I149" s="91" t="s">
        <v>325</v>
      </c>
      <c r="J149" s="92"/>
      <c r="K149" s="92"/>
      <c r="L149" s="91" t="s">
        <v>1931</v>
      </c>
      <c r="M149" s="93">
        <v>1.5809727952405546</v>
      </c>
      <c r="N149" s="94">
        <v>6825.1787109375</v>
      </c>
      <c r="O149" s="94">
        <v>4793.63818359375</v>
      </c>
      <c r="P149" s="95"/>
      <c r="Q149" s="96"/>
      <c r="R149" s="96"/>
      <c r="S149" s="97"/>
      <c r="T149" s="48">
        <v>0</v>
      </c>
      <c r="U149" s="48">
        <v>2</v>
      </c>
      <c r="V149" s="49">
        <v>0</v>
      </c>
      <c r="W149" s="49">
        <v>0.5</v>
      </c>
      <c r="X149" s="49">
        <v>0</v>
      </c>
      <c r="Y149" s="49">
        <v>0.999996</v>
      </c>
      <c r="Z149" s="49">
        <v>1</v>
      </c>
      <c r="AA149" s="49">
        <v>0</v>
      </c>
      <c r="AB149" s="98">
        <v>149</v>
      </c>
      <c r="AC149" s="98"/>
      <c r="AD149" s="99"/>
      <c r="AE149" s="78" t="s">
        <v>1177</v>
      </c>
      <c r="AF149" s="78">
        <v>100</v>
      </c>
      <c r="AG149" s="78">
        <v>89</v>
      </c>
      <c r="AH149" s="78">
        <v>382</v>
      </c>
      <c r="AI149" s="78">
        <v>978</v>
      </c>
      <c r="AJ149" s="78"/>
      <c r="AK149" s="78" t="s">
        <v>1311</v>
      </c>
      <c r="AL149" s="78"/>
      <c r="AM149" s="83" t="s">
        <v>1446</v>
      </c>
      <c r="AN149" s="78"/>
      <c r="AO149" s="80">
        <v>41393.59722222222</v>
      </c>
      <c r="AP149" s="83" t="s">
        <v>1571</v>
      </c>
      <c r="AQ149" s="78" t="b">
        <v>1</v>
      </c>
      <c r="AR149" s="78" t="b">
        <v>0</v>
      </c>
      <c r="AS149" s="78" t="b">
        <v>0</v>
      </c>
      <c r="AT149" s="78" t="s">
        <v>958</v>
      </c>
      <c r="AU149" s="78">
        <v>2</v>
      </c>
      <c r="AV149" s="83" t="s">
        <v>1573</v>
      </c>
      <c r="AW149" s="78" t="b">
        <v>0</v>
      </c>
      <c r="AX149" s="78" t="s">
        <v>1637</v>
      </c>
      <c r="AY149" s="83" t="s">
        <v>1784</v>
      </c>
      <c r="AZ149" s="78" t="s">
        <v>66</v>
      </c>
      <c r="BA149" s="78" t="str">
        <f>REPLACE(INDEX(GroupVertices[Group],MATCH(Vertices[[#This Row],[Vertex]],GroupVertices[Vertex],0)),1,1,"")</f>
        <v>12</v>
      </c>
      <c r="BB149" s="48"/>
      <c r="BC149" s="48"/>
      <c r="BD149" s="48"/>
      <c r="BE149" s="48"/>
      <c r="BF149" s="48"/>
      <c r="BG149" s="48"/>
      <c r="BH149" s="121" t="s">
        <v>2453</v>
      </c>
      <c r="BI149" s="121" t="s">
        <v>2453</v>
      </c>
      <c r="BJ149" s="121" t="s">
        <v>2545</v>
      </c>
      <c r="BK149" s="121" t="s">
        <v>2545</v>
      </c>
      <c r="BL149" s="121">
        <v>0</v>
      </c>
      <c r="BM149" s="124">
        <v>0</v>
      </c>
      <c r="BN149" s="121">
        <v>0</v>
      </c>
      <c r="BO149" s="124">
        <v>0</v>
      </c>
      <c r="BP149" s="121">
        <v>0</v>
      </c>
      <c r="BQ149" s="124">
        <v>0</v>
      </c>
      <c r="BR149" s="121">
        <v>18</v>
      </c>
      <c r="BS149" s="124">
        <v>100</v>
      </c>
      <c r="BT149" s="121">
        <v>18</v>
      </c>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9"/>
    <dataValidation allowBlank="1" showInputMessage="1" promptTitle="Vertex Tooltip" prompt="Enter optional text that will pop up when the mouse is hovered over the vertex." errorTitle="Invalid Vertex Image Key" sqref="L3:L14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9"/>
    <dataValidation allowBlank="1" showInputMessage="1" promptTitle="Vertex Label Fill Color" prompt="To select an optional fill color for the Label shape, right-click and select Select Color on the right-click menu." sqref="J3:J149"/>
    <dataValidation allowBlank="1" showInputMessage="1" promptTitle="Vertex Image File" prompt="Enter the path to an image file.  Hover over the column header for examples." errorTitle="Invalid Vertex Image Key" sqref="G3:G149"/>
    <dataValidation allowBlank="1" showInputMessage="1" promptTitle="Vertex Color" prompt="To select an optional vertex color, right-click and select Select Color on the right-click menu." sqref="C3:C149"/>
    <dataValidation allowBlank="1" showInputMessage="1" promptTitle="Vertex Opacity" prompt="Enter an optional vertex opacity between 0 (transparent) and 100 (opaque)." errorTitle="Invalid Vertex Opacity" error="The optional vertex opacity must be a whole number between 0 and 10." sqref="F3:F149"/>
    <dataValidation type="list" allowBlank="1" showInputMessage="1" showErrorMessage="1" promptTitle="Vertex Shape" prompt="Select an optional vertex shape." errorTitle="Invalid Vertex Shape" error="You have entered an invalid vertex shape.  Try selecting from the drop-down list instead." sqref="D3:D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9">
      <formula1>ValidVertexLabelPositions</formula1>
    </dataValidation>
    <dataValidation allowBlank="1" showInputMessage="1" showErrorMessage="1" promptTitle="Vertex Name" prompt="Enter the name of the vertex." sqref="A3:A149"/>
  </dataValidations>
  <hyperlinks>
    <hyperlink ref="AM3" r:id="rId1" display="https://t.co/oLraqEqFpI"/>
    <hyperlink ref="AM4" r:id="rId2" display="https://t.co/igpEWViQT3"/>
    <hyperlink ref="AM6" r:id="rId3" display="http://t.co/gQa2yicU6Q"/>
    <hyperlink ref="AM7" r:id="rId4" display="https://t.co/WE8Jn8Hsi3"/>
    <hyperlink ref="AM11" r:id="rId5" display="http://t.co/HMOMopykYE"/>
    <hyperlink ref="AM12" r:id="rId6" display="https://t.co/iW7XzRpJm4"/>
    <hyperlink ref="AM13" r:id="rId7" display="https://t.co/0AaZ6Pq2eD"/>
    <hyperlink ref="AM14" r:id="rId8" display="https://t.co/Yec4Vx24Ch"/>
    <hyperlink ref="AM16" r:id="rId9" display="https://t.co/iFrUmfLfp3"/>
    <hyperlink ref="AM19" r:id="rId10" display="http://t.co/2EWI1p1V0N"/>
    <hyperlink ref="AM22" r:id="rId11" display="http://t.co/N7PhWrlcYW"/>
    <hyperlink ref="AM23" r:id="rId12" display="http://t.co/Ji1MRQgz4z"/>
    <hyperlink ref="AM28" r:id="rId13" display="https://t.co/G7QZFxPQCr"/>
    <hyperlink ref="AM29" r:id="rId14" display="https://t.co/vAkn2namfg"/>
    <hyperlink ref="AM30" r:id="rId15" display="https://t.co/P5hCSHhZjW"/>
    <hyperlink ref="AM31" r:id="rId16" display="https://t.co/Hdgw8zHSaY"/>
    <hyperlink ref="AM32" r:id="rId17" display="https://t.co/x2mPSKu8TS"/>
    <hyperlink ref="AM33" r:id="rId18" display="https://t.co/pNaf467691"/>
    <hyperlink ref="AM37" r:id="rId19" display="https://t.co/w8OfgDFlnM"/>
    <hyperlink ref="AM39" r:id="rId20" display="https://t.co/rpSUlmDa6K"/>
    <hyperlink ref="AM40" r:id="rId21" display="https://t.co/AXO8ZZk25D"/>
    <hyperlink ref="AM44" r:id="rId22" display="https://t.co/LCBOvGXJq2"/>
    <hyperlink ref="AM45" r:id="rId23" display="https://t.co/Pokc792ij8"/>
    <hyperlink ref="AM46" r:id="rId24" display="https://t.co/2yJBdukNoK"/>
    <hyperlink ref="AM51" r:id="rId25" display="https://t.co/SKANpRovFU"/>
    <hyperlink ref="AM52" r:id="rId26" display="https://t.co/4kfuRx9tNR"/>
    <hyperlink ref="AM55" r:id="rId27" display="https://t.co/Wz4MDvXbrP"/>
    <hyperlink ref="AM57" r:id="rId28" display="https://t.co/2pyGxtx0IB"/>
    <hyperlink ref="AM58" r:id="rId29" display="https://t.co/TQeJ5pGOhz"/>
    <hyperlink ref="AM59" r:id="rId30" display="https://t.co/FalSsymWOY"/>
    <hyperlink ref="AM60" r:id="rId31" display="https://t.co/txS2Zt6Tqn"/>
    <hyperlink ref="AM63" r:id="rId32" display="https://t.co/nKMzd0yYIr"/>
    <hyperlink ref="AM64" r:id="rId33" display="https://t.co/poRI35GIDz"/>
    <hyperlink ref="AM67" r:id="rId34" display="https://t.co/yUQhduSgPo"/>
    <hyperlink ref="AM68" r:id="rId35" display="https://t.co/3hLGYEGuI7"/>
    <hyperlink ref="AM70" r:id="rId36" display="https://t.co/J9FrMSLQqB"/>
    <hyperlink ref="AM74" r:id="rId37" display="https://t.co/QU0hFGvWfq"/>
    <hyperlink ref="AM77" r:id="rId38" display="https://t.co/Ac9XSL7NdB"/>
    <hyperlink ref="AM78" r:id="rId39" display="http://t.co/wllYKF2i4V"/>
    <hyperlink ref="AM79" r:id="rId40" display="http://t.co/9tvofxUvjg"/>
    <hyperlink ref="AM80" r:id="rId41" display="https://t.co/qGRrlf4sGR"/>
    <hyperlink ref="AM82" r:id="rId42" display="http://t.co/Q20SoEkect"/>
    <hyperlink ref="AM84" r:id="rId43" display="https://t.co/mNiy28IIXU"/>
    <hyperlink ref="AM87" r:id="rId44" display="https://t.co/JjjYuegacq"/>
    <hyperlink ref="AM90" r:id="rId45" display="http://t.co/BX0LLmsgHE"/>
    <hyperlink ref="AM93" r:id="rId46" display="https://t.co/uOl4wr9Bsv"/>
    <hyperlink ref="AM100" r:id="rId47" display="https://t.co/4jXNLdCMQ4"/>
    <hyperlink ref="AM106" r:id="rId48" display="https://t.co/a74LhWypqG"/>
    <hyperlink ref="AM113" r:id="rId49" display="https://t.co/zzuKDcOOuE"/>
    <hyperlink ref="AM114" r:id="rId50" display="https://t.co/wBwpTThlMG"/>
    <hyperlink ref="AM115" r:id="rId51" display="https://t.co/xyy7nOE4oI"/>
    <hyperlink ref="AM116" r:id="rId52" display="https://t.co/9kCD43pHSL"/>
    <hyperlink ref="AM118" r:id="rId53" display="https://t.co/h0gDlSGkCH"/>
    <hyperlink ref="AM120" r:id="rId54" display="https://t.co/WRWjklYBFf"/>
    <hyperlink ref="AM121" r:id="rId55" display="https://t.co/zFLkz7s3RO"/>
    <hyperlink ref="AM123" r:id="rId56" display="https://t.co/JrPkLRJ3VS"/>
    <hyperlink ref="AM126" r:id="rId57" display="http://t.co/J8sxKNdmyd"/>
    <hyperlink ref="AM129" r:id="rId58" display="https://t.co/JTCxS86j7V"/>
    <hyperlink ref="AM130" r:id="rId59" display="https://t.co/Y57A94Opl6"/>
    <hyperlink ref="AM131" r:id="rId60" display="http://t.co/wJHnf0s92O"/>
    <hyperlink ref="AM132" r:id="rId61" display="https://t.co/VQzBSlKKfP"/>
    <hyperlink ref="AM133" r:id="rId62" display="https://t.co/PL9PRKJq5K"/>
    <hyperlink ref="AM135" r:id="rId63" display="https://t.co/jP5OHfnnlF"/>
    <hyperlink ref="AM136" r:id="rId64" display="https://t.co/zEk2w9QDqE"/>
    <hyperlink ref="AM138" r:id="rId65" display="http://t.co/G2MDGBt2HJ"/>
    <hyperlink ref="AM139" r:id="rId66" display="https://t.co/CpHCRzpXOD"/>
    <hyperlink ref="AM147" r:id="rId67" display="https://t.co/xDUlLCPZPe"/>
    <hyperlink ref="AM148" r:id="rId68" display="https://t.co/PZC5SlbQCp"/>
    <hyperlink ref="AM149" r:id="rId69" display="https://t.co/W5XrTvxalV"/>
    <hyperlink ref="AP3" r:id="rId70" display="https://pbs.twimg.com/profile_banners/403285753/1494195520"/>
    <hyperlink ref="AP4" r:id="rId71" display="https://pbs.twimg.com/profile_banners/349804439/1559033360"/>
    <hyperlink ref="AP7" r:id="rId72" display="https://pbs.twimg.com/profile_banners/205392993/1517568869"/>
    <hyperlink ref="AP8" r:id="rId73" display="https://pbs.twimg.com/profile_banners/2449488088/1559852349"/>
    <hyperlink ref="AP10" r:id="rId74" display="https://pbs.twimg.com/profile_banners/4861429933/1535434517"/>
    <hyperlink ref="AP11" r:id="rId75" display="https://pbs.twimg.com/profile_banners/23835272/1402518992"/>
    <hyperlink ref="AP12" r:id="rId76" display="https://pbs.twimg.com/profile_banners/1029821091638910976/1534363682"/>
    <hyperlink ref="AP13" r:id="rId77" display="https://pbs.twimg.com/profile_banners/57339160/1546954913"/>
    <hyperlink ref="AP14" r:id="rId78" display="https://pbs.twimg.com/profile_banners/380888725/1534008710"/>
    <hyperlink ref="AP15" r:id="rId79" display="https://pbs.twimg.com/profile_banners/938448711767789575/1560016066"/>
    <hyperlink ref="AP16" r:id="rId80" display="https://pbs.twimg.com/profile_banners/627565570/1560544376"/>
    <hyperlink ref="AP18" r:id="rId81" display="https://pbs.twimg.com/profile_banners/846780559862976522/1529913378"/>
    <hyperlink ref="AP19" r:id="rId82" display="https://pbs.twimg.com/profile_banners/20422173/1530261516"/>
    <hyperlink ref="AP20" r:id="rId83" display="https://pbs.twimg.com/profile_banners/879982569172992000/1512537847"/>
    <hyperlink ref="AP21" r:id="rId84" display="https://pbs.twimg.com/profile_banners/584016512/1521207762"/>
    <hyperlink ref="AP22" r:id="rId85" display="https://pbs.twimg.com/profile_banners/1183076804/1509566105"/>
    <hyperlink ref="AP23" r:id="rId86" display="https://pbs.twimg.com/profile_banners/324970337/1418839444"/>
    <hyperlink ref="AP25" r:id="rId87" display="https://pbs.twimg.com/profile_banners/20838482/1548063111"/>
    <hyperlink ref="AP28" r:id="rId88" display="https://pbs.twimg.com/profile_banners/814182642774065152/1554537469"/>
    <hyperlink ref="AP29" r:id="rId89" display="https://pbs.twimg.com/profile_banners/3458034443/1532283297"/>
    <hyperlink ref="AP30" r:id="rId90" display="https://pbs.twimg.com/profile_banners/72262176/1555332213"/>
    <hyperlink ref="AP31" r:id="rId91" display="https://pbs.twimg.com/profile_banners/1728458438/1526929893"/>
    <hyperlink ref="AP32" r:id="rId92" display="https://pbs.twimg.com/profile_banners/1002172849396862976/1527771973"/>
    <hyperlink ref="AP33" r:id="rId93" display="https://pbs.twimg.com/profile_banners/743935088656789505/1474873446"/>
    <hyperlink ref="AP34" r:id="rId94" display="https://pbs.twimg.com/profile_banners/2172299307/1560011712"/>
    <hyperlink ref="AP35" r:id="rId95" display="https://pbs.twimg.com/profile_banners/170002023/1515098433"/>
    <hyperlink ref="AP36" r:id="rId96" display="https://pbs.twimg.com/profile_banners/1055206097181728772/1542367456"/>
    <hyperlink ref="AP37" r:id="rId97" display="https://pbs.twimg.com/profile_banners/2449502355/1509448624"/>
    <hyperlink ref="AP38" r:id="rId98" display="https://pbs.twimg.com/profile_banners/808698179898245120/1545474875"/>
    <hyperlink ref="AP39" r:id="rId99" display="https://pbs.twimg.com/profile_banners/209509582/1557651042"/>
    <hyperlink ref="AP40" r:id="rId100" display="https://pbs.twimg.com/profile_banners/134115719/1551009981"/>
    <hyperlink ref="AP41" r:id="rId101" display="https://pbs.twimg.com/profile_banners/2722020305/1546674825"/>
    <hyperlink ref="AP43" r:id="rId102" display="https://pbs.twimg.com/profile_banners/364935526/1552589577"/>
    <hyperlink ref="AP44" r:id="rId103" display="https://pbs.twimg.com/profile_banners/133202523/1557754815"/>
    <hyperlink ref="AP45" r:id="rId104" display="https://pbs.twimg.com/profile_banners/65147891/1545927432"/>
    <hyperlink ref="AP46" r:id="rId105" display="https://pbs.twimg.com/profile_banners/172471005/1552332346"/>
    <hyperlink ref="AP47" r:id="rId106" display="https://pbs.twimg.com/profile_banners/826734900267065345/1511405439"/>
    <hyperlink ref="AP48" r:id="rId107" display="https://pbs.twimg.com/profile_banners/357075056/1515019807"/>
    <hyperlink ref="AP49" r:id="rId108" display="https://pbs.twimg.com/profile_banners/2795800733/1547438896"/>
    <hyperlink ref="AP50" r:id="rId109" display="https://pbs.twimg.com/profile_banners/4364514034/1522589502"/>
    <hyperlink ref="AP51" r:id="rId110" display="https://pbs.twimg.com/profile_banners/56980888/1560352605"/>
    <hyperlink ref="AP52" r:id="rId111" display="https://pbs.twimg.com/profile_banners/239011652/1416217878"/>
    <hyperlink ref="AP54" r:id="rId112" display="https://pbs.twimg.com/profile_banners/377414182/1495212580"/>
    <hyperlink ref="AP55" r:id="rId113" display="https://pbs.twimg.com/profile_banners/2772191235/1413364548"/>
    <hyperlink ref="AP57" r:id="rId114" display="https://pbs.twimg.com/profile_banners/62553744/1553510178"/>
    <hyperlink ref="AP58" r:id="rId115" display="https://pbs.twimg.com/profile_banners/255427651/1555337347"/>
    <hyperlink ref="AP59" r:id="rId116" display="https://pbs.twimg.com/profile_banners/329065650/1559025951"/>
    <hyperlink ref="AP60" r:id="rId117" display="https://pbs.twimg.com/profile_banners/447245028/1398602571"/>
    <hyperlink ref="AP61" r:id="rId118" display="https://pbs.twimg.com/profile_banners/501711341/1421951021"/>
    <hyperlink ref="AP62" r:id="rId119" display="https://pbs.twimg.com/profile_banners/344912028/1559209164"/>
    <hyperlink ref="AP63" r:id="rId120" display="https://pbs.twimg.com/profile_banners/1133986315131899904/1559204658"/>
    <hyperlink ref="AP64" r:id="rId121" display="https://pbs.twimg.com/profile_banners/135389546/1400962662"/>
    <hyperlink ref="AP65" r:id="rId122" display="https://pbs.twimg.com/profile_banners/43682283/1514826317"/>
    <hyperlink ref="AP66" r:id="rId123" display="https://pbs.twimg.com/profile_banners/985774726185406464/1536839455"/>
    <hyperlink ref="AP67" r:id="rId124" display="https://pbs.twimg.com/profile_banners/63975859/1559615203"/>
    <hyperlink ref="AP68" r:id="rId125" display="https://pbs.twimg.com/profile_banners/1013669810683588609/1532918022"/>
    <hyperlink ref="AP70" r:id="rId126" display="https://pbs.twimg.com/profile_banners/441063133/1551009954"/>
    <hyperlink ref="AP73" r:id="rId127" display="https://pbs.twimg.com/profile_banners/869861102/1516490709"/>
    <hyperlink ref="AP74" r:id="rId128" display="https://pbs.twimg.com/profile_banners/1920812653/1556793862"/>
    <hyperlink ref="AP75" r:id="rId129" display="https://pbs.twimg.com/profile_banners/954804691585691648/1554489659"/>
    <hyperlink ref="AP76" r:id="rId130" display="https://pbs.twimg.com/profile_banners/1035216551417405440/1552781106"/>
    <hyperlink ref="AP77" r:id="rId131" display="https://pbs.twimg.com/profile_banners/66075435/1554104657"/>
    <hyperlink ref="AP78" r:id="rId132" display="https://pbs.twimg.com/profile_banners/1358961511/1387346526"/>
    <hyperlink ref="AP79" r:id="rId133" display="https://pbs.twimg.com/profile_banners/16510646/1492086469"/>
    <hyperlink ref="AP80" r:id="rId134" display="https://pbs.twimg.com/profile_banners/480291767/1454726813"/>
    <hyperlink ref="AP81" r:id="rId135" display="https://pbs.twimg.com/profile_banners/557551229/1560272222"/>
    <hyperlink ref="AP82" r:id="rId136" display="https://pbs.twimg.com/profile_banners/3223905279/1539075536"/>
    <hyperlink ref="AP83" r:id="rId137" display="https://pbs.twimg.com/profile_banners/900385693/1411821831"/>
    <hyperlink ref="AP84" r:id="rId138" display="https://pbs.twimg.com/profile_banners/2591394811/1469539213"/>
    <hyperlink ref="AP85" r:id="rId139" display="https://pbs.twimg.com/profile_banners/1138478994846900225/1560327428"/>
    <hyperlink ref="AP86" r:id="rId140" display="https://pbs.twimg.com/profile_banners/859749081123610624/1493815264"/>
    <hyperlink ref="AP87" r:id="rId141" display="https://pbs.twimg.com/profile_banners/3305805741/1519298321"/>
    <hyperlink ref="AP88" r:id="rId142" display="https://pbs.twimg.com/profile_banners/304565069/1553741523"/>
    <hyperlink ref="AP89" r:id="rId143" display="https://pbs.twimg.com/profile_banners/502865694/1547585443"/>
    <hyperlink ref="AP90" r:id="rId144" display="https://pbs.twimg.com/profile_banners/2997932599/1442238705"/>
    <hyperlink ref="AP91" r:id="rId145" display="https://pbs.twimg.com/profile_banners/2328577472/1555517870"/>
    <hyperlink ref="AP93" r:id="rId146" display="https://pbs.twimg.com/profile_banners/1277648239/1559536253"/>
    <hyperlink ref="AP94" r:id="rId147" display="https://pbs.twimg.com/profile_banners/42391001/1525369405"/>
    <hyperlink ref="AP95" r:id="rId148" display="https://pbs.twimg.com/profile_banners/847507162842648576/1490898973"/>
    <hyperlink ref="AP96" r:id="rId149" display="https://pbs.twimg.com/profile_banners/1364143842/1559120997"/>
    <hyperlink ref="AP97" r:id="rId150" display="https://pbs.twimg.com/profile_banners/1627100384/1519708280"/>
    <hyperlink ref="AP99" r:id="rId151" display="https://pbs.twimg.com/profile_banners/789366287290040320/1559425654"/>
    <hyperlink ref="AP100" r:id="rId152" display="https://pbs.twimg.com/profile_banners/489209746/1526583637"/>
    <hyperlink ref="AP101" r:id="rId153" display="https://pbs.twimg.com/profile_banners/274011192/1548393190"/>
    <hyperlink ref="AP104" r:id="rId154" display="https://pbs.twimg.com/profile_banners/395835876/1546352307"/>
    <hyperlink ref="AP105" r:id="rId155" display="https://pbs.twimg.com/profile_banners/623495214/1440265261"/>
    <hyperlink ref="AP106" r:id="rId156" display="https://pbs.twimg.com/profile_banners/3548451869/1469949588"/>
    <hyperlink ref="AP107" r:id="rId157" display="https://pbs.twimg.com/profile_banners/3312839175/1548346770"/>
    <hyperlink ref="AP108" r:id="rId158" display="https://pbs.twimg.com/profile_banners/2321915385/1557806062"/>
    <hyperlink ref="AP109" r:id="rId159" display="https://pbs.twimg.com/profile_banners/294667942/1401298220"/>
    <hyperlink ref="AP110" r:id="rId160" display="https://pbs.twimg.com/profile_banners/1246124294/1560531283"/>
    <hyperlink ref="AP111" r:id="rId161" display="https://pbs.twimg.com/profile_banners/416133286/1559304553"/>
    <hyperlink ref="AP112" r:id="rId162" display="https://pbs.twimg.com/profile_banners/1066459754/1535343255"/>
    <hyperlink ref="AP113" r:id="rId163" display="https://pbs.twimg.com/profile_banners/563853756/1533632644"/>
    <hyperlink ref="AP114" r:id="rId164" display="https://pbs.twimg.com/profile_banners/936477401810432001/1512116249"/>
    <hyperlink ref="AP115" r:id="rId165" display="https://pbs.twimg.com/profile_banners/960532339511132160/1547233280"/>
    <hyperlink ref="AP116" r:id="rId166" display="https://pbs.twimg.com/profile_banners/2312148989/1532947726"/>
    <hyperlink ref="AP117" r:id="rId167" display="https://pbs.twimg.com/profile_banners/122993110/1554753173"/>
    <hyperlink ref="AP118" r:id="rId168" display="https://pbs.twimg.com/profile_banners/14157212/1538477296"/>
    <hyperlink ref="AP119" r:id="rId169" display="https://pbs.twimg.com/profile_banners/98357725/1485420253"/>
    <hyperlink ref="AP120" r:id="rId170" display="https://pbs.twimg.com/profile_banners/2762331559/1474549112"/>
    <hyperlink ref="AP121" r:id="rId171" display="https://pbs.twimg.com/profile_banners/90468085/1516818811"/>
    <hyperlink ref="AP122" r:id="rId172" display="https://pbs.twimg.com/profile_banners/743769812510310400/1554584650"/>
    <hyperlink ref="AP123" r:id="rId173" display="https://pbs.twimg.com/profile_banners/2177668814/1535294465"/>
    <hyperlink ref="AP126" r:id="rId174" display="https://pbs.twimg.com/profile_banners/357740487/1457948528"/>
    <hyperlink ref="AP127" r:id="rId175" display="https://pbs.twimg.com/profile_banners/331135309/1387673158"/>
    <hyperlink ref="AP129" r:id="rId176" display="https://pbs.twimg.com/profile_banners/46350567/1549535401"/>
    <hyperlink ref="AP130" r:id="rId177" display="https://pbs.twimg.com/profile_banners/476235640/1553711162"/>
    <hyperlink ref="AP131" r:id="rId178" display="https://pbs.twimg.com/profile_banners/158996759/1366889507"/>
    <hyperlink ref="AP132" r:id="rId179" display="https://pbs.twimg.com/profile_banners/264091069/1471468616"/>
    <hyperlink ref="AP133" r:id="rId180" display="https://pbs.twimg.com/profile_banners/565458706/1559560327"/>
    <hyperlink ref="AP134" r:id="rId181" display="https://pbs.twimg.com/profile_banners/460409065/1476016545"/>
    <hyperlink ref="AP135" r:id="rId182" display="https://pbs.twimg.com/profile_banners/70733719/1491469517"/>
    <hyperlink ref="AP136" r:id="rId183" display="https://pbs.twimg.com/profile_banners/347476131/1523965828"/>
    <hyperlink ref="AP137" r:id="rId184" display="https://pbs.twimg.com/profile_banners/3511901717/1557357899"/>
    <hyperlink ref="AP138" r:id="rId185" display="https://pbs.twimg.com/profile_banners/27659434/1429105816"/>
    <hyperlink ref="AP139" r:id="rId186" display="https://pbs.twimg.com/profile_banners/1024059975881113600/1556302363"/>
    <hyperlink ref="AP141" r:id="rId187" display="https://pbs.twimg.com/profile_banners/985245388100816898/1532234264"/>
    <hyperlink ref="AP142" r:id="rId188" display="https://pbs.twimg.com/profile_banners/990519882797191168/1558607020"/>
    <hyperlink ref="AP143" r:id="rId189" display="https://pbs.twimg.com/profile_banners/806500285308768257/1489119380"/>
    <hyperlink ref="AP144" r:id="rId190" display="https://pbs.twimg.com/profile_banners/3261077784/1547543771"/>
    <hyperlink ref="AP145" r:id="rId191" display="https://pbs.twimg.com/profile_banners/1609568456/1436765848"/>
    <hyperlink ref="AP147" r:id="rId192" display="https://pbs.twimg.com/profile_banners/221057284/1553448478"/>
    <hyperlink ref="AP148" r:id="rId193" display="https://pbs.twimg.com/profile_banners/107988589/1534291523"/>
    <hyperlink ref="AP149" r:id="rId194" display="https://pbs.twimg.com/profile_banners/1389612985/1556631720"/>
    <hyperlink ref="AV3" r:id="rId195" display="http://abs.twimg.com/images/themes/theme1/bg.png"/>
    <hyperlink ref="AV4" r:id="rId196" display="http://abs.twimg.com/images/themes/theme14/bg.gif"/>
    <hyperlink ref="AV5" r:id="rId197" display="http://abs.twimg.com/images/themes/theme3/bg.gif"/>
    <hyperlink ref="AV6" r:id="rId198" display="http://abs.twimg.com/images/themes/theme1/bg.png"/>
    <hyperlink ref="AV7" r:id="rId199" display="http://abs.twimg.com/images/themes/theme14/bg.gif"/>
    <hyperlink ref="AV8" r:id="rId200" display="http://abs.twimg.com/images/themes/theme1/bg.png"/>
    <hyperlink ref="AV11" r:id="rId201" display="http://abs.twimg.com/images/themes/theme15/bg.png"/>
    <hyperlink ref="AV13" r:id="rId202" display="http://abs.twimg.com/images/themes/theme1/bg.png"/>
    <hyperlink ref="AV14" r:id="rId203" display="http://abs.twimg.com/images/themes/theme1/bg.png"/>
    <hyperlink ref="AV16" r:id="rId204" display="http://abs.twimg.com/images/themes/theme14/bg.gif"/>
    <hyperlink ref="AV17" r:id="rId205" display="http://abs.twimg.com/images/themes/theme1/bg.png"/>
    <hyperlink ref="AV19" r:id="rId206" display="http://abs.twimg.com/images/themes/theme1/bg.png"/>
    <hyperlink ref="AV21" r:id="rId207" display="http://abs.twimg.com/images/themes/theme1/bg.png"/>
    <hyperlink ref="AV22" r:id="rId208" display="http://abs.twimg.com/images/themes/theme15/bg.png"/>
    <hyperlink ref="AV23" r:id="rId209" display="http://abs.twimg.com/images/themes/theme1/bg.png"/>
    <hyperlink ref="AV24" r:id="rId210" display="http://abs.twimg.com/images/themes/theme1/bg.png"/>
    <hyperlink ref="AV25" r:id="rId211" display="http://abs.twimg.com/images/themes/theme16/bg.gif"/>
    <hyperlink ref="AV26" r:id="rId212" display="http://abs.twimg.com/images/themes/theme1/bg.png"/>
    <hyperlink ref="AV28" r:id="rId213" display="http://abs.twimg.com/images/themes/theme1/bg.png"/>
    <hyperlink ref="AV29" r:id="rId214" display="http://abs.twimg.com/images/themes/theme1/bg.png"/>
    <hyperlink ref="AV30" r:id="rId215" display="http://abs.twimg.com/images/themes/theme1/bg.png"/>
    <hyperlink ref="AV31" r:id="rId216" display="http://abs.twimg.com/images/themes/theme1/bg.png"/>
    <hyperlink ref="AV32" r:id="rId217" display="http://abs.twimg.com/images/themes/theme1/bg.png"/>
    <hyperlink ref="AV34" r:id="rId218" display="http://abs.twimg.com/images/themes/theme1/bg.png"/>
    <hyperlink ref="AV35" r:id="rId219" display="http://abs.twimg.com/images/themes/theme13/bg.gif"/>
    <hyperlink ref="AV37" r:id="rId220" display="http://abs.twimg.com/images/themes/theme1/bg.png"/>
    <hyperlink ref="AV39" r:id="rId221" display="http://abs.twimg.com/images/themes/theme1/bg.png"/>
    <hyperlink ref="AV40" r:id="rId222" display="http://abs.twimg.com/images/themes/theme1/bg.png"/>
    <hyperlink ref="AV41" r:id="rId223" display="http://abs.twimg.com/images/themes/theme1/bg.png"/>
    <hyperlink ref="AV43" r:id="rId224" display="http://abs.twimg.com/images/themes/theme1/bg.png"/>
    <hyperlink ref="AV44" r:id="rId225" display="http://abs.twimg.com/images/themes/theme1/bg.png"/>
    <hyperlink ref="AV45" r:id="rId226" display="http://abs.twimg.com/images/themes/theme16/bg.gif"/>
    <hyperlink ref="AV46" r:id="rId227" display="http://abs.twimg.com/images/themes/theme1/bg.png"/>
    <hyperlink ref="AV48" r:id="rId228" display="http://abs.twimg.com/images/themes/theme1/bg.png"/>
    <hyperlink ref="AV49" r:id="rId229" display="http://abs.twimg.com/images/themes/theme1/bg.png"/>
    <hyperlink ref="AV50" r:id="rId230" display="http://abs.twimg.com/images/themes/theme1/bg.png"/>
    <hyperlink ref="AV51" r:id="rId231" display="http://abs.twimg.com/images/themes/theme1/bg.png"/>
    <hyperlink ref="AV52" r:id="rId232" display="http://abs.twimg.com/images/themes/theme14/bg.gif"/>
    <hyperlink ref="AV54" r:id="rId233" display="http://abs.twimg.com/images/themes/theme1/bg.png"/>
    <hyperlink ref="AV55" r:id="rId234" display="http://abs.twimg.com/images/themes/theme1/bg.png"/>
    <hyperlink ref="AV56" r:id="rId235" display="http://abs.twimg.com/images/themes/theme1/bg.png"/>
    <hyperlink ref="AV57" r:id="rId236" display="http://abs.twimg.com/images/themes/theme14/bg.gif"/>
    <hyperlink ref="AV58" r:id="rId237" display="http://abs.twimg.com/images/themes/theme1/bg.png"/>
    <hyperlink ref="AV59" r:id="rId238" display="http://abs.twimg.com/images/themes/theme1/bg.png"/>
    <hyperlink ref="AV60" r:id="rId239" display="http://abs.twimg.com/images/themes/theme1/bg.png"/>
    <hyperlink ref="AV61" r:id="rId240" display="http://abs.twimg.com/images/themes/theme1/bg.png"/>
    <hyperlink ref="AV62" r:id="rId241" display="http://abs.twimg.com/images/themes/theme1/bg.png"/>
    <hyperlink ref="AV64" r:id="rId242" display="http://abs.twimg.com/images/themes/theme9/bg.gif"/>
    <hyperlink ref="AV65" r:id="rId243" display="http://abs.twimg.com/images/themes/theme1/bg.png"/>
    <hyperlink ref="AV67" r:id="rId244" display="http://abs.twimg.com/images/themes/theme1/bg.png"/>
    <hyperlink ref="AV68" r:id="rId245" display="http://abs.twimg.com/images/themes/theme1/bg.png"/>
    <hyperlink ref="AV70" r:id="rId246" display="http://abs.twimg.com/images/themes/theme9/bg.gif"/>
    <hyperlink ref="AV71" r:id="rId247" display="http://abs.twimg.com/images/themes/theme1/bg.png"/>
    <hyperlink ref="AV72" r:id="rId248" display="http://abs.twimg.com/images/themes/theme1/bg.png"/>
    <hyperlink ref="AV73" r:id="rId249" display="http://abs.twimg.com/images/themes/theme8/bg.gif"/>
    <hyperlink ref="AV74" r:id="rId250" display="http://abs.twimg.com/images/themes/theme1/bg.png"/>
    <hyperlink ref="AV77" r:id="rId251" display="http://abs.twimg.com/images/themes/theme9/bg.gif"/>
    <hyperlink ref="AV78" r:id="rId252" display="http://abs.twimg.com/images/themes/theme15/bg.png"/>
    <hyperlink ref="AV79" r:id="rId253" display="http://abs.twimg.com/images/themes/theme16/bg.gif"/>
    <hyperlink ref="AV80" r:id="rId254" display="http://abs.twimg.com/images/themes/theme4/bg.gif"/>
    <hyperlink ref="AV81" r:id="rId255" display="http://abs.twimg.com/images/themes/theme1/bg.png"/>
    <hyperlink ref="AV82" r:id="rId256" display="http://abs.twimg.com/images/themes/theme1/bg.png"/>
    <hyperlink ref="AV83" r:id="rId257" display="http://abs.twimg.com/images/themes/theme1/bg.png"/>
    <hyperlink ref="AV84" r:id="rId258" display="http://abs.twimg.com/images/themes/theme18/bg.gif"/>
    <hyperlink ref="AV86" r:id="rId259" display="http://abs.twimg.com/images/themes/theme1/bg.png"/>
    <hyperlink ref="AV87" r:id="rId260" display="http://abs.twimg.com/images/themes/theme1/bg.png"/>
    <hyperlink ref="AV88" r:id="rId261" display="http://abs.twimg.com/images/themes/theme1/bg.png"/>
    <hyperlink ref="AV89" r:id="rId262" display="http://abs.twimg.com/images/themes/theme14/bg.gif"/>
    <hyperlink ref="AV90" r:id="rId263" display="http://abs.twimg.com/images/themes/theme1/bg.png"/>
    <hyperlink ref="AV91" r:id="rId264" display="http://abs.twimg.com/images/themes/theme1/bg.png"/>
    <hyperlink ref="AV92" r:id="rId265" display="http://abs.twimg.com/images/themes/theme1/bg.png"/>
    <hyperlink ref="AV93" r:id="rId266" display="http://abs.twimg.com/images/themes/theme9/bg.gif"/>
    <hyperlink ref="AV94" r:id="rId267" display="http://abs.twimg.com/images/themes/theme1/bg.png"/>
    <hyperlink ref="AV96" r:id="rId268" display="http://abs.twimg.com/images/themes/theme1/bg.png"/>
    <hyperlink ref="AV97" r:id="rId269" display="http://abs.twimg.com/images/themes/theme1/bg.png"/>
    <hyperlink ref="AV98" r:id="rId270" display="http://abs.twimg.com/images/themes/theme1/bg.png"/>
    <hyperlink ref="AV99" r:id="rId271" display="http://abs.twimg.com/images/themes/theme1/bg.png"/>
    <hyperlink ref="AV100" r:id="rId272" display="http://abs.twimg.com/images/themes/theme3/bg.gif"/>
    <hyperlink ref="AV101" r:id="rId273" display="http://abs.twimg.com/images/themes/theme14/bg.gif"/>
    <hyperlink ref="AV102" r:id="rId274" display="http://abs.twimg.com/images/themes/theme1/bg.png"/>
    <hyperlink ref="AV104" r:id="rId275" display="http://abs.twimg.com/images/themes/theme1/bg.png"/>
    <hyperlink ref="AV105" r:id="rId276" display="http://abs.twimg.com/images/themes/theme1/bg.png"/>
    <hyperlink ref="AV106" r:id="rId277" display="http://abs.twimg.com/images/themes/theme1/bg.png"/>
    <hyperlink ref="AV107" r:id="rId278" display="http://abs.twimg.com/images/themes/theme1/bg.png"/>
    <hyperlink ref="AV108" r:id="rId279" display="http://abs.twimg.com/images/themes/theme1/bg.png"/>
    <hyperlink ref="AV109" r:id="rId280" display="http://abs.twimg.com/images/themes/theme1/bg.png"/>
    <hyperlink ref="AV110" r:id="rId281" display="http://abs.twimg.com/images/themes/theme1/bg.png"/>
    <hyperlink ref="AV111" r:id="rId282" display="http://abs.twimg.com/images/themes/theme9/bg.gif"/>
    <hyperlink ref="AV112" r:id="rId283" display="http://abs.twimg.com/images/themes/theme1/bg.png"/>
    <hyperlink ref="AV113" r:id="rId284" display="http://abs.twimg.com/images/themes/theme4/bg.gif"/>
    <hyperlink ref="AV115" r:id="rId285" display="http://abs.twimg.com/images/themes/theme1/bg.png"/>
    <hyperlink ref="AV116" r:id="rId286" display="http://abs.twimg.com/images/themes/theme1/bg.png"/>
    <hyperlink ref="AV117" r:id="rId287" display="http://abs.twimg.com/images/themes/theme10/bg.gif"/>
    <hyperlink ref="AV118" r:id="rId288" display="http://abs.twimg.com/images/themes/theme1/bg.png"/>
    <hyperlink ref="AV119" r:id="rId289" display="http://abs.twimg.com/images/themes/theme10/bg.gif"/>
    <hyperlink ref="AV120" r:id="rId290" display="http://abs.twimg.com/images/themes/theme1/bg.png"/>
    <hyperlink ref="AV121" r:id="rId291" display="http://abs.twimg.com/images/themes/theme1/bg.png"/>
    <hyperlink ref="AV123" r:id="rId292" display="http://abs.twimg.com/images/themes/theme1/bg.png"/>
    <hyperlink ref="AV125" r:id="rId293" display="http://abs.twimg.com/images/themes/theme1/bg.png"/>
    <hyperlink ref="AV126" r:id="rId294" display="http://abs.twimg.com/images/themes/theme17/bg.gif"/>
    <hyperlink ref="AV127" r:id="rId295" display="http://abs.twimg.com/images/themes/theme1/bg.png"/>
    <hyperlink ref="AV129" r:id="rId296" display="http://abs.twimg.com/images/themes/theme3/bg.gif"/>
    <hyperlink ref="AV130" r:id="rId297" display="http://abs.twimg.com/images/themes/theme1/bg.png"/>
    <hyperlink ref="AV131" r:id="rId298" display="http://abs.twimg.com/images/themes/theme4/bg.gif"/>
    <hyperlink ref="AV132" r:id="rId299" display="http://abs.twimg.com/images/themes/theme1/bg.png"/>
    <hyperlink ref="AV133" r:id="rId300" display="http://abs.twimg.com/images/themes/theme1/bg.png"/>
    <hyperlink ref="AV134" r:id="rId301" display="http://abs.twimg.com/images/themes/theme1/bg.png"/>
    <hyperlink ref="AV135" r:id="rId302" display="http://abs.twimg.com/images/themes/theme6/bg.gif"/>
    <hyperlink ref="AV136" r:id="rId303" display="http://abs.twimg.com/images/themes/theme9/bg.gif"/>
    <hyperlink ref="AV137" r:id="rId304" display="http://abs.twimg.com/images/themes/theme1/bg.png"/>
    <hyperlink ref="AV138" r:id="rId305" display="http://abs.twimg.com/images/themes/theme1/bg.png"/>
    <hyperlink ref="AV139" r:id="rId306" display="http://abs.twimg.com/images/themes/theme1/bg.png"/>
    <hyperlink ref="AV144" r:id="rId307" display="http://abs.twimg.com/images/themes/theme1/bg.png"/>
    <hyperlink ref="AV145" r:id="rId308" display="http://abs.twimg.com/images/themes/theme1/bg.png"/>
    <hyperlink ref="AV147" r:id="rId309" display="http://abs.twimg.com/images/themes/theme7/bg.gif"/>
    <hyperlink ref="AV148" r:id="rId310" display="http://abs.twimg.com/images/themes/theme2/bg.gif"/>
    <hyperlink ref="AV149" r:id="rId311" display="http://abs.twimg.com/images/themes/theme1/bg.png"/>
    <hyperlink ref="G3" r:id="rId312" display="http://pbs.twimg.com/profile_images/1113453831659114497/c-kRzXh0_normal.jpg"/>
    <hyperlink ref="G4" r:id="rId313" display="http://pbs.twimg.com/profile_images/1132972641529278465/EOySKMxu_normal.png"/>
    <hyperlink ref="G5" r:id="rId314" display="http://pbs.twimg.com/profile_images/480230505745760256/uIGjzeYx_normal.jpeg"/>
    <hyperlink ref="G6" r:id="rId315" display="http://pbs.twimg.com/profile_images/38208172/instedd-logo_normal.png"/>
    <hyperlink ref="G7" r:id="rId316" display="http://pbs.twimg.com/profile_images/1024682877630537729/ZlFk-9H8_normal.jpg"/>
    <hyperlink ref="G8" r:id="rId317" display="http://pbs.twimg.com/profile_images/1139449345558876163/evjMLdox_normal.jpg"/>
    <hyperlink ref="G9" r:id="rId318" display="http://pbs.twimg.com/profile_images/1120203951289159681/OyC8rpSG_normal.jpg"/>
    <hyperlink ref="G10" r:id="rId319" display="http://pbs.twimg.com/profile_images/1034313300090085376/AxDERf0l_normal.jpg"/>
    <hyperlink ref="G11" r:id="rId320" display="http://pbs.twimg.com/profile_images/378800000543299280/3ed0d8cfeddf483724dbe845034a8bf3_normal.jpeg"/>
    <hyperlink ref="G12" r:id="rId321" display="http://pbs.twimg.com/profile_images/1029825076655534083/8cpdW0ez_normal.jpg"/>
    <hyperlink ref="G13" r:id="rId322" display="http://pbs.twimg.com/profile_images/920584304652177408/t5NX6nfq_normal.jpg"/>
    <hyperlink ref="G14" r:id="rId323" display="http://pbs.twimg.com/profile_images/1089266226398937088/fwhFHJ1Z_normal.jpg"/>
    <hyperlink ref="G15" r:id="rId324" display="http://pbs.twimg.com/profile_images/1139444253409644544/cMZpkH8B_normal.jpg"/>
    <hyperlink ref="G16" r:id="rId325" display="http://pbs.twimg.com/profile_images/1104872347453005824/GG4MRABc_normal.png"/>
    <hyperlink ref="G17" r:id="rId326" display="http://pbs.twimg.com/profile_images/3089680444/7d5d4c76c051cb28c1b94286698d89d0_normal.png"/>
    <hyperlink ref="G18" r:id="rId327" display="http://pbs.twimg.com/profile_images/1132787729052372992/_LvZr1wd_normal.jpg"/>
    <hyperlink ref="G19" r:id="rId328" display="http://pbs.twimg.com/profile_images/882944961980882944/oCD3A-Yo_normal.jpg"/>
    <hyperlink ref="G20" r:id="rId329" display="http://pbs.twimg.com/profile_images/938277927313203200/HH3TfRge_normal.jpg"/>
    <hyperlink ref="G21" r:id="rId330" display="http://pbs.twimg.com/profile_images/974659843951796225/8re5rF2A_normal.jpg"/>
    <hyperlink ref="G22" r:id="rId331" display="http://pbs.twimg.com/profile_images/1129409273170137095/U6OTaLGx_normal.png"/>
    <hyperlink ref="G23" r:id="rId332" display="http://pbs.twimg.com/profile_images/2936318631/8bf48311cfcf93c16316350a0c070723_normal.png"/>
    <hyperlink ref="G24" r:id="rId333" display="http://pbs.twimg.com/profile_images/452876124410744833/x1M7Uot5_normal.jpeg"/>
    <hyperlink ref="G25" r:id="rId334" display="http://pbs.twimg.com/profile_images/512282971487760385/nMJpqnj1_normal.jpeg"/>
    <hyperlink ref="G26" r:id="rId335" display="http://pbs.twimg.com/profile_images/1621801051/1fe735b_normal.jpg"/>
    <hyperlink ref="G27" r:id="rId336" display="http://pbs.twimg.com/profile_images/1002093688879755264/oRTxw7kS_normal.jpg"/>
    <hyperlink ref="G28" r:id="rId337" display="http://pbs.twimg.com/profile_images/1114438707636002821/USq41UU6_normal.png"/>
    <hyperlink ref="G29" r:id="rId338" display="http://pbs.twimg.com/profile_images/1098651001719005184/Lsvej9VP_normal.png"/>
    <hyperlink ref="G30" r:id="rId339" display="http://pbs.twimg.com/profile_images/1139276358582972418/Ak1Uks36_normal.jpg"/>
    <hyperlink ref="G31" r:id="rId340" display="http://pbs.twimg.com/profile_images/1043545675324182528/kPdXhZS6_normal.jpg"/>
    <hyperlink ref="G32" r:id="rId341" display="http://pbs.twimg.com/profile_images/1002439690706878465/vu89y2pD_normal.jpg"/>
    <hyperlink ref="G33" r:id="rId342" display="http://pbs.twimg.com/profile_images/1071625834497216512/TnQKbBpA_normal.jpg"/>
    <hyperlink ref="G34" r:id="rId343" display="http://pbs.twimg.com/profile_images/1137397365420298241/FkMVD7-p_normal.jpg"/>
    <hyperlink ref="G35" r:id="rId344" display="http://pbs.twimg.com/profile_images/1093579640571088898/_QOGHla6_normal.jpg"/>
    <hyperlink ref="G36" r:id="rId345" display="http://pbs.twimg.com/profile_images/1066713019638562817/EwC2QCeV_normal.jpg"/>
    <hyperlink ref="G37" r:id="rId346" display="http://pbs.twimg.com/profile_images/926489343707009024/rM-IIHIk_normal.jpg"/>
    <hyperlink ref="G38" r:id="rId347" display="http://pbs.twimg.com/profile_images/1131570748370432000/dQfQB0fI_normal.jpg"/>
    <hyperlink ref="G39" r:id="rId348" display="http://pbs.twimg.com/profile_images/1131141408138682368/4xGfTq9l_normal.jpg"/>
    <hyperlink ref="G40" r:id="rId349" display="http://pbs.twimg.com/profile_images/847102478655086593/avVA0_rf_normal.jpg"/>
    <hyperlink ref="G41" r:id="rId350" display="http://pbs.twimg.com/profile_images/1132537389249966081/HKbzZKrL_normal.jpg"/>
    <hyperlink ref="G42" r:id="rId351" display="http://pbs.twimg.com/profile_images/1085929970831101952/kTOE75Pt_normal.jpg"/>
    <hyperlink ref="G43" r:id="rId352" display="http://pbs.twimg.com/profile_images/1120720940776730626/xujgwq1e_normal.jpg"/>
    <hyperlink ref="G44" r:id="rId353" display="http://pbs.twimg.com/profile_images/1063045457335738370/KxDXWY3a_normal.jpg"/>
    <hyperlink ref="G45" r:id="rId354" display="http://pbs.twimg.com/profile_images/1124999326529466370/iR4NGu8s_normal.jpg"/>
    <hyperlink ref="G46" r:id="rId355" display="http://pbs.twimg.com/profile_images/1105187874943700997/Xo4z0C9C_normal.jpg"/>
    <hyperlink ref="G47" r:id="rId356" display="http://pbs.twimg.com/profile_images/1139087754883751937/XUYDQooV_normal.jpg"/>
    <hyperlink ref="G48" r:id="rId357" display="http://pbs.twimg.com/profile_images/948687935364268033/0g99t5FL_normal.jpg"/>
    <hyperlink ref="G49" r:id="rId358" display="http://pbs.twimg.com/profile_images/1084663466554806272/XPTot9S7_normal.jpg"/>
    <hyperlink ref="G50" r:id="rId359" display="http://pbs.twimg.com/profile_images/1028661902149398530/QcDm_Txt_normal.jpg"/>
    <hyperlink ref="G51" r:id="rId360" display="http://pbs.twimg.com/profile_images/1105039140146556928/bBa-BGS8_normal.png"/>
    <hyperlink ref="G52" r:id="rId361" display="http://pbs.twimg.com/profile_images/534282767811371008/Aoxy8TgC_normal.jpeg"/>
    <hyperlink ref="G53" r:id="rId362" display="http://pbs.twimg.com/profile_images/1135874657083711489/hpN9Jzbq_normal.png"/>
    <hyperlink ref="G54" r:id="rId363" display="http://pbs.twimg.com/profile_images/1137786007905062914/DuKzpb51_normal.jpg"/>
    <hyperlink ref="G55" r:id="rId364" display="http://pbs.twimg.com/profile_images/1135478768309624832/zESZZmNm_normal.jpg"/>
    <hyperlink ref="G56" r:id="rId365" display="http://pbs.twimg.com/profile_images/973269515378282498/CMHwUQj2_normal.jpg"/>
    <hyperlink ref="G57" r:id="rId366" display="http://pbs.twimg.com/profile_images/1116746906028449793/ejdDKFjs_normal.jpg"/>
    <hyperlink ref="G58" r:id="rId367" display="http://pbs.twimg.com/profile_images/906127895143309313/ainoA9tj_normal.jpg"/>
    <hyperlink ref="G59" r:id="rId368" display="http://pbs.twimg.com/profile_images/1112319295768485888/8jZ1gYSB_normal.png"/>
    <hyperlink ref="G60" r:id="rId369" display="http://pbs.twimg.com/profile_images/998272834953625600/E2V7d7Xu_normal.jpg"/>
    <hyperlink ref="G61" r:id="rId370" display="http://pbs.twimg.com/profile_images/967698434139582464/df29f4l3_normal.jpg"/>
    <hyperlink ref="G62" r:id="rId371" display="http://pbs.twimg.com/profile_images/1137810588673798144/j89fW2Ti_normal.png"/>
    <hyperlink ref="G63" r:id="rId372" display="http://pbs.twimg.com/profile_images/1138727380367921152/i_Dh_o2w_normal.jpg"/>
    <hyperlink ref="G64" r:id="rId373" display="http://pbs.twimg.com/profile_images/488093406229303296/32n2Eo9v_normal.jpeg"/>
    <hyperlink ref="G65" r:id="rId374" display="http://pbs.twimg.com/profile_images/1108657738584899585/U9wqUVca_normal.jpg"/>
    <hyperlink ref="G66" r:id="rId375" display="http://pbs.twimg.com/profile_images/1040206159779688448/lgB_CMeS_normal.jpg"/>
    <hyperlink ref="G67" r:id="rId376" display="http://pbs.twimg.com/profile_images/1133565775204241408/1uDg2YH3_normal.jpg"/>
    <hyperlink ref="G68" r:id="rId377" display="http://pbs.twimg.com/profile_images/1029555359705313280/v-ezbqZX_normal.jpg"/>
    <hyperlink ref="G69" r:id="rId378" display="http://pbs.twimg.com/profile_images/1134121221220519938/Nr_KeGxB_normal.jpg"/>
    <hyperlink ref="G70" r:id="rId379" display="http://pbs.twimg.com/profile_images/1138181018291228672/pr61Jzo3_normal.jpg"/>
    <hyperlink ref="G71" r:id="rId380" display="http://pbs.twimg.com/profile_images/974439368223002628/Fz_0Jrad_normal.jpg"/>
    <hyperlink ref="G72" r:id="rId381" display="http://pbs.twimg.com/profile_images/1138824797058678785/awtZcMTW_normal.jpg"/>
    <hyperlink ref="G73" r:id="rId382" display="http://pbs.twimg.com/profile_images/1081245840868630529/7dVjlvtX_normal.jpg"/>
    <hyperlink ref="G74" r:id="rId383" display="http://pbs.twimg.com/profile_images/577791666817347584/HBQ45xKs_normal.png"/>
    <hyperlink ref="G75" r:id="rId384" display="http://pbs.twimg.com/profile_images/1126527645183819777/EDf9tNQH_normal.jpg"/>
    <hyperlink ref="G76" r:id="rId385" display="http://pbs.twimg.com/profile_images/1139071440987348992/q_RMn_in_normal.jpg"/>
    <hyperlink ref="G77" r:id="rId386" display="http://pbs.twimg.com/profile_images/1053013017573711873/R5aVVPhO_normal.jpg"/>
    <hyperlink ref="G78" r:id="rId387" display="http://pbs.twimg.com/profile_images/1093141368401248263/LA4pSYcc_normal.jpg"/>
    <hyperlink ref="G79" r:id="rId388" display="http://pbs.twimg.com/profile_images/461736837241794560/lTa_cp2G_normal.jpeg"/>
    <hyperlink ref="G80" r:id="rId389" display="http://pbs.twimg.com/profile_images/874569965713727488/JcAaG-CH_normal.jpg"/>
    <hyperlink ref="G81" r:id="rId390" display="http://pbs.twimg.com/profile_images/1138490321992634368/nl-p9eGh_normal.jpg"/>
    <hyperlink ref="G82" r:id="rId391" display="http://pbs.twimg.com/profile_images/1034726100864249857/ms3lIl8S_normal.jpg"/>
    <hyperlink ref="G83" r:id="rId392" display="http://pbs.twimg.com/profile_images/515844249569734656/bIn6z8lq_normal.jpeg"/>
    <hyperlink ref="G84" r:id="rId393" display="http://pbs.twimg.com/profile_images/677855966109556736/dUV19iY8_normal.png"/>
    <hyperlink ref="G85" r:id="rId394" display="http://pbs.twimg.com/profile_images/1138479373688946693/NvZ6fc_l_normal.jpg"/>
    <hyperlink ref="G86" r:id="rId395" display="http://pbs.twimg.com/profile_images/859749535278661632/mZ6xqqd-_normal.jpg"/>
    <hyperlink ref="G87" r:id="rId396" display="http://pbs.twimg.com/profile_images/966999160800075776/JEjch69x_normal.jpg"/>
    <hyperlink ref="G88" r:id="rId397" display="http://pbs.twimg.com/profile_images/1116241132202143744/pkb-sOFj_normal.jpg"/>
    <hyperlink ref="G89" r:id="rId398" display="http://pbs.twimg.com/profile_images/1133481680197623808/NdG66298_normal.jpg"/>
    <hyperlink ref="G90" r:id="rId399" display="http://pbs.twimg.com/profile_images/643422096845066240/9w8TEXEg_normal.jpg"/>
    <hyperlink ref="G91" r:id="rId400" display="http://pbs.twimg.com/profile_images/1137944295955034114/F4peCyaA_normal.png"/>
    <hyperlink ref="G92" r:id="rId401" display="http://pbs.twimg.com/profile_images/1034406275960983552/MxdCIM5x_normal.jpg"/>
    <hyperlink ref="G93" r:id="rId402" display="http://pbs.twimg.com/profile_images/1138499322063069184/-3ns5amd_normal.jpg"/>
    <hyperlink ref="G94" r:id="rId403" display="http://pbs.twimg.com/profile_images/992096245186547712/cSedKol0_normal.jpg"/>
    <hyperlink ref="G95" r:id="rId404" display="http://pbs.twimg.com/profile_images/1123175898604298242/J3pItd0k_normal.jpg"/>
    <hyperlink ref="G96" r:id="rId405" display="http://pbs.twimg.com/profile_images/671978965150470144/G_P26I08_normal.png"/>
    <hyperlink ref="G97" r:id="rId406" display="http://pbs.twimg.com/profile_images/968352826475909122/31uQvbFG_normal.jpg"/>
    <hyperlink ref="G98" r:id="rId407" display="http://pbs.twimg.com/profile_images/201619332/kaizer_normal.jpg"/>
    <hyperlink ref="G99" r:id="rId408" display="http://pbs.twimg.com/profile_images/1133857909312512000/uLNprv8S_normal.jpg"/>
    <hyperlink ref="G100" r:id="rId409" display="http://pbs.twimg.com/profile_images/1070556410533027840/BSDhdyCQ_normal.jpg"/>
    <hyperlink ref="G101" r:id="rId410" display="http://pbs.twimg.com/profile_images/1138777750704140288/WKYNxL4E_normal.jpg"/>
    <hyperlink ref="G102" r:id="rId411" display="http://pbs.twimg.com/profile_images/1034801555638312961/TMdYQiNm_normal.jpg"/>
    <hyperlink ref="G103" r:id="rId412" display="http://pbs.twimg.com/profile_images/1129286724176273408/sPbBNvMY_normal.jpg"/>
    <hyperlink ref="G104" r:id="rId413" display="http://pbs.twimg.com/profile_images/1133262970052632576/r7VIX-lr_normal.jpg"/>
    <hyperlink ref="G105" r:id="rId414" display="http://pbs.twimg.com/profile_images/1129630306829590528/vcXwXLbO_normal.jpg"/>
    <hyperlink ref="G106" r:id="rId415" display="http://pbs.twimg.com/profile_images/759649766842195969/_sPDm3oX_normal.jpg"/>
    <hyperlink ref="G107" r:id="rId416" display="http://pbs.twimg.com/profile_images/1026027423782105088/DsP0Z9d2_normal.jpg"/>
    <hyperlink ref="G108" r:id="rId417" display="http://pbs.twimg.com/profile_images/1128232889630494720/y4p3nKTm_normal.jpg"/>
    <hyperlink ref="G109" r:id="rId418" display="http://pbs.twimg.com/profile_images/697079042093268992/Z8AJhLa5_normal.jpg"/>
    <hyperlink ref="G110" r:id="rId419" display="http://pbs.twimg.com/profile_images/1139576946407419904/kFCsM6lA_normal.jpg"/>
    <hyperlink ref="G111" r:id="rId420" display="http://pbs.twimg.com/profile_images/1137364311293210625/ScYwnV8N_normal.jpg"/>
    <hyperlink ref="G112" r:id="rId421" display="http://pbs.twimg.com/profile_images/1107573432697405440/IUhRmI52_normal.jpg"/>
    <hyperlink ref="G113" r:id="rId422" display="http://pbs.twimg.com/profile_images/655610573061816320/09gX-5Zy_normal.jpg"/>
    <hyperlink ref="G114" r:id="rId423" display="http://pbs.twimg.com/profile_images/964430821791694849/tldcxIEy_normal.jpg"/>
    <hyperlink ref="G115" r:id="rId424" display="http://pbs.twimg.com/profile_images/978055711241404417/jMms0BZh_normal.jpg"/>
    <hyperlink ref="G116" r:id="rId425" display="http://pbs.twimg.com/profile_images/1117161565688561664/bkjLIngU_normal.jpg"/>
    <hyperlink ref="G117" r:id="rId426" display="http://pbs.twimg.com/profile_images/1115340786705551360/rDxfSBnZ_normal.jpg"/>
    <hyperlink ref="G118" r:id="rId427" display="http://pbs.twimg.com/profile_images/1126890645958856705/wiP7Ylyi_normal.jpg"/>
    <hyperlink ref="G119" r:id="rId428" display="http://pbs.twimg.com/profile_images/1117708442796535808/4BJ4YaKJ_normal.jpg"/>
    <hyperlink ref="G120" r:id="rId429" display="http://pbs.twimg.com/profile_images/770923216248381440/2NgBFZGG_normal.jpg"/>
    <hyperlink ref="G121" r:id="rId430" display="http://pbs.twimg.com/profile_images/951385372147224576/MP3kbMuU_normal.jpg"/>
    <hyperlink ref="G122" r:id="rId431" display="http://pbs.twimg.com/profile_images/1052626804857552896/-MHJZV6n_normal.jpg"/>
    <hyperlink ref="G123" r:id="rId432" display="http://pbs.twimg.com/profile_images/1033726022108237824/OcWVOuZg_normal.jpg"/>
    <hyperlink ref="G124" r:id="rId433" display="http://pbs.twimg.com/profile_images/750930358833672193/4MyPdFtL_normal.jpg"/>
    <hyperlink ref="G125" r:id="rId434" display="http://abs.twimg.com/sticky/default_profile_images/default_profile_normal.png"/>
    <hyperlink ref="G126" r:id="rId435" display="http://pbs.twimg.com/profile_images/529507139727810560/IcpeMxBV_normal.png"/>
    <hyperlink ref="G127" r:id="rId436" display="http://pbs.twimg.com/profile_images/2787529365/6b5c93cf12ab82b213e472c5d6d85f52_normal.jpeg"/>
    <hyperlink ref="G128" r:id="rId437" display="http://abs.twimg.com/sticky/default_profile_images/default_profile_normal.png"/>
    <hyperlink ref="G129" r:id="rId438" display="http://pbs.twimg.com/profile_images/1093457278391513088/x6cc7SC3_normal.jpg"/>
    <hyperlink ref="G130" r:id="rId439" display="http://pbs.twimg.com/profile_images/1138003350505558016/pMe-OYu3_normal.jpg"/>
    <hyperlink ref="G131" r:id="rId440" display="http://pbs.twimg.com/profile_images/575214640356978688/C1xncmfH_normal.png"/>
    <hyperlink ref="G132" r:id="rId441" display="http://pbs.twimg.com/profile_images/1108795514567286786/RzczOcMn_normal.png"/>
    <hyperlink ref="G133" r:id="rId442" display="http://pbs.twimg.com/profile_images/1139517050278338562/eXoeIHSo_normal.jpg"/>
    <hyperlink ref="G134" r:id="rId443" display="http://pbs.twimg.com/profile_images/1046656104472752129/vEYET4q9_normal.jpg"/>
    <hyperlink ref="G135" r:id="rId444" display="http://pbs.twimg.com/profile_images/2966184506/e5c8116885af9050570dff4c061b99bf_normal.png"/>
    <hyperlink ref="G136" r:id="rId445" display="http://pbs.twimg.com/profile_images/729420899968028672/PuTLSvEc_normal.jpg"/>
    <hyperlink ref="G137" r:id="rId446" display="http://pbs.twimg.com/profile_images/1139524930343788547/k38oukik_normal.jpg"/>
    <hyperlink ref="G138" r:id="rId447" display="http://pbs.twimg.com/profile_images/588337621006491648/OLwclhYn_normal.png"/>
    <hyperlink ref="G139" r:id="rId448" display="http://pbs.twimg.com/profile_images/1095003149205753867/zbDhDklG_normal.jpg"/>
    <hyperlink ref="G140" r:id="rId449" display="http://pbs.twimg.com/profile_images/1134013946967601152/irsuYMiN_normal.jpg"/>
    <hyperlink ref="G141" r:id="rId450" display="http://pbs.twimg.com/profile_images/1087945994627624961/i_Zn9q9S_normal.jpg"/>
    <hyperlink ref="G142" r:id="rId451" display="http://pbs.twimg.com/profile_images/1139483527454572544/zW2sffqP_normal.jpg"/>
    <hyperlink ref="G143" r:id="rId452" display="http://pbs.twimg.com/profile_images/840052864944820225/Xcibq6C8_normal.jpg"/>
    <hyperlink ref="G144" r:id="rId453" display="http://pbs.twimg.com/profile_images/957753115016646656/xoNx7QaI_normal.jpg"/>
    <hyperlink ref="G145" r:id="rId454" display="http://pbs.twimg.com/profile_images/1139423502447128576/XUI_DWmQ_normal.jpg"/>
    <hyperlink ref="G146" r:id="rId455" display="http://pbs.twimg.com/profile_images/1128266294904721408/KVGD0oC0_normal.jpg"/>
    <hyperlink ref="G147" r:id="rId456" display="http://pbs.twimg.com/profile_images/1109870456193064963/c2FbVsTV_normal.jpg"/>
    <hyperlink ref="G148" r:id="rId457" display="http://pbs.twimg.com/profile_images/1078660055526973442/UZiFdowo_normal.jpg"/>
    <hyperlink ref="G149" r:id="rId458" display="http://pbs.twimg.com/profile_images/3591358792/e330c868c9f43bf0a3dc8b3ac0afe65a_normal.jpeg"/>
    <hyperlink ref="AY3" r:id="rId459" display="https://twitter.com/blossombeautysa"/>
    <hyperlink ref="AY4" r:id="rId460" display="https://twitter.com/nedbank"/>
    <hyperlink ref="AY5" r:id="rId461" display="https://twitter.com/georgiadesg"/>
    <hyperlink ref="AY6" r:id="rId462" display="https://twitter.com/fnb"/>
    <hyperlink ref="AY7" r:id="rId463" display="https://twitter.com/brendanlouw"/>
    <hyperlink ref="AY8" r:id="rId464" display="https://twitter.com/tshepolencoe"/>
    <hyperlink ref="AY9" r:id="rId465" display="https://twitter.com/hechomesa"/>
    <hyperlink ref="AY10" r:id="rId466" display="https://twitter.com/cidercorpsaz"/>
    <hyperlink ref="AY11" r:id="rId467" display="https://twitter.com/phxbizjournal"/>
    <hyperlink ref="AY12" r:id="rId468" display="https://twitter.com/womanomicsafric"/>
    <hyperlink ref="AY13" r:id="rId469" display="https://twitter.com/cnbcafrica"/>
    <hyperlink ref="AY14" r:id="rId470" display="https://twitter.com/tommykwela"/>
    <hyperlink ref="AY15" r:id="rId471" display="https://twitter.com/gabriel_sibiya"/>
    <hyperlink ref="AY16" r:id="rId472" display="https://twitter.com/ekasientreprene"/>
    <hyperlink ref="AY17" r:id="rId473" display="https://twitter.com/sanewsroundup"/>
    <hyperlink ref="AY18" r:id="rId474" display="https://twitter.com/nonkule_ndlovu"/>
    <hyperlink ref="AY19" r:id="rId475" display="https://twitter.com/fnbsa"/>
    <hyperlink ref="AY20" r:id="rId476" display="https://twitter.com/leko_maseko"/>
    <hyperlink ref="AY21" r:id="rId477" display="https://twitter.com/pbt_patty"/>
    <hyperlink ref="AY22" r:id="rId478" display="https://twitter.com/pacommbankers"/>
    <hyperlink ref="AY23" r:id="rId479" display="https://twitter.com/acgpittsburgh"/>
    <hyperlink ref="AY24" r:id="rId480" display="https://twitter.com/jgogele"/>
    <hyperlink ref="AY25" r:id="rId481" display="https://twitter.com/endeavorsa"/>
    <hyperlink ref="AY26" r:id="rId482" display="https://twitter.com/michaelvacylyle"/>
    <hyperlink ref="AY27" r:id="rId483" display="https://twitter.com/sibiya_dr"/>
    <hyperlink ref="AY28" r:id="rId484" display="https://twitter.com/fibretigerza"/>
    <hyperlink ref="AY29" r:id="rId485" display="https://twitter.com/senzosomkhanda"/>
    <hyperlink ref="AY30" r:id="rId486" display="https://twitter.com/showtibzlove"/>
    <hyperlink ref="AY31" r:id="rId487" display="https://twitter.com/sirsmithmokwena"/>
    <hyperlink ref="AY32" r:id="rId488" display="https://twitter.com/gigsstem"/>
    <hyperlink ref="AY33" r:id="rId489" display="https://twitter.com/valentinesami"/>
    <hyperlink ref="AY34" r:id="rId490" display="https://twitter.com/dzu_nani"/>
    <hyperlink ref="AY35" r:id="rId491" display="https://twitter.com/giveitup4siphe"/>
    <hyperlink ref="AY36" r:id="rId492" display="https://twitter.com/mitchellskhosa1"/>
    <hyperlink ref="AY37" r:id="rId493" display="https://twitter.com/advbarryroux"/>
    <hyperlink ref="AY38" r:id="rId494" display="https://twitter.com/sabelo_thedj"/>
    <hyperlink ref="AY39" r:id="rId495" display="https://twitter.com/thatomahlo"/>
    <hyperlink ref="AY40" r:id="rId496" display="https://twitter.com/andile_khumalo"/>
    <hyperlink ref="AY41" r:id="rId497" display="https://twitter.com/usilomuzi"/>
    <hyperlink ref="AY42" r:id="rId498" display="https://twitter.com/morrismgweba"/>
    <hyperlink ref="AY43" r:id="rId499" display="https://twitter.com/nonhlexaba"/>
    <hyperlink ref="AY44" r:id="rId500" display="https://twitter.com/capitecbanksa"/>
    <hyperlink ref="AY45" r:id="rId501" display="https://twitter.com/mr_sokhulu"/>
    <hyperlink ref="AY46" r:id="rId502" display="https://twitter.com/dolcemotsepe"/>
    <hyperlink ref="AY47" r:id="rId503" display="https://twitter.com/thee_asande"/>
    <hyperlink ref="AY48" r:id="rId504" display="https://twitter.com/bumbillb"/>
    <hyperlink ref="AY49" r:id="rId505" display="https://twitter.com/4hlamnguni"/>
    <hyperlink ref="AY50" r:id="rId506" display="https://twitter.com/aapstert2"/>
    <hyperlink ref="AY51" r:id="rId507" display="https://twitter.com/standardbankza"/>
    <hyperlink ref="AY52" r:id="rId508" display="https://twitter.com/zarsg"/>
    <hyperlink ref="AY53" r:id="rId509" display="https://twitter.com/monyatsisaila"/>
    <hyperlink ref="AY54" r:id="rId510" display="https://twitter.com/love_audz"/>
    <hyperlink ref="AY55" r:id="rId511" display="https://twitter.com/ssegametsi"/>
    <hyperlink ref="AY56" r:id="rId512" display="https://twitter.com/sibonisomananas"/>
    <hyperlink ref="AY57" r:id="rId513" display="https://twitter.com/orlandopirates"/>
    <hyperlink ref="AY58" r:id="rId514" display="https://twitter.com/kaizerchiefs"/>
    <hyperlink ref="AY59" r:id="rId515" display="https://twitter.com/blacklabelsa"/>
    <hyperlink ref="AY60" r:id="rId516" display="https://twitter.com/theafricamentor"/>
    <hyperlink ref="AY61" r:id="rId517" display="https://twitter.com/zydahmanuel"/>
    <hyperlink ref="AY62" r:id="rId518" display="https://twitter.com/tshepomodikwe1"/>
    <hyperlink ref="AY63" r:id="rId519" display="https://twitter.com/hvonani"/>
    <hyperlink ref="AY64" r:id="rId520" display="https://twitter.com/aoteh"/>
    <hyperlink ref="AY65" r:id="rId521" display="https://twitter.com/thedestinyman"/>
    <hyperlink ref="AY66" r:id="rId522" display="https://twitter.com/swazi_lit"/>
    <hyperlink ref="AY67" r:id="rId523" display="https://twitter.com/fakeano"/>
    <hyperlink ref="AY68" r:id="rId524" display="https://twitter.com/mifbtradefair"/>
    <hyperlink ref="AY69" r:id="rId525" display="https://twitter.com/twt_usahawan"/>
    <hyperlink ref="AY70" r:id="rId526" display="https://twitter.com/thaboh_khumalo"/>
    <hyperlink ref="AY71" r:id="rId527" display="https://twitter.com/snakhonator90"/>
    <hyperlink ref="AY72" r:id="rId528" display="https://twitter.com/leparalajazz"/>
    <hyperlink ref="AY73" r:id="rId529" display="https://twitter.com/naholelettie"/>
    <hyperlink ref="AY74" r:id="rId530" display="https://twitter.com/nsfaf"/>
    <hyperlink ref="AY75" r:id="rId531" display="https://twitter.com/ndatipo_johanna"/>
    <hyperlink ref="AY76" r:id="rId532" display="https://twitter.com/happywilbard"/>
    <hyperlink ref="AY77" r:id="rId533" display="https://twitter.com/riazgilani"/>
    <hyperlink ref="AY78" r:id="rId534" display="https://twitter.com/celliersj1"/>
    <hyperlink ref="AY79" r:id="rId535" display="https://twitter.com/rbjacobs"/>
    <hyperlink ref="AY80" r:id="rId536" display="https://twitter.com/adw365"/>
    <hyperlink ref="AY81" r:id="rId537" display="https://twitter.com/gina_botha"/>
    <hyperlink ref="AY82" r:id="rId538" display="https://twitter.com/future_of_hr"/>
    <hyperlink ref="AY83" r:id="rId539" display="https://twitter.com/shmono1"/>
    <hyperlink ref="AY84" r:id="rId540" display="https://twitter.com/fnb_botswana"/>
    <hyperlink ref="AY85" r:id="rId541" display="https://twitter.com/nmajudith"/>
    <hyperlink ref="AY86" r:id="rId542" display="https://twitter.com/magnificentcoms"/>
    <hyperlink ref="AY87" r:id="rId543" display="https://twitter.com/joinusfortea"/>
    <hyperlink ref="AY88" r:id="rId544" display="https://twitter.com/abiotmledwaba"/>
    <hyperlink ref="AY89" r:id="rId545" display="https://twitter.com/kabeloonlife"/>
    <hyperlink ref="AY90" r:id="rId546" display="https://twitter.com/bancabc"/>
    <hyperlink ref="AY91" r:id="rId547" display="https://twitter.com/foreverheir"/>
    <hyperlink ref="AY92" r:id="rId548" display="https://twitter.com/mphoserumola"/>
    <hyperlink ref="AY93" r:id="rId549" display="https://twitter.com/babtin_"/>
    <hyperlink ref="AY94" r:id="rId550" display="https://twitter.com/rogerbez"/>
    <hyperlink ref="AY95" r:id="rId551" display="https://twitter.com/lazarussekele6"/>
    <hyperlink ref="AY96" r:id="rId552" display="https://twitter.com/fnbnamibia"/>
    <hyperlink ref="AY97" r:id="rId553" display="https://twitter.com/segakwengjk"/>
    <hyperlink ref="AY98" r:id="rId554" display="https://twitter.com/kaizerchiefsfan"/>
    <hyperlink ref="AY99" r:id="rId555" display="https://twitter.com/lungaqm23"/>
    <hyperlink ref="AY100" r:id="rId556" display="https://twitter.com/twolzonline"/>
    <hyperlink ref="AY101" r:id="rId557" display="https://twitter.com/hsmsteve"/>
    <hyperlink ref="AY102" r:id="rId558" display="https://twitter.com/youthstand1"/>
    <hyperlink ref="AY103" r:id="rId559" display="https://twitter.com/kunuum"/>
    <hyperlink ref="AY104" r:id="rId560" display="https://twitter.com/haulinenhu"/>
    <hyperlink ref="AY105" r:id="rId561" display="https://twitter.com/chuckmoso"/>
    <hyperlink ref="AY106" r:id="rId562" display="https://twitter.com/rtfworldwide"/>
    <hyperlink ref="AY107" r:id="rId563" display="https://twitter.com/mmaps_thepro"/>
    <hyperlink ref="AY108" r:id="rId564" display="https://twitter.com/chocsta_sa"/>
    <hyperlink ref="AY109" r:id="rId565" display="https://twitter.com/number1knoxman"/>
    <hyperlink ref="AY110" r:id="rId566" display="https://twitter.com/sjaymabaso"/>
    <hyperlink ref="AY111" r:id="rId567" display="https://twitter.com/1supremegod"/>
    <hyperlink ref="AY112" r:id="rId568" display="https://twitter.com/simply_evah"/>
    <hyperlink ref="AY113" r:id="rId569" display="https://twitter.com/vanessambenoun"/>
    <hyperlink ref="AY114" r:id="rId570" display="https://twitter.com/sola_akinbo"/>
    <hyperlink ref="AY115" r:id="rId571" display="https://twitter.com/bruckenassociat"/>
    <hyperlink ref="AY116" r:id="rId572" display="https://twitter.com/ke_geeman"/>
    <hyperlink ref="AY117" r:id="rId573" display="https://twitter.com/pass1tj"/>
    <hyperlink ref="AY118" r:id="rId574" display="https://twitter.com/shebeegee"/>
    <hyperlink ref="AY119" r:id="rId575" display="https://twitter.com/cazker1"/>
    <hyperlink ref="AY120" r:id="rId576" display="https://twitter.com/simodisa_sa"/>
    <hyperlink ref="AY121" r:id="rId577" display="https://twitter.com/siyamchunu"/>
    <hyperlink ref="AY122" r:id="rId578" display="https://twitter.com/townshipbrands"/>
    <hyperlink ref="AY123" r:id="rId579" display="https://twitter.com/bumblesbabies"/>
    <hyperlink ref="AY124" r:id="rId580" display="https://twitter.com/ordinarygirlnix"/>
    <hyperlink ref="AY125" r:id="rId581" display="https://twitter.com/laeequebakwarel"/>
    <hyperlink ref="AY126" r:id="rId582" display="https://twitter.com/chillichefs"/>
    <hyperlink ref="AY127" r:id="rId583" display="https://twitter.com/provocative69"/>
    <hyperlink ref="AY128" r:id="rId584" display="https://twitter.com/jimisi4"/>
    <hyperlink ref="AY129" r:id="rId585" display="https://twitter.com/mayaonmoney"/>
    <hyperlink ref="AY130" r:id="rId586" display="https://twitter.com/nowclarence"/>
    <hyperlink ref="AY131" r:id="rId587" display="https://twitter.com/cnn_co_jp"/>
    <hyperlink ref="AY132" r:id="rId588" display="https://twitter.com/sakuraba_fnb"/>
    <hyperlink ref="AY133" r:id="rId589" display="https://twitter.com/noeleensaid"/>
    <hyperlink ref="AY134" r:id="rId590" display="https://twitter.com/tweetobakeng"/>
    <hyperlink ref="AY135" r:id="rId591" display="https://twitter.com/siliconcape"/>
    <hyperlink ref="AY136" r:id="rId592" display="https://twitter.com/owethumack"/>
    <hyperlink ref="AY137" r:id="rId593" display="https://twitter.com/mbe50288854"/>
    <hyperlink ref="AY138" r:id="rId594" display="https://twitter.com/thebestofzambia"/>
    <hyperlink ref="AY139" r:id="rId595" display="https://twitter.com/bontlelq"/>
    <hyperlink ref="AY140" r:id="rId596" display="https://twitter.com/msizi24152737"/>
    <hyperlink ref="AY141" r:id="rId597" display="https://twitter.com/fredzilla13"/>
    <hyperlink ref="AY142" r:id="rId598" display="https://twitter.com/luethefiddler"/>
    <hyperlink ref="AY143" r:id="rId599" display="https://twitter.com/phachsitha_c"/>
    <hyperlink ref="AY144" r:id="rId600" display="https://twitter.com/moosetsmedia"/>
    <hyperlink ref="AY145" r:id="rId601" display="https://twitter.com/iamntshavhi"/>
    <hyperlink ref="AY146" r:id="rId602" display="https://twitter.com/blacktizza"/>
    <hyperlink ref="AY147" r:id="rId603" display="https://twitter.com/angelfaroverde"/>
    <hyperlink ref="AY148" r:id="rId604" display="https://twitter.com/luismhuete"/>
    <hyperlink ref="AY149" r:id="rId605" display="https://twitter.com/analuzhuete"/>
  </hyperlinks>
  <printOptions/>
  <pageMargins left="0.7" right="0.7" top="0.75" bottom="0.75" header="0.3" footer="0.3"/>
  <pageSetup horizontalDpi="600" verticalDpi="600" orientation="portrait" r:id="rId610"/>
  <drawing r:id="rId609"/>
  <legacyDrawing r:id="rId607"/>
  <tableParts>
    <tablePart r:id="rId6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2046</v>
      </c>
      <c r="Z2" s="13" t="s">
        <v>2063</v>
      </c>
      <c r="AA2" s="13" t="s">
        <v>2088</v>
      </c>
      <c r="AB2" s="13" t="s">
        <v>2152</v>
      </c>
      <c r="AC2" s="13" t="s">
        <v>2249</v>
      </c>
      <c r="AD2" s="13" t="s">
        <v>2289</v>
      </c>
      <c r="AE2" s="13" t="s">
        <v>2293</v>
      </c>
      <c r="AF2" s="13" t="s">
        <v>2319</v>
      </c>
      <c r="AG2" s="118" t="s">
        <v>2827</v>
      </c>
      <c r="AH2" s="118" t="s">
        <v>2828</v>
      </c>
      <c r="AI2" s="118" t="s">
        <v>2829</v>
      </c>
      <c r="AJ2" s="118" t="s">
        <v>2830</v>
      </c>
      <c r="AK2" s="118" t="s">
        <v>2831</v>
      </c>
      <c r="AL2" s="118" t="s">
        <v>2832</v>
      </c>
      <c r="AM2" s="118" t="s">
        <v>2833</v>
      </c>
      <c r="AN2" s="118" t="s">
        <v>2834</v>
      </c>
      <c r="AO2" s="118" t="s">
        <v>2837</v>
      </c>
    </row>
    <row r="3" spans="1:41" ht="15">
      <c r="A3" s="87" t="s">
        <v>1971</v>
      </c>
      <c r="B3" s="65" t="s">
        <v>2000</v>
      </c>
      <c r="C3" s="65" t="s">
        <v>56</v>
      </c>
      <c r="D3" s="104"/>
      <c r="E3" s="103"/>
      <c r="F3" s="105" t="s">
        <v>2844</v>
      </c>
      <c r="G3" s="106"/>
      <c r="H3" s="106"/>
      <c r="I3" s="107">
        <v>3</v>
      </c>
      <c r="J3" s="108"/>
      <c r="K3" s="48">
        <v>27</v>
      </c>
      <c r="L3" s="48">
        <v>27</v>
      </c>
      <c r="M3" s="48">
        <v>11</v>
      </c>
      <c r="N3" s="48">
        <v>38</v>
      </c>
      <c r="O3" s="48">
        <v>9</v>
      </c>
      <c r="P3" s="49">
        <v>0</v>
      </c>
      <c r="Q3" s="49">
        <v>0</v>
      </c>
      <c r="R3" s="48">
        <v>1</v>
      </c>
      <c r="S3" s="48">
        <v>0</v>
      </c>
      <c r="T3" s="48">
        <v>27</v>
      </c>
      <c r="U3" s="48">
        <v>38</v>
      </c>
      <c r="V3" s="48">
        <v>2</v>
      </c>
      <c r="W3" s="49">
        <v>1.849108</v>
      </c>
      <c r="X3" s="49">
        <v>0.039886039886039885</v>
      </c>
      <c r="Y3" s="78" t="s">
        <v>2047</v>
      </c>
      <c r="Z3" s="78" t="s">
        <v>494</v>
      </c>
      <c r="AA3" s="78" t="s">
        <v>2089</v>
      </c>
      <c r="AB3" s="84" t="s">
        <v>2153</v>
      </c>
      <c r="AC3" s="84" t="s">
        <v>2250</v>
      </c>
      <c r="AD3" s="84" t="s">
        <v>314</v>
      </c>
      <c r="AE3" s="84" t="s">
        <v>2294</v>
      </c>
      <c r="AF3" s="84" t="s">
        <v>2320</v>
      </c>
      <c r="AG3" s="121">
        <v>83</v>
      </c>
      <c r="AH3" s="124">
        <v>10.146699266503667</v>
      </c>
      <c r="AI3" s="121">
        <v>4</v>
      </c>
      <c r="AJ3" s="124">
        <v>0.4889975550122249</v>
      </c>
      <c r="AK3" s="121">
        <v>0</v>
      </c>
      <c r="AL3" s="124">
        <v>0</v>
      </c>
      <c r="AM3" s="121">
        <v>731</v>
      </c>
      <c r="AN3" s="124">
        <v>89.3643031784841</v>
      </c>
      <c r="AO3" s="121">
        <v>818</v>
      </c>
    </row>
    <row r="4" spans="1:41" ht="15">
      <c r="A4" s="87" t="s">
        <v>1972</v>
      </c>
      <c r="B4" s="65" t="s">
        <v>2001</v>
      </c>
      <c r="C4" s="65" t="s">
        <v>56</v>
      </c>
      <c r="D4" s="110"/>
      <c r="E4" s="109"/>
      <c r="F4" s="111" t="s">
        <v>2845</v>
      </c>
      <c r="G4" s="112"/>
      <c r="H4" s="112"/>
      <c r="I4" s="113">
        <v>4</v>
      </c>
      <c r="J4" s="114"/>
      <c r="K4" s="48">
        <v>26</v>
      </c>
      <c r="L4" s="48">
        <v>24</v>
      </c>
      <c r="M4" s="48">
        <v>5</v>
      </c>
      <c r="N4" s="48">
        <v>29</v>
      </c>
      <c r="O4" s="48">
        <v>29</v>
      </c>
      <c r="P4" s="49" t="s">
        <v>2838</v>
      </c>
      <c r="Q4" s="49" t="s">
        <v>2838</v>
      </c>
      <c r="R4" s="48">
        <v>26</v>
      </c>
      <c r="S4" s="48">
        <v>26</v>
      </c>
      <c r="T4" s="48">
        <v>1</v>
      </c>
      <c r="U4" s="48">
        <v>3</v>
      </c>
      <c r="V4" s="48">
        <v>0</v>
      </c>
      <c r="W4" s="49">
        <v>0</v>
      </c>
      <c r="X4" s="49">
        <v>0</v>
      </c>
      <c r="Y4" s="78" t="s">
        <v>2048</v>
      </c>
      <c r="Z4" s="78" t="s">
        <v>2064</v>
      </c>
      <c r="AA4" s="78" t="s">
        <v>2090</v>
      </c>
      <c r="AB4" s="84" t="s">
        <v>2154</v>
      </c>
      <c r="AC4" s="84" t="s">
        <v>2251</v>
      </c>
      <c r="AD4" s="84"/>
      <c r="AE4" s="84"/>
      <c r="AF4" s="84" t="s">
        <v>2321</v>
      </c>
      <c r="AG4" s="121">
        <v>39</v>
      </c>
      <c r="AH4" s="124">
        <v>4.893350062735257</v>
      </c>
      <c r="AI4" s="121">
        <v>12</v>
      </c>
      <c r="AJ4" s="124">
        <v>1.5056461731493098</v>
      </c>
      <c r="AK4" s="121">
        <v>0</v>
      </c>
      <c r="AL4" s="124">
        <v>0</v>
      </c>
      <c r="AM4" s="121">
        <v>746</v>
      </c>
      <c r="AN4" s="124">
        <v>93.60100376411543</v>
      </c>
      <c r="AO4" s="121">
        <v>797</v>
      </c>
    </row>
    <row r="5" spans="1:41" ht="15">
      <c r="A5" s="87" t="s">
        <v>1973</v>
      </c>
      <c r="B5" s="65" t="s">
        <v>2002</v>
      </c>
      <c r="C5" s="65" t="s">
        <v>56</v>
      </c>
      <c r="D5" s="110"/>
      <c r="E5" s="109"/>
      <c r="F5" s="111" t="s">
        <v>2846</v>
      </c>
      <c r="G5" s="112"/>
      <c r="H5" s="112"/>
      <c r="I5" s="113">
        <v>5</v>
      </c>
      <c r="J5" s="114"/>
      <c r="K5" s="48">
        <v>11</v>
      </c>
      <c r="L5" s="48">
        <v>12</v>
      </c>
      <c r="M5" s="48">
        <v>0</v>
      </c>
      <c r="N5" s="48">
        <v>12</v>
      </c>
      <c r="O5" s="48">
        <v>2</v>
      </c>
      <c r="P5" s="49">
        <v>0</v>
      </c>
      <c r="Q5" s="49">
        <v>0</v>
      </c>
      <c r="R5" s="48">
        <v>1</v>
      </c>
      <c r="S5" s="48">
        <v>0</v>
      </c>
      <c r="T5" s="48">
        <v>11</v>
      </c>
      <c r="U5" s="48">
        <v>12</v>
      </c>
      <c r="V5" s="48">
        <v>4</v>
      </c>
      <c r="W5" s="49">
        <v>2.016529</v>
      </c>
      <c r="X5" s="49">
        <v>0.09090909090909091</v>
      </c>
      <c r="Y5" s="78" t="s">
        <v>2049</v>
      </c>
      <c r="Z5" s="78" t="s">
        <v>494</v>
      </c>
      <c r="AA5" s="78" t="s">
        <v>2091</v>
      </c>
      <c r="AB5" s="84" t="s">
        <v>2155</v>
      </c>
      <c r="AC5" s="84" t="s">
        <v>2252</v>
      </c>
      <c r="AD5" s="84"/>
      <c r="AE5" s="84" t="s">
        <v>2295</v>
      </c>
      <c r="AF5" s="84" t="s">
        <v>2322</v>
      </c>
      <c r="AG5" s="121">
        <v>18</v>
      </c>
      <c r="AH5" s="124">
        <v>6.428571428571429</v>
      </c>
      <c r="AI5" s="121">
        <v>0</v>
      </c>
      <c r="AJ5" s="124">
        <v>0</v>
      </c>
      <c r="AK5" s="121">
        <v>0</v>
      </c>
      <c r="AL5" s="124">
        <v>0</v>
      </c>
      <c r="AM5" s="121">
        <v>262</v>
      </c>
      <c r="AN5" s="124">
        <v>93.57142857142857</v>
      </c>
      <c r="AO5" s="121">
        <v>280</v>
      </c>
    </row>
    <row r="6" spans="1:41" ht="15">
      <c r="A6" s="87" t="s">
        <v>1974</v>
      </c>
      <c r="B6" s="65" t="s">
        <v>2003</v>
      </c>
      <c r="C6" s="65" t="s">
        <v>56</v>
      </c>
      <c r="D6" s="110"/>
      <c r="E6" s="109"/>
      <c r="F6" s="111" t="s">
        <v>2847</v>
      </c>
      <c r="G6" s="112"/>
      <c r="H6" s="112"/>
      <c r="I6" s="113">
        <v>6</v>
      </c>
      <c r="J6" s="114"/>
      <c r="K6" s="48">
        <v>7</v>
      </c>
      <c r="L6" s="48">
        <v>11</v>
      </c>
      <c r="M6" s="48">
        <v>0</v>
      </c>
      <c r="N6" s="48">
        <v>11</v>
      </c>
      <c r="O6" s="48">
        <v>1</v>
      </c>
      <c r="P6" s="49">
        <v>0</v>
      </c>
      <c r="Q6" s="49">
        <v>0</v>
      </c>
      <c r="R6" s="48">
        <v>1</v>
      </c>
      <c r="S6" s="48">
        <v>0</v>
      </c>
      <c r="T6" s="48">
        <v>7</v>
      </c>
      <c r="U6" s="48">
        <v>11</v>
      </c>
      <c r="V6" s="48">
        <v>3</v>
      </c>
      <c r="W6" s="49">
        <v>1.387755</v>
      </c>
      <c r="X6" s="49">
        <v>0.23809523809523808</v>
      </c>
      <c r="Y6" s="78" t="s">
        <v>479</v>
      </c>
      <c r="Z6" s="78" t="s">
        <v>494</v>
      </c>
      <c r="AA6" s="78" t="s">
        <v>516</v>
      </c>
      <c r="AB6" s="84" t="s">
        <v>2156</v>
      </c>
      <c r="AC6" s="84" t="s">
        <v>2253</v>
      </c>
      <c r="AD6" s="84" t="s">
        <v>2290</v>
      </c>
      <c r="AE6" s="84" t="s">
        <v>2296</v>
      </c>
      <c r="AF6" s="84" t="s">
        <v>2323</v>
      </c>
      <c r="AG6" s="121">
        <v>6</v>
      </c>
      <c r="AH6" s="124">
        <v>3.9215686274509802</v>
      </c>
      <c r="AI6" s="121">
        <v>5</v>
      </c>
      <c r="AJ6" s="124">
        <v>3.2679738562091503</v>
      </c>
      <c r="AK6" s="121">
        <v>0</v>
      </c>
      <c r="AL6" s="124">
        <v>0</v>
      </c>
      <c r="AM6" s="121">
        <v>142</v>
      </c>
      <c r="AN6" s="124">
        <v>92.81045751633987</v>
      </c>
      <c r="AO6" s="121">
        <v>153</v>
      </c>
    </row>
    <row r="7" spans="1:41" ht="15">
      <c r="A7" s="87" t="s">
        <v>1975</v>
      </c>
      <c r="B7" s="65" t="s">
        <v>2004</v>
      </c>
      <c r="C7" s="65" t="s">
        <v>56</v>
      </c>
      <c r="D7" s="110"/>
      <c r="E7" s="109"/>
      <c r="F7" s="111" t="s">
        <v>2848</v>
      </c>
      <c r="G7" s="112"/>
      <c r="H7" s="112"/>
      <c r="I7" s="113">
        <v>7</v>
      </c>
      <c r="J7" s="114"/>
      <c r="K7" s="48">
        <v>7</v>
      </c>
      <c r="L7" s="48">
        <v>8</v>
      </c>
      <c r="M7" s="48">
        <v>0</v>
      </c>
      <c r="N7" s="48">
        <v>8</v>
      </c>
      <c r="O7" s="48">
        <v>0</v>
      </c>
      <c r="P7" s="49">
        <v>0</v>
      </c>
      <c r="Q7" s="49">
        <v>0</v>
      </c>
      <c r="R7" s="48">
        <v>1</v>
      </c>
      <c r="S7" s="48">
        <v>0</v>
      </c>
      <c r="T7" s="48">
        <v>7</v>
      </c>
      <c r="U7" s="48">
        <v>8</v>
      </c>
      <c r="V7" s="48">
        <v>3</v>
      </c>
      <c r="W7" s="49">
        <v>1.469388</v>
      </c>
      <c r="X7" s="49">
        <v>0.19047619047619047</v>
      </c>
      <c r="Y7" s="78"/>
      <c r="Z7" s="78"/>
      <c r="AA7" s="78"/>
      <c r="AB7" s="84" t="s">
        <v>2157</v>
      </c>
      <c r="AC7" s="84" t="s">
        <v>2254</v>
      </c>
      <c r="AD7" s="84" t="s">
        <v>2291</v>
      </c>
      <c r="AE7" s="84" t="s">
        <v>2297</v>
      </c>
      <c r="AF7" s="84" t="s">
        <v>2324</v>
      </c>
      <c r="AG7" s="121">
        <v>2</v>
      </c>
      <c r="AH7" s="124">
        <v>3.389830508474576</v>
      </c>
      <c r="AI7" s="121">
        <v>1</v>
      </c>
      <c r="AJ7" s="124">
        <v>1.694915254237288</v>
      </c>
      <c r="AK7" s="121">
        <v>0</v>
      </c>
      <c r="AL7" s="124">
        <v>0</v>
      </c>
      <c r="AM7" s="121">
        <v>56</v>
      </c>
      <c r="AN7" s="124">
        <v>94.91525423728814</v>
      </c>
      <c r="AO7" s="121">
        <v>59</v>
      </c>
    </row>
    <row r="8" spans="1:41" ht="15">
      <c r="A8" s="87" t="s">
        <v>1976</v>
      </c>
      <c r="B8" s="65" t="s">
        <v>2005</v>
      </c>
      <c r="C8" s="65" t="s">
        <v>56</v>
      </c>
      <c r="D8" s="110"/>
      <c r="E8" s="109"/>
      <c r="F8" s="111" t="s">
        <v>2849</v>
      </c>
      <c r="G8" s="112"/>
      <c r="H8" s="112"/>
      <c r="I8" s="113">
        <v>8</v>
      </c>
      <c r="J8" s="114"/>
      <c r="K8" s="48">
        <v>5</v>
      </c>
      <c r="L8" s="48">
        <v>4</v>
      </c>
      <c r="M8" s="48">
        <v>0</v>
      </c>
      <c r="N8" s="48">
        <v>4</v>
      </c>
      <c r="O8" s="48">
        <v>0</v>
      </c>
      <c r="P8" s="49">
        <v>0</v>
      </c>
      <c r="Q8" s="49">
        <v>0</v>
      </c>
      <c r="R8" s="48">
        <v>1</v>
      </c>
      <c r="S8" s="48">
        <v>0</v>
      </c>
      <c r="T8" s="48">
        <v>5</v>
      </c>
      <c r="U8" s="48">
        <v>4</v>
      </c>
      <c r="V8" s="48">
        <v>3</v>
      </c>
      <c r="W8" s="49">
        <v>1.44</v>
      </c>
      <c r="X8" s="49">
        <v>0.2</v>
      </c>
      <c r="Y8" s="78"/>
      <c r="Z8" s="78"/>
      <c r="AA8" s="78"/>
      <c r="AB8" s="84" t="s">
        <v>2158</v>
      </c>
      <c r="AC8" s="84" t="s">
        <v>933</v>
      </c>
      <c r="AD8" s="84" t="s">
        <v>2292</v>
      </c>
      <c r="AE8" s="84" t="s">
        <v>2298</v>
      </c>
      <c r="AF8" s="84" t="s">
        <v>2325</v>
      </c>
      <c r="AG8" s="121">
        <v>1</v>
      </c>
      <c r="AH8" s="124">
        <v>1.7241379310344827</v>
      </c>
      <c r="AI8" s="121">
        <v>3</v>
      </c>
      <c r="AJ8" s="124">
        <v>5.172413793103448</v>
      </c>
      <c r="AK8" s="121">
        <v>0</v>
      </c>
      <c r="AL8" s="124">
        <v>0</v>
      </c>
      <c r="AM8" s="121">
        <v>54</v>
      </c>
      <c r="AN8" s="124">
        <v>93.10344827586206</v>
      </c>
      <c r="AO8" s="121">
        <v>58</v>
      </c>
    </row>
    <row r="9" spans="1:41" ht="15">
      <c r="A9" s="87" t="s">
        <v>1977</v>
      </c>
      <c r="B9" s="65" t="s">
        <v>2006</v>
      </c>
      <c r="C9" s="65" t="s">
        <v>56</v>
      </c>
      <c r="D9" s="110"/>
      <c r="E9" s="109"/>
      <c r="F9" s="111" t="s">
        <v>2850</v>
      </c>
      <c r="G9" s="112"/>
      <c r="H9" s="112"/>
      <c r="I9" s="113">
        <v>9</v>
      </c>
      <c r="J9" s="114"/>
      <c r="K9" s="48">
        <v>5</v>
      </c>
      <c r="L9" s="48">
        <v>4</v>
      </c>
      <c r="M9" s="48">
        <v>0</v>
      </c>
      <c r="N9" s="48">
        <v>4</v>
      </c>
      <c r="O9" s="48">
        <v>0</v>
      </c>
      <c r="P9" s="49">
        <v>0</v>
      </c>
      <c r="Q9" s="49">
        <v>0</v>
      </c>
      <c r="R9" s="48">
        <v>1</v>
      </c>
      <c r="S9" s="48">
        <v>0</v>
      </c>
      <c r="T9" s="48">
        <v>5</v>
      </c>
      <c r="U9" s="48">
        <v>4</v>
      </c>
      <c r="V9" s="48">
        <v>3</v>
      </c>
      <c r="W9" s="49">
        <v>1.44</v>
      </c>
      <c r="X9" s="49">
        <v>0.2</v>
      </c>
      <c r="Y9" s="78"/>
      <c r="Z9" s="78"/>
      <c r="AA9" s="78"/>
      <c r="AB9" s="84" t="s">
        <v>2159</v>
      </c>
      <c r="AC9" s="84" t="s">
        <v>933</v>
      </c>
      <c r="AD9" s="84" t="s">
        <v>334</v>
      </c>
      <c r="AE9" s="84" t="s">
        <v>2299</v>
      </c>
      <c r="AF9" s="84" t="s">
        <v>2326</v>
      </c>
      <c r="AG9" s="121">
        <v>0</v>
      </c>
      <c r="AH9" s="124">
        <v>0</v>
      </c>
      <c r="AI9" s="121">
        <v>5</v>
      </c>
      <c r="AJ9" s="124">
        <v>8.928571428571429</v>
      </c>
      <c r="AK9" s="121">
        <v>0</v>
      </c>
      <c r="AL9" s="124">
        <v>0</v>
      </c>
      <c r="AM9" s="121">
        <v>51</v>
      </c>
      <c r="AN9" s="124">
        <v>91.07142857142857</v>
      </c>
      <c r="AO9" s="121">
        <v>56</v>
      </c>
    </row>
    <row r="10" spans="1:41" ht="14.25" customHeight="1">
      <c r="A10" s="87" t="s">
        <v>1978</v>
      </c>
      <c r="B10" s="65" t="s">
        <v>2007</v>
      </c>
      <c r="C10" s="65" t="s">
        <v>56</v>
      </c>
      <c r="D10" s="110"/>
      <c r="E10" s="109"/>
      <c r="F10" s="111" t="s">
        <v>2851</v>
      </c>
      <c r="G10" s="112"/>
      <c r="H10" s="112"/>
      <c r="I10" s="113">
        <v>10</v>
      </c>
      <c r="J10" s="114"/>
      <c r="K10" s="48">
        <v>4</v>
      </c>
      <c r="L10" s="48">
        <v>4</v>
      </c>
      <c r="M10" s="48">
        <v>0</v>
      </c>
      <c r="N10" s="48">
        <v>4</v>
      </c>
      <c r="O10" s="48">
        <v>0</v>
      </c>
      <c r="P10" s="49">
        <v>0</v>
      </c>
      <c r="Q10" s="49">
        <v>0</v>
      </c>
      <c r="R10" s="48">
        <v>1</v>
      </c>
      <c r="S10" s="48">
        <v>0</v>
      </c>
      <c r="T10" s="48">
        <v>4</v>
      </c>
      <c r="U10" s="48">
        <v>4</v>
      </c>
      <c r="V10" s="48">
        <v>2</v>
      </c>
      <c r="W10" s="49">
        <v>1</v>
      </c>
      <c r="X10" s="49">
        <v>0.3333333333333333</v>
      </c>
      <c r="Y10" s="78"/>
      <c r="Z10" s="78"/>
      <c r="AA10" s="78"/>
      <c r="AB10" s="84" t="s">
        <v>2160</v>
      </c>
      <c r="AC10" s="84" t="s">
        <v>2255</v>
      </c>
      <c r="AD10" s="84" t="s">
        <v>346</v>
      </c>
      <c r="AE10" s="84" t="s">
        <v>2300</v>
      </c>
      <c r="AF10" s="84" t="s">
        <v>2327</v>
      </c>
      <c r="AG10" s="121">
        <v>6</v>
      </c>
      <c r="AH10" s="124">
        <v>8.108108108108109</v>
      </c>
      <c r="AI10" s="121">
        <v>7</v>
      </c>
      <c r="AJ10" s="124">
        <v>9.45945945945946</v>
      </c>
      <c r="AK10" s="121">
        <v>0</v>
      </c>
      <c r="AL10" s="124">
        <v>0</v>
      </c>
      <c r="AM10" s="121">
        <v>61</v>
      </c>
      <c r="AN10" s="124">
        <v>82.43243243243244</v>
      </c>
      <c r="AO10" s="121">
        <v>74</v>
      </c>
    </row>
    <row r="11" spans="1:41" ht="15">
      <c r="A11" s="87" t="s">
        <v>1979</v>
      </c>
      <c r="B11" s="65" t="s">
        <v>2008</v>
      </c>
      <c r="C11" s="65" t="s">
        <v>56</v>
      </c>
      <c r="D11" s="110"/>
      <c r="E11" s="109"/>
      <c r="F11" s="111" t="s">
        <v>1979</v>
      </c>
      <c r="G11" s="112"/>
      <c r="H11" s="112"/>
      <c r="I11" s="113">
        <v>11</v>
      </c>
      <c r="J11" s="114"/>
      <c r="K11" s="48">
        <v>4</v>
      </c>
      <c r="L11" s="48">
        <v>3</v>
      </c>
      <c r="M11" s="48">
        <v>0</v>
      </c>
      <c r="N11" s="48">
        <v>3</v>
      </c>
      <c r="O11" s="48">
        <v>0</v>
      </c>
      <c r="P11" s="49">
        <v>0</v>
      </c>
      <c r="Q11" s="49">
        <v>0</v>
      </c>
      <c r="R11" s="48">
        <v>1</v>
      </c>
      <c r="S11" s="48">
        <v>0</v>
      </c>
      <c r="T11" s="48">
        <v>4</v>
      </c>
      <c r="U11" s="48">
        <v>3</v>
      </c>
      <c r="V11" s="48">
        <v>2</v>
      </c>
      <c r="W11" s="49">
        <v>1.125</v>
      </c>
      <c r="X11" s="49">
        <v>0.25</v>
      </c>
      <c r="Y11" s="78"/>
      <c r="Z11" s="78"/>
      <c r="AA11" s="78"/>
      <c r="AB11" s="84" t="s">
        <v>933</v>
      </c>
      <c r="AC11" s="84" t="s">
        <v>933</v>
      </c>
      <c r="AD11" s="84" t="s">
        <v>345</v>
      </c>
      <c r="AE11" s="84" t="s">
        <v>2301</v>
      </c>
      <c r="AF11" s="84" t="s">
        <v>2328</v>
      </c>
      <c r="AG11" s="121">
        <v>0</v>
      </c>
      <c r="AH11" s="124">
        <v>0</v>
      </c>
      <c r="AI11" s="121">
        <v>0</v>
      </c>
      <c r="AJ11" s="124">
        <v>0</v>
      </c>
      <c r="AK11" s="121">
        <v>0</v>
      </c>
      <c r="AL11" s="124">
        <v>0</v>
      </c>
      <c r="AM11" s="121">
        <v>29</v>
      </c>
      <c r="AN11" s="124">
        <v>100</v>
      </c>
      <c r="AO11" s="121">
        <v>29</v>
      </c>
    </row>
    <row r="12" spans="1:41" ht="15">
      <c r="A12" s="87" t="s">
        <v>1980</v>
      </c>
      <c r="B12" s="65" t="s">
        <v>2009</v>
      </c>
      <c r="C12" s="65" t="s">
        <v>56</v>
      </c>
      <c r="D12" s="110"/>
      <c r="E12" s="109"/>
      <c r="F12" s="111" t="s">
        <v>2852</v>
      </c>
      <c r="G12" s="112"/>
      <c r="H12" s="112"/>
      <c r="I12" s="113">
        <v>12</v>
      </c>
      <c r="J12" s="114"/>
      <c r="K12" s="48">
        <v>4</v>
      </c>
      <c r="L12" s="48">
        <v>5</v>
      </c>
      <c r="M12" s="48">
        <v>0</v>
      </c>
      <c r="N12" s="48">
        <v>5</v>
      </c>
      <c r="O12" s="48">
        <v>0</v>
      </c>
      <c r="P12" s="49">
        <v>0</v>
      </c>
      <c r="Q12" s="49">
        <v>0</v>
      </c>
      <c r="R12" s="48">
        <v>1</v>
      </c>
      <c r="S12" s="48">
        <v>0</v>
      </c>
      <c r="T12" s="48">
        <v>4</v>
      </c>
      <c r="U12" s="48">
        <v>5</v>
      </c>
      <c r="V12" s="48">
        <v>2</v>
      </c>
      <c r="W12" s="49">
        <v>0.875</v>
      </c>
      <c r="X12" s="49">
        <v>0.4166666666666667</v>
      </c>
      <c r="Y12" s="78"/>
      <c r="Z12" s="78"/>
      <c r="AA12" s="78"/>
      <c r="AB12" s="84" t="s">
        <v>2161</v>
      </c>
      <c r="AC12" s="84" t="s">
        <v>2256</v>
      </c>
      <c r="AD12" s="84" t="s">
        <v>341</v>
      </c>
      <c r="AE12" s="84" t="s">
        <v>2302</v>
      </c>
      <c r="AF12" s="84" t="s">
        <v>2329</v>
      </c>
      <c r="AG12" s="121">
        <v>4</v>
      </c>
      <c r="AH12" s="124">
        <v>5.333333333333333</v>
      </c>
      <c r="AI12" s="121">
        <v>0</v>
      </c>
      <c r="AJ12" s="124">
        <v>0</v>
      </c>
      <c r="AK12" s="121">
        <v>0</v>
      </c>
      <c r="AL12" s="124">
        <v>0</v>
      </c>
      <c r="AM12" s="121">
        <v>71</v>
      </c>
      <c r="AN12" s="124">
        <v>94.66666666666667</v>
      </c>
      <c r="AO12" s="121">
        <v>75</v>
      </c>
    </row>
    <row r="13" spans="1:41" ht="15">
      <c r="A13" s="87" t="s">
        <v>1981</v>
      </c>
      <c r="B13" s="65" t="s">
        <v>2010</v>
      </c>
      <c r="C13" s="65" t="s">
        <v>56</v>
      </c>
      <c r="D13" s="110"/>
      <c r="E13" s="109"/>
      <c r="F13" s="111" t="s">
        <v>2853</v>
      </c>
      <c r="G13" s="112"/>
      <c r="H13" s="112"/>
      <c r="I13" s="113">
        <v>13</v>
      </c>
      <c r="J13" s="114"/>
      <c r="K13" s="48">
        <v>4</v>
      </c>
      <c r="L13" s="48">
        <v>4</v>
      </c>
      <c r="M13" s="48">
        <v>0</v>
      </c>
      <c r="N13" s="48">
        <v>4</v>
      </c>
      <c r="O13" s="48">
        <v>1</v>
      </c>
      <c r="P13" s="49">
        <v>0</v>
      </c>
      <c r="Q13" s="49">
        <v>0</v>
      </c>
      <c r="R13" s="48">
        <v>1</v>
      </c>
      <c r="S13" s="48">
        <v>0</v>
      </c>
      <c r="T13" s="48">
        <v>4</v>
      </c>
      <c r="U13" s="48">
        <v>4</v>
      </c>
      <c r="V13" s="48">
        <v>2</v>
      </c>
      <c r="W13" s="49">
        <v>1.125</v>
      </c>
      <c r="X13" s="49">
        <v>0.25</v>
      </c>
      <c r="Y13" s="78"/>
      <c r="Z13" s="78"/>
      <c r="AA13" s="78"/>
      <c r="AB13" s="84" t="s">
        <v>2162</v>
      </c>
      <c r="AC13" s="84" t="s">
        <v>2257</v>
      </c>
      <c r="AD13" s="84"/>
      <c r="AE13" s="84" t="s">
        <v>233</v>
      </c>
      <c r="AF13" s="84" t="s">
        <v>2330</v>
      </c>
      <c r="AG13" s="121">
        <v>0</v>
      </c>
      <c r="AH13" s="124">
        <v>0</v>
      </c>
      <c r="AI13" s="121">
        <v>0</v>
      </c>
      <c r="AJ13" s="124">
        <v>0</v>
      </c>
      <c r="AK13" s="121">
        <v>0</v>
      </c>
      <c r="AL13" s="124">
        <v>0</v>
      </c>
      <c r="AM13" s="121">
        <v>78</v>
      </c>
      <c r="AN13" s="124">
        <v>100</v>
      </c>
      <c r="AO13" s="121">
        <v>78</v>
      </c>
    </row>
    <row r="14" spans="1:41" ht="15">
      <c r="A14" s="87" t="s">
        <v>1982</v>
      </c>
      <c r="B14" s="65" t="s">
        <v>2011</v>
      </c>
      <c r="C14" s="65" t="s">
        <v>56</v>
      </c>
      <c r="D14" s="110"/>
      <c r="E14" s="109"/>
      <c r="F14" s="111" t="s">
        <v>2854</v>
      </c>
      <c r="G14" s="112"/>
      <c r="H14" s="112"/>
      <c r="I14" s="113">
        <v>14</v>
      </c>
      <c r="J14" s="114"/>
      <c r="K14" s="48">
        <v>3</v>
      </c>
      <c r="L14" s="48">
        <v>4</v>
      </c>
      <c r="M14" s="48">
        <v>0</v>
      </c>
      <c r="N14" s="48">
        <v>4</v>
      </c>
      <c r="O14" s="48">
        <v>0</v>
      </c>
      <c r="P14" s="49">
        <v>0.3333333333333333</v>
      </c>
      <c r="Q14" s="49">
        <v>0.5</v>
      </c>
      <c r="R14" s="48">
        <v>1</v>
      </c>
      <c r="S14" s="48">
        <v>0</v>
      </c>
      <c r="T14" s="48">
        <v>3</v>
      </c>
      <c r="U14" s="48">
        <v>4</v>
      </c>
      <c r="V14" s="48">
        <v>1</v>
      </c>
      <c r="W14" s="49">
        <v>0.666667</v>
      </c>
      <c r="X14" s="49">
        <v>0.6666666666666666</v>
      </c>
      <c r="Y14" s="78" t="s">
        <v>491</v>
      </c>
      <c r="Z14" s="78" t="s">
        <v>501</v>
      </c>
      <c r="AA14" s="78" t="s">
        <v>528</v>
      </c>
      <c r="AB14" s="84" t="s">
        <v>2163</v>
      </c>
      <c r="AC14" s="84" t="s">
        <v>2258</v>
      </c>
      <c r="AD14" s="84"/>
      <c r="AE14" s="84" t="s">
        <v>2303</v>
      </c>
      <c r="AF14" s="84" t="s">
        <v>2331</v>
      </c>
      <c r="AG14" s="121">
        <v>0</v>
      </c>
      <c r="AH14" s="124">
        <v>0</v>
      </c>
      <c r="AI14" s="121">
        <v>0</v>
      </c>
      <c r="AJ14" s="124">
        <v>0</v>
      </c>
      <c r="AK14" s="121">
        <v>0</v>
      </c>
      <c r="AL14" s="124">
        <v>0</v>
      </c>
      <c r="AM14" s="121">
        <v>63</v>
      </c>
      <c r="AN14" s="124">
        <v>100</v>
      </c>
      <c r="AO14" s="121">
        <v>63</v>
      </c>
    </row>
    <row r="15" spans="1:41" ht="15">
      <c r="A15" s="87" t="s">
        <v>1983</v>
      </c>
      <c r="B15" s="65" t="s">
        <v>2000</v>
      </c>
      <c r="C15" s="65" t="s">
        <v>59</v>
      </c>
      <c r="D15" s="110"/>
      <c r="E15" s="109"/>
      <c r="F15" s="111" t="s">
        <v>2855</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t="s">
        <v>484</v>
      </c>
      <c r="Z15" s="78" t="s">
        <v>502</v>
      </c>
      <c r="AA15" s="78"/>
      <c r="AB15" s="84" t="s">
        <v>2164</v>
      </c>
      <c r="AC15" s="84" t="s">
        <v>933</v>
      </c>
      <c r="AD15" s="84"/>
      <c r="AE15" s="84" t="s">
        <v>2304</v>
      </c>
      <c r="AF15" s="84" t="s">
        <v>2332</v>
      </c>
      <c r="AG15" s="121">
        <v>4</v>
      </c>
      <c r="AH15" s="124">
        <v>13.333333333333334</v>
      </c>
      <c r="AI15" s="121">
        <v>0</v>
      </c>
      <c r="AJ15" s="124">
        <v>0</v>
      </c>
      <c r="AK15" s="121">
        <v>0</v>
      </c>
      <c r="AL15" s="124">
        <v>0</v>
      </c>
      <c r="AM15" s="121">
        <v>26</v>
      </c>
      <c r="AN15" s="124">
        <v>86.66666666666667</v>
      </c>
      <c r="AO15" s="121">
        <v>30</v>
      </c>
    </row>
    <row r="16" spans="1:41" ht="15">
      <c r="A16" s="87" t="s">
        <v>1984</v>
      </c>
      <c r="B16" s="65" t="s">
        <v>2001</v>
      </c>
      <c r="C16" s="65" t="s">
        <v>59</v>
      </c>
      <c r="D16" s="110"/>
      <c r="E16" s="109"/>
      <c r="F16" s="111" t="s">
        <v>1984</v>
      </c>
      <c r="G16" s="112"/>
      <c r="H16" s="112"/>
      <c r="I16" s="113">
        <v>16</v>
      </c>
      <c r="J16" s="114"/>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933</v>
      </c>
      <c r="AC16" s="84" t="s">
        <v>933</v>
      </c>
      <c r="AD16" s="84" t="s">
        <v>352</v>
      </c>
      <c r="AE16" s="84" t="s">
        <v>351</v>
      </c>
      <c r="AF16" s="84" t="s">
        <v>2333</v>
      </c>
      <c r="AG16" s="121">
        <v>0</v>
      </c>
      <c r="AH16" s="124">
        <v>0</v>
      </c>
      <c r="AI16" s="121">
        <v>1</v>
      </c>
      <c r="AJ16" s="124">
        <v>5.555555555555555</v>
      </c>
      <c r="AK16" s="121">
        <v>0</v>
      </c>
      <c r="AL16" s="124">
        <v>0</v>
      </c>
      <c r="AM16" s="121">
        <v>17</v>
      </c>
      <c r="AN16" s="124">
        <v>94.44444444444444</v>
      </c>
      <c r="AO16" s="121">
        <v>18</v>
      </c>
    </row>
    <row r="17" spans="1:41" ht="15">
      <c r="A17" s="87" t="s">
        <v>1985</v>
      </c>
      <c r="B17" s="65" t="s">
        <v>2002</v>
      </c>
      <c r="C17" s="65" t="s">
        <v>59</v>
      </c>
      <c r="D17" s="110"/>
      <c r="E17" s="109"/>
      <c r="F17" s="111" t="s">
        <v>2856</v>
      </c>
      <c r="G17" s="112"/>
      <c r="H17" s="112"/>
      <c r="I17" s="113">
        <v>17</v>
      </c>
      <c r="J17" s="114"/>
      <c r="K17" s="48">
        <v>3</v>
      </c>
      <c r="L17" s="48">
        <v>3</v>
      </c>
      <c r="M17" s="48">
        <v>0</v>
      </c>
      <c r="N17" s="48">
        <v>3</v>
      </c>
      <c r="O17" s="48">
        <v>1</v>
      </c>
      <c r="P17" s="49">
        <v>0</v>
      </c>
      <c r="Q17" s="49">
        <v>0</v>
      </c>
      <c r="R17" s="48">
        <v>1</v>
      </c>
      <c r="S17" s="48">
        <v>0</v>
      </c>
      <c r="T17" s="48">
        <v>3</v>
      </c>
      <c r="U17" s="48">
        <v>3</v>
      </c>
      <c r="V17" s="48">
        <v>2</v>
      </c>
      <c r="W17" s="49">
        <v>0.888889</v>
      </c>
      <c r="X17" s="49">
        <v>0.3333333333333333</v>
      </c>
      <c r="Y17" s="78"/>
      <c r="Z17" s="78"/>
      <c r="AA17" s="78" t="s">
        <v>519</v>
      </c>
      <c r="AB17" s="84" t="s">
        <v>2165</v>
      </c>
      <c r="AC17" s="84" t="s">
        <v>2259</v>
      </c>
      <c r="AD17" s="84"/>
      <c r="AE17" s="84" t="s">
        <v>272</v>
      </c>
      <c r="AF17" s="84" t="s">
        <v>2334</v>
      </c>
      <c r="AG17" s="121">
        <v>7</v>
      </c>
      <c r="AH17" s="124">
        <v>7.865168539325842</v>
      </c>
      <c r="AI17" s="121">
        <v>0</v>
      </c>
      <c r="AJ17" s="124">
        <v>0</v>
      </c>
      <c r="AK17" s="121">
        <v>0</v>
      </c>
      <c r="AL17" s="124">
        <v>0</v>
      </c>
      <c r="AM17" s="121">
        <v>82</v>
      </c>
      <c r="AN17" s="124">
        <v>92.13483146067416</v>
      </c>
      <c r="AO17" s="121">
        <v>89</v>
      </c>
    </row>
    <row r="18" spans="1:41" ht="15">
      <c r="A18" s="87" t="s">
        <v>1986</v>
      </c>
      <c r="B18" s="65" t="s">
        <v>2003</v>
      </c>
      <c r="C18" s="65" t="s">
        <v>59</v>
      </c>
      <c r="D18" s="110"/>
      <c r="E18" s="109"/>
      <c r="F18" s="111" t="s">
        <v>2857</v>
      </c>
      <c r="G18" s="112"/>
      <c r="H18" s="112"/>
      <c r="I18" s="113">
        <v>18</v>
      </c>
      <c r="J18" s="114"/>
      <c r="K18" s="48">
        <v>3</v>
      </c>
      <c r="L18" s="48">
        <v>3</v>
      </c>
      <c r="M18" s="48">
        <v>0</v>
      </c>
      <c r="N18" s="48">
        <v>3</v>
      </c>
      <c r="O18" s="48">
        <v>0</v>
      </c>
      <c r="P18" s="49">
        <v>0</v>
      </c>
      <c r="Q18" s="49">
        <v>0</v>
      </c>
      <c r="R18" s="48">
        <v>1</v>
      </c>
      <c r="S18" s="48">
        <v>0</v>
      </c>
      <c r="T18" s="48">
        <v>3</v>
      </c>
      <c r="U18" s="48">
        <v>3</v>
      </c>
      <c r="V18" s="48">
        <v>1</v>
      </c>
      <c r="W18" s="49">
        <v>0.666667</v>
      </c>
      <c r="X18" s="49">
        <v>0.5</v>
      </c>
      <c r="Y18" s="78"/>
      <c r="Z18" s="78"/>
      <c r="AA18" s="78"/>
      <c r="AB18" s="84" t="s">
        <v>2166</v>
      </c>
      <c r="AC18" s="84" t="s">
        <v>2260</v>
      </c>
      <c r="AD18" s="84" t="s">
        <v>333</v>
      </c>
      <c r="AE18" s="84" t="s">
        <v>2305</v>
      </c>
      <c r="AF18" s="84" t="s">
        <v>2335</v>
      </c>
      <c r="AG18" s="121">
        <v>2</v>
      </c>
      <c r="AH18" s="124">
        <v>3.8461538461538463</v>
      </c>
      <c r="AI18" s="121">
        <v>0</v>
      </c>
      <c r="AJ18" s="124">
        <v>0</v>
      </c>
      <c r="AK18" s="121">
        <v>0</v>
      </c>
      <c r="AL18" s="124">
        <v>0</v>
      </c>
      <c r="AM18" s="121">
        <v>50</v>
      </c>
      <c r="AN18" s="124">
        <v>96.15384615384616</v>
      </c>
      <c r="AO18" s="121">
        <v>52</v>
      </c>
    </row>
    <row r="19" spans="1:41" ht="15">
      <c r="A19" s="87" t="s">
        <v>1987</v>
      </c>
      <c r="B19" s="65" t="s">
        <v>2004</v>
      </c>
      <c r="C19" s="65" t="s">
        <v>59</v>
      </c>
      <c r="D19" s="110"/>
      <c r="E19" s="109"/>
      <c r="F19" s="111" t="s">
        <v>2858</v>
      </c>
      <c r="G19" s="112"/>
      <c r="H19" s="112"/>
      <c r="I19" s="113">
        <v>19</v>
      </c>
      <c r="J19" s="114"/>
      <c r="K19" s="48">
        <v>3</v>
      </c>
      <c r="L19" s="48">
        <v>3</v>
      </c>
      <c r="M19" s="48">
        <v>0</v>
      </c>
      <c r="N19" s="48">
        <v>3</v>
      </c>
      <c r="O19" s="48">
        <v>1</v>
      </c>
      <c r="P19" s="49">
        <v>0</v>
      </c>
      <c r="Q19" s="49">
        <v>0</v>
      </c>
      <c r="R19" s="48">
        <v>1</v>
      </c>
      <c r="S19" s="48">
        <v>0</v>
      </c>
      <c r="T19" s="48">
        <v>3</v>
      </c>
      <c r="U19" s="48">
        <v>3</v>
      </c>
      <c r="V19" s="48">
        <v>2</v>
      </c>
      <c r="W19" s="49">
        <v>0.888889</v>
      </c>
      <c r="X19" s="49">
        <v>0.3333333333333333</v>
      </c>
      <c r="Y19" s="78" t="s">
        <v>471</v>
      </c>
      <c r="Z19" s="78" t="s">
        <v>495</v>
      </c>
      <c r="AA19" s="78"/>
      <c r="AB19" s="84" t="s">
        <v>2167</v>
      </c>
      <c r="AC19" s="84" t="s">
        <v>933</v>
      </c>
      <c r="AD19" s="84"/>
      <c r="AE19" s="84" t="s">
        <v>2306</v>
      </c>
      <c r="AF19" s="84" t="s">
        <v>2336</v>
      </c>
      <c r="AG19" s="121">
        <v>1</v>
      </c>
      <c r="AH19" s="124">
        <v>2.7027027027027026</v>
      </c>
      <c r="AI19" s="121">
        <v>0</v>
      </c>
      <c r="AJ19" s="124">
        <v>0</v>
      </c>
      <c r="AK19" s="121">
        <v>0</v>
      </c>
      <c r="AL19" s="124">
        <v>0</v>
      </c>
      <c r="AM19" s="121">
        <v>36</v>
      </c>
      <c r="AN19" s="124">
        <v>97.29729729729729</v>
      </c>
      <c r="AO19" s="121">
        <v>37</v>
      </c>
    </row>
    <row r="20" spans="1:41" ht="15">
      <c r="A20" s="87" t="s">
        <v>1988</v>
      </c>
      <c r="B20" s="65" t="s">
        <v>2005</v>
      </c>
      <c r="C20" s="65" t="s">
        <v>59</v>
      </c>
      <c r="D20" s="110"/>
      <c r="E20" s="109"/>
      <c r="F20" s="111" t="s">
        <v>1988</v>
      </c>
      <c r="G20" s="112"/>
      <c r="H20" s="112"/>
      <c r="I20" s="113">
        <v>20</v>
      </c>
      <c r="J20" s="114"/>
      <c r="K20" s="48">
        <v>3</v>
      </c>
      <c r="L20" s="48">
        <v>2</v>
      </c>
      <c r="M20" s="48">
        <v>0</v>
      </c>
      <c r="N20" s="48">
        <v>2</v>
      </c>
      <c r="O20" s="48">
        <v>0</v>
      </c>
      <c r="P20" s="49">
        <v>0</v>
      </c>
      <c r="Q20" s="49">
        <v>0</v>
      </c>
      <c r="R20" s="48">
        <v>1</v>
      </c>
      <c r="S20" s="48">
        <v>0</v>
      </c>
      <c r="T20" s="48">
        <v>3</v>
      </c>
      <c r="U20" s="48">
        <v>2</v>
      </c>
      <c r="V20" s="48">
        <v>2</v>
      </c>
      <c r="W20" s="49">
        <v>0.888889</v>
      </c>
      <c r="X20" s="49">
        <v>0.3333333333333333</v>
      </c>
      <c r="Y20" s="78" t="s">
        <v>467</v>
      </c>
      <c r="Z20" s="78" t="s">
        <v>492</v>
      </c>
      <c r="AA20" s="78" t="s">
        <v>506</v>
      </c>
      <c r="AB20" s="84" t="s">
        <v>933</v>
      </c>
      <c r="AC20" s="84" t="s">
        <v>933</v>
      </c>
      <c r="AD20" s="84" t="s">
        <v>329</v>
      </c>
      <c r="AE20" s="84" t="s">
        <v>2307</v>
      </c>
      <c r="AF20" s="84" t="s">
        <v>2337</v>
      </c>
      <c r="AG20" s="121">
        <v>1</v>
      </c>
      <c r="AH20" s="124">
        <v>6.25</v>
      </c>
      <c r="AI20" s="121">
        <v>0</v>
      </c>
      <c r="AJ20" s="124">
        <v>0</v>
      </c>
      <c r="AK20" s="121">
        <v>0</v>
      </c>
      <c r="AL20" s="124">
        <v>0</v>
      </c>
      <c r="AM20" s="121">
        <v>15</v>
      </c>
      <c r="AN20" s="124">
        <v>93.75</v>
      </c>
      <c r="AO20" s="121">
        <v>16</v>
      </c>
    </row>
    <row r="21" spans="1:41" ht="15">
      <c r="A21" s="87" t="s">
        <v>1989</v>
      </c>
      <c r="B21" s="65" t="s">
        <v>2006</v>
      </c>
      <c r="C21" s="65" t="s">
        <v>59</v>
      </c>
      <c r="D21" s="110"/>
      <c r="E21" s="109"/>
      <c r="F21" s="111" t="s">
        <v>2859</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t="s">
        <v>485</v>
      </c>
      <c r="Z21" s="78" t="s">
        <v>503</v>
      </c>
      <c r="AA21" s="78"/>
      <c r="AB21" s="84" t="s">
        <v>2168</v>
      </c>
      <c r="AC21" s="84" t="s">
        <v>2261</v>
      </c>
      <c r="AD21" s="84"/>
      <c r="AE21" s="84" t="s">
        <v>309</v>
      </c>
      <c r="AF21" s="84" t="s">
        <v>2338</v>
      </c>
      <c r="AG21" s="121">
        <v>0</v>
      </c>
      <c r="AH21" s="124">
        <v>0</v>
      </c>
      <c r="AI21" s="121">
        <v>0</v>
      </c>
      <c r="AJ21" s="124">
        <v>0</v>
      </c>
      <c r="AK21" s="121">
        <v>0</v>
      </c>
      <c r="AL21" s="124">
        <v>0</v>
      </c>
      <c r="AM21" s="121">
        <v>6</v>
      </c>
      <c r="AN21" s="124">
        <v>100</v>
      </c>
      <c r="AO21" s="121">
        <v>6</v>
      </c>
    </row>
    <row r="22" spans="1:41" ht="15">
      <c r="A22" s="87" t="s">
        <v>1990</v>
      </c>
      <c r="B22" s="65" t="s">
        <v>2007</v>
      </c>
      <c r="C22" s="65" t="s">
        <v>59</v>
      </c>
      <c r="D22" s="110"/>
      <c r="E22" s="109"/>
      <c r="F22" s="111" t="s">
        <v>1990</v>
      </c>
      <c r="G22" s="112"/>
      <c r="H22" s="112"/>
      <c r="I22" s="113">
        <v>22</v>
      </c>
      <c r="J22" s="114"/>
      <c r="K22" s="48">
        <v>2</v>
      </c>
      <c r="L22" s="48">
        <v>1</v>
      </c>
      <c r="M22" s="48">
        <v>0</v>
      </c>
      <c r="N22" s="48">
        <v>1</v>
      </c>
      <c r="O22" s="48">
        <v>0</v>
      </c>
      <c r="P22" s="49">
        <v>0</v>
      </c>
      <c r="Q22" s="49">
        <v>0</v>
      </c>
      <c r="R22" s="48">
        <v>1</v>
      </c>
      <c r="S22" s="48">
        <v>0</v>
      </c>
      <c r="T22" s="48">
        <v>2</v>
      </c>
      <c r="U22" s="48">
        <v>1</v>
      </c>
      <c r="V22" s="48">
        <v>1</v>
      </c>
      <c r="W22" s="49">
        <v>0.5</v>
      </c>
      <c r="X22" s="49">
        <v>0.5</v>
      </c>
      <c r="Y22" s="78"/>
      <c r="Z22" s="78"/>
      <c r="AA22" s="78"/>
      <c r="AB22" s="84" t="s">
        <v>933</v>
      </c>
      <c r="AC22" s="84" t="s">
        <v>933</v>
      </c>
      <c r="AD22" s="84" t="s">
        <v>355</v>
      </c>
      <c r="AE22" s="84"/>
      <c r="AF22" s="84" t="s">
        <v>2339</v>
      </c>
      <c r="AG22" s="121">
        <v>0</v>
      </c>
      <c r="AH22" s="124">
        <v>0</v>
      </c>
      <c r="AI22" s="121">
        <v>1</v>
      </c>
      <c r="AJ22" s="124">
        <v>4.545454545454546</v>
      </c>
      <c r="AK22" s="121">
        <v>0</v>
      </c>
      <c r="AL22" s="124">
        <v>0</v>
      </c>
      <c r="AM22" s="121">
        <v>21</v>
      </c>
      <c r="AN22" s="124">
        <v>95.45454545454545</v>
      </c>
      <c r="AO22" s="121">
        <v>22</v>
      </c>
    </row>
    <row r="23" spans="1:41" ht="15">
      <c r="A23" s="87" t="s">
        <v>1991</v>
      </c>
      <c r="B23" s="65" t="s">
        <v>2008</v>
      </c>
      <c r="C23" s="65" t="s">
        <v>59</v>
      </c>
      <c r="D23" s="110"/>
      <c r="E23" s="109"/>
      <c r="F23" s="111" t="s">
        <v>2860</v>
      </c>
      <c r="G23" s="112"/>
      <c r="H23" s="112"/>
      <c r="I23" s="113">
        <v>23</v>
      </c>
      <c r="J23" s="114"/>
      <c r="K23" s="48">
        <v>2</v>
      </c>
      <c r="L23" s="48">
        <v>2</v>
      </c>
      <c r="M23" s="48">
        <v>0</v>
      </c>
      <c r="N23" s="48">
        <v>2</v>
      </c>
      <c r="O23" s="48">
        <v>1</v>
      </c>
      <c r="P23" s="49">
        <v>0</v>
      </c>
      <c r="Q23" s="49">
        <v>0</v>
      </c>
      <c r="R23" s="48">
        <v>1</v>
      </c>
      <c r="S23" s="48">
        <v>0</v>
      </c>
      <c r="T23" s="48">
        <v>2</v>
      </c>
      <c r="U23" s="48">
        <v>2</v>
      </c>
      <c r="V23" s="48">
        <v>1</v>
      </c>
      <c r="W23" s="49">
        <v>0.5</v>
      </c>
      <c r="X23" s="49">
        <v>0.5</v>
      </c>
      <c r="Y23" s="78"/>
      <c r="Z23" s="78"/>
      <c r="AA23" s="78"/>
      <c r="AB23" s="84" t="s">
        <v>2169</v>
      </c>
      <c r="AC23" s="84" t="s">
        <v>2262</v>
      </c>
      <c r="AD23" s="84"/>
      <c r="AE23" s="84" t="s">
        <v>296</v>
      </c>
      <c r="AF23" s="84" t="s">
        <v>2340</v>
      </c>
      <c r="AG23" s="121">
        <v>0</v>
      </c>
      <c r="AH23" s="124">
        <v>0</v>
      </c>
      <c r="AI23" s="121">
        <v>2</v>
      </c>
      <c r="AJ23" s="124">
        <v>2.898550724637681</v>
      </c>
      <c r="AK23" s="121">
        <v>0</v>
      </c>
      <c r="AL23" s="124">
        <v>0</v>
      </c>
      <c r="AM23" s="121">
        <v>67</v>
      </c>
      <c r="AN23" s="124">
        <v>97.10144927536231</v>
      </c>
      <c r="AO23" s="121">
        <v>69</v>
      </c>
    </row>
    <row r="24" spans="1:41" ht="15">
      <c r="A24" s="87" t="s">
        <v>1992</v>
      </c>
      <c r="B24" s="65" t="s">
        <v>2009</v>
      </c>
      <c r="C24" s="65" t="s">
        <v>59</v>
      </c>
      <c r="D24" s="110"/>
      <c r="E24" s="109"/>
      <c r="F24" s="111" t="s">
        <v>2861</v>
      </c>
      <c r="G24" s="112"/>
      <c r="H24" s="112"/>
      <c r="I24" s="113">
        <v>24</v>
      </c>
      <c r="J24" s="114"/>
      <c r="K24" s="48">
        <v>2</v>
      </c>
      <c r="L24" s="48">
        <v>2</v>
      </c>
      <c r="M24" s="48">
        <v>0</v>
      </c>
      <c r="N24" s="48">
        <v>2</v>
      </c>
      <c r="O24" s="48">
        <v>1</v>
      </c>
      <c r="P24" s="49">
        <v>0</v>
      </c>
      <c r="Q24" s="49">
        <v>0</v>
      </c>
      <c r="R24" s="48">
        <v>1</v>
      </c>
      <c r="S24" s="48">
        <v>0</v>
      </c>
      <c r="T24" s="48">
        <v>2</v>
      </c>
      <c r="U24" s="48">
        <v>2</v>
      </c>
      <c r="V24" s="48">
        <v>1</v>
      </c>
      <c r="W24" s="49">
        <v>0.5</v>
      </c>
      <c r="X24" s="49">
        <v>0.5</v>
      </c>
      <c r="Y24" s="78"/>
      <c r="Z24" s="78"/>
      <c r="AA24" s="78" t="s">
        <v>520</v>
      </c>
      <c r="AB24" s="84" t="s">
        <v>2170</v>
      </c>
      <c r="AC24" s="84" t="s">
        <v>2263</v>
      </c>
      <c r="AD24" s="84"/>
      <c r="AE24" s="84" t="s">
        <v>292</v>
      </c>
      <c r="AF24" s="84" t="s">
        <v>2341</v>
      </c>
      <c r="AG24" s="121">
        <v>3</v>
      </c>
      <c r="AH24" s="124">
        <v>5.2631578947368425</v>
      </c>
      <c r="AI24" s="121">
        <v>0</v>
      </c>
      <c r="AJ24" s="124">
        <v>0</v>
      </c>
      <c r="AK24" s="121">
        <v>0</v>
      </c>
      <c r="AL24" s="124">
        <v>0</v>
      </c>
      <c r="AM24" s="121">
        <v>54</v>
      </c>
      <c r="AN24" s="124">
        <v>94.73684210526316</v>
      </c>
      <c r="AO24" s="121">
        <v>57</v>
      </c>
    </row>
    <row r="25" spans="1:41" ht="15">
      <c r="A25" s="87" t="s">
        <v>1993</v>
      </c>
      <c r="B25" s="65" t="s">
        <v>2010</v>
      </c>
      <c r="C25" s="65" t="s">
        <v>59</v>
      </c>
      <c r="D25" s="110"/>
      <c r="E25" s="109"/>
      <c r="F25" s="111" t="s">
        <v>2862</v>
      </c>
      <c r="G25" s="112"/>
      <c r="H25" s="112"/>
      <c r="I25" s="113">
        <v>25</v>
      </c>
      <c r="J25" s="114"/>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2171</v>
      </c>
      <c r="AC25" s="84" t="s">
        <v>933</v>
      </c>
      <c r="AD25" s="84" t="s">
        <v>350</v>
      </c>
      <c r="AE25" s="84"/>
      <c r="AF25" s="84" t="s">
        <v>2342</v>
      </c>
      <c r="AG25" s="121">
        <v>1</v>
      </c>
      <c r="AH25" s="124">
        <v>3.225806451612903</v>
      </c>
      <c r="AI25" s="121">
        <v>0</v>
      </c>
      <c r="AJ25" s="124">
        <v>0</v>
      </c>
      <c r="AK25" s="121">
        <v>0</v>
      </c>
      <c r="AL25" s="124">
        <v>0</v>
      </c>
      <c r="AM25" s="121">
        <v>30</v>
      </c>
      <c r="AN25" s="124">
        <v>96.7741935483871</v>
      </c>
      <c r="AO25" s="121">
        <v>31</v>
      </c>
    </row>
    <row r="26" spans="1:41" ht="15">
      <c r="A26" s="87" t="s">
        <v>1994</v>
      </c>
      <c r="B26" s="65" t="s">
        <v>2011</v>
      </c>
      <c r="C26" s="65" t="s">
        <v>59</v>
      </c>
      <c r="D26" s="110"/>
      <c r="E26" s="109"/>
      <c r="F26" s="111" t="s">
        <v>2863</v>
      </c>
      <c r="G26" s="112"/>
      <c r="H26" s="112"/>
      <c r="I26" s="113">
        <v>26</v>
      </c>
      <c r="J26" s="114"/>
      <c r="K26" s="48">
        <v>2</v>
      </c>
      <c r="L26" s="48">
        <v>2</v>
      </c>
      <c r="M26" s="48">
        <v>0</v>
      </c>
      <c r="N26" s="48">
        <v>2</v>
      </c>
      <c r="O26" s="48">
        <v>1</v>
      </c>
      <c r="P26" s="49">
        <v>0</v>
      </c>
      <c r="Q26" s="49">
        <v>0</v>
      </c>
      <c r="R26" s="48">
        <v>1</v>
      </c>
      <c r="S26" s="48">
        <v>0</v>
      </c>
      <c r="T26" s="48">
        <v>2</v>
      </c>
      <c r="U26" s="48">
        <v>2</v>
      </c>
      <c r="V26" s="48">
        <v>1</v>
      </c>
      <c r="W26" s="49">
        <v>0.5</v>
      </c>
      <c r="X26" s="49">
        <v>0.5</v>
      </c>
      <c r="Y26" s="78" t="s">
        <v>477</v>
      </c>
      <c r="Z26" s="78" t="s">
        <v>498</v>
      </c>
      <c r="AA26" s="78" t="s">
        <v>514</v>
      </c>
      <c r="AB26" s="84" t="s">
        <v>2172</v>
      </c>
      <c r="AC26" s="84" t="s">
        <v>2264</v>
      </c>
      <c r="AD26" s="84"/>
      <c r="AE26" s="84" t="s">
        <v>260</v>
      </c>
      <c r="AF26" s="84" t="s">
        <v>2343</v>
      </c>
      <c r="AG26" s="121">
        <v>2</v>
      </c>
      <c r="AH26" s="124">
        <v>3.076923076923077</v>
      </c>
      <c r="AI26" s="121">
        <v>0</v>
      </c>
      <c r="AJ26" s="124">
        <v>0</v>
      </c>
      <c r="AK26" s="121">
        <v>0</v>
      </c>
      <c r="AL26" s="124">
        <v>0</v>
      </c>
      <c r="AM26" s="121">
        <v>63</v>
      </c>
      <c r="AN26" s="124">
        <v>96.92307692307692</v>
      </c>
      <c r="AO26" s="121">
        <v>65</v>
      </c>
    </row>
    <row r="27" spans="1:41" ht="15">
      <c r="A27" s="87" t="s">
        <v>1995</v>
      </c>
      <c r="B27" s="65" t="s">
        <v>2000</v>
      </c>
      <c r="C27" s="65" t="s">
        <v>61</v>
      </c>
      <c r="D27" s="110"/>
      <c r="E27" s="109"/>
      <c r="F27" s="111" t="s">
        <v>2864</v>
      </c>
      <c r="G27" s="112"/>
      <c r="H27" s="112"/>
      <c r="I27" s="113">
        <v>27</v>
      </c>
      <c r="J27" s="114"/>
      <c r="K27" s="48">
        <v>2</v>
      </c>
      <c r="L27" s="48">
        <v>1</v>
      </c>
      <c r="M27" s="48">
        <v>2</v>
      </c>
      <c r="N27" s="48">
        <v>3</v>
      </c>
      <c r="O27" s="48">
        <v>2</v>
      </c>
      <c r="P27" s="49">
        <v>0</v>
      </c>
      <c r="Q27" s="49">
        <v>0</v>
      </c>
      <c r="R27" s="48">
        <v>1</v>
      </c>
      <c r="S27" s="48">
        <v>0</v>
      </c>
      <c r="T27" s="48">
        <v>2</v>
      </c>
      <c r="U27" s="48">
        <v>3</v>
      </c>
      <c r="V27" s="48">
        <v>1</v>
      </c>
      <c r="W27" s="49">
        <v>0.5</v>
      </c>
      <c r="X27" s="49">
        <v>0.5</v>
      </c>
      <c r="Y27" s="78" t="s">
        <v>2050</v>
      </c>
      <c r="Z27" s="78" t="s">
        <v>2065</v>
      </c>
      <c r="AA27" s="78" t="s">
        <v>2092</v>
      </c>
      <c r="AB27" s="84" t="s">
        <v>2173</v>
      </c>
      <c r="AC27" s="84" t="s">
        <v>2265</v>
      </c>
      <c r="AD27" s="84"/>
      <c r="AE27" s="84" t="s">
        <v>252</v>
      </c>
      <c r="AF27" s="84" t="s">
        <v>2344</v>
      </c>
      <c r="AG27" s="121">
        <v>3</v>
      </c>
      <c r="AH27" s="124">
        <v>3</v>
      </c>
      <c r="AI27" s="121">
        <v>4</v>
      </c>
      <c r="AJ27" s="124">
        <v>4</v>
      </c>
      <c r="AK27" s="121">
        <v>0</v>
      </c>
      <c r="AL27" s="124">
        <v>0</v>
      </c>
      <c r="AM27" s="121">
        <v>93</v>
      </c>
      <c r="AN27" s="124">
        <v>93</v>
      </c>
      <c r="AO27" s="121">
        <v>100</v>
      </c>
    </row>
    <row r="28" spans="1:41" ht="15">
      <c r="A28" s="87" t="s">
        <v>1996</v>
      </c>
      <c r="B28" s="65" t="s">
        <v>2001</v>
      </c>
      <c r="C28" s="65" t="s">
        <v>61</v>
      </c>
      <c r="D28" s="110"/>
      <c r="E28" s="109"/>
      <c r="F28" s="111" t="s">
        <v>1996</v>
      </c>
      <c r="G28" s="112"/>
      <c r="H28" s="112"/>
      <c r="I28" s="113">
        <v>28</v>
      </c>
      <c r="J28" s="114"/>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4" t="s">
        <v>933</v>
      </c>
      <c r="AC28" s="84" t="s">
        <v>933</v>
      </c>
      <c r="AD28" s="84" t="s">
        <v>332</v>
      </c>
      <c r="AE28" s="84"/>
      <c r="AF28" s="84" t="s">
        <v>2345</v>
      </c>
      <c r="AG28" s="121">
        <v>1</v>
      </c>
      <c r="AH28" s="124">
        <v>2.5641025641025643</v>
      </c>
      <c r="AI28" s="121">
        <v>0</v>
      </c>
      <c r="AJ28" s="124">
        <v>0</v>
      </c>
      <c r="AK28" s="121">
        <v>0</v>
      </c>
      <c r="AL28" s="124">
        <v>0</v>
      </c>
      <c r="AM28" s="121">
        <v>38</v>
      </c>
      <c r="AN28" s="124">
        <v>97.43589743589743</v>
      </c>
      <c r="AO28" s="121">
        <v>39</v>
      </c>
    </row>
    <row r="29" spans="1:41" ht="15">
      <c r="A29" s="87" t="s">
        <v>1997</v>
      </c>
      <c r="B29" s="65" t="s">
        <v>2002</v>
      </c>
      <c r="C29" s="65" t="s">
        <v>61</v>
      </c>
      <c r="D29" s="110"/>
      <c r="E29" s="109"/>
      <c r="F29" s="111" t="s">
        <v>2865</v>
      </c>
      <c r="G29" s="112"/>
      <c r="H29" s="112"/>
      <c r="I29" s="113">
        <v>29</v>
      </c>
      <c r="J29" s="114"/>
      <c r="K29" s="48">
        <v>2</v>
      </c>
      <c r="L29" s="48">
        <v>1</v>
      </c>
      <c r="M29" s="48">
        <v>2</v>
      </c>
      <c r="N29" s="48">
        <v>3</v>
      </c>
      <c r="O29" s="48">
        <v>2</v>
      </c>
      <c r="P29" s="49">
        <v>0</v>
      </c>
      <c r="Q29" s="49">
        <v>0</v>
      </c>
      <c r="R29" s="48">
        <v>1</v>
      </c>
      <c r="S29" s="48">
        <v>0</v>
      </c>
      <c r="T29" s="48">
        <v>2</v>
      </c>
      <c r="U29" s="48">
        <v>3</v>
      </c>
      <c r="V29" s="48">
        <v>1</v>
      </c>
      <c r="W29" s="49">
        <v>0.5</v>
      </c>
      <c r="X29" s="49">
        <v>0.5</v>
      </c>
      <c r="Y29" s="78" t="s">
        <v>480</v>
      </c>
      <c r="Z29" s="78" t="s">
        <v>500</v>
      </c>
      <c r="AA29" s="78" t="s">
        <v>509</v>
      </c>
      <c r="AB29" s="84" t="s">
        <v>2174</v>
      </c>
      <c r="AC29" s="84" t="s">
        <v>2266</v>
      </c>
      <c r="AD29" s="84"/>
      <c r="AE29" s="84" t="s">
        <v>299</v>
      </c>
      <c r="AF29" s="84" t="s">
        <v>2346</v>
      </c>
      <c r="AG29" s="121">
        <v>5</v>
      </c>
      <c r="AH29" s="124">
        <v>7.6923076923076925</v>
      </c>
      <c r="AI29" s="121">
        <v>0</v>
      </c>
      <c r="AJ29" s="124">
        <v>0</v>
      </c>
      <c r="AK29" s="121">
        <v>0</v>
      </c>
      <c r="AL29" s="124">
        <v>0</v>
      </c>
      <c r="AM29" s="121">
        <v>60</v>
      </c>
      <c r="AN29" s="124">
        <v>92.3076923076923</v>
      </c>
      <c r="AO29" s="121">
        <v>65</v>
      </c>
    </row>
    <row r="30" spans="1:41" ht="15">
      <c r="A30" s="87" t="s">
        <v>1998</v>
      </c>
      <c r="B30" s="65" t="s">
        <v>2003</v>
      </c>
      <c r="C30" s="65" t="s">
        <v>61</v>
      </c>
      <c r="D30" s="110"/>
      <c r="E30" s="109"/>
      <c r="F30" s="111" t="s">
        <v>1998</v>
      </c>
      <c r="G30" s="112"/>
      <c r="H30" s="112"/>
      <c r="I30" s="113">
        <v>30</v>
      </c>
      <c r="J30" s="114"/>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933</v>
      </c>
      <c r="AC30" s="84" t="s">
        <v>933</v>
      </c>
      <c r="AD30" s="84" t="s">
        <v>327</v>
      </c>
      <c r="AE30" s="84"/>
      <c r="AF30" s="84" t="s">
        <v>2347</v>
      </c>
      <c r="AG30" s="121">
        <v>0</v>
      </c>
      <c r="AH30" s="124">
        <v>0</v>
      </c>
      <c r="AI30" s="121">
        <v>2</v>
      </c>
      <c r="AJ30" s="124">
        <v>8</v>
      </c>
      <c r="AK30" s="121">
        <v>0</v>
      </c>
      <c r="AL30" s="124">
        <v>0</v>
      </c>
      <c r="AM30" s="121">
        <v>23</v>
      </c>
      <c r="AN30" s="124">
        <v>92</v>
      </c>
      <c r="AO30" s="121">
        <v>25</v>
      </c>
    </row>
    <row r="31" spans="1:41" ht="15">
      <c r="A31" s="87" t="s">
        <v>1999</v>
      </c>
      <c r="B31" s="65" t="s">
        <v>2004</v>
      </c>
      <c r="C31" s="65" t="s">
        <v>61</v>
      </c>
      <c r="D31" s="110"/>
      <c r="E31" s="109"/>
      <c r="F31" s="111" t="s">
        <v>2866</v>
      </c>
      <c r="G31" s="112"/>
      <c r="H31" s="112"/>
      <c r="I31" s="113">
        <v>31</v>
      </c>
      <c r="J31" s="114"/>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4" t="s">
        <v>2175</v>
      </c>
      <c r="AC31" s="84" t="s">
        <v>933</v>
      </c>
      <c r="AD31" s="84"/>
      <c r="AE31" s="84" t="s">
        <v>326</v>
      </c>
      <c r="AF31" s="84" t="s">
        <v>2348</v>
      </c>
      <c r="AG31" s="121">
        <v>1</v>
      </c>
      <c r="AH31" s="124">
        <v>3.3333333333333335</v>
      </c>
      <c r="AI31" s="121">
        <v>0</v>
      </c>
      <c r="AJ31" s="124">
        <v>0</v>
      </c>
      <c r="AK31" s="121">
        <v>0</v>
      </c>
      <c r="AL31" s="124">
        <v>0</v>
      </c>
      <c r="AM31" s="121">
        <v>29</v>
      </c>
      <c r="AN31" s="124">
        <v>96.66666666666667</v>
      </c>
      <c r="AO31" s="121">
        <v>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1971</v>
      </c>
      <c r="B2" s="84" t="s">
        <v>315</v>
      </c>
      <c r="C2" s="78">
        <f>VLOOKUP(GroupVertices[[#This Row],[Vertex]],Vertices[],MATCH("ID",Vertices[[#Headers],[Vertex]:[Vertex Content Word Count]],0),FALSE)</f>
        <v>136</v>
      </c>
    </row>
    <row r="3" spans="1:3" ht="15">
      <c r="A3" s="78" t="s">
        <v>1971</v>
      </c>
      <c r="B3" s="84" t="s">
        <v>314</v>
      </c>
      <c r="C3" s="78">
        <f>VLOOKUP(GroupVertices[[#This Row],[Vertex]],Vertices[],MATCH("ID",Vertices[[#Headers],[Vertex]:[Vertex Content Word Count]],0),FALSE)</f>
        <v>19</v>
      </c>
    </row>
    <row r="4" spans="1:3" ht="15">
      <c r="A4" s="78" t="s">
        <v>1971</v>
      </c>
      <c r="B4" s="84" t="s">
        <v>313</v>
      </c>
      <c r="C4" s="78">
        <f>VLOOKUP(GroupVertices[[#This Row],[Vertex]],Vertices[],MATCH("ID",Vertices[[#Headers],[Vertex]:[Vertex Content Word Count]],0),FALSE)</f>
        <v>135</v>
      </c>
    </row>
    <row r="5" spans="1:3" ht="15">
      <c r="A5" s="78" t="s">
        <v>1971</v>
      </c>
      <c r="B5" s="84" t="s">
        <v>312</v>
      </c>
      <c r="C5" s="78">
        <f>VLOOKUP(GroupVertices[[#This Row],[Vertex]],Vertices[],MATCH("ID",Vertices[[#Headers],[Vertex]:[Vertex Content Word Count]],0),FALSE)</f>
        <v>134</v>
      </c>
    </row>
    <row r="6" spans="1:3" ht="15">
      <c r="A6" s="78" t="s">
        <v>1971</v>
      </c>
      <c r="B6" s="84" t="s">
        <v>308</v>
      </c>
      <c r="C6" s="78">
        <f>VLOOKUP(GroupVertices[[#This Row],[Vertex]],Vertices[],MATCH("ID",Vertices[[#Headers],[Vertex]:[Vertex Content Word Count]],0),FALSE)</f>
        <v>130</v>
      </c>
    </row>
    <row r="7" spans="1:3" ht="15">
      <c r="A7" s="78" t="s">
        <v>1971</v>
      </c>
      <c r="B7" s="84" t="s">
        <v>306</v>
      </c>
      <c r="C7" s="78">
        <f>VLOOKUP(GroupVertices[[#This Row],[Vertex]],Vertices[],MATCH("ID",Vertices[[#Headers],[Vertex]:[Vertex Content Word Count]],0),FALSE)</f>
        <v>127</v>
      </c>
    </row>
    <row r="8" spans="1:3" ht="15">
      <c r="A8" s="78" t="s">
        <v>1971</v>
      </c>
      <c r="B8" s="84" t="s">
        <v>298</v>
      </c>
      <c r="C8" s="78">
        <f>VLOOKUP(GroupVertices[[#This Row],[Vertex]],Vertices[],MATCH("ID",Vertices[[#Headers],[Vertex]:[Vertex Content Word Count]],0),FALSE)</f>
        <v>120</v>
      </c>
    </row>
    <row r="9" spans="1:3" ht="15">
      <c r="A9" s="78" t="s">
        <v>1971</v>
      </c>
      <c r="B9" s="84" t="s">
        <v>291</v>
      </c>
      <c r="C9" s="78">
        <f>VLOOKUP(GroupVertices[[#This Row],[Vertex]],Vertices[],MATCH("ID",Vertices[[#Headers],[Vertex]:[Vertex Content Word Count]],0),FALSE)</f>
        <v>113</v>
      </c>
    </row>
    <row r="10" spans="1:3" ht="15">
      <c r="A10" s="78" t="s">
        <v>1971</v>
      </c>
      <c r="B10" s="84" t="s">
        <v>264</v>
      </c>
      <c r="C10" s="78">
        <f>VLOOKUP(GroupVertices[[#This Row],[Vertex]],Vertices[],MATCH("ID",Vertices[[#Headers],[Vertex]:[Vertex Content Word Count]],0),FALSE)</f>
        <v>72</v>
      </c>
    </row>
    <row r="11" spans="1:3" ht="15">
      <c r="A11" s="78" t="s">
        <v>1971</v>
      </c>
      <c r="B11" s="84" t="s">
        <v>263</v>
      </c>
      <c r="C11" s="78">
        <f>VLOOKUP(GroupVertices[[#This Row],[Vertex]],Vertices[],MATCH("ID",Vertices[[#Headers],[Vertex]:[Vertex Content Word Count]],0),FALSE)</f>
        <v>71</v>
      </c>
    </row>
    <row r="12" spans="1:3" ht="15">
      <c r="A12" s="78" t="s">
        <v>1971</v>
      </c>
      <c r="B12" s="84" t="s">
        <v>262</v>
      </c>
      <c r="C12" s="78">
        <f>VLOOKUP(GroupVertices[[#This Row],[Vertex]],Vertices[],MATCH("ID",Vertices[[#Headers],[Vertex]:[Vertex Content Word Count]],0),FALSE)</f>
        <v>70</v>
      </c>
    </row>
    <row r="13" spans="1:3" ht="15">
      <c r="A13" s="78" t="s">
        <v>1971</v>
      </c>
      <c r="B13" s="84" t="s">
        <v>256</v>
      </c>
      <c r="C13" s="78">
        <f>VLOOKUP(GroupVertices[[#This Row],[Vertex]],Vertices[],MATCH("ID",Vertices[[#Headers],[Vertex]:[Vertex Content Word Count]],0),FALSE)</f>
        <v>64</v>
      </c>
    </row>
    <row r="14" spans="1:3" ht="15">
      <c r="A14" s="78" t="s">
        <v>1971</v>
      </c>
      <c r="B14" s="84" t="s">
        <v>254</v>
      </c>
      <c r="C14" s="78">
        <f>VLOOKUP(GroupVertices[[#This Row],[Vertex]],Vertices[],MATCH("ID",Vertices[[#Headers],[Vertex]:[Vertex Content Word Count]],0),FALSE)</f>
        <v>62</v>
      </c>
    </row>
    <row r="15" spans="1:3" ht="15">
      <c r="A15" s="78" t="s">
        <v>1971</v>
      </c>
      <c r="B15" s="84" t="s">
        <v>250</v>
      </c>
      <c r="C15" s="78">
        <f>VLOOKUP(GroupVertices[[#This Row],[Vertex]],Vertices[],MATCH("ID",Vertices[[#Headers],[Vertex]:[Vertex Content Word Count]],0),FALSE)</f>
        <v>55</v>
      </c>
    </row>
    <row r="16" spans="1:3" ht="15">
      <c r="A16" s="78" t="s">
        <v>1971</v>
      </c>
      <c r="B16" s="84" t="s">
        <v>249</v>
      </c>
      <c r="C16" s="78">
        <f>VLOOKUP(GroupVertices[[#This Row],[Vertex]],Vertices[],MATCH("ID",Vertices[[#Headers],[Vertex]:[Vertex Content Word Count]],0),FALSE)</f>
        <v>54</v>
      </c>
    </row>
    <row r="17" spans="1:3" ht="15">
      <c r="A17" s="78" t="s">
        <v>1971</v>
      </c>
      <c r="B17" s="84" t="s">
        <v>246</v>
      </c>
      <c r="C17" s="78">
        <f>VLOOKUP(GroupVertices[[#This Row],[Vertex]],Vertices[],MATCH("ID",Vertices[[#Headers],[Vertex]:[Vertex Content Word Count]],0),FALSE)</f>
        <v>49</v>
      </c>
    </row>
    <row r="18" spans="1:3" ht="15">
      <c r="A18" s="78" t="s">
        <v>1971</v>
      </c>
      <c r="B18" s="84" t="s">
        <v>245</v>
      </c>
      <c r="C18" s="78">
        <f>VLOOKUP(GroupVertices[[#This Row],[Vertex]],Vertices[],MATCH("ID",Vertices[[#Headers],[Vertex]:[Vertex Content Word Count]],0),FALSE)</f>
        <v>48</v>
      </c>
    </row>
    <row r="19" spans="1:3" ht="15">
      <c r="A19" s="78" t="s">
        <v>1971</v>
      </c>
      <c r="B19" s="84" t="s">
        <v>244</v>
      </c>
      <c r="C19" s="78">
        <f>VLOOKUP(GroupVertices[[#This Row],[Vertex]],Vertices[],MATCH("ID",Vertices[[#Headers],[Vertex]:[Vertex Content Word Count]],0),FALSE)</f>
        <v>47</v>
      </c>
    </row>
    <row r="20" spans="1:3" ht="15">
      <c r="A20" s="78" t="s">
        <v>1971</v>
      </c>
      <c r="B20" s="84" t="s">
        <v>243</v>
      </c>
      <c r="C20" s="78">
        <f>VLOOKUP(GroupVertices[[#This Row],[Vertex]],Vertices[],MATCH("ID",Vertices[[#Headers],[Vertex]:[Vertex Content Word Count]],0),FALSE)</f>
        <v>46</v>
      </c>
    </row>
    <row r="21" spans="1:3" ht="15">
      <c r="A21" s="78" t="s">
        <v>1971</v>
      </c>
      <c r="B21" s="84" t="s">
        <v>242</v>
      </c>
      <c r="C21" s="78">
        <f>VLOOKUP(GroupVertices[[#This Row],[Vertex]],Vertices[],MATCH("ID",Vertices[[#Headers],[Vertex]:[Vertex Content Word Count]],0),FALSE)</f>
        <v>45</v>
      </c>
    </row>
    <row r="22" spans="1:3" ht="15">
      <c r="A22" s="78" t="s">
        <v>1971</v>
      </c>
      <c r="B22" s="84" t="s">
        <v>240</v>
      </c>
      <c r="C22" s="78">
        <f>VLOOKUP(GroupVertices[[#This Row],[Vertex]],Vertices[],MATCH("ID",Vertices[[#Headers],[Vertex]:[Vertex Content Word Count]],0),FALSE)</f>
        <v>42</v>
      </c>
    </row>
    <row r="23" spans="1:3" ht="15">
      <c r="A23" s="78" t="s">
        <v>1971</v>
      </c>
      <c r="B23" s="84" t="s">
        <v>239</v>
      </c>
      <c r="C23" s="78">
        <f>VLOOKUP(GroupVertices[[#This Row],[Vertex]],Vertices[],MATCH("ID",Vertices[[#Headers],[Vertex]:[Vertex Content Word Count]],0),FALSE)</f>
        <v>41</v>
      </c>
    </row>
    <row r="24" spans="1:3" ht="15">
      <c r="A24" s="78" t="s">
        <v>1971</v>
      </c>
      <c r="B24" s="84" t="s">
        <v>238</v>
      </c>
      <c r="C24" s="78">
        <f>VLOOKUP(GroupVertices[[#This Row],[Vertex]],Vertices[],MATCH("ID",Vertices[[#Headers],[Vertex]:[Vertex Content Word Count]],0),FALSE)</f>
        <v>40</v>
      </c>
    </row>
    <row r="25" spans="1:3" ht="15">
      <c r="A25" s="78" t="s">
        <v>1971</v>
      </c>
      <c r="B25" s="84" t="s">
        <v>228</v>
      </c>
      <c r="C25" s="78">
        <f>VLOOKUP(GroupVertices[[#This Row],[Vertex]],Vertices[],MATCH("ID",Vertices[[#Headers],[Vertex]:[Vertex Content Word Count]],0),FALSE)</f>
        <v>28</v>
      </c>
    </row>
    <row r="26" spans="1:3" ht="15">
      <c r="A26" s="78" t="s">
        <v>1971</v>
      </c>
      <c r="B26" s="84" t="s">
        <v>226</v>
      </c>
      <c r="C26" s="78">
        <f>VLOOKUP(GroupVertices[[#This Row],[Vertex]],Vertices[],MATCH("ID",Vertices[[#Headers],[Vertex]:[Vertex Content Word Count]],0),FALSE)</f>
        <v>26</v>
      </c>
    </row>
    <row r="27" spans="1:3" ht="15">
      <c r="A27" s="78" t="s">
        <v>1971</v>
      </c>
      <c r="B27" s="84" t="s">
        <v>223</v>
      </c>
      <c r="C27" s="78">
        <f>VLOOKUP(GroupVertices[[#This Row],[Vertex]],Vertices[],MATCH("ID",Vertices[[#Headers],[Vertex]:[Vertex Content Word Count]],0),FALSE)</f>
        <v>20</v>
      </c>
    </row>
    <row r="28" spans="1:3" ht="15">
      <c r="A28" s="78" t="s">
        <v>1971</v>
      </c>
      <c r="B28" s="84" t="s">
        <v>222</v>
      </c>
      <c r="C28" s="78">
        <f>VLOOKUP(GroupVertices[[#This Row],[Vertex]],Vertices[],MATCH("ID",Vertices[[#Headers],[Vertex]:[Vertex Content Word Count]],0),FALSE)</f>
        <v>18</v>
      </c>
    </row>
    <row r="29" spans="1:3" ht="15">
      <c r="A29" s="78" t="s">
        <v>1972</v>
      </c>
      <c r="B29" s="84" t="s">
        <v>214</v>
      </c>
      <c r="C29" s="78">
        <f>VLOOKUP(GroupVertices[[#This Row],[Vertex]],Vertices[],MATCH("ID",Vertices[[#Headers],[Vertex]:[Vertex Content Word Count]],0),FALSE)</f>
        <v>7</v>
      </c>
    </row>
    <row r="30" spans="1:3" ht="15">
      <c r="A30" s="78" t="s">
        <v>1972</v>
      </c>
      <c r="B30" s="84" t="s">
        <v>215</v>
      </c>
      <c r="C30" s="78">
        <f>VLOOKUP(GroupVertices[[#This Row],[Vertex]],Vertices[],MATCH("ID",Vertices[[#Headers],[Vertex]:[Vertex Content Word Count]],0),FALSE)</f>
        <v>8</v>
      </c>
    </row>
    <row r="31" spans="1:3" ht="15">
      <c r="A31" s="78" t="s">
        <v>1972</v>
      </c>
      <c r="B31" s="84" t="s">
        <v>217</v>
      </c>
      <c r="C31" s="78">
        <f>VLOOKUP(GroupVertices[[#This Row],[Vertex]],Vertices[],MATCH("ID",Vertices[[#Headers],[Vertex]:[Vertex Content Word Count]],0),FALSE)</f>
        <v>12</v>
      </c>
    </row>
    <row r="32" spans="1:3" ht="15">
      <c r="A32" s="78" t="s">
        <v>1972</v>
      </c>
      <c r="B32" s="84" t="s">
        <v>218</v>
      </c>
      <c r="C32" s="78">
        <f>VLOOKUP(GroupVertices[[#This Row],[Vertex]],Vertices[],MATCH("ID",Vertices[[#Headers],[Vertex]:[Vertex Content Word Count]],0),FALSE)</f>
        <v>13</v>
      </c>
    </row>
    <row r="33" spans="1:3" ht="15">
      <c r="A33" s="78" t="s">
        <v>1972</v>
      </c>
      <c r="B33" s="84" t="s">
        <v>219</v>
      </c>
      <c r="C33" s="78">
        <f>VLOOKUP(GroupVertices[[#This Row],[Vertex]],Vertices[],MATCH("ID",Vertices[[#Headers],[Vertex]:[Vertex Content Word Count]],0),FALSE)</f>
        <v>14</v>
      </c>
    </row>
    <row r="34" spans="1:3" ht="15">
      <c r="A34" s="78" t="s">
        <v>1972</v>
      </c>
      <c r="B34" s="84" t="s">
        <v>221</v>
      </c>
      <c r="C34" s="78">
        <f>VLOOKUP(GroupVertices[[#This Row],[Vertex]],Vertices[],MATCH("ID",Vertices[[#Headers],[Vertex]:[Vertex Content Word Count]],0),FALSE)</f>
        <v>17</v>
      </c>
    </row>
    <row r="35" spans="1:3" ht="15">
      <c r="A35" s="78" t="s">
        <v>1972</v>
      </c>
      <c r="B35" s="84" t="s">
        <v>227</v>
      </c>
      <c r="C35" s="78">
        <f>VLOOKUP(GroupVertices[[#This Row],[Vertex]],Vertices[],MATCH("ID",Vertices[[#Headers],[Vertex]:[Vertex Content Word Count]],0),FALSE)</f>
        <v>27</v>
      </c>
    </row>
    <row r="36" spans="1:3" ht="15">
      <c r="A36" s="78" t="s">
        <v>1972</v>
      </c>
      <c r="B36" s="84" t="s">
        <v>231</v>
      </c>
      <c r="C36" s="78">
        <f>VLOOKUP(GroupVertices[[#This Row],[Vertex]],Vertices[],MATCH("ID",Vertices[[#Headers],[Vertex]:[Vertex Content Word Count]],0),FALSE)</f>
        <v>32</v>
      </c>
    </row>
    <row r="37" spans="1:3" ht="15">
      <c r="A37" s="78" t="s">
        <v>1972</v>
      </c>
      <c r="B37" s="84" t="s">
        <v>237</v>
      </c>
      <c r="C37" s="78">
        <f>VLOOKUP(GroupVertices[[#This Row],[Vertex]],Vertices[],MATCH("ID",Vertices[[#Headers],[Vertex]:[Vertex Content Word Count]],0),FALSE)</f>
        <v>39</v>
      </c>
    </row>
    <row r="38" spans="1:3" ht="15">
      <c r="A38" s="78" t="s">
        <v>1972</v>
      </c>
      <c r="B38" s="84" t="s">
        <v>248</v>
      </c>
      <c r="C38" s="78">
        <f>VLOOKUP(GroupVertices[[#This Row],[Vertex]],Vertices[],MATCH("ID",Vertices[[#Headers],[Vertex]:[Vertex Content Word Count]],0),FALSE)</f>
        <v>53</v>
      </c>
    </row>
    <row r="39" spans="1:3" ht="15">
      <c r="A39" s="78" t="s">
        <v>1972</v>
      </c>
      <c r="B39" s="84" t="s">
        <v>255</v>
      </c>
      <c r="C39" s="78">
        <f>VLOOKUP(GroupVertices[[#This Row],[Vertex]],Vertices[],MATCH("ID",Vertices[[#Headers],[Vertex]:[Vertex Content Word Count]],0),FALSE)</f>
        <v>63</v>
      </c>
    </row>
    <row r="40" spans="1:3" ht="15">
      <c r="A40" s="78" t="s">
        <v>1972</v>
      </c>
      <c r="B40" s="84" t="s">
        <v>257</v>
      </c>
      <c r="C40" s="78">
        <f>VLOOKUP(GroupVertices[[#This Row],[Vertex]],Vertices[],MATCH("ID",Vertices[[#Headers],[Vertex]:[Vertex Content Word Count]],0),FALSE)</f>
        <v>65</v>
      </c>
    </row>
    <row r="41" spans="1:3" ht="15">
      <c r="A41" s="78" t="s">
        <v>1972</v>
      </c>
      <c r="B41" s="84" t="s">
        <v>258</v>
      </c>
      <c r="C41" s="78">
        <f>VLOOKUP(GroupVertices[[#This Row],[Vertex]],Vertices[],MATCH("ID",Vertices[[#Headers],[Vertex]:[Vertex Content Word Count]],0),FALSE)</f>
        <v>66</v>
      </c>
    </row>
    <row r="42" spans="1:3" ht="15">
      <c r="A42" s="78" t="s">
        <v>1972</v>
      </c>
      <c r="B42" s="84" t="s">
        <v>259</v>
      </c>
      <c r="C42" s="78">
        <f>VLOOKUP(GroupVertices[[#This Row],[Vertex]],Vertices[],MATCH("ID",Vertices[[#Headers],[Vertex]:[Vertex Content Word Count]],0),FALSE)</f>
        <v>67</v>
      </c>
    </row>
    <row r="43" spans="1:3" ht="15">
      <c r="A43" s="78" t="s">
        <v>1972</v>
      </c>
      <c r="B43" s="84" t="s">
        <v>271</v>
      </c>
      <c r="C43" s="78">
        <f>VLOOKUP(GroupVertices[[#This Row],[Vertex]],Vertices[],MATCH("ID",Vertices[[#Headers],[Vertex]:[Vertex Content Word Count]],0),FALSE)</f>
        <v>84</v>
      </c>
    </row>
    <row r="44" spans="1:3" ht="15">
      <c r="A44" s="78" t="s">
        <v>1972</v>
      </c>
      <c r="B44" s="84" t="s">
        <v>277</v>
      </c>
      <c r="C44" s="78">
        <f>VLOOKUP(GroupVertices[[#This Row],[Vertex]],Vertices[],MATCH("ID",Vertices[[#Headers],[Vertex]:[Vertex Content Word Count]],0),FALSE)</f>
        <v>93</v>
      </c>
    </row>
    <row r="45" spans="1:3" ht="15">
      <c r="A45" s="78" t="s">
        <v>1972</v>
      </c>
      <c r="B45" s="84" t="s">
        <v>278</v>
      </c>
      <c r="C45" s="78">
        <f>VLOOKUP(GroupVertices[[#This Row],[Vertex]],Vertices[],MATCH("ID",Vertices[[#Headers],[Vertex]:[Vertex Content Word Count]],0),FALSE)</f>
        <v>94</v>
      </c>
    </row>
    <row r="46" spans="1:3" ht="15">
      <c r="A46" s="78" t="s">
        <v>1972</v>
      </c>
      <c r="B46" s="84" t="s">
        <v>282</v>
      </c>
      <c r="C46" s="78">
        <f>VLOOKUP(GroupVertices[[#This Row],[Vertex]],Vertices[],MATCH("ID",Vertices[[#Headers],[Vertex]:[Vertex Content Word Count]],0),FALSE)</f>
        <v>101</v>
      </c>
    </row>
    <row r="47" spans="1:3" ht="15">
      <c r="A47" s="78" t="s">
        <v>1972</v>
      </c>
      <c r="B47" s="84" t="s">
        <v>300</v>
      </c>
      <c r="C47" s="78">
        <f>VLOOKUP(GroupVertices[[#This Row],[Vertex]],Vertices[],MATCH("ID",Vertices[[#Headers],[Vertex]:[Vertex Content Word Count]],0),FALSE)</f>
        <v>121</v>
      </c>
    </row>
    <row r="48" spans="1:3" ht="15">
      <c r="A48" s="78" t="s">
        <v>1972</v>
      </c>
      <c r="B48" s="84" t="s">
        <v>304</v>
      </c>
      <c r="C48" s="78">
        <f>VLOOKUP(GroupVertices[[#This Row],[Vertex]],Vertices[],MATCH("ID",Vertices[[#Headers],[Vertex]:[Vertex Content Word Count]],0),FALSE)</f>
        <v>123</v>
      </c>
    </row>
    <row r="49" spans="1:3" ht="15">
      <c r="A49" s="78" t="s">
        <v>1972</v>
      </c>
      <c r="B49" s="84" t="s">
        <v>311</v>
      </c>
      <c r="C49" s="78">
        <f>VLOOKUP(GroupVertices[[#This Row],[Vertex]],Vertices[],MATCH("ID",Vertices[[#Headers],[Vertex]:[Vertex Content Word Count]],0),FALSE)</f>
        <v>133</v>
      </c>
    </row>
    <row r="50" spans="1:3" ht="15">
      <c r="A50" s="78" t="s">
        <v>1972</v>
      </c>
      <c r="B50" s="84" t="s">
        <v>316</v>
      </c>
      <c r="C50" s="78">
        <f>VLOOKUP(GroupVertices[[#This Row],[Vertex]],Vertices[],MATCH("ID",Vertices[[#Headers],[Vertex]:[Vertex Content Word Count]],0),FALSE)</f>
        <v>137</v>
      </c>
    </row>
    <row r="51" spans="1:3" ht="15">
      <c r="A51" s="78" t="s">
        <v>1972</v>
      </c>
      <c r="B51" s="84" t="s">
        <v>317</v>
      </c>
      <c r="C51" s="78">
        <f>VLOOKUP(GroupVertices[[#This Row],[Vertex]],Vertices[],MATCH("ID",Vertices[[#Headers],[Vertex]:[Vertex Content Word Count]],0),FALSE)</f>
        <v>138</v>
      </c>
    </row>
    <row r="52" spans="1:3" ht="15">
      <c r="A52" s="78" t="s">
        <v>1972</v>
      </c>
      <c r="B52" s="84" t="s">
        <v>319</v>
      </c>
      <c r="C52" s="78">
        <f>VLOOKUP(GroupVertices[[#This Row],[Vertex]],Vertices[],MATCH("ID",Vertices[[#Headers],[Vertex]:[Vertex Content Word Count]],0),FALSE)</f>
        <v>143</v>
      </c>
    </row>
    <row r="53" spans="1:3" ht="15">
      <c r="A53" s="78" t="s">
        <v>1972</v>
      </c>
      <c r="B53" s="84" t="s">
        <v>320</v>
      </c>
      <c r="C53" s="78">
        <f>VLOOKUP(GroupVertices[[#This Row],[Vertex]],Vertices[],MATCH("ID",Vertices[[#Headers],[Vertex]:[Vertex Content Word Count]],0),FALSE)</f>
        <v>144</v>
      </c>
    </row>
    <row r="54" spans="1:3" ht="15">
      <c r="A54" s="78" t="s">
        <v>1972</v>
      </c>
      <c r="B54" s="84" t="s">
        <v>321</v>
      </c>
      <c r="C54" s="78">
        <f>VLOOKUP(GroupVertices[[#This Row],[Vertex]],Vertices[],MATCH("ID",Vertices[[#Headers],[Vertex]:[Vertex Content Word Count]],0),FALSE)</f>
        <v>145</v>
      </c>
    </row>
    <row r="55" spans="1:3" ht="15">
      <c r="A55" s="78" t="s">
        <v>1973</v>
      </c>
      <c r="B55" s="84" t="s">
        <v>302</v>
      </c>
      <c r="C55" s="78">
        <f>VLOOKUP(GroupVertices[[#This Row],[Vertex]],Vertices[],MATCH("ID",Vertices[[#Headers],[Vertex]:[Vertex Content Word Count]],0),FALSE)</f>
        <v>122</v>
      </c>
    </row>
    <row r="56" spans="1:3" ht="15">
      <c r="A56" s="78" t="s">
        <v>1973</v>
      </c>
      <c r="B56" s="84" t="s">
        <v>303</v>
      </c>
      <c r="C56" s="78">
        <f>VLOOKUP(GroupVertices[[#This Row],[Vertex]],Vertices[],MATCH("ID",Vertices[[#Headers],[Vertex]:[Vertex Content Word Count]],0),FALSE)</f>
        <v>87</v>
      </c>
    </row>
    <row r="57" spans="1:3" ht="15">
      <c r="A57" s="78" t="s">
        <v>1973</v>
      </c>
      <c r="B57" s="84" t="s">
        <v>301</v>
      </c>
      <c r="C57" s="78">
        <f>VLOOKUP(GroupVertices[[#This Row],[Vertex]],Vertices[],MATCH("ID",Vertices[[#Headers],[Vertex]:[Vertex Content Word Count]],0),FALSE)</f>
        <v>16</v>
      </c>
    </row>
    <row r="58" spans="1:3" ht="15">
      <c r="A58" s="78" t="s">
        <v>1973</v>
      </c>
      <c r="B58" s="84" t="s">
        <v>295</v>
      </c>
      <c r="C58" s="78">
        <f>VLOOKUP(GroupVertices[[#This Row],[Vertex]],Vertices[],MATCH("ID",Vertices[[#Headers],[Vertex]:[Vertex Content Word Count]],0),FALSE)</f>
        <v>117</v>
      </c>
    </row>
    <row r="59" spans="1:3" ht="15">
      <c r="A59" s="78" t="s">
        <v>1973</v>
      </c>
      <c r="B59" s="84" t="s">
        <v>294</v>
      </c>
      <c r="C59" s="78">
        <f>VLOOKUP(GroupVertices[[#This Row],[Vertex]],Vertices[],MATCH("ID",Vertices[[#Headers],[Vertex]:[Vertex Content Word Count]],0),FALSE)</f>
        <v>116</v>
      </c>
    </row>
    <row r="60" spans="1:3" ht="15">
      <c r="A60" s="78" t="s">
        <v>1973</v>
      </c>
      <c r="B60" s="84" t="s">
        <v>289</v>
      </c>
      <c r="C60" s="78">
        <f>VLOOKUP(GroupVertices[[#This Row],[Vertex]],Vertices[],MATCH("ID",Vertices[[#Headers],[Vertex]:[Vertex Content Word Count]],0),FALSE)</f>
        <v>109</v>
      </c>
    </row>
    <row r="61" spans="1:3" ht="15">
      <c r="A61" s="78" t="s">
        <v>1973</v>
      </c>
      <c r="B61" s="84" t="s">
        <v>283</v>
      </c>
      <c r="C61" s="78">
        <f>VLOOKUP(GroupVertices[[#This Row],[Vertex]],Vertices[],MATCH("ID",Vertices[[#Headers],[Vertex]:[Vertex Content Word Count]],0),FALSE)</f>
        <v>102</v>
      </c>
    </row>
    <row r="62" spans="1:3" ht="15">
      <c r="A62" s="78" t="s">
        <v>1973</v>
      </c>
      <c r="B62" s="84" t="s">
        <v>281</v>
      </c>
      <c r="C62" s="78">
        <f>VLOOKUP(GroupVertices[[#This Row],[Vertex]],Vertices[],MATCH("ID",Vertices[[#Headers],[Vertex]:[Vertex Content Word Count]],0),FALSE)</f>
        <v>100</v>
      </c>
    </row>
    <row r="63" spans="1:3" ht="15">
      <c r="A63" s="78" t="s">
        <v>1973</v>
      </c>
      <c r="B63" s="84" t="s">
        <v>275</v>
      </c>
      <c r="C63" s="78">
        <f>VLOOKUP(GroupVertices[[#This Row],[Vertex]],Vertices[],MATCH("ID",Vertices[[#Headers],[Vertex]:[Vertex Content Word Count]],0),FALSE)</f>
        <v>88</v>
      </c>
    </row>
    <row r="64" spans="1:3" ht="15">
      <c r="A64" s="78" t="s">
        <v>1973</v>
      </c>
      <c r="B64" s="84" t="s">
        <v>274</v>
      </c>
      <c r="C64" s="78">
        <f>VLOOKUP(GroupVertices[[#This Row],[Vertex]],Vertices[],MATCH("ID",Vertices[[#Headers],[Vertex]:[Vertex Content Word Count]],0),FALSE)</f>
        <v>86</v>
      </c>
    </row>
    <row r="65" spans="1:3" ht="15">
      <c r="A65" s="78" t="s">
        <v>1973</v>
      </c>
      <c r="B65" s="84" t="s">
        <v>220</v>
      </c>
      <c r="C65" s="78">
        <f>VLOOKUP(GroupVertices[[#This Row],[Vertex]],Vertices[],MATCH("ID",Vertices[[#Headers],[Vertex]:[Vertex Content Word Count]],0),FALSE)</f>
        <v>15</v>
      </c>
    </row>
    <row r="66" spans="1:3" ht="15">
      <c r="A66" s="78" t="s">
        <v>1974</v>
      </c>
      <c r="B66" s="84" t="s">
        <v>286</v>
      </c>
      <c r="C66" s="78">
        <f>VLOOKUP(GroupVertices[[#This Row],[Vertex]],Vertices[],MATCH("ID",Vertices[[#Headers],[Vertex]:[Vertex Content Word Count]],0),FALSE)</f>
        <v>79</v>
      </c>
    </row>
    <row r="67" spans="1:3" ht="15">
      <c r="A67" s="78" t="s">
        <v>1974</v>
      </c>
      <c r="B67" s="84" t="s">
        <v>287</v>
      </c>
      <c r="C67" s="78">
        <f>VLOOKUP(GroupVertices[[#This Row],[Vertex]],Vertices[],MATCH("ID",Vertices[[#Headers],[Vertex]:[Vertex Content Word Count]],0),FALSE)</f>
        <v>106</v>
      </c>
    </row>
    <row r="68" spans="1:3" ht="15">
      <c r="A68" s="78" t="s">
        <v>1974</v>
      </c>
      <c r="B68" s="84" t="s">
        <v>349</v>
      </c>
      <c r="C68" s="78">
        <f>VLOOKUP(GroupVertices[[#This Row],[Vertex]],Vertices[],MATCH("ID",Vertices[[#Headers],[Vertex]:[Vertex Content Word Count]],0),FALSE)</f>
        <v>105</v>
      </c>
    </row>
    <row r="69" spans="1:3" ht="15">
      <c r="A69" s="78" t="s">
        <v>1974</v>
      </c>
      <c r="B69" s="84" t="s">
        <v>270</v>
      </c>
      <c r="C69" s="78">
        <f>VLOOKUP(GroupVertices[[#This Row],[Vertex]],Vertices[],MATCH("ID",Vertices[[#Headers],[Vertex]:[Vertex Content Word Count]],0),FALSE)</f>
        <v>83</v>
      </c>
    </row>
    <row r="70" spans="1:3" ht="15">
      <c r="A70" s="78" t="s">
        <v>1974</v>
      </c>
      <c r="B70" s="84" t="s">
        <v>269</v>
      </c>
      <c r="C70" s="78">
        <f>VLOOKUP(GroupVertices[[#This Row],[Vertex]],Vertices[],MATCH("ID",Vertices[[#Headers],[Vertex]:[Vertex Content Word Count]],0),FALSE)</f>
        <v>80</v>
      </c>
    </row>
    <row r="71" spans="1:3" ht="15">
      <c r="A71" s="78" t="s">
        <v>1974</v>
      </c>
      <c r="B71" s="84" t="s">
        <v>342</v>
      </c>
      <c r="C71" s="78">
        <f>VLOOKUP(GroupVertices[[#This Row],[Vertex]],Vertices[],MATCH("ID",Vertices[[#Headers],[Vertex]:[Vertex Content Word Count]],0),FALSE)</f>
        <v>78</v>
      </c>
    </row>
    <row r="72" spans="1:3" ht="15">
      <c r="A72" s="78" t="s">
        <v>1974</v>
      </c>
      <c r="B72" s="84" t="s">
        <v>267</v>
      </c>
      <c r="C72" s="78">
        <f>VLOOKUP(GroupVertices[[#This Row],[Vertex]],Vertices[],MATCH("ID",Vertices[[#Headers],[Vertex]:[Vertex Content Word Count]],0),FALSE)</f>
        <v>77</v>
      </c>
    </row>
    <row r="73" spans="1:3" ht="15">
      <c r="A73" s="78" t="s">
        <v>1975</v>
      </c>
      <c r="B73" s="84" t="s">
        <v>280</v>
      </c>
      <c r="C73" s="78">
        <f>VLOOKUP(GroupVertices[[#This Row],[Vertex]],Vertices[],MATCH("ID",Vertices[[#Headers],[Vertex]:[Vertex Content Word Count]],0),FALSE)</f>
        <v>97</v>
      </c>
    </row>
    <row r="74" spans="1:3" ht="15">
      <c r="A74" s="78" t="s">
        <v>1975</v>
      </c>
      <c r="B74" s="84" t="s">
        <v>348</v>
      </c>
      <c r="C74" s="78">
        <f>VLOOKUP(GroupVertices[[#This Row],[Vertex]],Vertices[],MATCH("ID",Vertices[[#Headers],[Vertex]:[Vertex Content Word Count]],0),FALSE)</f>
        <v>99</v>
      </c>
    </row>
    <row r="75" spans="1:3" ht="15">
      <c r="A75" s="78" t="s">
        <v>1975</v>
      </c>
      <c r="B75" s="84" t="s">
        <v>347</v>
      </c>
      <c r="C75" s="78">
        <f>VLOOKUP(GroupVertices[[#This Row],[Vertex]],Vertices[],MATCH("ID",Vertices[[#Headers],[Vertex]:[Vertex Content Word Count]],0),FALSE)</f>
        <v>98</v>
      </c>
    </row>
    <row r="76" spans="1:3" ht="15">
      <c r="A76" s="78" t="s">
        <v>1975</v>
      </c>
      <c r="B76" s="84" t="s">
        <v>339</v>
      </c>
      <c r="C76" s="78">
        <f>VLOOKUP(GroupVertices[[#This Row],[Vertex]],Vertices[],MATCH("ID",Vertices[[#Headers],[Vertex]:[Vertex Content Word Count]],0),FALSE)</f>
        <v>59</v>
      </c>
    </row>
    <row r="77" spans="1:3" ht="15">
      <c r="A77" s="78" t="s">
        <v>1975</v>
      </c>
      <c r="B77" s="84" t="s">
        <v>338</v>
      </c>
      <c r="C77" s="78">
        <f>VLOOKUP(GroupVertices[[#This Row],[Vertex]],Vertices[],MATCH("ID",Vertices[[#Headers],[Vertex]:[Vertex Content Word Count]],0),FALSE)</f>
        <v>58</v>
      </c>
    </row>
    <row r="78" spans="1:3" ht="15">
      <c r="A78" s="78" t="s">
        <v>1975</v>
      </c>
      <c r="B78" s="84" t="s">
        <v>337</v>
      </c>
      <c r="C78" s="78">
        <f>VLOOKUP(GroupVertices[[#This Row],[Vertex]],Vertices[],MATCH("ID",Vertices[[#Headers],[Vertex]:[Vertex Content Word Count]],0),FALSE)</f>
        <v>57</v>
      </c>
    </row>
    <row r="79" spans="1:3" ht="15">
      <c r="A79" s="78" t="s">
        <v>1975</v>
      </c>
      <c r="B79" s="84" t="s">
        <v>251</v>
      </c>
      <c r="C79" s="78">
        <f>VLOOKUP(GroupVertices[[#This Row],[Vertex]],Vertices[],MATCH("ID",Vertices[[#Headers],[Vertex]:[Vertex Content Word Count]],0),FALSE)</f>
        <v>56</v>
      </c>
    </row>
    <row r="80" spans="1:3" ht="15">
      <c r="A80" s="78" t="s">
        <v>1976</v>
      </c>
      <c r="B80" s="84" t="s">
        <v>322</v>
      </c>
      <c r="C80" s="78">
        <f>VLOOKUP(GroupVertices[[#This Row],[Vertex]],Vertices[],MATCH("ID",Vertices[[#Headers],[Vertex]:[Vertex Content Word Count]],0),FALSE)</f>
        <v>146</v>
      </c>
    </row>
    <row r="81" spans="1:3" ht="15">
      <c r="A81" s="78" t="s">
        <v>1976</v>
      </c>
      <c r="B81" s="84" t="s">
        <v>358</v>
      </c>
      <c r="C81" s="78">
        <f>VLOOKUP(GroupVertices[[#This Row],[Vertex]],Vertices[],MATCH("ID",Vertices[[#Headers],[Vertex]:[Vertex Content Word Count]],0),FALSE)</f>
        <v>142</v>
      </c>
    </row>
    <row r="82" spans="1:3" ht="15">
      <c r="A82" s="78" t="s">
        <v>1976</v>
      </c>
      <c r="B82" s="84" t="s">
        <v>318</v>
      </c>
      <c r="C82" s="78">
        <f>VLOOKUP(GroupVertices[[#This Row],[Vertex]],Vertices[],MATCH("ID",Vertices[[#Headers],[Vertex]:[Vertex Content Word Count]],0),FALSE)</f>
        <v>139</v>
      </c>
    </row>
    <row r="83" spans="1:3" ht="15">
      <c r="A83" s="78" t="s">
        <v>1976</v>
      </c>
      <c r="B83" s="84" t="s">
        <v>357</v>
      </c>
      <c r="C83" s="78">
        <f>VLOOKUP(GroupVertices[[#This Row],[Vertex]],Vertices[],MATCH("ID",Vertices[[#Headers],[Vertex]:[Vertex Content Word Count]],0),FALSE)</f>
        <v>141</v>
      </c>
    </row>
    <row r="84" spans="1:3" ht="15">
      <c r="A84" s="78" t="s">
        <v>1976</v>
      </c>
      <c r="B84" s="84" t="s">
        <v>356</v>
      </c>
      <c r="C84" s="78">
        <f>VLOOKUP(GroupVertices[[#This Row],[Vertex]],Vertices[],MATCH("ID",Vertices[[#Headers],[Vertex]:[Vertex Content Word Count]],0),FALSE)</f>
        <v>140</v>
      </c>
    </row>
    <row r="85" spans="1:3" ht="15">
      <c r="A85" s="78" t="s">
        <v>1977</v>
      </c>
      <c r="B85" s="84" t="s">
        <v>247</v>
      </c>
      <c r="C85" s="78">
        <f>VLOOKUP(GroupVertices[[#This Row],[Vertex]],Vertices[],MATCH("ID",Vertices[[#Headers],[Vertex]:[Vertex Content Word Count]],0),FALSE)</f>
        <v>50</v>
      </c>
    </row>
    <row r="86" spans="1:3" ht="15">
      <c r="A86" s="78" t="s">
        <v>1977</v>
      </c>
      <c r="B86" s="84" t="s">
        <v>336</v>
      </c>
      <c r="C86" s="78">
        <f>VLOOKUP(GroupVertices[[#This Row],[Vertex]],Vertices[],MATCH("ID",Vertices[[#Headers],[Vertex]:[Vertex Content Word Count]],0),FALSE)</f>
        <v>52</v>
      </c>
    </row>
    <row r="87" spans="1:3" ht="15">
      <c r="A87" s="78" t="s">
        <v>1977</v>
      </c>
      <c r="B87" s="84" t="s">
        <v>335</v>
      </c>
      <c r="C87" s="78">
        <f>VLOOKUP(GroupVertices[[#This Row],[Vertex]],Vertices[],MATCH("ID",Vertices[[#Headers],[Vertex]:[Vertex Content Word Count]],0),FALSE)</f>
        <v>51</v>
      </c>
    </row>
    <row r="88" spans="1:3" ht="15">
      <c r="A88" s="78" t="s">
        <v>1977</v>
      </c>
      <c r="B88" s="84" t="s">
        <v>334</v>
      </c>
      <c r="C88" s="78">
        <f>VLOOKUP(GroupVertices[[#This Row],[Vertex]],Vertices[],MATCH("ID",Vertices[[#Headers],[Vertex]:[Vertex Content Word Count]],0),FALSE)</f>
        <v>44</v>
      </c>
    </row>
    <row r="89" spans="1:3" ht="15">
      <c r="A89" s="78" t="s">
        <v>1977</v>
      </c>
      <c r="B89" s="84" t="s">
        <v>241</v>
      </c>
      <c r="C89" s="78">
        <f>VLOOKUP(GroupVertices[[#This Row],[Vertex]],Vertices[],MATCH("ID",Vertices[[#Headers],[Vertex]:[Vertex Content Word Count]],0),FALSE)</f>
        <v>43</v>
      </c>
    </row>
    <row r="90" spans="1:3" ht="15">
      <c r="A90" s="78" t="s">
        <v>1978</v>
      </c>
      <c r="B90" s="84" t="s">
        <v>285</v>
      </c>
      <c r="C90" s="78">
        <f>VLOOKUP(GroupVertices[[#This Row],[Vertex]],Vertices[],MATCH("ID",Vertices[[#Headers],[Vertex]:[Vertex Content Word Count]],0),FALSE)</f>
        <v>104</v>
      </c>
    </row>
    <row r="91" spans="1:3" ht="15">
      <c r="A91" s="78" t="s">
        <v>1978</v>
      </c>
      <c r="B91" s="84" t="s">
        <v>284</v>
      </c>
      <c r="C91" s="78">
        <f>VLOOKUP(GroupVertices[[#This Row],[Vertex]],Vertices[],MATCH("ID",Vertices[[#Headers],[Vertex]:[Vertex Content Word Count]],0),FALSE)</f>
        <v>103</v>
      </c>
    </row>
    <row r="92" spans="1:3" ht="15">
      <c r="A92" s="78" t="s">
        <v>1978</v>
      </c>
      <c r="B92" s="84" t="s">
        <v>346</v>
      </c>
      <c r="C92" s="78">
        <f>VLOOKUP(GroupVertices[[#This Row],[Vertex]],Vertices[],MATCH("ID",Vertices[[#Headers],[Vertex]:[Vertex Content Word Count]],0),FALSE)</f>
        <v>96</v>
      </c>
    </row>
    <row r="93" spans="1:3" ht="15">
      <c r="A93" s="78" t="s">
        <v>1978</v>
      </c>
      <c r="B93" s="84" t="s">
        <v>279</v>
      </c>
      <c r="C93" s="78">
        <f>VLOOKUP(GroupVertices[[#This Row],[Vertex]],Vertices[],MATCH("ID",Vertices[[#Headers],[Vertex]:[Vertex Content Word Count]],0),FALSE)</f>
        <v>95</v>
      </c>
    </row>
    <row r="94" spans="1:3" ht="15">
      <c r="A94" s="78" t="s">
        <v>1979</v>
      </c>
      <c r="B94" s="84" t="s">
        <v>276</v>
      </c>
      <c r="C94" s="78">
        <f>VLOOKUP(GroupVertices[[#This Row],[Vertex]],Vertices[],MATCH("ID",Vertices[[#Headers],[Vertex]:[Vertex Content Word Count]],0),FALSE)</f>
        <v>89</v>
      </c>
    </row>
    <row r="95" spans="1:3" ht="15">
      <c r="A95" s="78" t="s">
        <v>1979</v>
      </c>
      <c r="B95" s="84" t="s">
        <v>345</v>
      </c>
      <c r="C95" s="78">
        <f>VLOOKUP(GroupVertices[[#This Row],[Vertex]],Vertices[],MATCH("ID",Vertices[[#Headers],[Vertex]:[Vertex Content Word Count]],0),FALSE)</f>
        <v>92</v>
      </c>
    </row>
    <row r="96" spans="1:3" ht="15">
      <c r="A96" s="78" t="s">
        <v>1979</v>
      </c>
      <c r="B96" s="84" t="s">
        <v>344</v>
      </c>
      <c r="C96" s="78">
        <f>VLOOKUP(GroupVertices[[#This Row],[Vertex]],Vertices[],MATCH("ID",Vertices[[#Headers],[Vertex]:[Vertex Content Word Count]],0),FALSE)</f>
        <v>91</v>
      </c>
    </row>
    <row r="97" spans="1:3" ht="15">
      <c r="A97" s="78" t="s">
        <v>1979</v>
      </c>
      <c r="B97" s="84" t="s">
        <v>343</v>
      </c>
      <c r="C97" s="78">
        <f>VLOOKUP(GroupVertices[[#This Row],[Vertex]],Vertices[],MATCH("ID",Vertices[[#Headers],[Vertex]:[Vertex Content Word Count]],0),FALSE)</f>
        <v>90</v>
      </c>
    </row>
    <row r="98" spans="1:3" ht="15">
      <c r="A98" s="78" t="s">
        <v>1980</v>
      </c>
      <c r="B98" s="84" t="s">
        <v>266</v>
      </c>
      <c r="C98" s="78">
        <f>VLOOKUP(GroupVertices[[#This Row],[Vertex]],Vertices[],MATCH("ID",Vertices[[#Headers],[Vertex]:[Vertex Content Word Count]],0),FALSE)</f>
        <v>75</v>
      </c>
    </row>
    <row r="99" spans="1:3" ht="15">
      <c r="A99" s="78" t="s">
        <v>1980</v>
      </c>
      <c r="B99" s="84" t="s">
        <v>341</v>
      </c>
      <c r="C99" s="78">
        <f>VLOOKUP(GroupVertices[[#This Row],[Vertex]],Vertices[],MATCH("ID",Vertices[[#Headers],[Vertex]:[Vertex Content Word Count]],0),FALSE)</f>
        <v>76</v>
      </c>
    </row>
    <row r="100" spans="1:3" ht="15">
      <c r="A100" s="78" t="s">
        <v>1980</v>
      </c>
      <c r="B100" s="84" t="s">
        <v>265</v>
      </c>
      <c r="C100" s="78">
        <f>VLOOKUP(GroupVertices[[#This Row],[Vertex]],Vertices[],MATCH("ID",Vertices[[#Headers],[Vertex]:[Vertex Content Word Count]],0),FALSE)</f>
        <v>73</v>
      </c>
    </row>
    <row r="101" spans="1:3" ht="15">
      <c r="A101" s="78" t="s">
        <v>1980</v>
      </c>
      <c r="B101" s="84" t="s">
        <v>340</v>
      </c>
      <c r="C101" s="78">
        <f>VLOOKUP(GroupVertices[[#This Row],[Vertex]],Vertices[],MATCH("ID",Vertices[[#Headers],[Vertex]:[Vertex Content Word Count]],0),FALSE)</f>
        <v>74</v>
      </c>
    </row>
    <row r="102" spans="1:3" ht="15">
      <c r="A102" s="78" t="s">
        <v>1981</v>
      </c>
      <c r="B102" s="84" t="s">
        <v>234</v>
      </c>
      <c r="C102" s="78">
        <f>VLOOKUP(GroupVertices[[#This Row],[Vertex]],Vertices[],MATCH("ID",Vertices[[#Headers],[Vertex]:[Vertex Content Word Count]],0),FALSE)</f>
        <v>35</v>
      </c>
    </row>
    <row r="103" spans="1:3" ht="15">
      <c r="A103" s="78" t="s">
        <v>1981</v>
      </c>
      <c r="B103" s="84" t="s">
        <v>233</v>
      </c>
      <c r="C103" s="78">
        <f>VLOOKUP(GroupVertices[[#This Row],[Vertex]],Vertices[],MATCH("ID",Vertices[[#Headers],[Vertex]:[Vertex Content Word Count]],0),FALSE)</f>
        <v>30</v>
      </c>
    </row>
    <row r="104" spans="1:3" ht="15">
      <c r="A104" s="78" t="s">
        <v>1981</v>
      </c>
      <c r="B104" s="84" t="s">
        <v>230</v>
      </c>
      <c r="C104" s="78">
        <f>VLOOKUP(GroupVertices[[#This Row],[Vertex]],Vertices[],MATCH("ID",Vertices[[#Headers],[Vertex]:[Vertex Content Word Count]],0),FALSE)</f>
        <v>31</v>
      </c>
    </row>
    <row r="105" spans="1:3" ht="15">
      <c r="A105" s="78" t="s">
        <v>1981</v>
      </c>
      <c r="B105" s="84" t="s">
        <v>229</v>
      </c>
      <c r="C105" s="78">
        <f>VLOOKUP(GroupVertices[[#This Row],[Vertex]],Vertices[],MATCH("ID",Vertices[[#Headers],[Vertex]:[Vertex Content Word Count]],0),FALSE)</f>
        <v>29</v>
      </c>
    </row>
    <row r="106" spans="1:3" ht="15">
      <c r="A106" s="78" t="s">
        <v>1982</v>
      </c>
      <c r="B106" s="84" t="s">
        <v>325</v>
      </c>
      <c r="C106" s="78">
        <f>VLOOKUP(GroupVertices[[#This Row],[Vertex]],Vertices[],MATCH("ID",Vertices[[#Headers],[Vertex]:[Vertex Content Word Count]],0),FALSE)</f>
        <v>149</v>
      </c>
    </row>
    <row r="107" spans="1:3" ht="15">
      <c r="A107" s="78" t="s">
        <v>1982</v>
      </c>
      <c r="B107" s="84" t="s">
        <v>323</v>
      </c>
      <c r="C107" s="78">
        <f>VLOOKUP(GroupVertices[[#This Row],[Vertex]],Vertices[],MATCH("ID",Vertices[[#Headers],[Vertex]:[Vertex Content Word Count]],0),FALSE)</f>
        <v>147</v>
      </c>
    </row>
    <row r="108" spans="1:3" ht="15">
      <c r="A108" s="78" t="s">
        <v>1982</v>
      </c>
      <c r="B108" s="84" t="s">
        <v>324</v>
      </c>
      <c r="C108" s="78">
        <f>VLOOKUP(GroupVertices[[#This Row],[Vertex]],Vertices[],MATCH("ID",Vertices[[#Headers],[Vertex]:[Vertex Content Word Count]],0),FALSE)</f>
        <v>148</v>
      </c>
    </row>
    <row r="109" spans="1:3" ht="15">
      <c r="A109" s="78" t="s">
        <v>1983</v>
      </c>
      <c r="B109" s="84" t="s">
        <v>305</v>
      </c>
      <c r="C109" s="78">
        <f>VLOOKUP(GroupVertices[[#This Row],[Vertex]],Vertices[],MATCH("ID",Vertices[[#Headers],[Vertex]:[Vertex Content Word Count]],0),FALSE)</f>
        <v>124</v>
      </c>
    </row>
    <row r="110" spans="1:3" ht="15">
      <c r="A110" s="78" t="s">
        <v>1983</v>
      </c>
      <c r="B110" s="84" t="s">
        <v>354</v>
      </c>
      <c r="C110" s="78">
        <f>VLOOKUP(GroupVertices[[#This Row],[Vertex]],Vertices[],MATCH("ID",Vertices[[#Headers],[Vertex]:[Vertex Content Word Count]],0),FALSE)</f>
        <v>126</v>
      </c>
    </row>
    <row r="111" spans="1:3" ht="15">
      <c r="A111" s="78" t="s">
        <v>1983</v>
      </c>
      <c r="B111" s="84" t="s">
        <v>353</v>
      </c>
      <c r="C111" s="78">
        <f>VLOOKUP(GroupVertices[[#This Row],[Vertex]],Vertices[],MATCH("ID",Vertices[[#Headers],[Vertex]:[Vertex Content Word Count]],0),FALSE)</f>
        <v>125</v>
      </c>
    </row>
    <row r="112" spans="1:3" ht="15">
      <c r="A112" s="78" t="s">
        <v>1984</v>
      </c>
      <c r="B112" s="84" t="s">
        <v>290</v>
      </c>
      <c r="C112" s="78">
        <f>VLOOKUP(GroupVertices[[#This Row],[Vertex]],Vertices[],MATCH("ID",Vertices[[#Headers],[Vertex]:[Vertex Content Word Count]],0),FALSE)</f>
        <v>110</v>
      </c>
    </row>
    <row r="113" spans="1:3" ht="15">
      <c r="A113" s="78" t="s">
        <v>1984</v>
      </c>
      <c r="B113" s="84" t="s">
        <v>352</v>
      </c>
      <c r="C113" s="78">
        <f>VLOOKUP(GroupVertices[[#This Row],[Vertex]],Vertices[],MATCH("ID",Vertices[[#Headers],[Vertex]:[Vertex Content Word Count]],0),FALSE)</f>
        <v>112</v>
      </c>
    </row>
    <row r="114" spans="1:3" ht="15">
      <c r="A114" s="78" t="s">
        <v>1984</v>
      </c>
      <c r="B114" s="84" t="s">
        <v>351</v>
      </c>
      <c r="C114" s="78">
        <f>VLOOKUP(GroupVertices[[#This Row],[Vertex]],Vertices[],MATCH("ID",Vertices[[#Headers],[Vertex]:[Vertex Content Word Count]],0),FALSE)</f>
        <v>111</v>
      </c>
    </row>
    <row r="115" spans="1:3" ht="15">
      <c r="A115" s="78" t="s">
        <v>1985</v>
      </c>
      <c r="B115" s="84" t="s">
        <v>273</v>
      </c>
      <c r="C115" s="78">
        <f>VLOOKUP(GroupVertices[[#This Row],[Vertex]],Vertices[],MATCH("ID",Vertices[[#Headers],[Vertex]:[Vertex Content Word Count]],0),FALSE)</f>
        <v>85</v>
      </c>
    </row>
    <row r="116" spans="1:3" ht="15">
      <c r="A116" s="78" t="s">
        <v>1985</v>
      </c>
      <c r="B116" s="84" t="s">
        <v>272</v>
      </c>
      <c r="C116" s="78">
        <f>VLOOKUP(GroupVertices[[#This Row],[Vertex]],Vertices[],MATCH("ID",Vertices[[#Headers],[Vertex]:[Vertex Content Word Count]],0),FALSE)</f>
        <v>82</v>
      </c>
    </row>
    <row r="117" spans="1:3" ht="15">
      <c r="A117" s="78" t="s">
        <v>1985</v>
      </c>
      <c r="B117" s="84" t="s">
        <v>268</v>
      </c>
      <c r="C117" s="78">
        <f>VLOOKUP(GroupVertices[[#This Row],[Vertex]],Vertices[],MATCH("ID",Vertices[[#Headers],[Vertex]:[Vertex Content Word Count]],0),FALSE)</f>
        <v>81</v>
      </c>
    </row>
    <row r="118" spans="1:3" ht="15">
      <c r="A118" s="78" t="s">
        <v>1986</v>
      </c>
      <c r="B118" s="84" t="s">
        <v>236</v>
      </c>
      <c r="C118" s="78">
        <f>VLOOKUP(GroupVertices[[#This Row],[Vertex]],Vertices[],MATCH("ID",Vertices[[#Headers],[Vertex]:[Vertex Content Word Count]],0),FALSE)</f>
        <v>38</v>
      </c>
    </row>
    <row r="119" spans="1:3" ht="15">
      <c r="A119" s="78" t="s">
        <v>1986</v>
      </c>
      <c r="B119" s="84" t="s">
        <v>235</v>
      </c>
      <c r="C119" s="78">
        <f>VLOOKUP(GroupVertices[[#This Row],[Vertex]],Vertices[],MATCH("ID",Vertices[[#Headers],[Vertex]:[Vertex Content Word Count]],0),FALSE)</f>
        <v>36</v>
      </c>
    </row>
    <row r="120" spans="1:3" ht="15">
      <c r="A120" s="78" t="s">
        <v>1986</v>
      </c>
      <c r="B120" s="84" t="s">
        <v>333</v>
      </c>
      <c r="C120" s="78">
        <f>VLOOKUP(GroupVertices[[#This Row],[Vertex]],Vertices[],MATCH("ID",Vertices[[#Headers],[Vertex]:[Vertex Content Word Count]],0),FALSE)</f>
        <v>37</v>
      </c>
    </row>
    <row r="121" spans="1:3" ht="15">
      <c r="A121" s="78" t="s">
        <v>1987</v>
      </c>
      <c r="B121" s="84" t="s">
        <v>224</v>
      </c>
      <c r="C121" s="78">
        <f>VLOOKUP(GroupVertices[[#This Row],[Vertex]],Vertices[],MATCH("ID",Vertices[[#Headers],[Vertex]:[Vertex Content Word Count]],0),FALSE)</f>
        <v>21</v>
      </c>
    </row>
    <row r="122" spans="1:3" ht="15">
      <c r="A122" s="78" t="s">
        <v>1987</v>
      </c>
      <c r="B122" s="84" t="s">
        <v>331</v>
      </c>
      <c r="C122" s="78">
        <f>VLOOKUP(GroupVertices[[#This Row],[Vertex]],Vertices[],MATCH("ID",Vertices[[#Headers],[Vertex]:[Vertex Content Word Count]],0),FALSE)</f>
        <v>23</v>
      </c>
    </row>
    <row r="123" spans="1:3" ht="15">
      <c r="A123" s="78" t="s">
        <v>1987</v>
      </c>
      <c r="B123" s="84" t="s">
        <v>330</v>
      </c>
      <c r="C123" s="78">
        <f>VLOOKUP(GroupVertices[[#This Row],[Vertex]],Vertices[],MATCH("ID",Vertices[[#Headers],[Vertex]:[Vertex Content Word Count]],0),FALSE)</f>
        <v>22</v>
      </c>
    </row>
    <row r="124" spans="1:3" ht="15">
      <c r="A124" s="78" t="s">
        <v>1988</v>
      </c>
      <c r="B124" s="84" t="s">
        <v>216</v>
      </c>
      <c r="C124" s="78">
        <f>VLOOKUP(GroupVertices[[#This Row],[Vertex]],Vertices[],MATCH("ID",Vertices[[#Headers],[Vertex]:[Vertex Content Word Count]],0),FALSE)</f>
        <v>9</v>
      </c>
    </row>
    <row r="125" spans="1:3" ht="15">
      <c r="A125" s="78" t="s">
        <v>1988</v>
      </c>
      <c r="B125" s="84" t="s">
        <v>329</v>
      </c>
      <c r="C125" s="78">
        <f>VLOOKUP(GroupVertices[[#This Row],[Vertex]],Vertices[],MATCH("ID",Vertices[[#Headers],[Vertex]:[Vertex Content Word Count]],0),FALSE)</f>
        <v>11</v>
      </c>
    </row>
    <row r="126" spans="1:3" ht="15">
      <c r="A126" s="78" t="s">
        <v>1988</v>
      </c>
      <c r="B126" s="84" t="s">
        <v>328</v>
      </c>
      <c r="C126" s="78">
        <f>VLOOKUP(GroupVertices[[#This Row],[Vertex]],Vertices[],MATCH("ID",Vertices[[#Headers],[Vertex]:[Vertex Content Word Count]],0),FALSE)</f>
        <v>10</v>
      </c>
    </row>
    <row r="127" spans="1:3" ht="15">
      <c r="A127" s="78" t="s">
        <v>1989</v>
      </c>
      <c r="B127" s="84" t="s">
        <v>310</v>
      </c>
      <c r="C127" s="78">
        <f>VLOOKUP(GroupVertices[[#This Row],[Vertex]],Vertices[],MATCH("ID",Vertices[[#Headers],[Vertex]:[Vertex Content Word Count]],0),FALSE)</f>
        <v>132</v>
      </c>
    </row>
    <row r="128" spans="1:3" ht="15">
      <c r="A128" s="78" t="s">
        <v>1989</v>
      </c>
      <c r="B128" s="84" t="s">
        <v>309</v>
      </c>
      <c r="C128" s="78">
        <f>VLOOKUP(GroupVertices[[#This Row],[Vertex]],Vertices[],MATCH("ID",Vertices[[#Headers],[Vertex]:[Vertex Content Word Count]],0),FALSE)</f>
        <v>131</v>
      </c>
    </row>
    <row r="129" spans="1:3" ht="15">
      <c r="A129" s="78" t="s">
        <v>1990</v>
      </c>
      <c r="B129" s="84" t="s">
        <v>307</v>
      </c>
      <c r="C129" s="78">
        <f>VLOOKUP(GroupVertices[[#This Row],[Vertex]],Vertices[],MATCH("ID",Vertices[[#Headers],[Vertex]:[Vertex Content Word Count]],0),FALSE)</f>
        <v>128</v>
      </c>
    </row>
    <row r="130" spans="1:3" ht="15">
      <c r="A130" s="78" t="s">
        <v>1990</v>
      </c>
      <c r="B130" s="84" t="s">
        <v>355</v>
      </c>
      <c r="C130" s="78">
        <f>VLOOKUP(GroupVertices[[#This Row],[Vertex]],Vertices[],MATCH("ID",Vertices[[#Headers],[Vertex]:[Vertex Content Word Count]],0),FALSE)</f>
        <v>129</v>
      </c>
    </row>
    <row r="131" spans="1:3" ht="15">
      <c r="A131" s="78" t="s">
        <v>1991</v>
      </c>
      <c r="B131" s="84" t="s">
        <v>297</v>
      </c>
      <c r="C131" s="78">
        <f>VLOOKUP(GroupVertices[[#This Row],[Vertex]],Vertices[],MATCH("ID",Vertices[[#Headers],[Vertex]:[Vertex Content Word Count]],0),FALSE)</f>
        <v>119</v>
      </c>
    </row>
    <row r="132" spans="1:3" ht="15">
      <c r="A132" s="78" t="s">
        <v>1991</v>
      </c>
      <c r="B132" s="84" t="s">
        <v>296</v>
      </c>
      <c r="C132" s="78">
        <f>VLOOKUP(GroupVertices[[#This Row],[Vertex]],Vertices[],MATCH("ID",Vertices[[#Headers],[Vertex]:[Vertex Content Word Count]],0),FALSE)</f>
        <v>118</v>
      </c>
    </row>
    <row r="133" spans="1:3" ht="15">
      <c r="A133" s="78" t="s">
        <v>1992</v>
      </c>
      <c r="B133" s="84" t="s">
        <v>293</v>
      </c>
      <c r="C133" s="78">
        <f>VLOOKUP(GroupVertices[[#This Row],[Vertex]],Vertices[],MATCH("ID",Vertices[[#Headers],[Vertex]:[Vertex Content Word Count]],0),FALSE)</f>
        <v>115</v>
      </c>
    </row>
    <row r="134" spans="1:3" ht="15">
      <c r="A134" s="78" t="s">
        <v>1992</v>
      </c>
      <c r="B134" s="84" t="s">
        <v>292</v>
      </c>
      <c r="C134" s="78">
        <f>VLOOKUP(GroupVertices[[#This Row],[Vertex]],Vertices[],MATCH("ID",Vertices[[#Headers],[Vertex]:[Vertex Content Word Count]],0),FALSE)</f>
        <v>114</v>
      </c>
    </row>
    <row r="135" spans="1:3" ht="15">
      <c r="A135" s="78" t="s">
        <v>1993</v>
      </c>
      <c r="B135" s="84" t="s">
        <v>288</v>
      </c>
      <c r="C135" s="78">
        <f>VLOOKUP(GroupVertices[[#This Row],[Vertex]],Vertices[],MATCH("ID",Vertices[[#Headers],[Vertex]:[Vertex Content Word Count]],0),FALSE)</f>
        <v>107</v>
      </c>
    </row>
    <row r="136" spans="1:3" ht="15">
      <c r="A136" s="78" t="s">
        <v>1993</v>
      </c>
      <c r="B136" s="84" t="s">
        <v>350</v>
      </c>
      <c r="C136" s="78">
        <f>VLOOKUP(GroupVertices[[#This Row],[Vertex]],Vertices[],MATCH("ID",Vertices[[#Headers],[Vertex]:[Vertex Content Word Count]],0),FALSE)</f>
        <v>108</v>
      </c>
    </row>
    <row r="137" spans="1:3" ht="15">
      <c r="A137" s="78" t="s">
        <v>1994</v>
      </c>
      <c r="B137" s="84" t="s">
        <v>261</v>
      </c>
      <c r="C137" s="78">
        <f>VLOOKUP(GroupVertices[[#This Row],[Vertex]],Vertices[],MATCH("ID",Vertices[[#Headers],[Vertex]:[Vertex Content Word Count]],0),FALSE)</f>
        <v>69</v>
      </c>
    </row>
    <row r="138" spans="1:3" ht="15">
      <c r="A138" s="78" t="s">
        <v>1994</v>
      </c>
      <c r="B138" s="84" t="s">
        <v>260</v>
      </c>
      <c r="C138" s="78">
        <f>VLOOKUP(GroupVertices[[#This Row],[Vertex]],Vertices[],MATCH("ID",Vertices[[#Headers],[Vertex]:[Vertex Content Word Count]],0),FALSE)</f>
        <v>68</v>
      </c>
    </row>
    <row r="139" spans="1:3" ht="15">
      <c r="A139" s="78" t="s">
        <v>1995</v>
      </c>
      <c r="B139" s="84" t="s">
        <v>253</v>
      </c>
      <c r="C139" s="78">
        <f>VLOOKUP(GroupVertices[[#This Row],[Vertex]],Vertices[],MATCH("ID",Vertices[[#Headers],[Vertex]:[Vertex Content Word Count]],0),FALSE)</f>
        <v>61</v>
      </c>
    </row>
    <row r="140" spans="1:3" ht="15">
      <c r="A140" s="78" t="s">
        <v>1995</v>
      </c>
      <c r="B140" s="84" t="s">
        <v>252</v>
      </c>
      <c r="C140" s="78">
        <f>VLOOKUP(GroupVertices[[#This Row],[Vertex]],Vertices[],MATCH("ID",Vertices[[#Headers],[Vertex]:[Vertex Content Word Count]],0),FALSE)</f>
        <v>60</v>
      </c>
    </row>
    <row r="141" spans="1:3" ht="15">
      <c r="A141" s="78" t="s">
        <v>1996</v>
      </c>
      <c r="B141" s="84" t="s">
        <v>232</v>
      </c>
      <c r="C141" s="78">
        <f>VLOOKUP(GroupVertices[[#This Row],[Vertex]],Vertices[],MATCH("ID",Vertices[[#Headers],[Vertex]:[Vertex Content Word Count]],0),FALSE)</f>
        <v>33</v>
      </c>
    </row>
    <row r="142" spans="1:3" ht="15">
      <c r="A142" s="78" t="s">
        <v>1996</v>
      </c>
      <c r="B142" s="84" t="s">
        <v>332</v>
      </c>
      <c r="C142" s="78">
        <f>VLOOKUP(GroupVertices[[#This Row],[Vertex]],Vertices[],MATCH("ID",Vertices[[#Headers],[Vertex]:[Vertex Content Word Count]],0),FALSE)</f>
        <v>34</v>
      </c>
    </row>
    <row r="143" spans="1:3" ht="15">
      <c r="A143" s="78" t="s">
        <v>1997</v>
      </c>
      <c r="B143" s="84" t="s">
        <v>299</v>
      </c>
      <c r="C143" s="78">
        <f>VLOOKUP(GroupVertices[[#This Row],[Vertex]],Vertices[],MATCH("ID",Vertices[[#Headers],[Vertex]:[Vertex Content Word Count]],0),FALSE)</f>
        <v>25</v>
      </c>
    </row>
    <row r="144" spans="1:3" ht="15">
      <c r="A144" s="78" t="s">
        <v>1997</v>
      </c>
      <c r="B144" s="84" t="s">
        <v>225</v>
      </c>
      <c r="C144" s="78">
        <f>VLOOKUP(GroupVertices[[#This Row],[Vertex]],Vertices[],MATCH("ID",Vertices[[#Headers],[Vertex]:[Vertex Content Word Count]],0),FALSE)</f>
        <v>24</v>
      </c>
    </row>
    <row r="145" spans="1:3" ht="15">
      <c r="A145" s="78" t="s">
        <v>1998</v>
      </c>
      <c r="B145" s="84" t="s">
        <v>213</v>
      </c>
      <c r="C145" s="78">
        <f>VLOOKUP(GroupVertices[[#This Row],[Vertex]],Vertices[],MATCH("ID",Vertices[[#Headers],[Vertex]:[Vertex Content Word Count]],0),FALSE)</f>
        <v>5</v>
      </c>
    </row>
    <row r="146" spans="1:3" ht="15">
      <c r="A146" s="78" t="s">
        <v>1998</v>
      </c>
      <c r="B146" s="84" t="s">
        <v>327</v>
      </c>
      <c r="C146" s="78">
        <f>VLOOKUP(GroupVertices[[#This Row],[Vertex]],Vertices[],MATCH("ID",Vertices[[#Headers],[Vertex]:[Vertex Content Word Count]],0),FALSE)</f>
        <v>6</v>
      </c>
    </row>
    <row r="147" spans="1:3" ht="15">
      <c r="A147" s="78" t="s">
        <v>1999</v>
      </c>
      <c r="B147" s="84" t="s">
        <v>212</v>
      </c>
      <c r="C147" s="78">
        <f>VLOOKUP(GroupVertices[[#This Row],[Vertex]],Vertices[],MATCH("ID",Vertices[[#Headers],[Vertex]:[Vertex Content Word Count]],0),FALSE)</f>
        <v>3</v>
      </c>
    </row>
    <row r="148" spans="1:3" ht="15">
      <c r="A148" s="78" t="s">
        <v>1999</v>
      </c>
      <c r="B148" s="84" t="s">
        <v>326</v>
      </c>
      <c r="C148"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2018</v>
      </c>
      <c r="B2" s="34" t="s">
        <v>1932</v>
      </c>
      <c r="D2" s="31">
        <f>MIN(Vertices[Degree])</f>
        <v>0</v>
      </c>
      <c r="E2" s="3">
        <f>COUNTIF(Vertices[Degree],"&gt;= "&amp;D2)-COUNTIF(Vertices[Degree],"&gt;="&amp;D3)</f>
        <v>0</v>
      </c>
      <c r="F2" s="37">
        <f>MIN(Vertices[In-Degree])</f>
        <v>0</v>
      </c>
      <c r="G2" s="38">
        <f>COUNTIF(Vertices[In-Degree],"&gt;= "&amp;F2)-COUNTIF(Vertices[In-Degree],"&gt;="&amp;F3)</f>
        <v>66</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139</v>
      </c>
      <c r="L2" s="37">
        <f>MIN(Vertices[Closeness Centrality])</f>
        <v>0</v>
      </c>
      <c r="M2" s="38">
        <f>COUNTIF(Vertices[Closeness Centrality],"&gt;= "&amp;L2)-COUNTIF(Vertices[Closeness Centrality],"&gt;="&amp;L3)</f>
        <v>71</v>
      </c>
      <c r="N2" s="37">
        <f>MIN(Vertices[Eigenvector Centrality])</f>
        <v>0</v>
      </c>
      <c r="O2" s="38">
        <f>COUNTIF(Vertices[Eigenvector Centrality],"&gt;= "&amp;N2)-COUNTIF(Vertices[Eigenvector Centrality],"&gt;="&amp;N3)</f>
        <v>104</v>
      </c>
      <c r="P2" s="37">
        <f>MIN(Vertices[PageRank])</f>
        <v>0.429517</v>
      </c>
      <c r="Q2" s="38">
        <f>COUNTIF(Vertices[PageRank],"&gt;= "&amp;P2)-COUNTIF(Vertices[PageRank],"&gt;="&amp;P3)</f>
        <v>39</v>
      </c>
      <c r="R2" s="37">
        <f>MIN(Vertices[Clustering Coefficient])</f>
        <v>0</v>
      </c>
      <c r="S2" s="43">
        <f>COUNTIF(Vertices[Clustering Coefficient],"&gt;= "&amp;R2)-COUNTIF(Vertices[Clustering Coefficient],"&gt;="&amp;R3)</f>
        <v>122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54</v>
      </c>
      <c r="H3" s="39">
        <f aca="true" t="shared" si="3" ref="H3:H26">H2+($H$57-$H$2)/BinDivisor</f>
        <v>0.09090909090909091</v>
      </c>
      <c r="I3" s="40">
        <f>COUNTIF(Vertices[Out-Degree],"&gt;= "&amp;H3)-COUNTIF(Vertices[Out-Degree],"&gt;="&amp;H4)</f>
        <v>0</v>
      </c>
      <c r="J3" s="39">
        <f aca="true" t="shared" si="4" ref="J3:J26">J2+($J$57-$J$2)/BinDivisor</f>
        <v>31.681818181818183</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0.0025269636363636364</v>
      </c>
      <c r="O3" s="40">
        <f>COUNTIF(Vertices[Eigenvector Centrality],"&gt;= "&amp;N3)-COUNTIF(Vertices[Eigenvector Centrality],"&gt;="&amp;N4)</f>
        <v>1</v>
      </c>
      <c r="P3" s="39">
        <f aca="true" t="shared" si="7" ref="P3:P26">P2+($P$57-$P$2)/BinDivisor</f>
        <v>0.651739309090909</v>
      </c>
      <c r="Q3" s="40">
        <f>COUNTIF(Vertices[PageRank],"&gt;= "&amp;P3)-COUNTIF(Vertices[PageRank],"&gt;="&amp;P4)</f>
        <v>32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147</v>
      </c>
      <c r="D4" s="32">
        <f t="shared" si="1"/>
        <v>0</v>
      </c>
      <c r="E4" s="3">
        <f>COUNTIF(Vertices[Degree],"&gt;= "&amp;D4)-COUNTIF(Vertices[Degree],"&gt;="&amp;D5)</f>
        <v>0</v>
      </c>
      <c r="F4" s="37">
        <f t="shared" si="2"/>
        <v>1.2363636363636363</v>
      </c>
      <c r="G4" s="38">
        <f>COUNTIF(Vertices[In-Degree],"&gt;= "&amp;F4)-COUNTIF(Vertices[In-Degree],"&gt;="&amp;F5)</f>
        <v>0</v>
      </c>
      <c r="H4" s="37">
        <f t="shared" si="3"/>
        <v>0.18181818181818182</v>
      </c>
      <c r="I4" s="38">
        <f>COUNTIF(Vertices[Out-Degree],"&gt;= "&amp;H4)-COUNTIF(Vertices[Out-Degree],"&gt;="&amp;H5)</f>
        <v>0</v>
      </c>
      <c r="J4" s="37">
        <f t="shared" si="4"/>
        <v>63.36363636363637</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0.005053927272727273</v>
      </c>
      <c r="O4" s="38">
        <f>COUNTIF(Vertices[Eigenvector Centrality],"&gt;= "&amp;N4)-COUNTIF(Vertices[Eigenvector Centrality],"&gt;="&amp;N5)</f>
        <v>6</v>
      </c>
      <c r="P4" s="37">
        <f t="shared" si="7"/>
        <v>0.8739616181818182</v>
      </c>
      <c r="Q4" s="38">
        <f>COUNTIF(Vertices[PageRank],"&gt;= "&amp;P4)-COUNTIF(Vertices[PageRank],"&gt;="&amp;P5)</f>
        <v>45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1.8545454545454545</v>
      </c>
      <c r="G5" s="40">
        <f>COUNTIF(Vertices[In-Degree],"&gt;= "&amp;F5)-COUNTIF(Vertices[In-Degree],"&gt;="&amp;F6)</f>
        <v>19</v>
      </c>
      <c r="H5" s="39">
        <f t="shared" si="3"/>
        <v>0.2727272727272727</v>
      </c>
      <c r="I5" s="40">
        <f>COUNTIF(Vertices[Out-Degree],"&gt;= "&amp;H5)-COUNTIF(Vertices[Out-Degree],"&gt;="&amp;H6)</f>
        <v>0</v>
      </c>
      <c r="J5" s="39">
        <f t="shared" si="4"/>
        <v>95.04545454545455</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0.007580890909090909</v>
      </c>
      <c r="O5" s="40">
        <f>COUNTIF(Vertices[Eigenvector Centrality],"&gt;= "&amp;N5)-COUNTIF(Vertices[Eigenvector Centrality],"&gt;="&amp;N6)</f>
        <v>0</v>
      </c>
      <c r="P5" s="39">
        <f t="shared" si="7"/>
        <v>1.0961839272727272</v>
      </c>
      <c r="Q5" s="40">
        <f>COUNTIF(Vertices[PageRank],"&gt;= "&amp;P5)-COUNTIF(Vertices[PageRank],"&gt;="&amp;P6)</f>
        <v>16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147</v>
      </c>
      <c r="D6" s="32">
        <f t="shared" si="1"/>
        <v>0</v>
      </c>
      <c r="E6" s="3">
        <f>COUNTIF(Vertices[Degree],"&gt;= "&amp;D6)-COUNTIF(Vertices[Degree],"&gt;="&amp;D7)</f>
        <v>0</v>
      </c>
      <c r="F6" s="37">
        <f t="shared" si="2"/>
        <v>2.4727272727272727</v>
      </c>
      <c r="G6" s="38">
        <f>COUNTIF(Vertices[In-Degree],"&gt;= "&amp;F6)-COUNTIF(Vertices[In-Degree],"&gt;="&amp;F7)</f>
        <v>5</v>
      </c>
      <c r="H6" s="37">
        <f t="shared" si="3"/>
        <v>0.36363636363636365</v>
      </c>
      <c r="I6" s="38">
        <f>COUNTIF(Vertices[Out-Degree],"&gt;= "&amp;H6)-COUNTIF(Vertices[Out-Degree],"&gt;="&amp;H7)</f>
        <v>0</v>
      </c>
      <c r="J6" s="37">
        <f t="shared" si="4"/>
        <v>126.72727272727273</v>
      </c>
      <c r="K6" s="38">
        <f>COUNTIF(Vertices[Betweenness Centrality],"&gt;= "&amp;J6)-COUNTIF(Vertices[Betweenness Centrality],"&gt;="&amp;J7)</f>
        <v>0</v>
      </c>
      <c r="L6" s="37">
        <f t="shared" si="5"/>
        <v>0.07272727272727272</v>
      </c>
      <c r="M6" s="38">
        <f>COUNTIF(Vertices[Closeness Centrality],"&gt;= "&amp;L6)-COUNTIF(Vertices[Closeness Centrality],"&gt;="&amp;L7)</f>
        <v>3</v>
      </c>
      <c r="N6" s="37">
        <f t="shared" si="6"/>
        <v>0.010107854545454546</v>
      </c>
      <c r="O6" s="38">
        <f>COUNTIF(Vertices[Eigenvector Centrality],"&gt;= "&amp;N6)-COUNTIF(Vertices[Eigenvector Centrality],"&gt;="&amp;N7)</f>
        <v>0</v>
      </c>
      <c r="P6" s="37">
        <f t="shared" si="7"/>
        <v>1.3184062363636362</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20</v>
      </c>
      <c r="D7" s="32">
        <f t="shared" si="1"/>
        <v>0</v>
      </c>
      <c r="E7" s="3">
        <f>COUNTIF(Vertices[Degree],"&gt;= "&amp;D7)-COUNTIF(Vertices[Degree],"&gt;="&amp;D8)</f>
        <v>0</v>
      </c>
      <c r="F7" s="39">
        <f t="shared" si="2"/>
        <v>3.090909090909091</v>
      </c>
      <c r="G7" s="40">
        <f>COUNTIF(Vertices[In-Degree],"&gt;= "&amp;F7)-COUNTIF(Vertices[In-Degree],"&gt;="&amp;F8)</f>
        <v>0</v>
      </c>
      <c r="H7" s="39">
        <f t="shared" si="3"/>
        <v>0.4545454545454546</v>
      </c>
      <c r="I7" s="40">
        <f>COUNTIF(Vertices[Out-Degree],"&gt;= "&amp;H7)-COUNTIF(Vertices[Out-Degree],"&gt;="&amp;H8)</f>
        <v>0</v>
      </c>
      <c r="J7" s="39">
        <f t="shared" si="4"/>
        <v>158.4090909090909</v>
      </c>
      <c r="K7" s="40">
        <f>COUNTIF(Vertices[Betweenness Centrality],"&gt;= "&amp;J7)-COUNTIF(Vertices[Betweenness Centrality],"&gt;="&amp;J8)</f>
        <v>2</v>
      </c>
      <c r="L7" s="39">
        <f t="shared" si="5"/>
        <v>0.09090909090909091</v>
      </c>
      <c r="M7" s="40">
        <f>COUNTIF(Vertices[Closeness Centrality],"&gt;= "&amp;L7)-COUNTIF(Vertices[Closeness Centrality],"&gt;="&amp;L8)</f>
        <v>3</v>
      </c>
      <c r="N7" s="39">
        <f t="shared" si="6"/>
        <v>0.012634818181818181</v>
      </c>
      <c r="O7" s="40">
        <f>COUNTIF(Vertices[Eigenvector Centrality],"&gt;= "&amp;N7)-COUNTIF(Vertices[Eigenvector Centrality],"&gt;="&amp;N8)</f>
        <v>2</v>
      </c>
      <c r="P7" s="39">
        <f t="shared" si="7"/>
        <v>1.5406285454545452</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167</v>
      </c>
      <c r="D8" s="32">
        <f t="shared" si="1"/>
        <v>0</v>
      </c>
      <c r="E8" s="3">
        <f>COUNTIF(Vertices[Degree],"&gt;= "&amp;D8)-COUNTIF(Vertices[Degree],"&gt;="&amp;D9)</f>
        <v>0</v>
      </c>
      <c r="F8" s="37">
        <f t="shared" si="2"/>
        <v>3.709090909090909</v>
      </c>
      <c r="G8" s="38">
        <f>COUNTIF(Vertices[In-Degree],"&gt;= "&amp;F8)-COUNTIF(Vertices[In-Degree],"&gt;="&amp;F9)</f>
        <v>1</v>
      </c>
      <c r="H8" s="37">
        <f t="shared" si="3"/>
        <v>0.5454545454545455</v>
      </c>
      <c r="I8" s="38">
        <f>COUNTIF(Vertices[Out-Degree],"&gt;= "&amp;H8)-COUNTIF(Vertices[Out-Degree],"&gt;="&amp;H9)</f>
        <v>0</v>
      </c>
      <c r="J8" s="37">
        <f t="shared" si="4"/>
        <v>190.0909090909091</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0.015161781818181817</v>
      </c>
      <c r="O8" s="38">
        <f>COUNTIF(Vertices[Eigenvector Centrality],"&gt;= "&amp;N8)-COUNTIF(Vertices[Eigenvector Centrality],"&gt;="&amp;N9)</f>
        <v>0</v>
      </c>
      <c r="P8" s="37">
        <f t="shared" si="7"/>
        <v>1.7628508545454542</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4.327272727272727</v>
      </c>
      <c r="G9" s="40">
        <f>COUNTIF(Vertices[In-Degree],"&gt;= "&amp;F9)-COUNTIF(Vertices[In-Degree],"&gt;="&amp;F10)</f>
        <v>0</v>
      </c>
      <c r="H9" s="39">
        <f t="shared" si="3"/>
        <v>0.6363636363636365</v>
      </c>
      <c r="I9" s="40">
        <f>COUNTIF(Vertices[Out-Degree],"&gt;= "&amp;H9)-COUNTIF(Vertices[Out-Degree],"&gt;="&amp;H10)</f>
        <v>0</v>
      </c>
      <c r="J9" s="39">
        <f t="shared" si="4"/>
        <v>221.77272727272728</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0.017688745454545452</v>
      </c>
      <c r="O9" s="40">
        <f>COUNTIF(Vertices[Eigenvector Centrality],"&gt;= "&amp;N9)-COUNTIF(Vertices[Eigenvector Centrality],"&gt;="&amp;N10)</f>
        <v>0</v>
      </c>
      <c r="P9" s="39">
        <f t="shared" si="7"/>
        <v>1.9850731636363632</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52</v>
      </c>
      <c r="D10" s="32">
        <f t="shared" si="1"/>
        <v>0</v>
      </c>
      <c r="E10" s="3">
        <f>COUNTIF(Vertices[Degree],"&gt;= "&amp;D10)-COUNTIF(Vertices[Degree],"&gt;="&amp;D11)</f>
        <v>0</v>
      </c>
      <c r="F10" s="37">
        <f t="shared" si="2"/>
        <v>4.945454545454545</v>
      </c>
      <c r="G10" s="38">
        <f>COUNTIF(Vertices[In-Degree],"&gt;= "&amp;F10)-COUNTIF(Vertices[In-Degree],"&gt;="&amp;F11)</f>
        <v>0</v>
      </c>
      <c r="H10" s="37">
        <f t="shared" si="3"/>
        <v>0.7272727272727274</v>
      </c>
      <c r="I10" s="38">
        <f>COUNTIF(Vertices[Out-Degree],"&gt;= "&amp;H10)-COUNTIF(Vertices[Out-Degree],"&gt;="&amp;H11)</f>
        <v>0</v>
      </c>
      <c r="J10" s="37">
        <f t="shared" si="4"/>
        <v>253.45454545454547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0.020215709090909088</v>
      </c>
      <c r="O10" s="38">
        <f>COUNTIF(Vertices[Eigenvector Centrality],"&gt;= "&amp;N10)-COUNTIF(Vertices[Eigenvector Centrality],"&gt;="&amp;N11)</f>
        <v>22</v>
      </c>
      <c r="P10" s="37">
        <f t="shared" si="7"/>
        <v>2.2072954727272722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5.5636363636363635</v>
      </c>
      <c r="G11" s="40">
        <f>COUNTIF(Vertices[In-Degree],"&gt;= "&amp;F11)-COUNTIF(Vertices[In-Degree],"&gt;="&amp;F12)</f>
        <v>0</v>
      </c>
      <c r="H11" s="39">
        <f t="shared" si="3"/>
        <v>0.8181818181818183</v>
      </c>
      <c r="I11" s="40">
        <f>COUNTIF(Vertices[Out-Degree],"&gt;= "&amp;H11)-COUNTIF(Vertices[Out-Degree],"&gt;="&amp;H12)</f>
        <v>0</v>
      </c>
      <c r="J11" s="39">
        <f t="shared" si="4"/>
        <v>285.1363636363636</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0.022742672727272723</v>
      </c>
      <c r="O11" s="40">
        <f>COUNTIF(Vertices[Eigenvector Centrality],"&gt;= "&amp;N11)-COUNTIF(Vertices[Eigenvector Centrality],"&gt;="&amp;N12)</f>
        <v>3</v>
      </c>
      <c r="P11" s="39">
        <f t="shared" si="7"/>
        <v>2.4295177818181815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0.008849557522123894</v>
      </c>
      <c r="D12" s="32">
        <f t="shared" si="1"/>
        <v>0</v>
      </c>
      <c r="E12" s="3">
        <f>COUNTIF(Vertices[Degree],"&gt;= "&amp;D12)-COUNTIF(Vertices[Degree],"&gt;="&amp;D13)</f>
        <v>0</v>
      </c>
      <c r="F12" s="37">
        <f t="shared" si="2"/>
        <v>6.181818181818182</v>
      </c>
      <c r="G12" s="38">
        <f>COUNTIF(Vertices[In-Degree],"&gt;= "&amp;F12)-COUNTIF(Vertices[In-Degree],"&gt;="&amp;F13)</f>
        <v>0</v>
      </c>
      <c r="H12" s="37">
        <f t="shared" si="3"/>
        <v>0.9090909090909093</v>
      </c>
      <c r="I12" s="38">
        <f>COUNTIF(Vertices[Out-Degree],"&gt;= "&amp;H12)-COUNTIF(Vertices[Out-Degree],"&gt;="&amp;H13)</f>
        <v>0</v>
      </c>
      <c r="J12" s="37">
        <f t="shared" si="4"/>
        <v>316.8181818181818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0.02526963636363636</v>
      </c>
      <c r="O12" s="38">
        <f>COUNTIF(Vertices[Eigenvector Centrality],"&gt;= "&amp;N12)-COUNTIF(Vertices[Eigenvector Centrality],"&gt;="&amp;N13)</f>
        <v>2</v>
      </c>
      <c r="P12" s="37">
        <f t="shared" si="7"/>
        <v>2.6517400909090907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0.017543859649122806</v>
      </c>
      <c r="D13" s="32">
        <f t="shared" si="1"/>
        <v>0</v>
      </c>
      <c r="E13" s="3">
        <f>COUNTIF(Vertices[Degree],"&gt;= "&amp;D13)-COUNTIF(Vertices[Degree],"&gt;="&amp;D14)</f>
        <v>0</v>
      </c>
      <c r="F13" s="39">
        <f t="shared" si="2"/>
        <v>6.8</v>
      </c>
      <c r="G13" s="40">
        <f>COUNTIF(Vertices[In-Degree],"&gt;= "&amp;F13)-COUNTIF(Vertices[In-Degree],"&gt;="&amp;F14)</f>
        <v>0</v>
      </c>
      <c r="H13" s="39">
        <f t="shared" si="3"/>
        <v>1.0000000000000002</v>
      </c>
      <c r="I13" s="40">
        <f>COUNTIF(Vertices[Out-Degree],"&gt;= "&amp;H13)-COUNTIF(Vertices[Out-Degree],"&gt;="&amp;H14)</f>
        <v>89</v>
      </c>
      <c r="J13" s="39">
        <f t="shared" si="4"/>
        <v>348.5</v>
      </c>
      <c r="K13" s="40">
        <f>COUNTIF(Vertices[Betweenness Centrality],"&gt;= "&amp;J13)-COUNTIF(Vertices[Betweenness Centrality],"&gt;="&amp;J14)</f>
        <v>0</v>
      </c>
      <c r="L13" s="39">
        <f t="shared" si="5"/>
        <v>0.20000000000000004</v>
      </c>
      <c r="M13" s="40">
        <f>COUNTIF(Vertices[Closeness Centrality],"&gt;= "&amp;L13)-COUNTIF(Vertices[Closeness Centrality],"&gt;="&amp;L14)</f>
        <v>9</v>
      </c>
      <c r="N13" s="39">
        <f t="shared" si="6"/>
        <v>0.027796599999999994</v>
      </c>
      <c r="O13" s="40">
        <f>COUNTIF(Vertices[Eigenvector Centrality],"&gt;= "&amp;N13)-COUNTIF(Vertices[Eigenvector Centrality],"&gt;="&amp;N14)</f>
        <v>2</v>
      </c>
      <c r="P13" s="39">
        <f t="shared" si="7"/>
        <v>2.8739624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7.418181818181818</v>
      </c>
      <c r="G14" s="38">
        <f>COUNTIF(Vertices[In-Degree],"&gt;= "&amp;F14)-COUNTIF(Vertices[In-Degree],"&gt;="&amp;F15)</f>
        <v>0</v>
      </c>
      <c r="H14" s="37">
        <f t="shared" si="3"/>
        <v>1.090909090909091</v>
      </c>
      <c r="I14" s="38">
        <f>COUNTIF(Vertices[Out-Degree],"&gt;= "&amp;H14)-COUNTIF(Vertices[Out-Degree],"&gt;="&amp;H15)</f>
        <v>0</v>
      </c>
      <c r="J14" s="37">
        <f t="shared" si="4"/>
        <v>380.1818181818182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0.03032356363636363</v>
      </c>
      <c r="O14" s="38">
        <f>COUNTIF(Vertices[Eigenvector Centrality],"&gt;= "&amp;N14)-COUNTIF(Vertices[Eigenvector Centrality],"&gt;="&amp;N15)</f>
        <v>2</v>
      </c>
      <c r="P14" s="37">
        <f t="shared" si="7"/>
        <v>3.096184709090909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52</v>
      </c>
      <c r="D15" s="32">
        <f t="shared" si="1"/>
        <v>0</v>
      </c>
      <c r="E15" s="3">
        <f>COUNTIF(Vertices[Degree],"&gt;= "&amp;D15)-COUNTIF(Vertices[Degree],"&gt;="&amp;D16)</f>
        <v>0</v>
      </c>
      <c r="F15" s="39">
        <f t="shared" si="2"/>
        <v>8.036363636363635</v>
      </c>
      <c r="G15" s="40">
        <f>COUNTIF(Vertices[In-Degree],"&gt;= "&amp;F15)-COUNTIF(Vertices[In-Degree],"&gt;="&amp;F16)</f>
        <v>0</v>
      </c>
      <c r="H15" s="39">
        <f t="shared" si="3"/>
        <v>1.1818181818181819</v>
      </c>
      <c r="I15" s="40">
        <f>COUNTIF(Vertices[Out-Degree],"&gt;= "&amp;H15)-COUNTIF(Vertices[Out-Degree],"&gt;="&amp;H16)</f>
        <v>0</v>
      </c>
      <c r="J15" s="39">
        <f t="shared" si="4"/>
        <v>411.8636363636364</v>
      </c>
      <c r="K15" s="40">
        <f>COUNTIF(Vertices[Betweenness Centrality],"&gt;= "&amp;J15)-COUNTIF(Vertices[Betweenness Centrality],"&gt;="&amp;J16)</f>
        <v>1</v>
      </c>
      <c r="L15" s="39">
        <f t="shared" si="5"/>
        <v>0.23636363636363641</v>
      </c>
      <c r="M15" s="40">
        <f>COUNTIF(Vertices[Closeness Centrality],"&gt;= "&amp;L15)-COUNTIF(Vertices[Closeness Centrality],"&gt;="&amp;L16)</f>
        <v>4</v>
      </c>
      <c r="N15" s="39">
        <f t="shared" si="6"/>
        <v>0.03285052727272727</v>
      </c>
      <c r="O15" s="40">
        <f>COUNTIF(Vertices[Eigenvector Centrality],"&gt;= "&amp;N15)-COUNTIF(Vertices[Eigenvector Centrality],"&gt;="&amp;N16)</f>
        <v>1</v>
      </c>
      <c r="P15" s="39">
        <f t="shared" si="7"/>
        <v>3.3184070181818184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26</v>
      </c>
      <c r="D16" s="32">
        <f t="shared" si="1"/>
        <v>0</v>
      </c>
      <c r="E16" s="3">
        <f>COUNTIF(Vertices[Degree],"&gt;= "&amp;D16)-COUNTIF(Vertices[Degree],"&gt;="&amp;D17)</f>
        <v>0</v>
      </c>
      <c r="F16" s="37">
        <f t="shared" si="2"/>
        <v>8.654545454545453</v>
      </c>
      <c r="G16" s="38">
        <f>COUNTIF(Vertices[In-Degree],"&gt;= "&amp;F16)-COUNTIF(Vertices[In-Degree],"&gt;="&amp;F17)</f>
        <v>1</v>
      </c>
      <c r="H16" s="37">
        <f t="shared" si="3"/>
        <v>1.2727272727272727</v>
      </c>
      <c r="I16" s="38">
        <f>COUNTIF(Vertices[Out-Degree],"&gt;= "&amp;H16)-COUNTIF(Vertices[Out-Degree],"&gt;="&amp;H17)</f>
        <v>0</v>
      </c>
      <c r="J16" s="37">
        <f t="shared" si="4"/>
        <v>443.54545454545456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0.035377490909090904</v>
      </c>
      <c r="O16" s="38">
        <f>COUNTIF(Vertices[Eigenvector Centrality],"&gt;= "&amp;N16)-COUNTIF(Vertices[Eigenvector Centrality],"&gt;="&amp;N17)</f>
        <v>0</v>
      </c>
      <c r="P16" s="37">
        <f t="shared" si="7"/>
        <v>3.5406293272727276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45</v>
      </c>
      <c r="D17" s="32">
        <f t="shared" si="1"/>
        <v>0</v>
      </c>
      <c r="E17" s="3">
        <f>COUNTIF(Vertices[Degree],"&gt;= "&amp;D17)-COUNTIF(Vertices[Degree],"&gt;="&amp;D18)</f>
        <v>0</v>
      </c>
      <c r="F17" s="39">
        <f t="shared" si="2"/>
        <v>9.27272727272727</v>
      </c>
      <c r="G17" s="40">
        <f>COUNTIF(Vertices[In-Degree],"&gt;= "&amp;F17)-COUNTIF(Vertices[In-Degree],"&gt;="&amp;F18)</f>
        <v>0</v>
      </c>
      <c r="H17" s="39">
        <f t="shared" si="3"/>
        <v>1.3636363636363635</v>
      </c>
      <c r="I17" s="40">
        <f>COUNTIF(Vertices[Out-Degree],"&gt;= "&amp;H17)-COUNTIF(Vertices[Out-Degree],"&gt;="&amp;H18)</f>
        <v>0</v>
      </c>
      <c r="J17" s="39">
        <f t="shared" si="4"/>
        <v>475.22727272727275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0.03790445454545454</v>
      </c>
      <c r="O17" s="40">
        <f>COUNTIF(Vertices[Eigenvector Centrality],"&gt;= "&amp;N17)-COUNTIF(Vertices[Eigenvector Centrality],"&gt;="&amp;N18)</f>
        <v>0</v>
      </c>
      <c r="P17" s="39">
        <f t="shared" si="7"/>
        <v>3.762851636363637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68</v>
      </c>
      <c r="D18" s="32">
        <f t="shared" si="1"/>
        <v>0</v>
      </c>
      <c r="E18" s="3">
        <f>COUNTIF(Vertices[Degree],"&gt;= "&amp;D18)-COUNTIF(Vertices[Degree],"&gt;="&amp;D19)</f>
        <v>0</v>
      </c>
      <c r="F18" s="37">
        <f t="shared" si="2"/>
        <v>9.890909090909087</v>
      </c>
      <c r="G18" s="38">
        <f>COUNTIF(Vertices[In-Degree],"&gt;= "&amp;F18)-COUNTIF(Vertices[In-Degree],"&gt;="&amp;F19)</f>
        <v>0</v>
      </c>
      <c r="H18" s="37">
        <f t="shared" si="3"/>
        <v>1.4545454545454544</v>
      </c>
      <c r="I18" s="38">
        <f>COUNTIF(Vertices[Out-Degree],"&gt;= "&amp;H18)-COUNTIF(Vertices[Out-Degree],"&gt;="&amp;H19)</f>
        <v>0</v>
      </c>
      <c r="J18" s="37">
        <f t="shared" si="4"/>
        <v>506.90909090909093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0.040431418181818175</v>
      </c>
      <c r="O18" s="38">
        <f>COUNTIF(Vertices[Eigenvector Centrality],"&gt;= "&amp;N18)-COUNTIF(Vertices[Eigenvector Centrality],"&gt;="&amp;N19)</f>
        <v>0</v>
      </c>
      <c r="P18" s="37">
        <f t="shared" si="7"/>
        <v>3.985073945454546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10.509090909090904</v>
      </c>
      <c r="G19" s="40">
        <f>COUNTIF(Vertices[In-Degree],"&gt;= "&amp;F19)-COUNTIF(Vertices[In-Degree],"&gt;="&amp;F20)</f>
        <v>0</v>
      </c>
      <c r="H19" s="39">
        <f t="shared" si="3"/>
        <v>1.5454545454545452</v>
      </c>
      <c r="I19" s="40">
        <f>COUNTIF(Vertices[Out-Degree],"&gt;= "&amp;H19)-COUNTIF(Vertices[Out-Degree],"&gt;="&amp;H20)</f>
        <v>0</v>
      </c>
      <c r="J19" s="39">
        <f t="shared" si="4"/>
        <v>538.5909090909091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0.04295838181818181</v>
      </c>
      <c r="O19" s="40">
        <f>COUNTIF(Vertices[Eigenvector Centrality],"&gt;= "&amp;N19)-COUNTIF(Vertices[Eigenvector Centrality],"&gt;="&amp;N20)</f>
        <v>1</v>
      </c>
      <c r="P19" s="39">
        <f t="shared" si="7"/>
        <v>4.207296254545455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11.127272727272722</v>
      </c>
      <c r="G20" s="38">
        <f>COUNTIF(Vertices[In-Degree],"&gt;= "&amp;F20)-COUNTIF(Vertices[In-Degree],"&gt;="&amp;F21)</f>
        <v>0</v>
      </c>
      <c r="H20" s="37">
        <f t="shared" si="3"/>
        <v>1.636363636363636</v>
      </c>
      <c r="I20" s="38">
        <f>COUNTIF(Vertices[Out-Degree],"&gt;= "&amp;H20)-COUNTIF(Vertices[Out-Degree],"&gt;="&amp;H21)</f>
        <v>0</v>
      </c>
      <c r="J20" s="37">
        <f t="shared" si="4"/>
        <v>570.2727272727273</v>
      </c>
      <c r="K20" s="38">
        <f>COUNTIF(Vertices[Betweenness Centrality],"&gt;= "&amp;J20)-COUNTIF(Vertices[Betweenness Centrality],"&gt;="&amp;J21)</f>
        <v>0</v>
      </c>
      <c r="L20" s="37">
        <f t="shared" si="5"/>
        <v>0.3272727272727273</v>
      </c>
      <c r="M20" s="38">
        <f>COUNTIF(Vertices[Closeness Centrality],"&gt;= "&amp;L20)-COUNTIF(Vertices[Closeness Centrality],"&gt;="&amp;L21)</f>
        <v>15</v>
      </c>
      <c r="N20" s="37">
        <f t="shared" si="6"/>
        <v>0.045485345454545446</v>
      </c>
      <c r="O20" s="38">
        <f>COUNTIF(Vertices[Eigenvector Centrality],"&gt;= "&amp;N20)-COUNTIF(Vertices[Eigenvector Centrality],"&gt;="&amp;N21)</f>
        <v>0</v>
      </c>
      <c r="P20" s="37">
        <f t="shared" si="7"/>
        <v>4.429518563636364</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2.22318</v>
      </c>
      <c r="D21" s="32">
        <f t="shared" si="1"/>
        <v>0</v>
      </c>
      <c r="E21" s="3">
        <f>COUNTIF(Vertices[Degree],"&gt;= "&amp;D21)-COUNTIF(Vertices[Degree],"&gt;="&amp;D22)</f>
        <v>0</v>
      </c>
      <c r="F21" s="39">
        <f t="shared" si="2"/>
        <v>11.745454545454539</v>
      </c>
      <c r="G21" s="40">
        <f>COUNTIF(Vertices[In-Degree],"&gt;= "&amp;F21)-COUNTIF(Vertices[In-Degree],"&gt;="&amp;F22)</f>
        <v>0</v>
      </c>
      <c r="H21" s="39">
        <f t="shared" si="3"/>
        <v>1.7272727272727268</v>
      </c>
      <c r="I21" s="40">
        <f>COUNTIF(Vertices[Out-Degree],"&gt;= "&amp;H21)-COUNTIF(Vertices[Out-Degree],"&gt;="&amp;H22)</f>
        <v>0</v>
      </c>
      <c r="J21" s="39">
        <f t="shared" si="4"/>
        <v>601.9545454545454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0.04801230909090908</v>
      </c>
      <c r="O21" s="40">
        <f>COUNTIF(Vertices[Eigenvector Centrality],"&gt;= "&amp;N21)-COUNTIF(Vertices[Eigenvector Centrality],"&gt;="&amp;N22)</f>
        <v>0</v>
      </c>
      <c r="P21" s="39">
        <f t="shared" si="7"/>
        <v>4.651740872727273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12.363636363636356</v>
      </c>
      <c r="G22" s="38">
        <f>COUNTIF(Vertices[In-Degree],"&gt;= "&amp;F22)-COUNTIF(Vertices[In-Degree],"&gt;="&amp;F23)</f>
        <v>0</v>
      </c>
      <c r="H22" s="37">
        <f t="shared" si="3"/>
        <v>1.8181818181818177</v>
      </c>
      <c r="I22" s="38">
        <f>COUNTIF(Vertices[Out-Degree],"&gt;= "&amp;H22)-COUNTIF(Vertices[Out-Degree],"&gt;="&amp;H23)</f>
        <v>0</v>
      </c>
      <c r="J22" s="37">
        <f t="shared" si="4"/>
        <v>633.6363636363635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0.05053927272727272</v>
      </c>
      <c r="O22" s="38">
        <f>COUNTIF(Vertices[Eigenvector Centrality],"&gt;= "&amp;N22)-COUNTIF(Vertices[Eigenvector Centrality],"&gt;="&amp;N23)</f>
        <v>0</v>
      </c>
      <c r="P22" s="37">
        <f t="shared" si="7"/>
        <v>4.873963181818182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0.005311713726586525</v>
      </c>
      <c r="D23" s="32">
        <f t="shared" si="1"/>
        <v>0</v>
      </c>
      <c r="E23" s="3">
        <f>COUNTIF(Vertices[Degree],"&gt;= "&amp;D23)-COUNTIF(Vertices[Degree],"&gt;="&amp;D24)</f>
        <v>0</v>
      </c>
      <c r="F23" s="39">
        <f t="shared" si="2"/>
        <v>12.981818181818173</v>
      </c>
      <c r="G23" s="40">
        <f>COUNTIF(Vertices[In-Degree],"&gt;= "&amp;F23)-COUNTIF(Vertices[In-Degree],"&gt;="&amp;F24)</f>
        <v>0</v>
      </c>
      <c r="H23" s="39">
        <f t="shared" si="3"/>
        <v>1.9090909090909085</v>
      </c>
      <c r="I23" s="40">
        <f>COUNTIF(Vertices[Out-Degree],"&gt;= "&amp;H23)-COUNTIF(Vertices[Out-Degree],"&gt;="&amp;H24)</f>
        <v>0</v>
      </c>
      <c r="J23" s="39">
        <f t="shared" si="4"/>
        <v>665.3181818181816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0.05306623636363635</v>
      </c>
      <c r="O23" s="40">
        <f>COUNTIF(Vertices[Eigenvector Centrality],"&gt;= "&amp;N23)-COUNTIF(Vertices[Eigenvector Centrality],"&gt;="&amp;N24)</f>
        <v>0</v>
      </c>
      <c r="P23" s="39">
        <f t="shared" si="7"/>
        <v>5.0961854909090905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2019</v>
      </c>
      <c r="B24" s="34">
        <v>0.691473</v>
      </c>
      <c r="D24" s="32">
        <f t="shared" si="1"/>
        <v>0</v>
      </c>
      <c r="E24" s="3">
        <f>COUNTIF(Vertices[Degree],"&gt;= "&amp;D24)-COUNTIF(Vertices[Degree],"&gt;="&amp;D25)</f>
        <v>0</v>
      </c>
      <c r="F24" s="37">
        <f t="shared" si="2"/>
        <v>13.59999999999999</v>
      </c>
      <c r="G24" s="38">
        <f>COUNTIF(Vertices[In-Degree],"&gt;= "&amp;F24)-COUNTIF(Vertices[In-Degree],"&gt;="&amp;F25)</f>
        <v>0</v>
      </c>
      <c r="H24" s="37">
        <f t="shared" si="3"/>
        <v>1.9999999999999993</v>
      </c>
      <c r="I24" s="38">
        <f>COUNTIF(Vertices[Out-Degree],"&gt;= "&amp;H24)-COUNTIF(Vertices[Out-Degree],"&gt;="&amp;H25)</f>
        <v>14</v>
      </c>
      <c r="J24" s="37">
        <f t="shared" si="4"/>
        <v>696.9999999999998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0.05559319999999999</v>
      </c>
      <c r="O24" s="38">
        <f>COUNTIF(Vertices[Eigenvector Centrality],"&gt;= "&amp;N24)-COUNTIF(Vertices[Eigenvector Centrality],"&gt;="&amp;N25)</f>
        <v>0</v>
      </c>
      <c r="P24" s="37">
        <f t="shared" si="7"/>
        <v>5.318407799999999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14.218181818181808</v>
      </c>
      <c r="G25" s="40">
        <f>COUNTIF(Vertices[In-Degree],"&gt;= "&amp;F25)-COUNTIF(Vertices[In-Degree],"&gt;="&amp;F26)</f>
        <v>0</v>
      </c>
      <c r="H25" s="39">
        <f t="shared" si="3"/>
        <v>2.0909090909090904</v>
      </c>
      <c r="I25" s="40">
        <f>COUNTIF(Vertices[Out-Degree],"&gt;= "&amp;H25)-COUNTIF(Vertices[Out-Degree],"&gt;="&amp;H26)</f>
        <v>0</v>
      </c>
      <c r="J25" s="39">
        <f t="shared" si="4"/>
        <v>728.6818181818179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0.058120163636363624</v>
      </c>
      <c r="O25" s="40">
        <f>COUNTIF(Vertices[Eigenvector Centrality],"&gt;= "&amp;N25)-COUNTIF(Vertices[Eigenvector Centrality],"&gt;="&amp;N26)</f>
        <v>0</v>
      </c>
      <c r="P25" s="39">
        <f t="shared" si="7"/>
        <v>5.540630109090908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2020</v>
      </c>
      <c r="B26" s="34" t="s">
        <v>2021</v>
      </c>
      <c r="D26" s="32">
        <f t="shared" si="1"/>
        <v>0</v>
      </c>
      <c r="E26" s="3">
        <f>COUNTIF(Vertices[Degree],"&gt;= "&amp;D26)-COUNTIF(Vertices[Degree],"&gt;="&amp;D28)</f>
        <v>0</v>
      </c>
      <c r="F26" s="37">
        <f t="shared" si="2"/>
        <v>14.836363636363625</v>
      </c>
      <c r="G26" s="38">
        <f>COUNTIF(Vertices[In-Degree],"&gt;= "&amp;F26)-COUNTIF(Vertices[In-Degree],"&gt;="&amp;F28)</f>
        <v>0</v>
      </c>
      <c r="H26" s="37">
        <f t="shared" si="3"/>
        <v>2.181818181818181</v>
      </c>
      <c r="I26" s="38">
        <f>COUNTIF(Vertices[Out-Degree],"&gt;= "&amp;H26)-COUNTIF(Vertices[Out-Degree],"&gt;="&amp;H28)</f>
        <v>0</v>
      </c>
      <c r="J26" s="37">
        <f t="shared" si="4"/>
        <v>760.363636363636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0.06064712727272726</v>
      </c>
      <c r="O26" s="38">
        <f>COUNTIF(Vertices[Eigenvector Centrality],"&gt;= "&amp;N26)-COUNTIF(Vertices[Eigenvector Centrality],"&gt;="&amp;N28)</f>
        <v>0</v>
      </c>
      <c r="P26" s="37">
        <f t="shared" si="7"/>
        <v>5.762852418181817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-33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2.272727272727272</v>
      </c>
      <c r="I28" s="40">
        <f>COUNTIF(Vertices[Out-Degree],"&gt;= "&amp;H28)-COUNTIF(Vertices[Out-Degree],"&gt;="&amp;H40)</f>
        <v>0</v>
      </c>
      <c r="J28" s="39">
        <f>J26+($J$57-$J$2)/BinDivisor</f>
        <v>792.0454545454542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0.0631740909090909</v>
      </c>
      <c r="O28" s="40">
        <f>COUNTIF(Vertices[Eigenvector Centrality],"&gt;= "&amp;N28)-COUNTIF(Vertices[Eigenvector Centrality],"&gt;="&amp;N40)</f>
        <v>0</v>
      </c>
      <c r="P28" s="39">
        <f>P26+($P$57-$P$2)/BinDivisor</f>
        <v>5.985074727272726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-33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-33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2.363636363636363</v>
      </c>
      <c r="I40" s="38">
        <f>COUNTIF(Vertices[Out-Degree],"&gt;= "&amp;H40)-COUNTIF(Vertices[Out-Degree],"&gt;="&amp;H41)</f>
        <v>0</v>
      </c>
      <c r="J40" s="37">
        <f>J28+($J$57-$J$2)/BinDivisor</f>
        <v>823.7272727272723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0.06570105454545454</v>
      </c>
      <c r="O40" s="38">
        <f>COUNTIF(Vertices[Eigenvector Centrality],"&gt;= "&amp;N40)-COUNTIF(Vertices[Eigenvector Centrality],"&gt;="&amp;N41)</f>
        <v>0</v>
      </c>
      <c r="P40" s="37">
        <f>P28+($P$57-$P$2)/BinDivisor</f>
        <v>6.207297036363634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855.4090909090904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0.06822801818181817</v>
      </c>
      <c r="O41" s="40">
        <f>COUNTIF(Vertices[Eigenvector Centrality],"&gt;= "&amp;N41)-COUNTIF(Vertices[Eigenvector Centrality],"&gt;="&amp;N42)</f>
        <v>0</v>
      </c>
      <c r="P41" s="39">
        <f aca="true" t="shared" si="16" ref="P41:P56">P40+($P$57-$P$2)/BinDivisor</f>
        <v>6.429519345454543</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2.5454545454545445</v>
      </c>
      <c r="I42" s="38">
        <f>COUNTIF(Vertices[Out-Degree],"&gt;= "&amp;H42)-COUNTIF(Vertices[Out-Degree],"&gt;="&amp;H43)</f>
        <v>0</v>
      </c>
      <c r="J42" s="37">
        <f t="shared" si="13"/>
        <v>887.0909090909086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0.07075498181818181</v>
      </c>
      <c r="O42" s="38">
        <f>COUNTIF(Vertices[Eigenvector Centrality],"&gt;= "&amp;N42)-COUNTIF(Vertices[Eigenvector Centrality],"&gt;="&amp;N43)</f>
        <v>0</v>
      </c>
      <c r="P42" s="37">
        <f t="shared" si="16"/>
        <v>6.651741654545452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0</v>
      </c>
      <c r="H43" s="39">
        <f t="shared" si="12"/>
        <v>2.6363636363636354</v>
      </c>
      <c r="I43" s="40">
        <f>COUNTIF(Vertices[Out-Degree],"&gt;= "&amp;H43)-COUNTIF(Vertices[Out-Degree],"&gt;="&amp;H44)</f>
        <v>0</v>
      </c>
      <c r="J43" s="39">
        <f t="shared" si="13"/>
        <v>918.7727272727267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0.07328194545454544</v>
      </c>
      <c r="O43" s="40">
        <f>COUNTIF(Vertices[Eigenvector Centrality],"&gt;= "&amp;N43)-COUNTIF(Vertices[Eigenvector Centrality],"&gt;="&amp;N44)</f>
        <v>0</v>
      </c>
      <c r="P43" s="39">
        <f t="shared" si="16"/>
        <v>6.873963963636361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2.727272727272726</v>
      </c>
      <c r="I44" s="38">
        <f>COUNTIF(Vertices[Out-Degree],"&gt;= "&amp;H44)-COUNTIF(Vertices[Out-Degree],"&gt;="&amp;H45)</f>
        <v>0</v>
      </c>
      <c r="J44" s="37">
        <f t="shared" si="13"/>
        <v>950.4545454545448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0.07580890909090908</v>
      </c>
      <c r="O44" s="38">
        <f>COUNTIF(Vertices[Eigenvector Centrality],"&gt;= "&amp;N44)-COUNTIF(Vertices[Eigenvector Centrality],"&gt;="&amp;N45)</f>
        <v>0</v>
      </c>
      <c r="P44" s="37">
        <f t="shared" si="16"/>
        <v>7.0961862727272695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2.818181818181817</v>
      </c>
      <c r="I45" s="40">
        <f>COUNTIF(Vertices[Out-Degree],"&gt;= "&amp;H45)-COUNTIF(Vertices[Out-Degree],"&gt;="&amp;H46)</f>
        <v>0</v>
      </c>
      <c r="J45" s="39">
        <f t="shared" si="13"/>
        <v>982.136363636363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0.07833587272727272</v>
      </c>
      <c r="O45" s="40">
        <f>COUNTIF(Vertices[Eigenvector Centrality],"&gt;= "&amp;N45)-COUNTIF(Vertices[Eigenvector Centrality],"&gt;="&amp;N46)</f>
        <v>0</v>
      </c>
      <c r="P45" s="39">
        <f t="shared" si="16"/>
        <v>7.318408581818178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2.909090909090908</v>
      </c>
      <c r="I46" s="38">
        <f>COUNTIF(Vertices[Out-Degree],"&gt;= "&amp;H46)-COUNTIF(Vertices[Out-Degree],"&gt;="&amp;H47)</f>
        <v>0</v>
      </c>
      <c r="J46" s="37">
        <f t="shared" si="13"/>
        <v>1013.8181818181811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0.08086283636363635</v>
      </c>
      <c r="O46" s="38">
        <f>COUNTIF(Vertices[Eigenvector Centrality],"&gt;= "&amp;N46)-COUNTIF(Vertices[Eigenvector Centrality],"&gt;="&amp;N47)</f>
        <v>0</v>
      </c>
      <c r="P46" s="37">
        <f t="shared" si="16"/>
        <v>7.540630890909087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2.9999999999999987</v>
      </c>
      <c r="I47" s="40">
        <f>COUNTIF(Vertices[Out-Degree],"&gt;= "&amp;H47)-COUNTIF(Vertices[Out-Degree],"&gt;="&amp;H48)</f>
        <v>8</v>
      </c>
      <c r="J47" s="39">
        <f t="shared" si="13"/>
        <v>1045.4999999999993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0.08338979999999999</v>
      </c>
      <c r="O47" s="40">
        <f>COUNTIF(Vertices[Eigenvector Centrality],"&gt;= "&amp;N47)-COUNTIF(Vertices[Eigenvector Centrality],"&gt;="&amp;N48)</f>
        <v>0</v>
      </c>
      <c r="P47" s="39">
        <f t="shared" si="16"/>
        <v>7.762853199999996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3.0909090909090895</v>
      </c>
      <c r="I48" s="38">
        <f>COUNTIF(Vertices[Out-Degree],"&gt;= "&amp;H48)-COUNTIF(Vertices[Out-Degree],"&gt;="&amp;H49)</f>
        <v>0</v>
      </c>
      <c r="J48" s="37">
        <f t="shared" si="13"/>
        <v>1077.1818181818176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0.08591676363636362</v>
      </c>
      <c r="O48" s="38">
        <f>COUNTIF(Vertices[Eigenvector Centrality],"&gt;= "&amp;N48)-COUNTIF(Vertices[Eigenvector Centrality],"&gt;="&amp;N49)</f>
        <v>0</v>
      </c>
      <c r="P48" s="37">
        <f t="shared" si="16"/>
        <v>7.985075509090905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3.1818181818181803</v>
      </c>
      <c r="I49" s="40">
        <f>COUNTIF(Vertices[Out-Degree],"&gt;= "&amp;H49)-COUNTIF(Vertices[Out-Degree],"&gt;="&amp;H50)</f>
        <v>0</v>
      </c>
      <c r="J49" s="39">
        <f t="shared" si="13"/>
        <v>1108.8636363636358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0.08844372727272726</v>
      </c>
      <c r="O49" s="40">
        <f>COUNTIF(Vertices[Eigenvector Centrality],"&gt;= "&amp;N49)-COUNTIF(Vertices[Eigenvector Centrality],"&gt;="&amp;N50)</f>
        <v>0</v>
      </c>
      <c r="P49" s="39">
        <f t="shared" si="16"/>
        <v>8.207297818181814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3.272727272727271</v>
      </c>
      <c r="I50" s="38">
        <f>COUNTIF(Vertices[Out-Degree],"&gt;= "&amp;H50)-COUNTIF(Vertices[Out-Degree],"&gt;="&amp;H51)</f>
        <v>0</v>
      </c>
      <c r="J50" s="37">
        <f t="shared" si="13"/>
        <v>1140.545454545454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0.09097069090909089</v>
      </c>
      <c r="O50" s="38">
        <f>COUNTIF(Vertices[Eigenvector Centrality],"&gt;= "&amp;N50)-COUNTIF(Vertices[Eigenvector Centrality],"&gt;="&amp;N51)</f>
        <v>0</v>
      </c>
      <c r="P50" s="37">
        <f t="shared" si="16"/>
        <v>8.429520127272724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3.363636363636362</v>
      </c>
      <c r="I51" s="40">
        <f>COUNTIF(Vertices[Out-Degree],"&gt;= "&amp;H51)-COUNTIF(Vertices[Out-Degree],"&gt;="&amp;H52)</f>
        <v>0</v>
      </c>
      <c r="J51" s="39">
        <f t="shared" si="13"/>
        <v>1172.2272727272723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0.09349765454545453</v>
      </c>
      <c r="O51" s="40">
        <f>COUNTIF(Vertices[Eigenvector Centrality],"&gt;= "&amp;N51)-COUNTIF(Vertices[Eigenvector Centrality],"&gt;="&amp;N52)</f>
        <v>0</v>
      </c>
      <c r="P51" s="39">
        <f t="shared" si="16"/>
        <v>8.651742436363634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3.454545454545453</v>
      </c>
      <c r="I52" s="38">
        <f>COUNTIF(Vertices[Out-Degree],"&gt;= "&amp;H52)-COUNTIF(Vertices[Out-Degree],"&gt;="&amp;H53)</f>
        <v>0</v>
      </c>
      <c r="J52" s="37">
        <f t="shared" si="13"/>
        <v>1203.9090909090905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0.09602461818181816</v>
      </c>
      <c r="O52" s="38">
        <f>COUNTIF(Vertices[Eigenvector Centrality],"&gt;= "&amp;N52)-COUNTIF(Vertices[Eigenvector Centrality],"&gt;="&amp;N53)</f>
        <v>0</v>
      </c>
      <c r="P52" s="37">
        <f t="shared" si="16"/>
        <v>8.873964745454543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3.5454545454545436</v>
      </c>
      <c r="I53" s="40">
        <f>COUNTIF(Vertices[Out-Degree],"&gt;= "&amp;H53)-COUNTIF(Vertices[Out-Degree],"&gt;="&amp;H54)</f>
        <v>0</v>
      </c>
      <c r="J53" s="39">
        <f t="shared" si="13"/>
        <v>1235.5909090909088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0.0985515818181818</v>
      </c>
      <c r="O53" s="40">
        <f>COUNTIF(Vertices[Eigenvector Centrality],"&gt;= "&amp;N53)-COUNTIF(Vertices[Eigenvector Centrality],"&gt;="&amp;N54)</f>
        <v>0</v>
      </c>
      <c r="P53" s="39">
        <f t="shared" si="16"/>
        <v>9.096187054545453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3.6363636363636345</v>
      </c>
      <c r="I54" s="38">
        <f>COUNTIF(Vertices[Out-Degree],"&gt;= "&amp;H54)-COUNTIF(Vertices[Out-Degree],"&gt;="&amp;H55)</f>
        <v>0</v>
      </c>
      <c r="J54" s="37">
        <f t="shared" si="13"/>
        <v>1267.272727272727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0.10107854545454543</v>
      </c>
      <c r="O54" s="38">
        <f>COUNTIF(Vertices[Eigenvector Centrality],"&gt;= "&amp;N54)-COUNTIF(Vertices[Eigenvector Centrality],"&gt;="&amp;N55)</f>
        <v>0</v>
      </c>
      <c r="P54" s="37">
        <f t="shared" si="16"/>
        <v>9.318409363636363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3.7272727272727253</v>
      </c>
      <c r="I55" s="40">
        <f>COUNTIF(Vertices[Out-Degree],"&gt;= "&amp;H55)-COUNTIF(Vertices[Out-Degree],"&gt;="&amp;H56)</f>
        <v>0</v>
      </c>
      <c r="J55" s="39">
        <f t="shared" si="13"/>
        <v>1298.9545454545453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0.10360550909090907</v>
      </c>
      <c r="O55" s="40">
        <f>COUNTIF(Vertices[Eigenvector Centrality],"&gt;= "&amp;N55)-COUNTIF(Vertices[Eigenvector Centrality],"&gt;="&amp;N56)</f>
        <v>0</v>
      </c>
      <c r="P55" s="39">
        <f t="shared" si="16"/>
        <v>9.540631672727272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0</v>
      </c>
      <c r="H56" s="37">
        <f t="shared" si="12"/>
        <v>3.818181818181816</v>
      </c>
      <c r="I56" s="38">
        <f>COUNTIF(Vertices[Out-Degree],"&gt;= "&amp;H56)-COUNTIF(Vertices[Out-Degree],"&gt;="&amp;H57)</f>
        <v>2</v>
      </c>
      <c r="J56" s="37">
        <f t="shared" si="13"/>
        <v>1330.6363636363635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0.1061324727272727</v>
      </c>
      <c r="O56" s="38">
        <f>COUNTIF(Vertices[Eigenvector Centrality],"&gt;= "&amp;N56)-COUNTIF(Vertices[Eigenvector Centrality],"&gt;="&amp;N57)</f>
        <v>0</v>
      </c>
      <c r="P56" s="37">
        <f t="shared" si="16"/>
        <v>9.762853981818182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5</v>
      </c>
      <c r="I57" s="42">
        <f>COUNTIF(Vertices[Out-Degree],"&gt;= "&amp;H57)-COUNTIF(Vertices[Out-Degree],"&gt;="&amp;H58)</f>
        <v>1</v>
      </c>
      <c r="J57" s="41">
        <f>MAX(Vertices[Betweenness Centrality])</f>
        <v>1742.5</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0.138983</v>
      </c>
      <c r="O57" s="42">
        <f>COUNTIF(Vertices[Eigenvector Centrality],"&gt;= "&amp;N57)-COUNTIF(Vertices[Eigenvector Centrality],"&gt;="&amp;N58)</f>
        <v>1</v>
      </c>
      <c r="P57" s="41">
        <f>MAX(Vertices[PageRank])</f>
        <v>12.651744</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1.0476190476190477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1.0476190476190477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1742.5</v>
      </c>
    </row>
    <row r="99" spans="1:2" ht="15">
      <c r="A99" s="33" t="s">
        <v>102</v>
      </c>
      <c r="B99" s="47">
        <f>_xlfn.IFERROR(AVERAGE(Vertices[Betweenness Centrality]),NoMetricMessage)</f>
        <v>20.312925163265305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0.25501075510204063</v>
      </c>
    </row>
    <row r="114" spans="1:2" ht="15">
      <c r="A114" s="33" t="s">
        <v>109</v>
      </c>
      <c r="B114" s="47">
        <f>_xlfn.IFERROR(MEDIAN(Vertices[Closeness Centrality]),NoMetricMessage)</f>
        <v>0.090909</v>
      </c>
    </row>
    <row r="125" spans="1:2" ht="15">
      <c r="A125" s="33" t="s">
        <v>112</v>
      </c>
      <c r="B125" s="47">
        <f>IF(COUNT(Vertices[Eigenvector Centrality])&gt;0,N2,NoMetricMessage)</f>
        <v>0</v>
      </c>
    </row>
    <row r="126" spans="1:2" ht="15">
      <c r="A126" s="33" t="s">
        <v>113</v>
      </c>
      <c r="B126" s="47">
        <f>IF(COUNT(Vertices[Eigenvector Centrality])&gt;0,N57,NoMetricMessage)</f>
        <v>0.138983</v>
      </c>
    </row>
    <row r="127" spans="1:2" ht="15">
      <c r="A127" s="33" t="s">
        <v>114</v>
      </c>
      <c r="B127" s="47">
        <f>_xlfn.IFERROR(AVERAGE(Vertices[Eigenvector Centrality]),NoMetricMessage)</f>
        <v>0.006802727891156467</v>
      </c>
    </row>
    <row r="128" spans="1:2" ht="15">
      <c r="A128" s="33" t="s">
        <v>115</v>
      </c>
      <c r="B128" s="47">
        <f>_xlfn.IFERROR(MEDIAN(Vertices[Eigenvector Centrality]),NoMetricMessage)</f>
        <v>0</v>
      </c>
    </row>
    <row r="139" spans="1:2" ht="15">
      <c r="A139" s="33" t="s">
        <v>140</v>
      </c>
      <c r="B139" s="47">
        <f>IF(COUNT(Vertices[PageRank])&gt;0,P2,NoMetricMessage)</f>
        <v>0.429517</v>
      </c>
    </row>
    <row r="140" spans="1:2" ht="15">
      <c r="A140" s="33" t="s">
        <v>141</v>
      </c>
      <c r="B140" s="47">
        <f>IF(COUNT(Vertices[PageRank])&gt;0,P57,NoMetricMessage)</f>
        <v>12.651744</v>
      </c>
    </row>
    <row r="141" spans="1:2" ht="15">
      <c r="A141" s="33" t="s">
        <v>142</v>
      </c>
      <c r="B141" s="47">
        <f>_xlfn.IFERROR(AVERAGE(Vertices[PageRank]),NoMetricMessage)</f>
        <v>0.9999962517006803</v>
      </c>
    </row>
    <row r="142" spans="1:2" ht="15">
      <c r="A142" s="33" t="s">
        <v>143</v>
      </c>
      <c r="B142" s="47">
        <f>_xlfn.IFERROR(MEDIAN(Vertices[PageRank]),NoMetricMessage)</f>
        <v>0.983708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0.0688092661306947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1934</v>
      </c>
      <c r="K7" s="13" t="s">
        <v>1935</v>
      </c>
    </row>
    <row r="8" spans="1:11" ht="409.5">
      <c r="A8"/>
      <c r="B8">
        <v>2</v>
      </c>
      <c r="C8">
        <v>2</v>
      </c>
      <c r="D8" t="s">
        <v>61</v>
      </c>
      <c r="E8" t="s">
        <v>61</v>
      </c>
      <c r="H8" t="s">
        <v>73</v>
      </c>
      <c r="J8" t="s">
        <v>1936</v>
      </c>
      <c r="K8" s="13" t="s">
        <v>1937</v>
      </c>
    </row>
    <row r="9" spans="1:11" ht="409.5">
      <c r="A9"/>
      <c r="B9">
        <v>3</v>
      </c>
      <c r="C9">
        <v>4</v>
      </c>
      <c r="D9" t="s">
        <v>62</v>
      </c>
      <c r="E9" t="s">
        <v>62</v>
      </c>
      <c r="H9" t="s">
        <v>74</v>
      </c>
      <c r="J9" t="s">
        <v>1938</v>
      </c>
      <c r="K9" s="102" t="s">
        <v>1939</v>
      </c>
    </row>
    <row r="10" spans="1:11" ht="409.5">
      <c r="A10"/>
      <c r="B10">
        <v>4</v>
      </c>
      <c r="D10" t="s">
        <v>63</v>
      </c>
      <c r="E10" t="s">
        <v>63</v>
      </c>
      <c r="H10" t="s">
        <v>75</v>
      </c>
      <c r="J10" t="s">
        <v>1940</v>
      </c>
      <c r="K10" s="13" t="s">
        <v>1941</v>
      </c>
    </row>
    <row r="11" spans="1:11" ht="15">
      <c r="A11"/>
      <c r="B11">
        <v>5</v>
      </c>
      <c r="D11" t="s">
        <v>46</v>
      </c>
      <c r="E11">
        <v>1</v>
      </c>
      <c r="H11" t="s">
        <v>76</v>
      </c>
      <c r="J11" t="s">
        <v>1942</v>
      </c>
      <c r="K11" t="s">
        <v>1943</v>
      </c>
    </row>
    <row r="12" spans="1:11" ht="15">
      <c r="A12"/>
      <c r="B12"/>
      <c r="D12" t="s">
        <v>64</v>
      </c>
      <c r="E12">
        <v>2</v>
      </c>
      <c r="H12">
        <v>0</v>
      </c>
      <c r="J12" t="s">
        <v>1944</v>
      </c>
      <c r="K12" t="s">
        <v>1945</v>
      </c>
    </row>
    <row r="13" spans="1:11" ht="15">
      <c r="A13"/>
      <c r="B13"/>
      <c r="D13">
        <v>1</v>
      </c>
      <c r="E13">
        <v>3</v>
      </c>
      <c r="H13">
        <v>1</v>
      </c>
      <c r="J13" t="s">
        <v>1946</v>
      </c>
      <c r="K13" t="s">
        <v>1947</v>
      </c>
    </row>
    <row r="14" spans="4:11" ht="15">
      <c r="D14">
        <v>2</v>
      </c>
      <c r="E14">
        <v>4</v>
      </c>
      <c r="H14">
        <v>2</v>
      </c>
      <c r="J14" t="s">
        <v>1948</v>
      </c>
      <c r="K14" t="s">
        <v>1949</v>
      </c>
    </row>
    <row r="15" spans="4:11" ht="15">
      <c r="D15">
        <v>3</v>
      </c>
      <c r="E15">
        <v>5</v>
      </c>
      <c r="H15">
        <v>3</v>
      </c>
      <c r="J15" t="s">
        <v>1950</v>
      </c>
      <c r="K15" t="s">
        <v>1951</v>
      </c>
    </row>
    <row r="16" spans="4:11" ht="15">
      <c r="D16">
        <v>4</v>
      </c>
      <c r="E16">
        <v>6</v>
      </c>
      <c r="H16">
        <v>4</v>
      </c>
      <c r="J16" t="s">
        <v>1952</v>
      </c>
      <c r="K16" t="s">
        <v>1953</v>
      </c>
    </row>
    <row r="17" spans="4:11" ht="15">
      <c r="D17">
        <v>5</v>
      </c>
      <c r="E17">
        <v>7</v>
      </c>
      <c r="H17">
        <v>5</v>
      </c>
      <c r="J17" t="s">
        <v>1954</v>
      </c>
      <c r="K17" t="s">
        <v>1955</v>
      </c>
    </row>
    <row r="18" spans="4:11" ht="15">
      <c r="D18">
        <v>6</v>
      </c>
      <c r="E18">
        <v>8</v>
      </c>
      <c r="H18">
        <v>6</v>
      </c>
      <c r="J18" t="s">
        <v>1956</v>
      </c>
      <c r="K18" t="s">
        <v>1957</v>
      </c>
    </row>
    <row r="19" spans="4:11" ht="15">
      <c r="D19">
        <v>7</v>
      </c>
      <c r="E19">
        <v>9</v>
      </c>
      <c r="H19">
        <v>7</v>
      </c>
      <c r="J19" t="s">
        <v>1958</v>
      </c>
      <c r="K19" t="s">
        <v>1959</v>
      </c>
    </row>
    <row r="20" spans="4:11" ht="15">
      <c r="D20">
        <v>8</v>
      </c>
      <c r="H20">
        <v>8</v>
      </c>
      <c r="J20" t="s">
        <v>1960</v>
      </c>
      <c r="K20" t="s">
        <v>1961</v>
      </c>
    </row>
    <row r="21" spans="4:11" ht="409.5">
      <c r="D21">
        <v>9</v>
      </c>
      <c r="H21">
        <v>9</v>
      </c>
      <c r="J21" t="s">
        <v>1962</v>
      </c>
      <c r="K21" s="13" t="s">
        <v>1963</v>
      </c>
    </row>
    <row r="22" spans="4:11" ht="409.5">
      <c r="D22">
        <v>10</v>
      </c>
      <c r="J22" t="s">
        <v>1964</v>
      </c>
      <c r="K22" s="13" t="s">
        <v>1965</v>
      </c>
    </row>
    <row r="23" spans="4:11" ht="409.5">
      <c r="D23">
        <v>11</v>
      </c>
      <c r="J23" t="s">
        <v>1966</v>
      </c>
      <c r="K23" s="13" t="s">
        <v>1967</v>
      </c>
    </row>
    <row r="24" spans="10:11" ht="409.5">
      <c r="J24" t="s">
        <v>1968</v>
      </c>
      <c r="K24" s="13" t="s">
        <v>2870</v>
      </c>
    </row>
    <row r="25" spans="10:11" ht="15">
      <c r="J25" t="s">
        <v>1969</v>
      </c>
      <c r="K25" t="b">
        <v>0</v>
      </c>
    </row>
    <row r="26" spans="10:11" ht="15">
      <c r="J26" t="s">
        <v>2867</v>
      </c>
      <c r="K26" t="s">
        <v>2868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2015</v>
      </c>
      <c r="B2" s="117" t="s">
        <v>2016</v>
      </c>
      <c r="C2" s="118" t="s">
        <v>2017</v>
      </c>
    </row>
    <row r="3" spans="1:3" ht="15">
      <c r="A3" s="116" t="s">
        <v>1971</v>
      </c>
      <c r="B3" s="116" t="s">
        <v>1971</v>
      </c>
      <c r="C3" s="34">
        <v>38</v>
      </c>
    </row>
    <row r="4" spans="1:3" ht="15">
      <c r="A4" s="116" t="s">
        <v>1972</v>
      </c>
      <c r="B4" s="116" t="s">
        <v>1972</v>
      </c>
      <c r="C4" s="34">
        <v>29</v>
      </c>
    </row>
    <row r="5" spans="1:3" ht="15">
      <c r="A5" s="116" t="s">
        <v>1973</v>
      </c>
      <c r="B5" s="116" t="s">
        <v>1971</v>
      </c>
      <c r="C5" s="34">
        <v>4</v>
      </c>
    </row>
    <row r="6" spans="1:3" ht="15">
      <c r="A6" s="116" t="s">
        <v>1973</v>
      </c>
      <c r="B6" s="116" t="s">
        <v>1973</v>
      </c>
      <c r="C6" s="34">
        <v>12</v>
      </c>
    </row>
    <row r="7" spans="1:3" ht="15">
      <c r="A7" s="116" t="s">
        <v>1974</v>
      </c>
      <c r="B7" s="116" t="s">
        <v>1971</v>
      </c>
      <c r="C7" s="34">
        <v>3</v>
      </c>
    </row>
    <row r="8" spans="1:3" ht="15">
      <c r="A8" s="116" t="s">
        <v>1974</v>
      </c>
      <c r="B8" s="116" t="s">
        <v>1974</v>
      </c>
      <c r="C8" s="34">
        <v>11</v>
      </c>
    </row>
    <row r="9" spans="1:3" ht="15">
      <c r="A9" s="116" t="s">
        <v>1975</v>
      </c>
      <c r="B9" s="116" t="s">
        <v>1975</v>
      </c>
      <c r="C9" s="34">
        <v>8</v>
      </c>
    </row>
    <row r="10" spans="1:3" ht="15">
      <c r="A10" s="116" t="s">
        <v>1976</v>
      </c>
      <c r="B10" s="116" t="s">
        <v>1976</v>
      </c>
      <c r="C10" s="34">
        <v>4</v>
      </c>
    </row>
    <row r="11" spans="1:3" ht="15">
      <c r="A11" s="116" t="s">
        <v>1977</v>
      </c>
      <c r="B11" s="116" t="s">
        <v>1977</v>
      </c>
      <c r="C11" s="34">
        <v>4</v>
      </c>
    </row>
    <row r="12" spans="1:3" ht="15">
      <c r="A12" s="116" t="s">
        <v>1978</v>
      </c>
      <c r="B12" s="116" t="s">
        <v>1978</v>
      </c>
      <c r="C12" s="34">
        <v>4</v>
      </c>
    </row>
    <row r="13" spans="1:3" ht="15">
      <c r="A13" s="116" t="s">
        <v>1979</v>
      </c>
      <c r="B13" s="116" t="s">
        <v>1979</v>
      </c>
      <c r="C13" s="34">
        <v>3</v>
      </c>
    </row>
    <row r="14" spans="1:3" ht="15">
      <c r="A14" s="116" t="s">
        <v>1980</v>
      </c>
      <c r="B14" s="116" t="s">
        <v>1980</v>
      </c>
      <c r="C14" s="34">
        <v>5</v>
      </c>
    </row>
    <row r="15" spans="1:3" ht="15">
      <c r="A15" s="116" t="s">
        <v>1981</v>
      </c>
      <c r="B15" s="116" t="s">
        <v>1981</v>
      </c>
      <c r="C15" s="34">
        <v>4</v>
      </c>
    </row>
    <row r="16" spans="1:3" ht="15">
      <c r="A16" s="116" t="s">
        <v>1982</v>
      </c>
      <c r="B16" s="116" t="s">
        <v>1982</v>
      </c>
      <c r="C16" s="34">
        <v>4</v>
      </c>
    </row>
    <row r="17" spans="1:3" ht="15">
      <c r="A17" s="116" t="s">
        <v>1983</v>
      </c>
      <c r="B17" s="116" t="s">
        <v>1983</v>
      </c>
      <c r="C17" s="34">
        <v>2</v>
      </c>
    </row>
    <row r="18" spans="1:3" ht="15">
      <c r="A18" s="116" t="s">
        <v>1984</v>
      </c>
      <c r="B18" s="116" t="s">
        <v>1984</v>
      </c>
      <c r="C18" s="34">
        <v>2</v>
      </c>
    </row>
    <row r="19" spans="1:3" ht="15">
      <c r="A19" s="116" t="s">
        <v>1985</v>
      </c>
      <c r="B19" s="116" t="s">
        <v>1985</v>
      </c>
      <c r="C19" s="34">
        <v>3</v>
      </c>
    </row>
    <row r="20" spans="1:3" ht="15">
      <c r="A20" s="116" t="s">
        <v>1986</v>
      </c>
      <c r="B20" s="116" t="s">
        <v>1986</v>
      </c>
      <c r="C20" s="34">
        <v>3</v>
      </c>
    </row>
    <row r="21" spans="1:3" ht="15">
      <c r="A21" s="116" t="s">
        <v>1987</v>
      </c>
      <c r="B21" s="116" t="s">
        <v>1987</v>
      </c>
      <c r="C21" s="34">
        <v>3</v>
      </c>
    </row>
    <row r="22" spans="1:3" ht="15">
      <c r="A22" s="116" t="s">
        <v>1988</v>
      </c>
      <c r="B22" s="116" t="s">
        <v>1988</v>
      </c>
      <c r="C22" s="34">
        <v>2</v>
      </c>
    </row>
    <row r="23" spans="1:3" ht="15">
      <c r="A23" s="116" t="s">
        <v>1989</v>
      </c>
      <c r="B23" s="116" t="s">
        <v>1989</v>
      </c>
      <c r="C23" s="34">
        <v>2</v>
      </c>
    </row>
    <row r="24" spans="1:3" ht="15">
      <c r="A24" s="116" t="s">
        <v>1990</v>
      </c>
      <c r="B24" s="116" t="s">
        <v>1990</v>
      </c>
      <c r="C24" s="34">
        <v>1</v>
      </c>
    </row>
    <row r="25" spans="1:3" ht="15">
      <c r="A25" s="116" t="s">
        <v>1991</v>
      </c>
      <c r="B25" s="116" t="s">
        <v>1991</v>
      </c>
      <c r="C25" s="34">
        <v>2</v>
      </c>
    </row>
    <row r="26" spans="1:3" ht="15">
      <c r="A26" s="116" t="s">
        <v>1992</v>
      </c>
      <c r="B26" s="116" t="s">
        <v>1992</v>
      </c>
      <c r="C26" s="34">
        <v>2</v>
      </c>
    </row>
    <row r="27" spans="1:3" ht="15">
      <c r="A27" s="116" t="s">
        <v>1993</v>
      </c>
      <c r="B27" s="116" t="s">
        <v>1993</v>
      </c>
      <c r="C27" s="34">
        <v>1</v>
      </c>
    </row>
    <row r="28" spans="1:3" ht="15">
      <c r="A28" s="116" t="s">
        <v>1994</v>
      </c>
      <c r="B28" s="116" t="s">
        <v>1994</v>
      </c>
      <c r="C28" s="34">
        <v>2</v>
      </c>
    </row>
    <row r="29" spans="1:3" ht="15">
      <c r="A29" s="116" t="s">
        <v>1995</v>
      </c>
      <c r="B29" s="116" t="s">
        <v>1995</v>
      </c>
      <c r="C29" s="34">
        <v>3</v>
      </c>
    </row>
    <row r="30" spans="1:3" ht="15">
      <c r="A30" s="116" t="s">
        <v>1996</v>
      </c>
      <c r="B30" s="116" t="s">
        <v>1996</v>
      </c>
      <c r="C30" s="34">
        <v>1</v>
      </c>
    </row>
    <row r="31" spans="1:3" ht="15">
      <c r="A31" s="116" t="s">
        <v>1997</v>
      </c>
      <c r="B31" s="116" t="s">
        <v>1997</v>
      </c>
      <c r="C31" s="34">
        <v>3</v>
      </c>
    </row>
    <row r="32" spans="1:3" ht="15">
      <c r="A32" s="116" t="s">
        <v>1998</v>
      </c>
      <c r="B32" s="116" t="s">
        <v>1998</v>
      </c>
      <c r="C32" s="34">
        <v>1</v>
      </c>
    </row>
    <row r="33" spans="1:3" ht="15">
      <c r="A33" s="116" t="s">
        <v>1999</v>
      </c>
      <c r="B33" s="116" t="s">
        <v>1999</v>
      </c>
      <c r="C3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2022</v>
      </c>
      <c r="B1" s="13" t="s">
        <v>2023</v>
      </c>
      <c r="C1" s="13" t="s">
        <v>2024</v>
      </c>
      <c r="D1" s="13" t="s">
        <v>2026</v>
      </c>
      <c r="E1" s="13" t="s">
        <v>2025</v>
      </c>
      <c r="F1" s="13" t="s">
        <v>2030</v>
      </c>
      <c r="G1" s="13" t="s">
        <v>2029</v>
      </c>
      <c r="H1" s="13" t="s">
        <v>2032</v>
      </c>
      <c r="I1" s="13" t="s">
        <v>2031</v>
      </c>
      <c r="J1" s="13" t="s">
        <v>2034</v>
      </c>
      <c r="K1" s="78" t="s">
        <v>2033</v>
      </c>
      <c r="L1" s="78" t="s">
        <v>2036</v>
      </c>
      <c r="M1" s="78" t="s">
        <v>2035</v>
      </c>
      <c r="N1" s="78" t="s">
        <v>2038</v>
      </c>
      <c r="O1" s="78" t="s">
        <v>2037</v>
      </c>
      <c r="P1" s="78" t="s">
        <v>2040</v>
      </c>
      <c r="Q1" s="78" t="s">
        <v>2039</v>
      </c>
      <c r="R1" s="78" t="s">
        <v>2042</v>
      </c>
      <c r="S1" s="78" t="s">
        <v>2041</v>
      </c>
      <c r="T1" s="78" t="s">
        <v>2044</v>
      </c>
      <c r="U1" s="78" t="s">
        <v>2043</v>
      </c>
      <c r="V1" s="78" t="s">
        <v>2045</v>
      </c>
    </row>
    <row r="2" spans="1:22" ht="15">
      <c r="A2" s="83" t="s">
        <v>486</v>
      </c>
      <c r="B2" s="78">
        <v>3</v>
      </c>
      <c r="C2" s="83" t="s">
        <v>486</v>
      </c>
      <c r="D2" s="78">
        <v>3</v>
      </c>
      <c r="E2" s="83" t="s">
        <v>468</v>
      </c>
      <c r="F2" s="78">
        <v>1</v>
      </c>
      <c r="G2" s="83" t="s">
        <v>482</v>
      </c>
      <c r="H2" s="78">
        <v>1</v>
      </c>
      <c r="I2" s="83" t="s">
        <v>479</v>
      </c>
      <c r="J2" s="78">
        <v>2</v>
      </c>
      <c r="K2" s="78"/>
      <c r="L2" s="78"/>
      <c r="M2" s="78"/>
      <c r="N2" s="78"/>
      <c r="O2" s="78"/>
      <c r="P2" s="78"/>
      <c r="Q2" s="78"/>
      <c r="R2" s="78"/>
      <c r="S2" s="78"/>
      <c r="T2" s="78"/>
      <c r="U2" s="78"/>
      <c r="V2" s="78"/>
    </row>
    <row r="3" spans="1:22" ht="15">
      <c r="A3" s="83" t="s">
        <v>474</v>
      </c>
      <c r="B3" s="78">
        <v>3</v>
      </c>
      <c r="C3" s="83" t="s">
        <v>474</v>
      </c>
      <c r="D3" s="78">
        <v>3</v>
      </c>
      <c r="E3" s="83" t="s">
        <v>469</v>
      </c>
      <c r="F3" s="78">
        <v>1</v>
      </c>
      <c r="G3" s="83" t="s">
        <v>481</v>
      </c>
      <c r="H3" s="78">
        <v>1</v>
      </c>
      <c r="I3" s="78"/>
      <c r="J3" s="78"/>
      <c r="K3" s="78"/>
      <c r="L3" s="78"/>
      <c r="M3" s="78"/>
      <c r="N3" s="78"/>
      <c r="O3" s="78"/>
      <c r="P3" s="78"/>
      <c r="Q3" s="78"/>
      <c r="R3" s="78"/>
      <c r="S3" s="78"/>
      <c r="T3" s="78"/>
      <c r="U3" s="78"/>
      <c r="V3" s="78"/>
    </row>
    <row r="4" spans="1:22" ht="15">
      <c r="A4" s="83" t="s">
        <v>485</v>
      </c>
      <c r="B4" s="78">
        <v>2</v>
      </c>
      <c r="C4" s="83" t="s">
        <v>487</v>
      </c>
      <c r="D4" s="78">
        <v>1</v>
      </c>
      <c r="E4" s="83" t="s">
        <v>470</v>
      </c>
      <c r="F4" s="78">
        <v>1</v>
      </c>
      <c r="G4" s="78"/>
      <c r="H4" s="78"/>
      <c r="I4" s="78"/>
      <c r="J4" s="78"/>
      <c r="K4" s="78"/>
      <c r="L4" s="78"/>
      <c r="M4" s="78"/>
      <c r="N4" s="78"/>
      <c r="O4" s="78"/>
      <c r="P4" s="78"/>
      <c r="Q4" s="78"/>
      <c r="R4" s="78"/>
      <c r="S4" s="78"/>
      <c r="T4" s="78"/>
      <c r="U4" s="78"/>
      <c r="V4" s="78"/>
    </row>
    <row r="5" spans="1:22" ht="15">
      <c r="A5" s="83" t="s">
        <v>479</v>
      </c>
      <c r="B5" s="78">
        <v>2</v>
      </c>
      <c r="C5" s="83" t="s">
        <v>472</v>
      </c>
      <c r="D5" s="78">
        <v>1</v>
      </c>
      <c r="E5" s="83" t="s">
        <v>2027</v>
      </c>
      <c r="F5" s="78">
        <v>1</v>
      </c>
      <c r="G5" s="78"/>
      <c r="H5" s="78"/>
      <c r="I5" s="78"/>
      <c r="J5" s="78"/>
      <c r="K5" s="78"/>
      <c r="L5" s="78"/>
      <c r="M5" s="78"/>
      <c r="N5" s="78"/>
      <c r="O5" s="78"/>
      <c r="P5" s="78"/>
      <c r="Q5" s="78"/>
      <c r="R5" s="78"/>
      <c r="S5" s="78"/>
      <c r="T5" s="78"/>
      <c r="U5" s="78"/>
      <c r="V5" s="78"/>
    </row>
    <row r="6" spans="1:22" ht="15">
      <c r="A6" s="83" t="s">
        <v>468</v>
      </c>
      <c r="B6" s="78">
        <v>2</v>
      </c>
      <c r="C6" s="78"/>
      <c r="D6" s="78"/>
      <c r="E6" s="83" t="s">
        <v>2028</v>
      </c>
      <c r="F6" s="78">
        <v>1</v>
      </c>
      <c r="G6" s="78"/>
      <c r="H6" s="78"/>
      <c r="I6" s="78"/>
      <c r="J6" s="78"/>
      <c r="K6" s="78"/>
      <c r="L6" s="78"/>
      <c r="M6" s="78"/>
      <c r="N6" s="78"/>
      <c r="O6" s="78"/>
      <c r="P6" s="78"/>
      <c r="Q6" s="78"/>
      <c r="R6" s="78"/>
      <c r="S6" s="78"/>
      <c r="T6" s="78"/>
      <c r="U6" s="78"/>
      <c r="V6" s="78"/>
    </row>
    <row r="7" spans="1:22" ht="15">
      <c r="A7" s="83" t="s">
        <v>480</v>
      </c>
      <c r="B7" s="78">
        <v>2</v>
      </c>
      <c r="C7" s="78"/>
      <c r="D7" s="78"/>
      <c r="E7" s="83" t="s">
        <v>478</v>
      </c>
      <c r="F7" s="78">
        <v>1</v>
      </c>
      <c r="G7" s="78"/>
      <c r="H7" s="78"/>
      <c r="I7" s="78"/>
      <c r="J7" s="78"/>
      <c r="K7" s="78"/>
      <c r="L7" s="78"/>
      <c r="M7" s="78"/>
      <c r="N7" s="78"/>
      <c r="O7" s="78"/>
      <c r="P7" s="78"/>
      <c r="Q7" s="78"/>
      <c r="R7" s="78"/>
      <c r="S7" s="78"/>
      <c r="T7" s="78"/>
      <c r="U7" s="78"/>
      <c r="V7" s="78"/>
    </row>
    <row r="8" spans="1:22" ht="15">
      <c r="A8" s="83" t="s">
        <v>471</v>
      </c>
      <c r="B8" s="78">
        <v>2</v>
      </c>
      <c r="C8" s="78"/>
      <c r="D8" s="78"/>
      <c r="E8" s="83" t="s">
        <v>483</v>
      </c>
      <c r="F8" s="78">
        <v>1</v>
      </c>
      <c r="G8" s="78"/>
      <c r="H8" s="78"/>
      <c r="I8" s="78"/>
      <c r="J8" s="78"/>
      <c r="K8" s="78"/>
      <c r="L8" s="78"/>
      <c r="M8" s="78"/>
      <c r="N8" s="78"/>
      <c r="O8" s="78"/>
      <c r="P8" s="78"/>
      <c r="Q8" s="78"/>
      <c r="R8" s="78"/>
      <c r="S8" s="78"/>
      <c r="T8" s="78"/>
      <c r="U8" s="78"/>
      <c r="V8" s="78"/>
    </row>
    <row r="9" spans="1:22" ht="15">
      <c r="A9" s="83" t="s">
        <v>491</v>
      </c>
      <c r="B9" s="78">
        <v>1</v>
      </c>
      <c r="C9" s="78"/>
      <c r="D9" s="78"/>
      <c r="E9" s="83" t="s">
        <v>489</v>
      </c>
      <c r="F9" s="78">
        <v>1</v>
      </c>
      <c r="G9" s="78"/>
      <c r="H9" s="78"/>
      <c r="I9" s="78"/>
      <c r="J9" s="78"/>
      <c r="K9" s="78"/>
      <c r="L9" s="78"/>
      <c r="M9" s="78"/>
      <c r="N9" s="78"/>
      <c r="O9" s="78"/>
      <c r="P9" s="78"/>
      <c r="Q9" s="78"/>
      <c r="R9" s="78"/>
      <c r="S9" s="78"/>
      <c r="T9" s="78"/>
      <c r="U9" s="78"/>
      <c r="V9" s="78"/>
    </row>
    <row r="10" spans="1:22" ht="15">
      <c r="A10" s="83" t="s">
        <v>490</v>
      </c>
      <c r="B10" s="78">
        <v>1</v>
      </c>
      <c r="C10" s="78"/>
      <c r="D10" s="78"/>
      <c r="E10" s="83" t="s">
        <v>488</v>
      </c>
      <c r="F10" s="78">
        <v>1</v>
      </c>
      <c r="G10" s="78"/>
      <c r="H10" s="78"/>
      <c r="I10" s="78"/>
      <c r="J10" s="78"/>
      <c r="K10" s="78"/>
      <c r="L10" s="78"/>
      <c r="M10" s="78"/>
      <c r="N10" s="78"/>
      <c r="O10" s="78"/>
      <c r="P10" s="78"/>
      <c r="Q10" s="78"/>
      <c r="R10" s="78"/>
      <c r="S10" s="78"/>
      <c r="T10" s="78"/>
      <c r="U10" s="78"/>
      <c r="V10" s="78"/>
    </row>
    <row r="11" spans="1:22" ht="15">
      <c r="A11" s="83" t="s">
        <v>489</v>
      </c>
      <c r="B11" s="78">
        <v>1</v>
      </c>
      <c r="C11" s="78"/>
      <c r="D11" s="78"/>
      <c r="E11" s="83" t="s">
        <v>490</v>
      </c>
      <c r="F11" s="78">
        <v>1</v>
      </c>
      <c r="G11" s="78"/>
      <c r="H11" s="78"/>
      <c r="I11" s="78"/>
      <c r="J11" s="78"/>
      <c r="K11" s="78"/>
      <c r="L11" s="78"/>
      <c r="M11" s="78"/>
      <c r="N11" s="78"/>
      <c r="O11" s="78"/>
      <c r="P11" s="78"/>
      <c r="Q11" s="78"/>
      <c r="R11" s="78"/>
      <c r="S11" s="78"/>
      <c r="T11" s="78"/>
      <c r="U11" s="78"/>
      <c r="V11" s="78"/>
    </row>
    <row r="14" spans="1:22" ht="15" customHeight="1">
      <c r="A14" s="13" t="s">
        <v>2051</v>
      </c>
      <c r="B14" s="13" t="s">
        <v>2023</v>
      </c>
      <c r="C14" s="13" t="s">
        <v>2053</v>
      </c>
      <c r="D14" s="13" t="s">
        <v>2026</v>
      </c>
      <c r="E14" s="13" t="s">
        <v>2054</v>
      </c>
      <c r="F14" s="13" t="s">
        <v>2030</v>
      </c>
      <c r="G14" s="13" t="s">
        <v>2055</v>
      </c>
      <c r="H14" s="13" t="s">
        <v>2032</v>
      </c>
      <c r="I14" s="13" t="s">
        <v>2056</v>
      </c>
      <c r="J14" s="13" t="s">
        <v>2034</v>
      </c>
      <c r="K14" s="78" t="s">
        <v>2057</v>
      </c>
      <c r="L14" s="78" t="s">
        <v>2036</v>
      </c>
      <c r="M14" s="78" t="s">
        <v>2058</v>
      </c>
      <c r="N14" s="78" t="s">
        <v>2038</v>
      </c>
      <c r="O14" s="78" t="s">
        <v>2059</v>
      </c>
      <c r="P14" s="78" t="s">
        <v>2040</v>
      </c>
      <c r="Q14" s="78" t="s">
        <v>2060</v>
      </c>
      <c r="R14" s="78" t="s">
        <v>2042</v>
      </c>
      <c r="S14" s="78" t="s">
        <v>2061</v>
      </c>
      <c r="T14" s="78" t="s">
        <v>2044</v>
      </c>
      <c r="U14" s="78" t="s">
        <v>2062</v>
      </c>
      <c r="V14" s="78" t="s">
        <v>2045</v>
      </c>
    </row>
    <row r="15" spans="1:22" ht="15">
      <c r="A15" s="78" t="s">
        <v>494</v>
      </c>
      <c r="B15" s="78">
        <v>14</v>
      </c>
      <c r="C15" s="78" t="s">
        <v>494</v>
      </c>
      <c r="D15" s="78">
        <v>8</v>
      </c>
      <c r="E15" s="78" t="s">
        <v>2052</v>
      </c>
      <c r="F15" s="78">
        <v>2</v>
      </c>
      <c r="G15" s="78" t="s">
        <v>494</v>
      </c>
      <c r="H15" s="78">
        <v>2</v>
      </c>
      <c r="I15" s="78" t="s">
        <v>494</v>
      </c>
      <c r="J15" s="78">
        <v>2</v>
      </c>
      <c r="K15" s="78"/>
      <c r="L15" s="78"/>
      <c r="M15" s="78"/>
      <c r="N15" s="78"/>
      <c r="O15" s="78"/>
      <c r="P15" s="78"/>
      <c r="Q15" s="78"/>
      <c r="R15" s="78"/>
      <c r="S15" s="78"/>
      <c r="T15" s="78"/>
      <c r="U15" s="78"/>
      <c r="V15" s="78"/>
    </row>
    <row r="16" spans="1:22" ht="15">
      <c r="A16" s="78" t="s">
        <v>501</v>
      </c>
      <c r="B16" s="78">
        <v>3</v>
      </c>
      <c r="C16" s="78"/>
      <c r="D16" s="78"/>
      <c r="E16" s="78" t="s">
        <v>501</v>
      </c>
      <c r="F16" s="78">
        <v>2</v>
      </c>
      <c r="G16" s="78"/>
      <c r="H16" s="78"/>
      <c r="I16" s="78"/>
      <c r="J16" s="78"/>
      <c r="K16" s="78"/>
      <c r="L16" s="78"/>
      <c r="M16" s="78"/>
      <c r="N16" s="78"/>
      <c r="O16" s="78"/>
      <c r="P16" s="78"/>
      <c r="Q16" s="78"/>
      <c r="R16" s="78"/>
      <c r="S16" s="78"/>
      <c r="T16" s="78"/>
      <c r="U16" s="78"/>
      <c r="V16" s="78"/>
    </row>
    <row r="17" spans="1:22" ht="15">
      <c r="A17" s="78" t="s">
        <v>504</v>
      </c>
      <c r="B17" s="78">
        <v>2</v>
      </c>
      <c r="C17" s="78"/>
      <c r="D17" s="78"/>
      <c r="E17" s="78" t="s">
        <v>504</v>
      </c>
      <c r="F17" s="78">
        <v>2</v>
      </c>
      <c r="G17" s="78"/>
      <c r="H17" s="78"/>
      <c r="I17" s="78"/>
      <c r="J17" s="78"/>
      <c r="K17" s="78"/>
      <c r="L17" s="78"/>
      <c r="M17" s="78"/>
      <c r="N17" s="78"/>
      <c r="O17" s="78"/>
      <c r="P17" s="78"/>
      <c r="Q17" s="78"/>
      <c r="R17" s="78"/>
      <c r="S17" s="78"/>
      <c r="T17" s="78"/>
      <c r="U17" s="78"/>
      <c r="V17" s="78"/>
    </row>
    <row r="18" spans="1:22" ht="15">
      <c r="A18" s="78" t="s">
        <v>503</v>
      </c>
      <c r="B18" s="78">
        <v>2</v>
      </c>
      <c r="C18" s="78"/>
      <c r="D18" s="78"/>
      <c r="E18" s="78" t="s">
        <v>493</v>
      </c>
      <c r="F18" s="78">
        <v>1</v>
      </c>
      <c r="G18" s="78"/>
      <c r="H18" s="78"/>
      <c r="I18" s="78"/>
      <c r="J18" s="78"/>
      <c r="K18" s="78"/>
      <c r="L18" s="78"/>
      <c r="M18" s="78"/>
      <c r="N18" s="78"/>
      <c r="O18" s="78"/>
      <c r="P18" s="78"/>
      <c r="Q18" s="78"/>
      <c r="R18" s="78"/>
      <c r="S18" s="78"/>
      <c r="T18" s="78"/>
      <c r="U18" s="78"/>
      <c r="V18" s="78"/>
    </row>
    <row r="19" spans="1:22" ht="15">
      <c r="A19" s="78" t="s">
        <v>493</v>
      </c>
      <c r="B19" s="78">
        <v>2</v>
      </c>
      <c r="C19" s="78"/>
      <c r="D19" s="78"/>
      <c r="E19" s="78" t="s">
        <v>492</v>
      </c>
      <c r="F19" s="78">
        <v>1</v>
      </c>
      <c r="G19" s="78"/>
      <c r="H19" s="78"/>
      <c r="I19" s="78"/>
      <c r="J19" s="78"/>
      <c r="K19" s="78"/>
      <c r="L19" s="78"/>
      <c r="M19" s="78"/>
      <c r="N19" s="78"/>
      <c r="O19" s="78"/>
      <c r="P19" s="78"/>
      <c r="Q19" s="78"/>
      <c r="R19" s="78"/>
      <c r="S19" s="78"/>
      <c r="T19" s="78"/>
      <c r="U19" s="78"/>
      <c r="V19" s="78"/>
    </row>
    <row r="20" spans="1:22" ht="15">
      <c r="A20" s="78" t="s">
        <v>2052</v>
      </c>
      <c r="B20" s="78">
        <v>2</v>
      </c>
      <c r="C20" s="78"/>
      <c r="D20" s="78"/>
      <c r="E20" s="78" t="s">
        <v>494</v>
      </c>
      <c r="F20" s="78">
        <v>1</v>
      </c>
      <c r="G20" s="78"/>
      <c r="H20" s="78"/>
      <c r="I20" s="78"/>
      <c r="J20" s="78"/>
      <c r="K20" s="78"/>
      <c r="L20" s="78"/>
      <c r="M20" s="78"/>
      <c r="N20" s="78"/>
      <c r="O20" s="78"/>
      <c r="P20" s="78"/>
      <c r="Q20" s="78"/>
      <c r="R20" s="78"/>
      <c r="S20" s="78"/>
      <c r="T20" s="78"/>
      <c r="U20" s="78"/>
      <c r="V20" s="78"/>
    </row>
    <row r="21" spans="1:22" ht="15">
      <c r="A21" s="78" t="s">
        <v>500</v>
      </c>
      <c r="B21" s="78">
        <v>2</v>
      </c>
      <c r="C21" s="78"/>
      <c r="D21" s="78"/>
      <c r="E21" s="78" t="s">
        <v>499</v>
      </c>
      <c r="F21" s="78">
        <v>1</v>
      </c>
      <c r="G21" s="78"/>
      <c r="H21" s="78"/>
      <c r="I21" s="78"/>
      <c r="J21" s="78"/>
      <c r="K21" s="78"/>
      <c r="L21" s="78"/>
      <c r="M21" s="78"/>
      <c r="N21" s="78"/>
      <c r="O21" s="78"/>
      <c r="P21" s="78"/>
      <c r="Q21" s="78"/>
      <c r="R21" s="78"/>
      <c r="S21" s="78"/>
      <c r="T21" s="78"/>
      <c r="U21" s="78"/>
      <c r="V21" s="78"/>
    </row>
    <row r="22" spans="1:22" ht="15">
      <c r="A22" s="78" t="s">
        <v>495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492</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502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2066</v>
      </c>
      <c r="B27" s="13" t="s">
        <v>2023</v>
      </c>
      <c r="C27" s="13" t="s">
        <v>2071</v>
      </c>
      <c r="D27" s="13" t="s">
        <v>2026</v>
      </c>
      <c r="E27" s="13" t="s">
        <v>2073</v>
      </c>
      <c r="F27" s="13" t="s">
        <v>2030</v>
      </c>
      <c r="G27" s="13" t="s">
        <v>2080</v>
      </c>
      <c r="H27" s="13" t="s">
        <v>2032</v>
      </c>
      <c r="I27" s="13" t="s">
        <v>2081</v>
      </c>
      <c r="J27" s="13" t="s">
        <v>2034</v>
      </c>
      <c r="K27" s="78" t="s">
        <v>2082</v>
      </c>
      <c r="L27" s="78" t="s">
        <v>2036</v>
      </c>
      <c r="M27" s="78" t="s">
        <v>2083</v>
      </c>
      <c r="N27" s="78" t="s">
        <v>2038</v>
      </c>
      <c r="O27" s="78" t="s">
        <v>2084</v>
      </c>
      <c r="P27" s="78" t="s">
        <v>2040</v>
      </c>
      <c r="Q27" s="78" t="s">
        <v>2085</v>
      </c>
      <c r="R27" s="78" t="s">
        <v>2042</v>
      </c>
      <c r="S27" s="78" t="s">
        <v>2086</v>
      </c>
      <c r="T27" s="78" t="s">
        <v>2044</v>
      </c>
      <c r="U27" s="78" t="s">
        <v>2087</v>
      </c>
      <c r="V27" s="78" t="s">
        <v>2045</v>
      </c>
    </row>
    <row r="28" spans="1:22" ht="15">
      <c r="A28" s="78" t="s">
        <v>509</v>
      </c>
      <c r="B28" s="78">
        <v>9</v>
      </c>
      <c r="C28" s="78" t="s">
        <v>508</v>
      </c>
      <c r="D28" s="78">
        <v>6</v>
      </c>
      <c r="E28" s="78" t="s">
        <v>327</v>
      </c>
      <c r="F28" s="78">
        <v>3</v>
      </c>
      <c r="G28" s="78" t="s">
        <v>509</v>
      </c>
      <c r="H28" s="78">
        <v>3</v>
      </c>
      <c r="I28" s="78" t="s">
        <v>516</v>
      </c>
      <c r="J28" s="78">
        <v>1</v>
      </c>
      <c r="K28" s="78"/>
      <c r="L28" s="78"/>
      <c r="M28" s="78"/>
      <c r="N28" s="78"/>
      <c r="O28" s="78"/>
      <c r="P28" s="78"/>
      <c r="Q28" s="78"/>
      <c r="R28" s="78"/>
      <c r="S28" s="78"/>
      <c r="T28" s="78"/>
      <c r="U28" s="78"/>
      <c r="V28" s="78"/>
    </row>
    <row r="29" spans="1:22" ht="15">
      <c r="A29" s="78" t="s">
        <v>508</v>
      </c>
      <c r="B29" s="78">
        <v>8</v>
      </c>
      <c r="C29" s="78" t="s">
        <v>509</v>
      </c>
      <c r="D29" s="78">
        <v>3</v>
      </c>
      <c r="E29" s="78" t="s">
        <v>2068</v>
      </c>
      <c r="F29" s="78">
        <v>3</v>
      </c>
      <c r="G29" s="78" t="s">
        <v>303</v>
      </c>
      <c r="H29" s="78">
        <v>2</v>
      </c>
      <c r="I29" s="78"/>
      <c r="J29" s="78"/>
      <c r="K29" s="78"/>
      <c r="L29" s="78"/>
      <c r="M29" s="78"/>
      <c r="N29" s="78"/>
      <c r="O29" s="78"/>
      <c r="P29" s="78"/>
      <c r="Q29" s="78"/>
      <c r="R29" s="78"/>
      <c r="S29" s="78"/>
      <c r="T29" s="78"/>
      <c r="U29" s="78"/>
      <c r="V29" s="78"/>
    </row>
    <row r="30" spans="1:22" ht="15">
      <c r="A30" s="78" t="s">
        <v>327</v>
      </c>
      <c r="B30" s="78">
        <v>6</v>
      </c>
      <c r="C30" s="78" t="s">
        <v>510</v>
      </c>
      <c r="D30" s="78">
        <v>3</v>
      </c>
      <c r="E30" s="78" t="s">
        <v>2069</v>
      </c>
      <c r="F30" s="78">
        <v>2</v>
      </c>
      <c r="G30" s="78" t="s">
        <v>508</v>
      </c>
      <c r="H30" s="78">
        <v>1</v>
      </c>
      <c r="I30" s="78"/>
      <c r="J30" s="78"/>
      <c r="K30" s="78"/>
      <c r="L30" s="78"/>
      <c r="M30" s="78"/>
      <c r="N30" s="78"/>
      <c r="O30" s="78"/>
      <c r="P30" s="78"/>
      <c r="Q30" s="78"/>
      <c r="R30" s="78"/>
      <c r="S30" s="78"/>
      <c r="T30" s="78"/>
      <c r="U30" s="78"/>
      <c r="V30" s="78"/>
    </row>
    <row r="31" spans="1:22" ht="15">
      <c r="A31" s="78" t="s">
        <v>2067</v>
      </c>
      <c r="B31" s="78">
        <v>4</v>
      </c>
      <c r="C31" s="78" t="s">
        <v>2072</v>
      </c>
      <c r="D31" s="78">
        <v>1</v>
      </c>
      <c r="E31" s="78" t="s">
        <v>2074</v>
      </c>
      <c r="F31" s="78">
        <v>1</v>
      </c>
      <c r="G31" s="78"/>
      <c r="H31" s="78"/>
      <c r="I31" s="78"/>
      <c r="J31" s="78"/>
      <c r="K31" s="78"/>
      <c r="L31" s="78"/>
      <c r="M31" s="78"/>
      <c r="N31" s="78"/>
      <c r="O31" s="78"/>
      <c r="P31" s="78"/>
      <c r="Q31" s="78"/>
      <c r="R31" s="78"/>
      <c r="S31" s="78"/>
      <c r="T31" s="78"/>
      <c r="U31" s="78"/>
      <c r="V31" s="78"/>
    </row>
    <row r="32" spans="1:22" ht="15">
      <c r="A32" s="78" t="s">
        <v>510</v>
      </c>
      <c r="B32" s="78">
        <v>3</v>
      </c>
      <c r="C32" s="78" t="s">
        <v>327</v>
      </c>
      <c r="D32" s="78">
        <v>1</v>
      </c>
      <c r="E32" s="78" t="s">
        <v>2075</v>
      </c>
      <c r="F32" s="78">
        <v>1</v>
      </c>
      <c r="G32" s="78"/>
      <c r="H32" s="78"/>
      <c r="I32" s="78"/>
      <c r="J32" s="78"/>
      <c r="K32" s="78"/>
      <c r="L32" s="78"/>
      <c r="M32" s="78"/>
      <c r="N32" s="78"/>
      <c r="O32" s="78"/>
      <c r="P32" s="78"/>
      <c r="Q32" s="78"/>
      <c r="R32" s="78"/>
      <c r="S32" s="78"/>
      <c r="T32" s="78"/>
      <c r="U32" s="78"/>
      <c r="V32" s="78"/>
    </row>
    <row r="33" spans="1:22" ht="15">
      <c r="A33" s="78" t="s">
        <v>2068</v>
      </c>
      <c r="B33" s="78">
        <v>3</v>
      </c>
      <c r="C33" s="78"/>
      <c r="D33" s="78"/>
      <c r="E33" s="78" t="s">
        <v>2076</v>
      </c>
      <c r="F33" s="78">
        <v>1</v>
      </c>
      <c r="G33" s="78"/>
      <c r="H33" s="78"/>
      <c r="I33" s="78"/>
      <c r="J33" s="78"/>
      <c r="K33" s="78"/>
      <c r="L33" s="78"/>
      <c r="M33" s="78"/>
      <c r="N33" s="78"/>
      <c r="O33" s="78"/>
      <c r="P33" s="78"/>
      <c r="Q33" s="78"/>
      <c r="R33" s="78"/>
      <c r="S33" s="78"/>
      <c r="T33" s="78"/>
      <c r="U33" s="78"/>
      <c r="V33" s="78"/>
    </row>
    <row r="34" spans="1:22" ht="15">
      <c r="A34" s="78" t="s">
        <v>303</v>
      </c>
      <c r="B34" s="78">
        <v>2</v>
      </c>
      <c r="C34" s="78"/>
      <c r="D34" s="78"/>
      <c r="E34" s="78" t="s">
        <v>508</v>
      </c>
      <c r="F34" s="78">
        <v>1</v>
      </c>
      <c r="G34" s="78"/>
      <c r="H34" s="78"/>
      <c r="I34" s="78"/>
      <c r="J34" s="78"/>
      <c r="K34" s="78"/>
      <c r="L34" s="78"/>
      <c r="M34" s="78"/>
      <c r="N34" s="78"/>
      <c r="O34" s="78"/>
      <c r="P34" s="78"/>
      <c r="Q34" s="78"/>
      <c r="R34" s="78"/>
      <c r="S34" s="78"/>
      <c r="T34" s="78"/>
      <c r="U34" s="78"/>
      <c r="V34" s="78"/>
    </row>
    <row r="35" spans="1:22" ht="15">
      <c r="A35" s="78" t="s">
        <v>2069</v>
      </c>
      <c r="B35" s="78">
        <v>2</v>
      </c>
      <c r="C35" s="78"/>
      <c r="D35" s="78"/>
      <c r="E35" s="78" t="s">
        <v>2077</v>
      </c>
      <c r="F35" s="78">
        <v>1</v>
      </c>
      <c r="G35" s="78"/>
      <c r="H35" s="78"/>
      <c r="I35" s="78"/>
      <c r="J35" s="78"/>
      <c r="K35" s="78"/>
      <c r="L35" s="78"/>
      <c r="M35" s="78"/>
      <c r="N35" s="78"/>
      <c r="O35" s="78"/>
      <c r="P35" s="78"/>
      <c r="Q35" s="78"/>
      <c r="R35" s="78"/>
      <c r="S35" s="78"/>
      <c r="T35" s="78"/>
      <c r="U35" s="78"/>
      <c r="V35" s="78"/>
    </row>
    <row r="36" spans="1:22" ht="15">
      <c r="A36" s="78" t="s">
        <v>2070</v>
      </c>
      <c r="B36" s="78">
        <v>2</v>
      </c>
      <c r="C36" s="78"/>
      <c r="D36" s="78"/>
      <c r="E36" s="78" t="s">
        <v>2078</v>
      </c>
      <c r="F36" s="78">
        <v>1</v>
      </c>
      <c r="G36" s="78"/>
      <c r="H36" s="78"/>
      <c r="I36" s="78"/>
      <c r="J36" s="78"/>
      <c r="K36" s="78"/>
      <c r="L36" s="78"/>
      <c r="M36" s="78"/>
      <c r="N36" s="78"/>
      <c r="O36" s="78"/>
      <c r="P36" s="78"/>
      <c r="Q36" s="78"/>
      <c r="R36" s="78"/>
      <c r="S36" s="78"/>
      <c r="T36" s="78"/>
      <c r="U36" s="78"/>
      <c r="V36" s="78"/>
    </row>
    <row r="37" spans="1:22" ht="15">
      <c r="A37" s="78" t="s">
        <v>513</v>
      </c>
      <c r="B37" s="78">
        <v>2</v>
      </c>
      <c r="C37" s="78"/>
      <c r="D37" s="78"/>
      <c r="E37" s="78" t="s">
        <v>2079</v>
      </c>
      <c r="F37" s="78">
        <v>1</v>
      </c>
      <c r="G37" s="78"/>
      <c r="H37" s="78"/>
      <c r="I37" s="78"/>
      <c r="J37" s="78"/>
      <c r="K37" s="78"/>
      <c r="L37" s="78"/>
      <c r="M37" s="78"/>
      <c r="N37" s="78"/>
      <c r="O37" s="78"/>
      <c r="P37" s="78"/>
      <c r="Q37" s="78"/>
      <c r="R37" s="78"/>
      <c r="S37" s="78"/>
      <c r="T37" s="78"/>
      <c r="U37" s="78"/>
      <c r="V37" s="78"/>
    </row>
    <row r="40" spans="1:22" ht="15" customHeight="1">
      <c r="A40" s="13" t="s">
        <v>2093</v>
      </c>
      <c r="B40" s="13" t="s">
        <v>2023</v>
      </c>
      <c r="C40" s="13" t="s">
        <v>2101</v>
      </c>
      <c r="D40" s="13" t="s">
        <v>2026</v>
      </c>
      <c r="E40" s="13" t="s">
        <v>2106</v>
      </c>
      <c r="F40" s="13" t="s">
        <v>2030</v>
      </c>
      <c r="G40" s="13" t="s">
        <v>2113</v>
      </c>
      <c r="H40" s="13" t="s">
        <v>2032</v>
      </c>
      <c r="I40" s="13" t="s">
        <v>2122</v>
      </c>
      <c r="J40" s="13" t="s">
        <v>2034</v>
      </c>
      <c r="K40" s="13" t="s">
        <v>2129</v>
      </c>
      <c r="L40" s="13" t="s">
        <v>2036</v>
      </c>
      <c r="M40" s="13" t="s">
        <v>2132</v>
      </c>
      <c r="N40" s="13" t="s">
        <v>2038</v>
      </c>
      <c r="O40" s="13" t="s">
        <v>2135</v>
      </c>
      <c r="P40" s="13" t="s">
        <v>2040</v>
      </c>
      <c r="Q40" s="13" t="s">
        <v>2137</v>
      </c>
      <c r="R40" s="13" t="s">
        <v>2042</v>
      </c>
      <c r="S40" s="78" t="s">
        <v>2145</v>
      </c>
      <c r="T40" s="78" t="s">
        <v>2044</v>
      </c>
      <c r="U40" s="13" t="s">
        <v>2146</v>
      </c>
      <c r="V40" s="13" t="s">
        <v>2045</v>
      </c>
    </row>
    <row r="41" spans="1:22" ht="15">
      <c r="A41" s="84" t="s">
        <v>2094</v>
      </c>
      <c r="B41" s="84">
        <v>190</v>
      </c>
      <c r="C41" s="84" t="s">
        <v>2067</v>
      </c>
      <c r="D41" s="84">
        <v>46</v>
      </c>
      <c r="E41" s="84" t="s">
        <v>2067</v>
      </c>
      <c r="F41" s="84">
        <v>39</v>
      </c>
      <c r="G41" s="84" t="s">
        <v>2114</v>
      </c>
      <c r="H41" s="84">
        <v>17</v>
      </c>
      <c r="I41" s="84" t="s">
        <v>327</v>
      </c>
      <c r="J41" s="84">
        <v>5</v>
      </c>
      <c r="K41" s="84" t="s">
        <v>338</v>
      </c>
      <c r="L41" s="84">
        <v>3</v>
      </c>
      <c r="M41" s="84" t="s">
        <v>358</v>
      </c>
      <c r="N41" s="84">
        <v>2</v>
      </c>
      <c r="O41" s="84" t="s">
        <v>334</v>
      </c>
      <c r="P41" s="84">
        <v>2</v>
      </c>
      <c r="Q41" s="84" t="s">
        <v>2138</v>
      </c>
      <c r="R41" s="84">
        <v>6</v>
      </c>
      <c r="S41" s="84"/>
      <c r="T41" s="84"/>
      <c r="U41" s="84" t="s">
        <v>341</v>
      </c>
      <c r="V41" s="84">
        <v>2</v>
      </c>
    </row>
    <row r="42" spans="1:22" ht="15">
      <c r="A42" s="84" t="s">
        <v>2095</v>
      </c>
      <c r="B42" s="84">
        <v>47</v>
      </c>
      <c r="C42" s="84" t="s">
        <v>314</v>
      </c>
      <c r="D42" s="84">
        <v>27</v>
      </c>
      <c r="E42" s="84" t="s">
        <v>327</v>
      </c>
      <c r="F42" s="84">
        <v>25</v>
      </c>
      <c r="G42" s="84" t="s">
        <v>2115</v>
      </c>
      <c r="H42" s="84">
        <v>12</v>
      </c>
      <c r="I42" s="84" t="s">
        <v>2123</v>
      </c>
      <c r="J42" s="84">
        <v>3</v>
      </c>
      <c r="K42" s="84" t="s">
        <v>2130</v>
      </c>
      <c r="L42" s="84">
        <v>3</v>
      </c>
      <c r="M42" s="84" t="s">
        <v>2067</v>
      </c>
      <c r="N42" s="84">
        <v>2</v>
      </c>
      <c r="O42" s="84" t="s">
        <v>2067</v>
      </c>
      <c r="P42" s="84">
        <v>2</v>
      </c>
      <c r="Q42" s="84" t="s">
        <v>346</v>
      </c>
      <c r="R42" s="84">
        <v>3</v>
      </c>
      <c r="S42" s="84"/>
      <c r="T42" s="84"/>
      <c r="U42" s="84" t="s">
        <v>340</v>
      </c>
      <c r="V42" s="84">
        <v>2</v>
      </c>
    </row>
    <row r="43" spans="1:22" ht="15">
      <c r="A43" s="84" t="s">
        <v>2096</v>
      </c>
      <c r="B43" s="84">
        <v>0</v>
      </c>
      <c r="C43" s="84" t="s">
        <v>327</v>
      </c>
      <c r="D43" s="84">
        <v>25</v>
      </c>
      <c r="E43" s="84" t="s">
        <v>2107</v>
      </c>
      <c r="F43" s="84">
        <v>11</v>
      </c>
      <c r="G43" s="84" t="s">
        <v>327</v>
      </c>
      <c r="H43" s="84">
        <v>11</v>
      </c>
      <c r="I43" s="84" t="s">
        <v>314</v>
      </c>
      <c r="J43" s="84">
        <v>3</v>
      </c>
      <c r="K43" s="84" t="s">
        <v>339</v>
      </c>
      <c r="L43" s="84">
        <v>2</v>
      </c>
      <c r="M43" s="84" t="s">
        <v>327</v>
      </c>
      <c r="N43" s="84">
        <v>2</v>
      </c>
      <c r="O43" s="84" t="s">
        <v>2136</v>
      </c>
      <c r="P43" s="84">
        <v>2</v>
      </c>
      <c r="Q43" s="84" t="s">
        <v>2067</v>
      </c>
      <c r="R43" s="84">
        <v>3</v>
      </c>
      <c r="S43" s="84"/>
      <c r="T43" s="84"/>
      <c r="U43" s="84" t="s">
        <v>2147</v>
      </c>
      <c r="V43" s="84">
        <v>2</v>
      </c>
    </row>
    <row r="44" spans="1:22" ht="15">
      <c r="A44" s="84" t="s">
        <v>2097</v>
      </c>
      <c r="B44" s="84">
        <v>3054</v>
      </c>
      <c r="C44" s="84" t="s">
        <v>2099</v>
      </c>
      <c r="D44" s="84">
        <v>22</v>
      </c>
      <c r="E44" s="84" t="s">
        <v>2108</v>
      </c>
      <c r="F44" s="84">
        <v>10</v>
      </c>
      <c r="G44" s="84" t="s">
        <v>2116</v>
      </c>
      <c r="H44" s="84">
        <v>10</v>
      </c>
      <c r="I44" s="84" t="s">
        <v>286</v>
      </c>
      <c r="J44" s="84">
        <v>3</v>
      </c>
      <c r="K44" s="84" t="s">
        <v>337</v>
      </c>
      <c r="L44" s="84">
        <v>2</v>
      </c>
      <c r="M44" s="84" t="s">
        <v>2133</v>
      </c>
      <c r="N44" s="84">
        <v>2</v>
      </c>
      <c r="O44" s="84" t="s">
        <v>327</v>
      </c>
      <c r="P44" s="84">
        <v>2</v>
      </c>
      <c r="Q44" s="84" t="s">
        <v>2139</v>
      </c>
      <c r="R44" s="84">
        <v>2</v>
      </c>
      <c r="S44" s="84"/>
      <c r="T44" s="84"/>
      <c r="U44" s="84" t="s">
        <v>2148</v>
      </c>
      <c r="V44" s="84">
        <v>2</v>
      </c>
    </row>
    <row r="45" spans="1:22" ht="15">
      <c r="A45" s="84" t="s">
        <v>2098</v>
      </c>
      <c r="B45" s="84">
        <v>3291</v>
      </c>
      <c r="C45" s="84" t="s">
        <v>2100</v>
      </c>
      <c r="D45" s="84">
        <v>22</v>
      </c>
      <c r="E45" s="84" t="s">
        <v>2109</v>
      </c>
      <c r="F45" s="84">
        <v>8</v>
      </c>
      <c r="G45" s="84" t="s">
        <v>2117</v>
      </c>
      <c r="H45" s="84">
        <v>10</v>
      </c>
      <c r="I45" s="84" t="s">
        <v>342</v>
      </c>
      <c r="J45" s="84">
        <v>3</v>
      </c>
      <c r="K45" s="84" t="s">
        <v>2067</v>
      </c>
      <c r="L45" s="84">
        <v>2</v>
      </c>
      <c r="M45" s="84" t="s">
        <v>2134</v>
      </c>
      <c r="N45" s="84">
        <v>2</v>
      </c>
      <c r="O45" s="84"/>
      <c r="P45" s="84"/>
      <c r="Q45" s="84" t="s">
        <v>2140</v>
      </c>
      <c r="R45" s="84">
        <v>2</v>
      </c>
      <c r="S45" s="84"/>
      <c r="T45" s="84"/>
      <c r="U45" s="84" t="s">
        <v>2149</v>
      </c>
      <c r="V45" s="84">
        <v>2</v>
      </c>
    </row>
    <row r="46" spans="1:22" ht="15">
      <c r="A46" s="84" t="s">
        <v>2067</v>
      </c>
      <c r="B46" s="84">
        <v>135</v>
      </c>
      <c r="C46" s="84" t="s">
        <v>2074</v>
      </c>
      <c r="D46" s="84">
        <v>13</v>
      </c>
      <c r="E46" s="84" t="s">
        <v>2099</v>
      </c>
      <c r="F46" s="84">
        <v>5</v>
      </c>
      <c r="G46" s="84" t="s">
        <v>2076</v>
      </c>
      <c r="H46" s="84">
        <v>10</v>
      </c>
      <c r="I46" s="84" t="s">
        <v>2124</v>
      </c>
      <c r="J46" s="84">
        <v>3</v>
      </c>
      <c r="K46" s="84" t="s">
        <v>2131</v>
      </c>
      <c r="L46" s="84">
        <v>2</v>
      </c>
      <c r="M46" s="84"/>
      <c r="N46" s="84"/>
      <c r="O46" s="84"/>
      <c r="P46" s="84"/>
      <c r="Q46" s="84" t="s">
        <v>2121</v>
      </c>
      <c r="R46" s="84">
        <v>2</v>
      </c>
      <c r="S46" s="84"/>
      <c r="T46" s="84"/>
      <c r="U46" s="84" t="s">
        <v>327</v>
      </c>
      <c r="V46" s="84">
        <v>2</v>
      </c>
    </row>
    <row r="47" spans="1:22" ht="15">
      <c r="A47" s="84" t="s">
        <v>327</v>
      </c>
      <c r="B47" s="84">
        <v>103</v>
      </c>
      <c r="C47" s="84" t="s">
        <v>2102</v>
      </c>
      <c r="D47" s="84">
        <v>12</v>
      </c>
      <c r="E47" s="84" t="s">
        <v>2074</v>
      </c>
      <c r="F47" s="84">
        <v>5</v>
      </c>
      <c r="G47" s="84" t="s">
        <v>2118</v>
      </c>
      <c r="H47" s="84">
        <v>10</v>
      </c>
      <c r="I47" s="84" t="s">
        <v>2125</v>
      </c>
      <c r="J47" s="84">
        <v>3</v>
      </c>
      <c r="K47" s="84" t="s">
        <v>2121</v>
      </c>
      <c r="L47" s="84">
        <v>2</v>
      </c>
      <c r="M47" s="84"/>
      <c r="N47" s="84"/>
      <c r="O47" s="84"/>
      <c r="P47" s="84"/>
      <c r="Q47" s="84" t="s">
        <v>2141</v>
      </c>
      <c r="R47" s="84">
        <v>2</v>
      </c>
      <c r="S47" s="84"/>
      <c r="T47" s="84"/>
      <c r="U47" s="84" t="s">
        <v>2150</v>
      </c>
      <c r="V47" s="84">
        <v>2</v>
      </c>
    </row>
    <row r="48" spans="1:22" ht="15">
      <c r="A48" s="84" t="s">
        <v>314</v>
      </c>
      <c r="B48" s="84">
        <v>34</v>
      </c>
      <c r="C48" s="84" t="s">
        <v>2103</v>
      </c>
      <c r="D48" s="84">
        <v>11</v>
      </c>
      <c r="E48" s="84" t="s">
        <v>2110</v>
      </c>
      <c r="F48" s="84">
        <v>5</v>
      </c>
      <c r="G48" s="84" t="s">
        <v>2119</v>
      </c>
      <c r="H48" s="84">
        <v>10</v>
      </c>
      <c r="I48" s="84" t="s">
        <v>2126</v>
      </c>
      <c r="J48" s="84">
        <v>3</v>
      </c>
      <c r="K48" s="84" t="s">
        <v>327</v>
      </c>
      <c r="L48" s="84">
        <v>2</v>
      </c>
      <c r="M48" s="84"/>
      <c r="N48" s="84"/>
      <c r="O48" s="84"/>
      <c r="P48" s="84"/>
      <c r="Q48" s="84" t="s">
        <v>2142</v>
      </c>
      <c r="R48" s="84">
        <v>2</v>
      </c>
      <c r="S48" s="84"/>
      <c r="T48" s="84"/>
      <c r="U48" s="84" t="s">
        <v>2067</v>
      </c>
      <c r="V48" s="84">
        <v>2</v>
      </c>
    </row>
    <row r="49" spans="1:22" ht="15">
      <c r="A49" s="84" t="s">
        <v>2099</v>
      </c>
      <c r="B49" s="84">
        <v>34</v>
      </c>
      <c r="C49" s="84" t="s">
        <v>2104</v>
      </c>
      <c r="D49" s="84">
        <v>11</v>
      </c>
      <c r="E49" s="84" t="s">
        <v>2111</v>
      </c>
      <c r="F49" s="84">
        <v>4</v>
      </c>
      <c r="G49" s="84" t="s">
        <v>2120</v>
      </c>
      <c r="H49" s="84">
        <v>10</v>
      </c>
      <c r="I49" s="84" t="s">
        <v>2127</v>
      </c>
      <c r="J49" s="84">
        <v>3</v>
      </c>
      <c r="K49" s="84"/>
      <c r="L49" s="84"/>
      <c r="M49" s="84"/>
      <c r="N49" s="84"/>
      <c r="O49" s="84"/>
      <c r="P49" s="84"/>
      <c r="Q49" s="84" t="s">
        <v>2143</v>
      </c>
      <c r="R49" s="84">
        <v>2</v>
      </c>
      <c r="S49" s="84"/>
      <c r="T49" s="84"/>
      <c r="U49" s="84" t="s">
        <v>2108</v>
      </c>
      <c r="V49" s="84">
        <v>2</v>
      </c>
    </row>
    <row r="50" spans="1:22" ht="15">
      <c r="A50" s="84" t="s">
        <v>2100</v>
      </c>
      <c r="B50" s="84">
        <v>27</v>
      </c>
      <c r="C50" s="84" t="s">
        <v>2105</v>
      </c>
      <c r="D50" s="84">
        <v>10</v>
      </c>
      <c r="E50" s="84" t="s">
        <v>2112</v>
      </c>
      <c r="F50" s="84">
        <v>4</v>
      </c>
      <c r="G50" s="84" t="s">
        <v>2121</v>
      </c>
      <c r="H50" s="84">
        <v>10</v>
      </c>
      <c r="I50" s="84" t="s">
        <v>2128</v>
      </c>
      <c r="J50" s="84">
        <v>3</v>
      </c>
      <c r="K50" s="84"/>
      <c r="L50" s="84"/>
      <c r="M50" s="84"/>
      <c r="N50" s="84"/>
      <c r="O50" s="84"/>
      <c r="P50" s="84"/>
      <c r="Q50" s="84" t="s">
        <v>2144</v>
      </c>
      <c r="R50" s="84">
        <v>2</v>
      </c>
      <c r="S50" s="84"/>
      <c r="T50" s="84"/>
      <c r="U50" s="84" t="s">
        <v>2151</v>
      </c>
      <c r="V50" s="84">
        <v>2</v>
      </c>
    </row>
    <row r="53" spans="1:22" ht="15" customHeight="1">
      <c r="A53" s="13" t="s">
        <v>2176</v>
      </c>
      <c r="B53" s="13" t="s">
        <v>2023</v>
      </c>
      <c r="C53" s="13" t="s">
        <v>2187</v>
      </c>
      <c r="D53" s="13" t="s">
        <v>2026</v>
      </c>
      <c r="E53" s="13" t="s">
        <v>2193</v>
      </c>
      <c r="F53" s="13" t="s">
        <v>2030</v>
      </c>
      <c r="G53" s="13" t="s">
        <v>2200</v>
      </c>
      <c r="H53" s="13" t="s">
        <v>2032</v>
      </c>
      <c r="I53" s="13" t="s">
        <v>2207</v>
      </c>
      <c r="J53" s="13" t="s">
        <v>2034</v>
      </c>
      <c r="K53" s="13" t="s">
        <v>2218</v>
      </c>
      <c r="L53" s="13" t="s">
        <v>2036</v>
      </c>
      <c r="M53" s="78" t="s">
        <v>2224</v>
      </c>
      <c r="N53" s="78" t="s">
        <v>2038</v>
      </c>
      <c r="O53" s="78" t="s">
        <v>2225</v>
      </c>
      <c r="P53" s="78" t="s">
        <v>2040</v>
      </c>
      <c r="Q53" s="13" t="s">
        <v>2226</v>
      </c>
      <c r="R53" s="13" t="s">
        <v>2042</v>
      </c>
      <c r="S53" s="78" t="s">
        <v>2237</v>
      </c>
      <c r="T53" s="78" t="s">
        <v>2044</v>
      </c>
      <c r="U53" s="13" t="s">
        <v>2238</v>
      </c>
      <c r="V53" s="13" t="s">
        <v>2045</v>
      </c>
    </row>
    <row r="54" spans="1:22" ht="15">
      <c r="A54" s="84" t="s">
        <v>2177</v>
      </c>
      <c r="B54" s="84">
        <v>32</v>
      </c>
      <c r="C54" s="84" t="s">
        <v>2177</v>
      </c>
      <c r="D54" s="84">
        <v>12</v>
      </c>
      <c r="E54" s="84" t="s">
        <v>2177</v>
      </c>
      <c r="F54" s="84">
        <v>9</v>
      </c>
      <c r="G54" s="84" t="s">
        <v>2183</v>
      </c>
      <c r="H54" s="84">
        <v>10</v>
      </c>
      <c r="I54" s="84" t="s">
        <v>2208</v>
      </c>
      <c r="J54" s="84">
        <v>3</v>
      </c>
      <c r="K54" s="84" t="s">
        <v>2219</v>
      </c>
      <c r="L54" s="84">
        <v>2</v>
      </c>
      <c r="M54" s="84"/>
      <c r="N54" s="84"/>
      <c r="O54" s="84"/>
      <c r="P54" s="84"/>
      <c r="Q54" s="84" t="s">
        <v>2227</v>
      </c>
      <c r="R54" s="84">
        <v>2</v>
      </c>
      <c r="S54" s="84"/>
      <c r="T54" s="84"/>
      <c r="U54" s="84" t="s">
        <v>2239</v>
      </c>
      <c r="V54" s="84">
        <v>2</v>
      </c>
    </row>
    <row r="55" spans="1:22" ht="15">
      <c r="A55" s="84" t="s">
        <v>2178</v>
      </c>
      <c r="B55" s="84">
        <v>21</v>
      </c>
      <c r="C55" s="84" t="s">
        <v>2178</v>
      </c>
      <c r="D55" s="84">
        <v>10</v>
      </c>
      <c r="E55" s="84" t="s">
        <v>2194</v>
      </c>
      <c r="F55" s="84">
        <v>5</v>
      </c>
      <c r="G55" s="84" t="s">
        <v>2184</v>
      </c>
      <c r="H55" s="84">
        <v>10</v>
      </c>
      <c r="I55" s="84" t="s">
        <v>2209</v>
      </c>
      <c r="J55" s="84">
        <v>3</v>
      </c>
      <c r="K55" s="84" t="s">
        <v>2220</v>
      </c>
      <c r="L55" s="84">
        <v>2</v>
      </c>
      <c r="M55" s="84"/>
      <c r="N55" s="84"/>
      <c r="O55" s="84"/>
      <c r="P55" s="84"/>
      <c r="Q55" s="84" t="s">
        <v>2228</v>
      </c>
      <c r="R55" s="84">
        <v>2</v>
      </c>
      <c r="S55" s="84"/>
      <c r="T55" s="84"/>
      <c r="U55" s="84" t="s">
        <v>2240</v>
      </c>
      <c r="V55" s="84">
        <v>2</v>
      </c>
    </row>
    <row r="56" spans="1:22" ht="15">
      <c r="A56" s="84" t="s">
        <v>2179</v>
      </c>
      <c r="B56" s="84">
        <v>21</v>
      </c>
      <c r="C56" s="84" t="s">
        <v>2179</v>
      </c>
      <c r="D56" s="84">
        <v>10</v>
      </c>
      <c r="E56" s="84" t="s">
        <v>2180</v>
      </c>
      <c r="F56" s="84">
        <v>5</v>
      </c>
      <c r="G56" s="84" t="s">
        <v>2185</v>
      </c>
      <c r="H56" s="84">
        <v>10</v>
      </c>
      <c r="I56" s="84" t="s">
        <v>2210</v>
      </c>
      <c r="J56" s="84">
        <v>3</v>
      </c>
      <c r="K56" s="84" t="s">
        <v>2221</v>
      </c>
      <c r="L56" s="84">
        <v>2</v>
      </c>
      <c r="M56" s="84"/>
      <c r="N56" s="84"/>
      <c r="O56" s="84"/>
      <c r="P56" s="84"/>
      <c r="Q56" s="84" t="s">
        <v>2229</v>
      </c>
      <c r="R56" s="84">
        <v>2</v>
      </c>
      <c r="S56" s="84"/>
      <c r="T56" s="84"/>
      <c r="U56" s="84" t="s">
        <v>2241</v>
      </c>
      <c r="V56" s="84">
        <v>2</v>
      </c>
    </row>
    <row r="57" spans="1:22" ht="15">
      <c r="A57" s="84" t="s">
        <v>2180</v>
      </c>
      <c r="B57" s="84">
        <v>12</v>
      </c>
      <c r="C57" s="84" t="s">
        <v>2181</v>
      </c>
      <c r="D57" s="84">
        <v>10</v>
      </c>
      <c r="E57" s="84" t="s">
        <v>2178</v>
      </c>
      <c r="F57" s="84">
        <v>4</v>
      </c>
      <c r="G57" s="84" t="s">
        <v>2186</v>
      </c>
      <c r="H57" s="84">
        <v>10</v>
      </c>
      <c r="I57" s="84" t="s">
        <v>2211</v>
      </c>
      <c r="J57" s="84">
        <v>3</v>
      </c>
      <c r="K57" s="84" t="s">
        <v>2222</v>
      </c>
      <c r="L57" s="84">
        <v>2</v>
      </c>
      <c r="M57" s="84"/>
      <c r="N57" s="84"/>
      <c r="O57" s="84"/>
      <c r="P57" s="84"/>
      <c r="Q57" s="84" t="s">
        <v>2230</v>
      </c>
      <c r="R57" s="84">
        <v>2</v>
      </c>
      <c r="S57" s="84"/>
      <c r="T57" s="84"/>
      <c r="U57" s="84" t="s">
        <v>2242</v>
      </c>
      <c r="V57" s="84">
        <v>2</v>
      </c>
    </row>
    <row r="58" spans="1:22" ht="15">
      <c r="A58" s="84" t="s">
        <v>2181</v>
      </c>
      <c r="B58" s="84">
        <v>11</v>
      </c>
      <c r="C58" s="84" t="s">
        <v>2182</v>
      </c>
      <c r="D58" s="84">
        <v>10</v>
      </c>
      <c r="E58" s="84" t="s">
        <v>2179</v>
      </c>
      <c r="F58" s="84">
        <v>4</v>
      </c>
      <c r="G58" s="84" t="s">
        <v>2201</v>
      </c>
      <c r="H58" s="84">
        <v>10</v>
      </c>
      <c r="I58" s="84" t="s">
        <v>2212</v>
      </c>
      <c r="J58" s="84">
        <v>3</v>
      </c>
      <c r="K58" s="84" t="s">
        <v>2223</v>
      </c>
      <c r="L58" s="84">
        <v>2</v>
      </c>
      <c r="M58" s="84"/>
      <c r="N58" s="84"/>
      <c r="O58" s="84"/>
      <c r="P58" s="84"/>
      <c r="Q58" s="84" t="s">
        <v>2231</v>
      </c>
      <c r="R58" s="84">
        <v>2</v>
      </c>
      <c r="S58" s="84"/>
      <c r="T58" s="84"/>
      <c r="U58" s="84" t="s">
        <v>2243</v>
      </c>
      <c r="V58" s="84">
        <v>2</v>
      </c>
    </row>
    <row r="59" spans="1:22" ht="15">
      <c r="A59" s="84" t="s">
        <v>2182</v>
      </c>
      <c r="B59" s="84">
        <v>10</v>
      </c>
      <c r="C59" s="84" t="s">
        <v>2188</v>
      </c>
      <c r="D59" s="84">
        <v>9</v>
      </c>
      <c r="E59" s="84" t="s">
        <v>2195</v>
      </c>
      <c r="F59" s="84">
        <v>3</v>
      </c>
      <c r="G59" s="84" t="s">
        <v>2202</v>
      </c>
      <c r="H59" s="84">
        <v>10</v>
      </c>
      <c r="I59" s="84" t="s">
        <v>2213</v>
      </c>
      <c r="J59" s="84">
        <v>3</v>
      </c>
      <c r="K59" s="84"/>
      <c r="L59" s="84"/>
      <c r="M59" s="84"/>
      <c r="N59" s="84"/>
      <c r="O59" s="84"/>
      <c r="P59" s="84"/>
      <c r="Q59" s="84" t="s">
        <v>2232</v>
      </c>
      <c r="R59" s="84">
        <v>2</v>
      </c>
      <c r="S59" s="84"/>
      <c r="T59" s="84"/>
      <c r="U59" s="84" t="s">
        <v>2244</v>
      </c>
      <c r="V59" s="84">
        <v>2</v>
      </c>
    </row>
    <row r="60" spans="1:22" ht="15">
      <c r="A60" s="84" t="s">
        <v>2183</v>
      </c>
      <c r="B60" s="84">
        <v>10</v>
      </c>
      <c r="C60" s="84" t="s">
        <v>2189</v>
      </c>
      <c r="D60" s="84">
        <v>9</v>
      </c>
      <c r="E60" s="84" t="s">
        <v>2196</v>
      </c>
      <c r="F60" s="84">
        <v>3</v>
      </c>
      <c r="G60" s="84" t="s">
        <v>2203</v>
      </c>
      <c r="H60" s="84">
        <v>10</v>
      </c>
      <c r="I60" s="84" t="s">
        <v>2214</v>
      </c>
      <c r="J60" s="84">
        <v>3</v>
      </c>
      <c r="K60" s="84"/>
      <c r="L60" s="84"/>
      <c r="M60" s="84"/>
      <c r="N60" s="84"/>
      <c r="O60" s="84"/>
      <c r="P60" s="84"/>
      <c r="Q60" s="84" t="s">
        <v>2233</v>
      </c>
      <c r="R60" s="84">
        <v>2</v>
      </c>
      <c r="S60" s="84"/>
      <c r="T60" s="84"/>
      <c r="U60" s="84" t="s">
        <v>2245</v>
      </c>
      <c r="V60" s="84">
        <v>2</v>
      </c>
    </row>
    <row r="61" spans="1:22" ht="15">
      <c r="A61" s="84" t="s">
        <v>2184</v>
      </c>
      <c r="B61" s="84">
        <v>10</v>
      </c>
      <c r="C61" s="84" t="s">
        <v>2190</v>
      </c>
      <c r="D61" s="84">
        <v>9</v>
      </c>
      <c r="E61" s="84" t="s">
        <v>2197</v>
      </c>
      <c r="F61" s="84">
        <v>2</v>
      </c>
      <c r="G61" s="84" t="s">
        <v>2204</v>
      </c>
      <c r="H61" s="84">
        <v>10</v>
      </c>
      <c r="I61" s="84" t="s">
        <v>2215</v>
      </c>
      <c r="J61" s="84">
        <v>3</v>
      </c>
      <c r="K61" s="84"/>
      <c r="L61" s="84"/>
      <c r="M61" s="84"/>
      <c r="N61" s="84"/>
      <c r="O61" s="84"/>
      <c r="P61" s="84"/>
      <c r="Q61" s="84" t="s">
        <v>2234</v>
      </c>
      <c r="R61" s="84">
        <v>2</v>
      </c>
      <c r="S61" s="84"/>
      <c r="T61" s="84"/>
      <c r="U61" s="84" t="s">
        <v>2246</v>
      </c>
      <c r="V61" s="84">
        <v>2</v>
      </c>
    </row>
    <row r="62" spans="1:22" ht="15">
      <c r="A62" s="84" t="s">
        <v>2185</v>
      </c>
      <c r="B62" s="84">
        <v>10</v>
      </c>
      <c r="C62" s="84" t="s">
        <v>2191</v>
      </c>
      <c r="D62" s="84">
        <v>7</v>
      </c>
      <c r="E62" s="84" t="s">
        <v>2198</v>
      </c>
      <c r="F62" s="84">
        <v>2</v>
      </c>
      <c r="G62" s="84" t="s">
        <v>2205</v>
      </c>
      <c r="H62" s="84">
        <v>8</v>
      </c>
      <c r="I62" s="84" t="s">
        <v>2216</v>
      </c>
      <c r="J62" s="84">
        <v>3</v>
      </c>
      <c r="K62" s="84"/>
      <c r="L62" s="84"/>
      <c r="M62" s="84"/>
      <c r="N62" s="84"/>
      <c r="O62" s="84"/>
      <c r="P62" s="84"/>
      <c r="Q62" s="84" t="s">
        <v>2235</v>
      </c>
      <c r="R62" s="84">
        <v>2</v>
      </c>
      <c r="S62" s="84"/>
      <c r="T62" s="84"/>
      <c r="U62" s="84" t="s">
        <v>2247</v>
      </c>
      <c r="V62" s="84">
        <v>2</v>
      </c>
    </row>
    <row r="63" spans="1:22" ht="15">
      <c r="A63" s="84" t="s">
        <v>2186</v>
      </c>
      <c r="B63" s="84">
        <v>10</v>
      </c>
      <c r="C63" s="84" t="s">
        <v>2192</v>
      </c>
      <c r="D63" s="84">
        <v>7</v>
      </c>
      <c r="E63" s="84" t="s">
        <v>2199</v>
      </c>
      <c r="F63" s="84">
        <v>2</v>
      </c>
      <c r="G63" s="84" t="s">
        <v>2206</v>
      </c>
      <c r="H63" s="84">
        <v>7</v>
      </c>
      <c r="I63" s="84" t="s">
        <v>2217</v>
      </c>
      <c r="J63" s="84">
        <v>3</v>
      </c>
      <c r="K63" s="84"/>
      <c r="L63" s="84"/>
      <c r="M63" s="84"/>
      <c r="N63" s="84"/>
      <c r="O63" s="84"/>
      <c r="P63" s="84"/>
      <c r="Q63" s="84" t="s">
        <v>2236</v>
      </c>
      <c r="R63" s="84">
        <v>2</v>
      </c>
      <c r="S63" s="84"/>
      <c r="T63" s="84"/>
      <c r="U63" s="84" t="s">
        <v>2248</v>
      </c>
      <c r="V63" s="84">
        <v>2</v>
      </c>
    </row>
    <row r="66" spans="1:22" ht="15" customHeight="1">
      <c r="A66" s="13" t="s">
        <v>2267</v>
      </c>
      <c r="B66" s="13" t="s">
        <v>2023</v>
      </c>
      <c r="C66" s="13" t="s">
        <v>2269</v>
      </c>
      <c r="D66" s="13" t="s">
        <v>2026</v>
      </c>
      <c r="E66" s="78" t="s">
        <v>2270</v>
      </c>
      <c r="F66" s="78" t="s">
        <v>2030</v>
      </c>
      <c r="G66" s="78" t="s">
        <v>2273</v>
      </c>
      <c r="H66" s="78" t="s">
        <v>2032</v>
      </c>
      <c r="I66" s="13" t="s">
        <v>2275</v>
      </c>
      <c r="J66" s="13" t="s">
        <v>2034</v>
      </c>
      <c r="K66" s="13" t="s">
        <v>2277</v>
      </c>
      <c r="L66" s="13" t="s">
        <v>2036</v>
      </c>
      <c r="M66" s="13" t="s">
        <v>2279</v>
      </c>
      <c r="N66" s="13" t="s">
        <v>2038</v>
      </c>
      <c r="O66" s="13" t="s">
        <v>2281</v>
      </c>
      <c r="P66" s="13" t="s">
        <v>2040</v>
      </c>
      <c r="Q66" s="13" t="s">
        <v>2283</v>
      </c>
      <c r="R66" s="13" t="s">
        <v>2042</v>
      </c>
      <c r="S66" s="13" t="s">
        <v>2285</v>
      </c>
      <c r="T66" s="13" t="s">
        <v>2044</v>
      </c>
      <c r="U66" s="13" t="s">
        <v>2287</v>
      </c>
      <c r="V66" s="13" t="s">
        <v>2045</v>
      </c>
    </row>
    <row r="67" spans="1:22" ht="15">
      <c r="A67" s="78" t="s">
        <v>314</v>
      </c>
      <c r="B67" s="78">
        <v>4</v>
      </c>
      <c r="C67" s="78" t="s">
        <v>314</v>
      </c>
      <c r="D67" s="78">
        <v>4</v>
      </c>
      <c r="E67" s="78"/>
      <c r="F67" s="78"/>
      <c r="G67" s="78"/>
      <c r="H67" s="78"/>
      <c r="I67" s="78" t="s">
        <v>287</v>
      </c>
      <c r="J67" s="78">
        <v>1</v>
      </c>
      <c r="K67" s="78" t="s">
        <v>348</v>
      </c>
      <c r="L67" s="78">
        <v>1</v>
      </c>
      <c r="M67" s="78" t="s">
        <v>358</v>
      </c>
      <c r="N67" s="78">
        <v>1</v>
      </c>
      <c r="O67" s="78" t="s">
        <v>334</v>
      </c>
      <c r="P67" s="78">
        <v>1</v>
      </c>
      <c r="Q67" s="78" t="s">
        <v>346</v>
      </c>
      <c r="R67" s="78">
        <v>2</v>
      </c>
      <c r="S67" s="78" t="s">
        <v>345</v>
      </c>
      <c r="T67" s="78">
        <v>1</v>
      </c>
      <c r="U67" s="78" t="s">
        <v>341</v>
      </c>
      <c r="V67" s="78">
        <v>1</v>
      </c>
    </row>
    <row r="68" spans="1:22" ht="15">
      <c r="A68" s="78" t="s">
        <v>346</v>
      </c>
      <c r="B68" s="78">
        <v>2</v>
      </c>
      <c r="C68" s="78"/>
      <c r="D68" s="78"/>
      <c r="E68" s="78"/>
      <c r="F68" s="78"/>
      <c r="G68" s="78"/>
      <c r="H68" s="78"/>
      <c r="I68" s="78" t="s">
        <v>349</v>
      </c>
      <c r="J68" s="78">
        <v>1</v>
      </c>
      <c r="K68" s="78" t="s">
        <v>339</v>
      </c>
      <c r="L68" s="78">
        <v>1</v>
      </c>
      <c r="M68" s="78" t="s">
        <v>357</v>
      </c>
      <c r="N68" s="78">
        <v>1</v>
      </c>
      <c r="O68" s="78"/>
      <c r="P68" s="78"/>
      <c r="Q68" s="78"/>
      <c r="R68" s="78"/>
      <c r="S68" s="78"/>
      <c r="T68" s="78"/>
      <c r="U68" s="78"/>
      <c r="V68" s="78"/>
    </row>
    <row r="69" spans="1:22" ht="15">
      <c r="A69" s="78" t="s">
        <v>358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287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349</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348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2268</v>
      </c>
      <c r="B79" s="13" t="s">
        <v>2023</v>
      </c>
      <c r="C79" s="13" t="s">
        <v>2271</v>
      </c>
      <c r="D79" s="13" t="s">
        <v>2026</v>
      </c>
      <c r="E79" s="78" t="s">
        <v>2272</v>
      </c>
      <c r="F79" s="78" t="s">
        <v>2030</v>
      </c>
      <c r="G79" s="13" t="s">
        <v>2274</v>
      </c>
      <c r="H79" s="13" t="s">
        <v>2032</v>
      </c>
      <c r="I79" s="13" t="s">
        <v>2276</v>
      </c>
      <c r="J79" s="13" t="s">
        <v>2034</v>
      </c>
      <c r="K79" s="13" t="s">
        <v>2278</v>
      </c>
      <c r="L79" s="13" t="s">
        <v>2036</v>
      </c>
      <c r="M79" s="13" t="s">
        <v>2280</v>
      </c>
      <c r="N79" s="13" t="s">
        <v>2038</v>
      </c>
      <c r="O79" s="13" t="s">
        <v>2282</v>
      </c>
      <c r="P79" s="13" t="s">
        <v>2040</v>
      </c>
      <c r="Q79" s="13" t="s">
        <v>2284</v>
      </c>
      <c r="R79" s="13" t="s">
        <v>2042</v>
      </c>
      <c r="S79" s="13" t="s">
        <v>2286</v>
      </c>
      <c r="T79" s="13" t="s">
        <v>2044</v>
      </c>
      <c r="U79" s="13" t="s">
        <v>2288</v>
      </c>
      <c r="V79" s="13" t="s">
        <v>2045</v>
      </c>
    </row>
    <row r="80" spans="1:22" ht="15">
      <c r="A80" s="78" t="s">
        <v>314</v>
      </c>
      <c r="B80" s="78">
        <v>30</v>
      </c>
      <c r="C80" s="78" t="s">
        <v>314</v>
      </c>
      <c r="D80" s="78">
        <v>23</v>
      </c>
      <c r="E80" s="78"/>
      <c r="F80" s="78"/>
      <c r="G80" s="78" t="s">
        <v>303</v>
      </c>
      <c r="H80" s="78">
        <v>8</v>
      </c>
      <c r="I80" s="78" t="s">
        <v>314</v>
      </c>
      <c r="J80" s="78">
        <v>3</v>
      </c>
      <c r="K80" s="78" t="s">
        <v>338</v>
      </c>
      <c r="L80" s="78">
        <v>2</v>
      </c>
      <c r="M80" s="78" t="s">
        <v>356</v>
      </c>
      <c r="N80" s="78">
        <v>1</v>
      </c>
      <c r="O80" s="78" t="s">
        <v>336</v>
      </c>
      <c r="P80" s="78">
        <v>1</v>
      </c>
      <c r="Q80" s="78" t="s">
        <v>284</v>
      </c>
      <c r="R80" s="78">
        <v>1</v>
      </c>
      <c r="S80" s="78" t="s">
        <v>344</v>
      </c>
      <c r="T80" s="78">
        <v>1</v>
      </c>
      <c r="U80" s="78" t="s">
        <v>340</v>
      </c>
      <c r="V80" s="78">
        <v>2</v>
      </c>
    </row>
    <row r="81" spans="1:22" ht="15">
      <c r="A81" s="78" t="s">
        <v>303</v>
      </c>
      <c r="B81" s="78">
        <v>8</v>
      </c>
      <c r="C81" s="78" t="s">
        <v>243</v>
      </c>
      <c r="D81" s="78">
        <v>2</v>
      </c>
      <c r="E81" s="78"/>
      <c r="F81" s="78"/>
      <c r="G81" s="78" t="s">
        <v>314</v>
      </c>
      <c r="H81" s="78">
        <v>4</v>
      </c>
      <c r="I81" s="78" t="s">
        <v>286</v>
      </c>
      <c r="J81" s="78">
        <v>3</v>
      </c>
      <c r="K81" s="78" t="s">
        <v>337</v>
      </c>
      <c r="L81" s="78">
        <v>2</v>
      </c>
      <c r="M81" s="78" t="s">
        <v>358</v>
      </c>
      <c r="N81" s="78">
        <v>1</v>
      </c>
      <c r="O81" s="78" t="s">
        <v>335</v>
      </c>
      <c r="P81" s="78">
        <v>1</v>
      </c>
      <c r="Q81" s="78" t="s">
        <v>346</v>
      </c>
      <c r="R81" s="78">
        <v>1</v>
      </c>
      <c r="S81" s="78" t="s">
        <v>343</v>
      </c>
      <c r="T81" s="78">
        <v>1</v>
      </c>
      <c r="U81" s="78" t="s">
        <v>265</v>
      </c>
      <c r="V81" s="78">
        <v>1</v>
      </c>
    </row>
    <row r="82" spans="1:22" ht="15">
      <c r="A82" s="78" t="s">
        <v>324</v>
      </c>
      <c r="B82" s="78">
        <v>3</v>
      </c>
      <c r="C82" s="78" t="s">
        <v>313</v>
      </c>
      <c r="D82" s="78">
        <v>1</v>
      </c>
      <c r="E82" s="78"/>
      <c r="F82" s="78"/>
      <c r="G82" s="78" t="s">
        <v>301</v>
      </c>
      <c r="H82" s="78">
        <v>2</v>
      </c>
      <c r="I82" s="78" t="s">
        <v>342</v>
      </c>
      <c r="J82" s="78">
        <v>3</v>
      </c>
      <c r="K82" s="78" t="s">
        <v>339</v>
      </c>
      <c r="L82" s="78">
        <v>1</v>
      </c>
      <c r="M82" s="78"/>
      <c r="N82" s="78"/>
      <c r="O82" s="78" t="s">
        <v>334</v>
      </c>
      <c r="P82" s="78">
        <v>1</v>
      </c>
      <c r="Q82" s="78"/>
      <c r="R82" s="78"/>
      <c r="S82" s="78"/>
      <c r="T82" s="78"/>
      <c r="U82" s="78" t="s">
        <v>341</v>
      </c>
      <c r="V82" s="78">
        <v>1</v>
      </c>
    </row>
    <row r="83" spans="1:22" ht="15">
      <c r="A83" s="78" t="s">
        <v>286</v>
      </c>
      <c r="B83" s="78">
        <v>3</v>
      </c>
      <c r="C83" s="78"/>
      <c r="D83" s="78"/>
      <c r="E83" s="78"/>
      <c r="F83" s="78"/>
      <c r="G83" s="78"/>
      <c r="H83" s="78"/>
      <c r="I83" s="78" t="s">
        <v>269</v>
      </c>
      <c r="J83" s="78">
        <v>2</v>
      </c>
      <c r="K83" s="78" t="s">
        <v>347</v>
      </c>
      <c r="L83" s="78">
        <v>1</v>
      </c>
      <c r="M83" s="78"/>
      <c r="N83" s="78"/>
      <c r="O83" s="78"/>
      <c r="P83" s="78"/>
      <c r="Q83" s="78"/>
      <c r="R83" s="78"/>
      <c r="S83" s="78"/>
      <c r="T83" s="78"/>
      <c r="U83" s="78"/>
      <c r="V83" s="78"/>
    </row>
    <row r="84" spans="1:22" ht="15">
      <c r="A84" s="78" t="s">
        <v>342</v>
      </c>
      <c r="B84" s="78">
        <v>3</v>
      </c>
      <c r="C84" s="78"/>
      <c r="D84" s="78"/>
      <c r="E84" s="78"/>
      <c r="F84" s="78"/>
      <c r="G84" s="78"/>
      <c r="H84" s="78"/>
      <c r="I84" s="78"/>
      <c r="J84" s="78"/>
      <c r="K84" s="78"/>
      <c r="L84" s="78"/>
      <c r="M84" s="78"/>
      <c r="N84" s="78"/>
      <c r="O84" s="78"/>
      <c r="P84" s="78"/>
      <c r="Q84" s="78"/>
      <c r="R84" s="78"/>
      <c r="S84" s="78"/>
      <c r="T84" s="78"/>
      <c r="U84" s="78"/>
      <c r="V84" s="78"/>
    </row>
    <row r="85" spans="1:22" ht="15">
      <c r="A85" s="78" t="s">
        <v>252</v>
      </c>
      <c r="B85" s="78">
        <v>3</v>
      </c>
      <c r="C85" s="78"/>
      <c r="D85" s="78"/>
      <c r="E85" s="78"/>
      <c r="F85" s="78"/>
      <c r="G85" s="78"/>
      <c r="H85" s="78"/>
      <c r="I85" s="78"/>
      <c r="J85" s="78"/>
      <c r="K85" s="78"/>
      <c r="L85" s="78"/>
      <c r="M85" s="78"/>
      <c r="N85" s="78"/>
      <c r="O85" s="78"/>
      <c r="P85" s="78"/>
      <c r="Q85" s="78"/>
      <c r="R85" s="78"/>
      <c r="S85" s="78"/>
      <c r="T85" s="78"/>
      <c r="U85" s="78"/>
      <c r="V85" s="78"/>
    </row>
    <row r="86" spans="1:22" ht="15">
      <c r="A86" s="78" t="s">
        <v>233</v>
      </c>
      <c r="B86" s="78">
        <v>3</v>
      </c>
      <c r="C86" s="78"/>
      <c r="D86" s="78"/>
      <c r="E86" s="78"/>
      <c r="F86" s="78"/>
      <c r="G86" s="78"/>
      <c r="H86" s="78"/>
      <c r="I86" s="78"/>
      <c r="J86" s="78"/>
      <c r="K86" s="78"/>
      <c r="L86" s="78"/>
      <c r="M86" s="78"/>
      <c r="N86" s="78"/>
      <c r="O86" s="78"/>
      <c r="P86" s="78"/>
      <c r="Q86" s="78"/>
      <c r="R86" s="78"/>
      <c r="S86" s="78"/>
      <c r="T86" s="78"/>
      <c r="U86" s="78"/>
      <c r="V86" s="78"/>
    </row>
    <row r="87" spans="1:22" ht="15">
      <c r="A87" s="78" t="s">
        <v>323</v>
      </c>
      <c r="B87" s="78">
        <v>2</v>
      </c>
      <c r="C87" s="78"/>
      <c r="D87" s="78"/>
      <c r="E87" s="78"/>
      <c r="F87" s="78"/>
      <c r="G87" s="78"/>
      <c r="H87" s="78"/>
      <c r="I87" s="78"/>
      <c r="J87" s="78"/>
      <c r="K87" s="78"/>
      <c r="L87" s="78"/>
      <c r="M87" s="78"/>
      <c r="N87" s="78"/>
      <c r="O87" s="78"/>
      <c r="P87" s="78"/>
      <c r="Q87" s="78"/>
      <c r="R87" s="78"/>
      <c r="S87" s="78"/>
      <c r="T87" s="78"/>
      <c r="U87" s="78"/>
      <c r="V87" s="78"/>
    </row>
    <row r="88" spans="1:22" ht="15">
      <c r="A88" s="78" t="s">
        <v>301</v>
      </c>
      <c r="B88" s="78">
        <v>2</v>
      </c>
      <c r="C88" s="78"/>
      <c r="D88" s="78"/>
      <c r="E88" s="78"/>
      <c r="F88" s="78"/>
      <c r="G88" s="78"/>
      <c r="H88" s="78"/>
      <c r="I88" s="78"/>
      <c r="J88" s="78"/>
      <c r="K88" s="78"/>
      <c r="L88" s="78"/>
      <c r="M88" s="78"/>
      <c r="N88" s="78"/>
      <c r="O88" s="78"/>
      <c r="P88" s="78"/>
      <c r="Q88" s="78"/>
      <c r="R88" s="78"/>
      <c r="S88" s="78"/>
      <c r="T88" s="78"/>
      <c r="U88" s="78"/>
      <c r="V88" s="78"/>
    </row>
    <row r="89" spans="1:22" ht="15">
      <c r="A89" s="78" t="s">
        <v>338</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2308</v>
      </c>
      <c r="B92" s="13" t="s">
        <v>2023</v>
      </c>
      <c r="C92" s="13" t="s">
        <v>2309</v>
      </c>
      <c r="D92" s="13" t="s">
        <v>2026</v>
      </c>
      <c r="E92" s="13" t="s">
        <v>2310</v>
      </c>
      <c r="F92" s="13" t="s">
        <v>2030</v>
      </c>
      <c r="G92" s="13" t="s">
        <v>2311</v>
      </c>
      <c r="H92" s="13" t="s">
        <v>2032</v>
      </c>
      <c r="I92" s="13" t="s">
        <v>2312</v>
      </c>
      <c r="J92" s="13" t="s">
        <v>2034</v>
      </c>
      <c r="K92" s="13" t="s">
        <v>2313</v>
      </c>
      <c r="L92" s="13" t="s">
        <v>2036</v>
      </c>
      <c r="M92" s="13" t="s">
        <v>2314</v>
      </c>
      <c r="N92" s="13" t="s">
        <v>2038</v>
      </c>
      <c r="O92" s="13" t="s">
        <v>2315</v>
      </c>
      <c r="P92" s="13" t="s">
        <v>2040</v>
      </c>
      <c r="Q92" s="13" t="s">
        <v>2316</v>
      </c>
      <c r="R92" s="13" t="s">
        <v>2042</v>
      </c>
      <c r="S92" s="13" t="s">
        <v>2317</v>
      </c>
      <c r="T92" s="13" t="s">
        <v>2044</v>
      </c>
      <c r="U92" s="13" t="s">
        <v>2318</v>
      </c>
      <c r="V92" s="13" t="s">
        <v>2045</v>
      </c>
    </row>
    <row r="93" spans="1:22" ht="15">
      <c r="A93" s="115" t="s">
        <v>286</v>
      </c>
      <c r="B93" s="78">
        <v>478473</v>
      </c>
      <c r="C93" s="115" t="s">
        <v>315</v>
      </c>
      <c r="D93" s="78">
        <v>70788</v>
      </c>
      <c r="E93" s="115" t="s">
        <v>311</v>
      </c>
      <c r="F93" s="78">
        <v>204558</v>
      </c>
      <c r="G93" s="115" t="s">
        <v>275</v>
      </c>
      <c r="H93" s="78">
        <v>30046</v>
      </c>
      <c r="I93" s="115" t="s">
        <v>286</v>
      </c>
      <c r="J93" s="78">
        <v>478473</v>
      </c>
      <c r="K93" s="115" t="s">
        <v>338</v>
      </c>
      <c r="L93" s="78">
        <v>48703</v>
      </c>
      <c r="M93" s="115" t="s">
        <v>358</v>
      </c>
      <c r="N93" s="78">
        <v>25115</v>
      </c>
      <c r="O93" s="115" t="s">
        <v>335</v>
      </c>
      <c r="P93" s="78">
        <v>178084</v>
      </c>
      <c r="Q93" s="115" t="s">
        <v>346</v>
      </c>
      <c r="R93" s="78">
        <v>1744</v>
      </c>
      <c r="S93" s="115" t="s">
        <v>276</v>
      </c>
      <c r="T93" s="78">
        <v>15970</v>
      </c>
      <c r="U93" s="115" t="s">
        <v>265</v>
      </c>
      <c r="V93" s="78">
        <v>29646</v>
      </c>
    </row>
    <row r="94" spans="1:22" ht="15">
      <c r="A94" s="115" t="s">
        <v>233</v>
      </c>
      <c r="B94" s="78">
        <v>332092</v>
      </c>
      <c r="C94" s="115" t="s">
        <v>238</v>
      </c>
      <c r="D94" s="78">
        <v>38656</v>
      </c>
      <c r="E94" s="115" t="s">
        <v>221</v>
      </c>
      <c r="F94" s="78">
        <v>101883</v>
      </c>
      <c r="G94" s="115" t="s">
        <v>302</v>
      </c>
      <c r="H94" s="78">
        <v>23767</v>
      </c>
      <c r="I94" s="115" t="s">
        <v>267</v>
      </c>
      <c r="J94" s="78">
        <v>83710</v>
      </c>
      <c r="K94" s="115" t="s">
        <v>337</v>
      </c>
      <c r="L94" s="78">
        <v>27114</v>
      </c>
      <c r="M94" s="115" t="s">
        <v>357</v>
      </c>
      <c r="N94" s="78">
        <v>7194</v>
      </c>
      <c r="O94" s="115" t="s">
        <v>334</v>
      </c>
      <c r="P94" s="78">
        <v>88261</v>
      </c>
      <c r="Q94" s="115" t="s">
        <v>284</v>
      </c>
      <c r="R94" s="78">
        <v>814</v>
      </c>
      <c r="S94" s="115" t="s">
        <v>344</v>
      </c>
      <c r="T94" s="78">
        <v>10693</v>
      </c>
      <c r="U94" s="115" t="s">
        <v>341</v>
      </c>
      <c r="V94" s="78">
        <v>3370</v>
      </c>
    </row>
    <row r="95" spans="1:22" ht="15">
      <c r="A95" s="115" t="s">
        <v>311</v>
      </c>
      <c r="B95" s="78">
        <v>204558</v>
      </c>
      <c r="C95" s="115" t="s">
        <v>314</v>
      </c>
      <c r="D95" s="78">
        <v>29170</v>
      </c>
      <c r="E95" s="115" t="s">
        <v>218</v>
      </c>
      <c r="F95" s="78">
        <v>82949</v>
      </c>
      <c r="G95" s="115" t="s">
        <v>295</v>
      </c>
      <c r="H95" s="78">
        <v>9373</v>
      </c>
      <c r="I95" s="115" t="s">
        <v>349</v>
      </c>
      <c r="J95" s="78">
        <v>16980</v>
      </c>
      <c r="K95" s="115" t="s">
        <v>339</v>
      </c>
      <c r="L95" s="78">
        <v>11576</v>
      </c>
      <c r="M95" s="115" t="s">
        <v>318</v>
      </c>
      <c r="N95" s="78">
        <v>3390</v>
      </c>
      <c r="O95" s="115" t="s">
        <v>336</v>
      </c>
      <c r="P95" s="78">
        <v>38436</v>
      </c>
      <c r="Q95" s="115" t="s">
        <v>285</v>
      </c>
      <c r="R95" s="78">
        <v>592</v>
      </c>
      <c r="S95" s="115" t="s">
        <v>345</v>
      </c>
      <c r="T95" s="78">
        <v>1908</v>
      </c>
      <c r="U95" s="115" t="s">
        <v>266</v>
      </c>
      <c r="V95" s="78">
        <v>3066</v>
      </c>
    </row>
    <row r="96" spans="1:22" ht="15">
      <c r="A96" s="115" t="s">
        <v>310</v>
      </c>
      <c r="B96" s="78">
        <v>189862</v>
      </c>
      <c r="C96" s="115" t="s">
        <v>242</v>
      </c>
      <c r="D96" s="78">
        <v>27695</v>
      </c>
      <c r="E96" s="115" t="s">
        <v>257</v>
      </c>
      <c r="F96" s="78">
        <v>68673</v>
      </c>
      <c r="G96" s="115" t="s">
        <v>301</v>
      </c>
      <c r="H96" s="78">
        <v>8958</v>
      </c>
      <c r="I96" s="115" t="s">
        <v>269</v>
      </c>
      <c r="J96" s="78">
        <v>3897</v>
      </c>
      <c r="K96" s="115" t="s">
        <v>348</v>
      </c>
      <c r="L96" s="78">
        <v>4329</v>
      </c>
      <c r="M96" s="115" t="s">
        <v>322</v>
      </c>
      <c r="N96" s="78">
        <v>2554</v>
      </c>
      <c r="O96" s="115" t="s">
        <v>247</v>
      </c>
      <c r="P96" s="78">
        <v>6498</v>
      </c>
      <c r="Q96" s="115" t="s">
        <v>279</v>
      </c>
      <c r="R96" s="78">
        <v>14</v>
      </c>
      <c r="S96" s="115" t="s">
        <v>343</v>
      </c>
      <c r="T96" s="78">
        <v>256</v>
      </c>
      <c r="U96" s="115" t="s">
        <v>340</v>
      </c>
      <c r="V96" s="78">
        <v>208</v>
      </c>
    </row>
    <row r="97" spans="1:22" ht="15">
      <c r="A97" s="115" t="s">
        <v>335</v>
      </c>
      <c r="B97" s="78">
        <v>178084</v>
      </c>
      <c r="C97" s="115" t="s">
        <v>256</v>
      </c>
      <c r="D97" s="78">
        <v>25663</v>
      </c>
      <c r="E97" s="115" t="s">
        <v>321</v>
      </c>
      <c r="F97" s="78">
        <v>58320</v>
      </c>
      <c r="G97" s="115" t="s">
        <v>294</v>
      </c>
      <c r="H97" s="78">
        <v>7121</v>
      </c>
      <c r="I97" s="115" t="s">
        <v>287</v>
      </c>
      <c r="J97" s="78">
        <v>2437</v>
      </c>
      <c r="K97" s="115" t="s">
        <v>280</v>
      </c>
      <c r="L97" s="78">
        <v>219</v>
      </c>
      <c r="M97" s="115" t="s">
        <v>356</v>
      </c>
      <c r="N97" s="78">
        <v>147</v>
      </c>
      <c r="O97" s="115" t="s">
        <v>241</v>
      </c>
      <c r="P97" s="78">
        <v>43</v>
      </c>
      <c r="Q97" s="115"/>
      <c r="R97" s="78"/>
      <c r="S97" s="115"/>
      <c r="T97" s="78"/>
      <c r="U97" s="115"/>
      <c r="V97" s="78"/>
    </row>
    <row r="98" spans="1:22" ht="15">
      <c r="A98" s="115" t="s">
        <v>326</v>
      </c>
      <c r="B98" s="78">
        <v>133403</v>
      </c>
      <c r="C98" s="115" t="s">
        <v>312</v>
      </c>
      <c r="D98" s="78">
        <v>21728</v>
      </c>
      <c r="E98" s="115" t="s">
        <v>259</v>
      </c>
      <c r="F98" s="78">
        <v>52742</v>
      </c>
      <c r="G98" s="115" t="s">
        <v>303</v>
      </c>
      <c r="H98" s="78">
        <v>6131</v>
      </c>
      <c r="I98" s="115" t="s">
        <v>270</v>
      </c>
      <c r="J98" s="78">
        <v>2193</v>
      </c>
      <c r="K98" s="115" t="s">
        <v>251</v>
      </c>
      <c r="L98" s="78">
        <v>23</v>
      </c>
      <c r="M98" s="115"/>
      <c r="N98" s="78"/>
      <c r="O98" s="115"/>
      <c r="P98" s="78"/>
      <c r="Q98" s="115"/>
      <c r="R98" s="78"/>
      <c r="S98" s="115"/>
      <c r="T98" s="78"/>
      <c r="U98" s="115"/>
      <c r="V98" s="78"/>
    </row>
    <row r="99" spans="1:22" ht="15">
      <c r="A99" s="115" t="s">
        <v>221</v>
      </c>
      <c r="B99" s="78">
        <v>101883</v>
      </c>
      <c r="C99" s="115" t="s">
        <v>313</v>
      </c>
      <c r="D99" s="78">
        <v>19770</v>
      </c>
      <c r="E99" s="115" t="s">
        <v>237</v>
      </c>
      <c r="F99" s="78">
        <v>44210</v>
      </c>
      <c r="G99" s="115" t="s">
        <v>274</v>
      </c>
      <c r="H99" s="78">
        <v>5577</v>
      </c>
      <c r="I99" s="115" t="s">
        <v>342</v>
      </c>
      <c r="J99" s="78">
        <v>1291</v>
      </c>
      <c r="K99" s="115" t="s">
        <v>347</v>
      </c>
      <c r="L99" s="78">
        <v>3</v>
      </c>
      <c r="M99" s="115"/>
      <c r="N99" s="78"/>
      <c r="O99" s="115"/>
      <c r="P99" s="78"/>
      <c r="Q99" s="115"/>
      <c r="R99" s="78"/>
      <c r="S99" s="115"/>
      <c r="T99" s="78"/>
      <c r="U99" s="115"/>
      <c r="V99" s="78"/>
    </row>
    <row r="100" spans="1:22" ht="15">
      <c r="A100" s="115" t="s">
        <v>334</v>
      </c>
      <c r="B100" s="78">
        <v>88261</v>
      </c>
      <c r="C100" s="115" t="s">
        <v>262</v>
      </c>
      <c r="D100" s="78">
        <v>13065</v>
      </c>
      <c r="E100" s="115" t="s">
        <v>215</v>
      </c>
      <c r="F100" s="78">
        <v>39316</v>
      </c>
      <c r="G100" s="115" t="s">
        <v>220</v>
      </c>
      <c r="H100" s="78">
        <v>3898</v>
      </c>
      <c r="I100" s="115"/>
      <c r="J100" s="78"/>
      <c r="K100" s="115"/>
      <c r="L100" s="78"/>
      <c r="M100" s="115"/>
      <c r="N100" s="78"/>
      <c r="O100" s="115"/>
      <c r="P100" s="78"/>
      <c r="Q100" s="115"/>
      <c r="R100" s="78"/>
      <c r="S100" s="115"/>
      <c r="T100" s="78"/>
      <c r="U100" s="115"/>
      <c r="V100" s="78"/>
    </row>
    <row r="101" spans="1:22" ht="15">
      <c r="A101" s="115" t="s">
        <v>267</v>
      </c>
      <c r="B101" s="78">
        <v>83710</v>
      </c>
      <c r="C101" s="115" t="s">
        <v>291</v>
      </c>
      <c r="D101" s="78">
        <v>12033</v>
      </c>
      <c r="E101" s="115" t="s">
        <v>219</v>
      </c>
      <c r="F101" s="78">
        <v>37965</v>
      </c>
      <c r="G101" s="115" t="s">
        <v>289</v>
      </c>
      <c r="H101" s="78">
        <v>3861</v>
      </c>
      <c r="I101" s="115"/>
      <c r="J101" s="78"/>
      <c r="K101" s="115"/>
      <c r="L101" s="78"/>
      <c r="M101" s="115"/>
      <c r="N101" s="78"/>
      <c r="O101" s="115"/>
      <c r="P101" s="78"/>
      <c r="Q101" s="115"/>
      <c r="R101" s="78"/>
      <c r="S101" s="115"/>
      <c r="T101" s="78"/>
      <c r="U101" s="115"/>
      <c r="V101" s="78"/>
    </row>
    <row r="102" spans="1:22" ht="15">
      <c r="A102" s="115" t="s">
        <v>218</v>
      </c>
      <c r="B102" s="78">
        <v>82949</v>
      </c>
      <c r="C102" s="115" t="s">
        <v>254</v>
      </c>
      <c r="D102" s="78">
        <v>7564</v>
      </c>
      <c r="E102" s="115" t="s">
        <v>277</v>
      </c>
      <c r="F102" s="78">
        <v>23150</v>
      </c>
      <c r="G102" s="115" t="s">
        <v>281</v>
      </c>
      <c r="H102" s="78">
        <v>1233</v>
      </c>
      <c r="I102" s="115"/>
      <c r="J102" s="78"/>
      <c r="K102" s="115"/>
      <c r="L102" s="78"/>
      <c r="M102" s="115"/>
      <c r="N102" s="78"/>
      <c r="O102" s="115"/>
      <c r="P102" s="78"/>
      <c r="Q102" s="115"/>
      <c r="R102" s="78"/>
      <c r="S102" s="115"/>
      <c r="T102" s="78"/>
      <c r="U102" s="115"/>
      <c r="V102" s="78"/>
    </row>
  </sheetData>
  <hyperlinks>
    <hyperlink ref="A2" r:id="rId1" display="https://www.fnbbusinessinnovationawards.co.za/"/>
    <hyperlink ref="A3" r:id="rId2" display="https://www.fnb.co.za/business-banking/"/>
    <hyperlink ref="A4" r:id="rId3" display="https://www.cnn.co.jp/business/35138440.html?ref=rss"/>
    <hyperlink ref="A5" r:id="rId4" display="https://www.fnb.co.za/business-banking/accounts/index.html"/>
    <hyperlink ref="A6" r:id="rId5" display="https://www.cnbcafrica.com/videos/2019/06/05/fnb-business-ceo-sme-support-can-help-lift-sa-out-of-recession/"/>
    <hyperlink ref="A7" r:id="rId6" display="https://www.youtube.com/watch?v=02JLCw5wqYM&amp;feature=youtu.be"/>
    <hyperlink ref="A8" r:id="rId7" display="http://bizj.us/1pwfb8"/>
    <hyperlink ref="A9" r:id="rId8" display="https://lnkd.in/eme-FnB"/>
    <hyperlink ref="A10" r:id="rId9" display="https://lnkd.in/fnb-sAB"/>
    <hyperlink ref="A11" r:id="rId10" display="https://thebestofzambia.com/suppliers/financial-and-legal/banking/business-banking"/>
    <hyperlink ref="C2" r:id="rId11" display="https://www.fnbbusinessinnovationawards.co.za/"/>
    <hyperlink ref="C3" r:id="rId12" display="https://www.fnb.co.za/business-banking/"/>
    <hyperlink ref="C4" r:id="rId13" display="http://www.fnbbia.co.za/"/>
    <hyperlink ref="C5" r:id="rId14" display="https://www.fnb.co.za/business-banking/KYC-FICA.html"/>
    <hyperlink ref="E2" r:id="rId15" display="https://www.cnbcafrica.com/videos/2019/06/05/fnb-business-ceo-sme-support-can-help-lift-sa-out-of-recession/"/>
    <hyperlink ref="E3" r:id="rId16" display="https://twitter.com/cnbcafrica/status/1136328082795704322"/>
    <hyperlink ref="E4" r:id="rId17" display="https://www.businessinsider.co.za/south-africa-real-property-values-decline-adjusted-for-consumer-price-index-cpi-inflation-fnb-property-barometer-2019-6?utm_source=dlvr.it&amp;utm_medium=twitter"/>
    <hyperlink ref="E5" r:id="rId18" display="https://www.geekyreality.com/"/>
    <hyperlink ref="E6" r:id="rId19" display="https://www.geekyreality.com/job/2750/fnb-business-innovation-awards/?utm_source=dlvr.it&amp;utm_medium=twitter"/>
    <hyperlink ref="E7" r:id="rId20" display="https://www.fnbbotswana.co.bw/international-banking/personal/fx-online.html"/>
    <hyperlink ref="E8" r:id="rId21" display="https://lnkd.in/dfGFUcd"/>
    <hyperlink ref="E9" r:id="rId22" display="https://thebestofzambia.com/suppliers/financial-and-legal/banking/business-banking"/>
    <hyperlink ref="E10" r:id="rId23" display="https://thebestofzambia.com/orgs/first-national-bank-zambia"/>
    <hyperlink ref="E11" r:id="rId24" display="https://lnkd.in/fnb-sAB"/>
    <hyperlink ref="G2" r:id="rId25" display="https://www.fnbbia.co.za/?dclid=CJ7azuje6uICFUPqswodaEEDrA"/>
    <hyperlink ref="G3" r:id="rId26" display="https://www.fnbbia.co.za/?dclid=COTQrOne6uICFcO2swodnW8O2Q"/>
    <hyperlink ref="I2" r:id="rId27" display="https://www.fnb.co.za/business-banking/accounts/index.html"/>
  </hyperlinks>
  <printOptions/>
  <pageMargins left="0.7" right="0.7" top="0.75" bottom="0.75" header="0.3" footer="0.3"/>
  <pageSetup orientation="portrait" paperSize="9"/>
  <tableParts>
    <tablePart r:id="rId29"/>
    <tablePart r:id="rId34"/>
    <tablePart r:id="rId28"/>
    <tablePart r:id="rId30"/>
    <tablePart r:id="rId35"/>
    <tablePart r:id="rId33"/>
    <tablePart r:id="rId32"/>
    <tablePart r:id="rId3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2019-06-15T05:25:37Z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