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<sst xmlns="http://schemas.openxmlformats.org/spreadsheetml/2006/main" count="13587" uniqueCount="2777">
  <si>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</si>
  <si>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</si>
  <si>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</si>
  <si>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</si>
  <si>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</si>
  <si>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</si>
  <si>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</si>
  <si>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</si>
  <si>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</si>
  <si>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</si>
  <si>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</si>
  <si>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</si>
  <si>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</si>
  <si>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</si>
  <si>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</si>
  <si>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</si>
  <si>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</si>
  <si>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</si>
  <si>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</si>
  <si>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</si>
  <si>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</si>
  <si>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</si>
  <si>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</si>
  <si>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</si>
  <si>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</si>
  <si>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</si>
  <si>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</si>
  <si>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</si>
  <si>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</si>
  <si>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</si>
  <si>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</si>
  <si>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</si>
  <si>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</si>
  <si>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</si>
  <si>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</si>
  <si>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</si>
  <si>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</si>
  <si>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</si>
  <si>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</si>
  <si>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</si>
  <si>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</si>
  <si>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</si>
  <si>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</si>
  <si>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</si>
  <si>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</si>
  <si>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</si>
  <si>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</si>
  <si>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</si>
  <si>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</si>
  <si>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</si>
  <si>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</si>
  <si>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</si>
  <si>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</si>
  <si>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</si>
  <si>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</si>
  <si>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</si>
  <si>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</si>
  <si>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</si>
  <si>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</si>
  <si>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</si>
  <si>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</si>
  <si>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</si>
  <si>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</si>
  <si>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</si>
  <si>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</si>
  <si>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</si>
  <si>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</si>
  <si>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</si>
  <si>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</si>
  <si>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</si>
  <si>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</si>
  <si>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</si>
  <si>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</si>
  <si>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</si>
  <si>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</si>
  <si>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</si>
  <si>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</si>
  <si>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</si>
  <si>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</si>
  <si>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</si>
  <si>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</si>
  <si>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</si>
  <si>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</si>
  <si>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</si>
  <si>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</si>
  <si>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</si>
  <si>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</si>
  <si>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</si>
  <si>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</si>
  <si>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</si>
  <si>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</si>
  <si>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</si>
  <si>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</si>
  <si>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</si>
  <si>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</si>
  <si>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</si>
  <si>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</si>
  <si>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</si>
  <si>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</si>
  <si>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</si>
  <si>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</si>
  <si>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</si>
  <si>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</si>
  <si>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</si>
  <si>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</si>
  <si>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</si>
  <si>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</si>
  <si>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</si>
  <si>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</si>
  <si>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</si>
  <si>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</si>
  <si>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</si>
  <si>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</si>
  <si>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</si>
  <si>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</si>
  <si>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</si>
  <si>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</si>
  <si>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</si>
  <si>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</si>
  <si>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</si>
  <si>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</si>
  <si>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</si>
  <si>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</si>
  <si>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</si>
  <si>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</si>
  <si>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</si>
  <si>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</si>
  <si>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</si>
  <si>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</si>
  <si>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</si>
  <si>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</si>
  <si>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</si>
  <si>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</si>
  <si>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</si>
  <si>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</si>
  <si>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</si>
  <si>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</si>
  <si>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</si>
  <si>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</si>
  <si>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</si>
  <si>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</si>
  <si>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</si>
  <si>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</si>
  <si>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</si>
  <si>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</si>
  <si>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</si>
  <si>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</si>
  <si>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</si>
  <si>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</si>
  <si>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</si>
  <si>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</si>
  <si>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</si>
  <si>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</si>
  <si>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</si>
  <si>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</si>
  <si>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</si>
  <si>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</si>
  <si>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</si>
  <si>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</si>
  <si>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</si>
  <si>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</si>
  <si>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</si>
  <si>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</si>
  <si>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</si>
  <si>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</si>
  <si>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</si>
  <si>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</si>
  <si>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</si>
  <si>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</si>
  <si>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</si>
  <si>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</si>
  <si>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</si>
  <si>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</si>
  <si>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</si>
  <si>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</si>
  <si>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</si>
  <si>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</si>
  <si>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</si>
  <si>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</si>
  <si>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</si>
  <si>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</si>
  <si>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</si>
  <si>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</si>
  <si>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</si>
  <si>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</si>
  <si>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</si>
  <si>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</si>
  <si>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</si>
  <si>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</si>
  <si>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</si>
  <si>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</si>
  <si>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</si>
  <si>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</si>
  <si>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</si>
  <si>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</si>
  <si>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</si>
  <si>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</si>
  <si>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</si>
  <si>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</si>
  <si>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</si>
  <si>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</si>
  <si>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</si>
  <si>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</si>
  <si>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</si>
  <si>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</si>
  <si>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</si>
  <si>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</si>
  <si>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</si>
  <si>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</si>
  <si>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</si>
  <si>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</si>
  <si>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</si>
  <si>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hklthedream1</t>
  </si>
  <si>
    <t>rjacobb</t>
  </si>
  <si>
    <t>honeyxlions</t>
  </si>
  <si>
    <t>graves_luna</t>
  </si>
  <si>
    <t>radarnell</t>
  </si>
  <si>
    <t>sapiotextual</t>
  </si>
  <si>
    <t>harrypo57202529</t>
  </si>
  <si>
    <t>netcum</t>
  </si>
  <si>
    <t>gvea519</t>
  </si>
  <si>
    <t>astromouda</t>
  </si>
  <si>
    <t>andread20364549</t>
  </si>
  <si>
    <t>dancerguild</t>
  </si>
  <si>
    <t>shaynadomina</t>
  </si>
  <si>
    <t>greyh0undmedia</t>
  </si>
  <si>
    <t>alejandroxbiz</t>
  </si>
  <si>
    <t>themicahggarcia</t>
  </si>
  <si>
    <t>misspnktoes</t>
  </si>
  <si>
    <t>mistressleianne</t>
  </si>
  <si>
    <t>christinasflaw</t>
  </si>
  <si>
    <t>whisperwalrusxy</t>
  </si>
  <si>
    <t>dontfollowrc</t>
  </si>
  <si>
    <t>donyx62216815</t>
  </si>
  <si>
    <t>gypsy_liberab</t>
  </si>
  <si>
    <t>80_lieto_fied</t>
  </si>
  <si>
    <t>train_treason</t>
  </si>
  <si>
    <t>femdompaulina</t>
  </si>
  <si>
    <t>sfmistress</t>
  </si>
  <si>
    <t>spankchain</t>
  </si>
  <si>
    <t>bustybettyrage</t>
  </si>
  <si>
    <t>shitshowinadump</t>
  </si>
  <si>
    <t>myroomcam69</t>
  </si>
  <si>
    <t>thawk88</t>
  </si>
  <si>
    <t>damienslayter</t>
  </si>
  <si>
    <t>sierraslayter</t>
  </si>
  <si>
    <t>semwal2424</t>
  </si>
  <si>
    <t>wshandcock</t>
  </si>
  <si>
    <t>loraliehaze</t>
  </si>
  <si>
    <t>bonevision</t>
  </si>
  <si>
    <t>loulikesthat</t>
  </si>
  <si>
    <t>mjkitty0817</t>
  </si>
  <si>
    <t>freyawyld</t>
  </si>
  <si>
    <t>batw1ng7</t>
  </si>
  <si>
    <t>meggerz</t>
  </si>
  <si>
    <t>alanblackrhino</t>
  </si>
  <si>
    <t>adultwebmasterz</t>
  </si>
  <si>
    <t>siennawestlando</t>
  </si>
  <si>
    <t>mateolinaresfe2</t>
  </si>
  <si>
    <t>codydarkstalker</t>
  </si>
  <si>
    <t>tarantinoxxx</t>
  </si>
  <si>
    <t>nikki_4613</t>
  </si>
  <si>
    <t>kourtney_chase_</t>
  </si>
  <si>
    <t>evebatelle</t>
  </si>
  <si>
    <t>savagesin</t>
  </si>
  <si>
    <t>dw_sin_</t>
  </si>
  <si>
    <t>dpetercrane</t>
  </si>
  <si>
    <t>lilyxloveless</t>
  </si>
  <si>
    <t>upforfun34</t>
  </si>
  <si>
    <t>peejsage</t>
  </si>
  <si>
    <t>dragonhammer421</t>
  </si>
  <si>
    <t>jolicul2000</t>
  </si>
  <si>
    <t>alexisandrewsx</t>
  </si>
  <si>
    <t>thebigdadshow</t>
  </si>
  <si>
    <t>ellie_s95</t>
  </si>
  <si>
    <t>kitten_chub</t>
  </si>
  <si>
    <t>mollydarling69</t>
  </si>
  <si>
    <t>harlosalem</t>
  </si>
  <si>
    <t>charley_fan</t>
  </si>
  <si>
    <t>lovelyally6</t>
  </si>
  <si>
    <t>fickennemark1</t>
  </si>
  <si>
    <t>micahgrey19</t>
  </si>
  <si>
    <t>rimobai</t>
  </si>
  <si>
    <t>transglamorous</t>
  </si>
  <si>
    <t>missmadisonoff1</t>
  </si>
  <si>
    <t>jjuli_lovers</t>
  </si>
  <si>
    <t>bux_delux</t>
  </si>
  <si>
    <t>blower_load</t>
  </si>
  <si>
    <t>kristi_lovett</t>
  </si>
  <si>
    <t>badbabyblairmv</t>
  </si>
  <si>
    <t>foxykitten12</t>
  </si>
  <si>
    <t>lexdollface</t>
  </si>
  <si>
    <t>allieawesome415</t>
  </si>
  <si>
    <t>karpaom</t>
  </si>
  <si>
    <t>goofykitty4u</t>
  </si>
  <si>
    <t>mistressheels2</t>
  </si>
  <si>
    <t>babysen22</t>
  </si>
  <si>
    <t>rwildjoke</t>
  </si>
  <si>
    <t>mcmyers2000</t>
  </si>
  <si>
    <t>dominike_love</t>
  </si>
  <si>
    <t>mistressthick</t>
  </si>
  <si>
    <t>hirsutegoddess</t>
  </si>
  <si>
    <t>flaximfc</t>
  </si>
  <si>
    <t>boss_justine_</t>
  </si>
  <si>
    <t>selenasiren1</t>
  </si>
  <si>
    <t>lwdwndrty</t>
  </si>
  <si>
    <t>rosiesoles_</t>
  </si>
  <si>
    <t>rollingbabex</t>
  </si>
  <si>
    <t>kayanicol</t>
  </si>
  <si>
    <t>carlcarnevale1</t>
  </si>
  <si>
    <t>getjobsueboss</t>
  </si>
  <si>
    <t>alanaevansxxx</t>
  </si>
  <si>
    <t>apagunion</t>
  </si>
  <si>
    <t>xxxamberlynns</t>
  </si>
  <si>
    <t>gabrielleleigh9</t>
  </si>
  <si>
    <t>tnewmstweet</t>
  </si>
  <si>
    <t>chubbymilf4</t>
  </si>
  <si>
    <t>rrickeyrray</t>
  </si>
  <si>
    <t>littlesltlexi</t>
  </si>
  <si>
    <t>khighlah3</t>
  </si>
  <si>
    <t>lilithts7</t>
  </si>
  <si>
    <t>noitsneezy</t>
  </si>
  <si>
    <t>leyafalcon</t>
  </si>
  <si>
    <t>cerullinsfw</t>
  </si>
  <si>
    <t>chellykoxxx</t>
  </si>
  <si>
    <t>smartymommy</t>
  </si>
  <si>
    <t>amberkitzune</t>
  </si>
  <si>
    <t>xwildfrancinex</t>
  </si>
  <si>
    <t>lunaticminx1</t>
  </si>
  <si>
    <t>alexiafav</t>
  </si>
  <si>
    <t>jayybone91</t>
  </si>
  <si>
    <t>yumespressa</t>
  </si>
  <si>
    <t>pornxxx_tube</t>
  </si>
  <si>
    <t>manyvids</t>
  </si>
  <si>
    <t>ganjagirl802xox</t>
  </si>
  <si>
    <t>mistresskye</t>
  </si>
  <si>
    <t>instagram</t>
  </si>
  <si>
    <t>avnmedianetwork</t>
  </si>
  <si>
    <t>rachelrealityx</t>
  </si>
  <si>
    <t>instagra</t>
  </si>
  <si>
    <t>asstynmartyn</t>
  </si>
  <si>
    <t>mrskellypierce</t>
  </si>
  <si>
    <t>siennawestland</t>
  </si>
  <si>
    <t>lelulovexo</t>
  </si>
  <si>
    <t>laceelust</t>
  </si>
  <si>
    <t>xbiz</t>
  </si>
  <si>
    <t>gustavoxbiz</t>
  </si>
  <si>
    <t>facebook</t>
  </si>
  <si>
    <t>samideluca</t>
  </si>
  <si>
    <t>seecaratweets</t>
  </si>
  <si>
    <t>Mentions</t>
  </si>
  <si>
    <t>Replies to</t>
  </si>
  <si>
    <t>RT @alanaevansxxx: It's happening! Our travel from Los Angeles to Menlo Park for our #instaSTRIKE is booked! https://t.co/TtZMad1bPU</t>
  </si>
  <si>
    <t>RT @alanaevansxxx: Feeling the momentum for our #instaSTRIKE excited for everyone signed up so far! Finalizing little details as we have 8…</t>
  </si>
  <si>
    <t>RT @alanaevansxxx: Performers who want to come with us from LA to the #instaSTRIKE at @instagram June 19, sign up here https://t.co/TtZMad1…</t>
  </si>
  <si>
    <t>RT @alanaevansxxx: June 19, join us in Menlo Park and New York City as we strike outside of @instagram offices! We want to show them we are…</t>
  </si>
  <si>
    <t>RT @APAGunion: Let's do this! Join the fight! #instaSTRIKE June 19- https://t.co/9X80ExT5C6</t>
  </si>
  <si>
    <t>RT @alanaevansxxx: Thank you @AVNMediaNetwork and Peter Warren for the amazing coverage #instaSTRIKE @APAGunion  https://t.co/HNZPr9tKYP</t>
  </si>
  <si>
    <t>Instagram Recoveries on the Rise | AVN https://t.co/u3CmWbfdL0 #instastrike</t>
  </si>
  <si>
    <t>#instaSTRIKE Instagram Strike Sign ups! https://t.co/hyOzBv4y4g</t>
  </si>
  <si>
    <t>@rachelrealityx @APAGunion @instagram SW assemble! #instastrike _xD83D__xDE09_</t>
  </si>
  <si>
    <t>RT @APAGunion: Well everyone we are very excited to share this news- Wednesday when we arrive for our #instaSTRIKE ,   Members of @Instagra…</t>
  </si>
  <si>
    <t>RT @alanaevansxxx: Did @instagram shut you down? Join us to strike outside of their offices on Hacker Way in Menlo Park, CA  on June 19! RT…</t>
  </si>
  <si>
    <t>RT @APAGunion: Models, you can download the #INSTASTRIKE Art Work to protest in solidarity online JUNE 19th! 
We will be sharing a live fe…</t>
  </si>
  <si>
    <t>June 19 is the day! #InstaStrike in solidarity with our APAG comrades #PowerInAUnion  #BecauseTheUnionMakesUsStrong ✊✊✊ https://t.co/XGkOSNzRGJ</t>
  </si>
  <si>
    <t>RT @APAGunion: June 19, join us in Menlo Park and New York City as we strike outside of @instagram offices! We want to show them we are rea…</t>
  </si>
  <si>
    <t>RT @APAGunion: Models and fans that can't come to the protest against instagram, join in on June 19th the day of #instastrike
We will be s…</t>
  </si>
  <si>
    <t>If you report a page or image on @instagram you should be blocked from that page immediately. The policy in place allows people to think they can blackmail you with being reported and that’s not fair #instastrike biased in who they pick n choose to stay it completely arbitrary_xD83D__xDC4E__xD83C__xDFFB_</t>
  </si>
  <si>
    <t>RT @alanaevansxxx: Good morning everyone! If you sign up to join #instaSTRIKE in either Menlo Park or New York, please check your email and…</t>
  </si>
  <si>
    <t>RT @APAGunion: Models be sure to save the #instaSTRIKE art work https://t.co/nwMyCeC1XK</t>
  </si>
  <si>
    <t>#instastrike this Wed. 10amPT 1 Hacker Way Menlo Park Ca https://t.co/vxePcC9lB3</t>
  </si>
  <si>
    <t>RT @APAGunion: Remember on #instaSTRIKE day (June 19th), we will be doing live feeds from our twitter/Instagram from ground zero, as well a…</t>
  </si>
  <si>
    <t>RT @APAGunion: Make sure to use #hashtag #instaSTRIKE in all your tweets tomorrow! Let’s get it trending while our fellow peers are protest…</t>
  </si>
  <si>
    <t>ESPU To Stand with APAG during #instastrike Demonstration TODAY https://t.co/pEntYoRuOT</t>
  </si>
  <si>
    <t>RT @APAGunion: Models if we are not following you please bring it to our attention. It is not our intent not to, but we get a lot of you fo…</t>
  </si>
  <si>
    <t>RT @APAGunion: Give our board members Alana, Ruby, and Jorge as well as a few models that will be in the meeting the online support they de…</t>
  </si>
  <si>
    <t>#instaSTRIKE #NewProfilePic https://t.co/oAhtNhLadm</t>
  </si>
  <si>
    <t>#instaSTRIKE #NewProfilePic https://t.co/KLH0kK53fR</t>
  </si>
  <si>
    <t>@AsstynMartyn I always stand with you.#instaSTRIKE .✊</t>
  </si>
  <si>
    <t>@MrsKellyPierce  good morning beautiful #instaSTRIKE  I am with you</t>
  </si>
  <si>
    <t>RT @MistressKye: Todays the day. #instastrike is here!
If you are in sex work please include this hashtag in all of your tweets today.
Th…</t>
  </si>
  <si>
    <t>RT @APAGunion: We welcome you to join us, manyvids, and others on the online protest today! We currently have Union board members going to…</t>
  </si>
  <si>
    <t>RT @tnewmstweet: Adult performers (organized through @APAGunion) are protesting in Menlo Park and online today what they say are unfair acc…</t>
  </si>
  <si>
    <t>RT @APAGunion: - We are a legal workforce 
- We are entertainers for adults 
- We follow your TOS
- We deserve our space on your social med…</t>
  </si>
  <si>
    <t>Sending support and positivity to all involved in today's #instaSTRIKE! Fairness and equality for everyone.</t>
  </si>
  <si>
    <t>#Instastrike https://t.co/Gn9ikZ4MWr</t>
  </si>
  <si>
    <t>ESPU To Stand with APAG during #instastrike Demonstration TODAY https://t.co/f5zi24CyvT</t>
  </si>
  <si>
    <t>RT @APAGunion: Good morning models/fans it’s #instaSTRIKE day! Some of our board members and models are still on their way to the Menlo Par…</t>
  </si>
  <si>
    <t>RT @XXXAmberLynns: Wed June 19 @APAGunion shows this industry just how performers can and will benefit from a real federal #union not a soc…</t>
  </si>
  <si>
    <t>RT @APAGunion: Hey everyone! For those of you joining us as we travel to Menlo Park for #instaSTRIKE Be sure to check your email for travel…</t>
  </si>
  <si>
    <t>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ITS #INSTASTRIKE DAY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t>
  </si>
  <si>
    <t>RT @gabrielleleigh9: #instaSTRIKE my 250k account went down in February and was returned 5 days later with admittance this was a mistake. I…</t>
  </si>
  <si>
    <t>#INSTASTRIKE https://t.co/XKWBL5DH5R</t>
  </si>
  <si>
    <t>#INSTASTRIKE https://t.co/6Xzuv80pE4</t>
  </si>
  <si>
    <t>#INSTASTRIKE https://t.co/Ptc8bg60Xd</t>
  </si>
  <si>
    <t>#INSTASTRIKE https://t.co/Vj5TjUeiPm</t>
  </si>
  <si>
    <t>RT @APAGunion: Models that were wrongly deleted tell us why you feel you deserve your space online with hashtag #instaSTRIKE</t>
  </si>
  <si>
    <t>RT @SIENNAWESTLANDo: 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ITS #INSTASTRIKE DAY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_xD83D__xDC96_…</t>
  </si>
  <si>
    <t>RT @SIENNAWESTLANDo: #INSTASTRIKE https://t.co/Vj5TjUeiPm</t>
  </si>
  <si>
    <t>RT @SIENNAWESTLANDo: #INSTASTRIKE https://t.co/XKWBL5DH5R</t>
  </si>
  <si>
    <t>RT @APAGunion: Keep using HASHTAG #instaSTRIKE lets get this trending models, companies, and fans!</t>
  </si>
  <si>
    <t>I didn’t know about this but Im down! #instaSTRIKE https://t.co/sUVJgp2PrC</t>
  </si>
  <si>
    <t>SavageSin offers our 100% full support to everyone participating in today's #instaSTRIKE in both Menlo Park, California &amp;amp; New York. Stand Strong! #SavageSin</t>
  </si>
  <si>
    <t>RT @SavageSin: SavageSin offers our 100% full support to everyone participating in today's #instaSTRIKE in both Menlo Park, California &amp;amp; Ne…</t>
  </si>
  <si>
    <t>RT @ManyVids: _xD83D__xDC95__xD83D__xDE4C__xD83C__xDFFE_ RT to help stop the discrimination of #SexWorkers on @Instagram _xD83D__xDE4C__xD83C__xDFFC__xD83D__xDC95_Let's find a way to communicate and give equal rights…</t>
  </si>
  <si>
    <t>So, I guess this is what happens when you try to organize online…? @APAGunion #instaSTRIKE https://t.co/aGuVV4xnX6</t>
  </si>
  <si>
    <t>#instaSTRIKE my account with the og name Harlo was taken, no nudes, nothing even close to nudes was on there yet my account got glocked and 0 response from support</t>
  </si>
  <si>
    <t>We are in support for @APAGunion today #instaSTRIKE #supportsexworkers @alanaevansxxx https://t.co/CXUjPHRZHp</t>
  </si>
  <si>
    <t>RT @MistressKye: Good luck to all who are showing up in-person outside of IG offices today.
Targeted censorship must stop!
Our voices WIL…</t>
  </si>
  <si>
    <t>Sienna West @SIENNAWESTLAND has the most beautiful pussy on the planet _xD83D__xDC97__xD83D__xDC97_.  It's a shame I can't look at it on Instagram.  
#instaSTRIKE</t>
  </si>
  <si>
    <t>@lelulovexo @instagram Ever since they closed your account, I don't go on there anymore.  No reason to.  #instaSTRIKE #instagramdiscrimination</t>
  </si>
  <si>
    <t>#instaSTRIKE let’s get it trending today!!! @APAGunion</t>
  </si>
  <si>
    <t>Success! #instastrike https://t.co/Xz52y5JxFN</t>
  </si>
  <si>
    <t>@LaceeLust @instagram There's actually a whole strike going on right now with Camgirls and Instagram #instaSTRIKE</t>
  </si>
  <si>
    <t>Kudos to @smartymommy, @alanaevansxxx, and their org @APAGunion for their #InstaSTRIKE today in Menlo Park.  They got a much-earned seat at the table with FB &amp;amp; Instagram executives who had some explaining to do.
https://t.co/Nym9cdBNfC via @xbiz</t>
  </si>
  <si>
    <t>Thank you @AVNMediaNetwork and Peter Warren for the amazing coverage #instaSTRIKE @APAGunion  https://t.co/HNZPr9tKYP</t>
  </si>
  <si>
    <t>Well everyone we are very excited to share this news- Wednesday when we arrive for our #instaSTRIKE ,   Members of @Instagram and @facebook policy team will be meeting with us personally to discuss our concerns and issues! Huge thanks to @GustavoXBIZ for coordinating! ❤️ APAG</t>
  </si>
  <si>
    <t>RT @APAGunion: If you can't join us in person when we protest at instagram offices June 19th, join @XXXAmberLynns  and @MrsKellyPierce who…</t>
  </si>
  <si>
    <t>If you can't join us in person when we protest at instagram offices June 19th, join @XXXAmberLynns  and @MrsKellyPierce who will be leading the Online Protest!
- Use hashtag #instastrike in all your tweets &amp;amp; get fans involved
- Download/Save the #instastrike artwork to use</t>
  </si>
  <si>
    <t>The Union loves @SamiDeLuca ‘s profile pic #instaSTRIKE https://t.co/pJq42r1m4i</t>
  </si>
  <si>
    <t>Wed June 19 @APAGunion shows this industry just how performers can and will benefit from a real federal #union not a social club... the strike will be coast to coast and online if you cannot be on the ground holding a sign, change your profile post your support #instastrike https://t.co/kj7AeVG5pH</t>
  </si>
  <si>
    <t>Please #support anti discrimination #InstagramSTRIKE whats good for some is good for all - Change Your Profile #InstaSTRIKE https://t.co/LfbCJuVFJ7</t>
  </si>
  <si>
    <t>Models, you can download the #INSTASTRIKE Art Work to protest in solidarity online JUNE 19th! 
We will be sharing a live feed of the protest, pictures, and updates! 
@XXXAmberLynns and I will be organizing the ONLINE STRIKE against Instagram! 
https://t.co/ohBCnEnqwh ~ KP</t>
  </si>
  <si>
    <t>@seecaratweets You can join @XXXAmberLynns and me on the online protest tomorrow! Just use #instaSTRIKE and if you wish use the online graphic...xo ~ KP</t>
  </si>
  <si>
    <t>RT @APAGunion: Show your support for the models and board members at the strike location by 
- Using #instaSTRIKE in your tweets 
- Downlo…</t>
  </si>
  <si>
    <t>#instaSTRIKE my 250k account went down in February and was returned 5 days later with admittance this was a mistake. It's been down again since March 17th. Broken no TOS, all my content was non-nude, all my content was cosplay photos of myself. To lose such a large account..</t>
  </si>
  <si>
    <t>#instaSTRIKE the TOS on IG should apply to ALL users, fairly and equally. That's what today is about. It shouldn't be easy to take down a 250k, 500k, 1mil acct just through abuse of the report system and auto-deactivations. IG needs to provide help to users who attract new users</t>
  </si>
  <si>
    <t>Adult performers (organized through @APAGunion) are protesting in Menlo Park and online today what they say are unfair account deletions by Instagram that impact their income. The hashtag is #instaSTRIKE.
Background: https://t.co/gbFVXiHMFx</t>
  </si>
  <si>
    <t>Update on a successful collective action led by @APAGunion on behalf of adult performers who say they've seen their Instagram accounts unfairly locked or taken down. #instaSTRIKE https://t.co/mIIAvq3AdS</t>
  </si>
  <si>
    <t>RT @tnewmstweet: Update on a successful collective action led by @APAGunion on behalf of adult performers who say they've seen their Instag…</t>
  </si>
  <si>
    <t>RT @alanaevansxxx: Lots of calls today about our #instaSTRIKE so excited! We’ve got press covering it all and we are happy the message is g…</t>
  </si>
  <si>
    <t>Yes! I just lost my account  with 120k - all my posts followed the guidelines! #instastrike @APAGunion @instagram https://t.co/IicKEjRrvM</t>
  </si>
  <si>
    <t>Did @instagram shut you down? Join us to strike outside of their offices on Hacker Way in Menlo Park, CA  on June 19! RT, share, and watch for details regarding transportation out of Las Vegas and Los Angeles to attend! @APAGunion #instaSTRIKE</t>
  </si>
  <si>
    <t>It's happening! Our travel from Los Angeles to Menlo Park for our #instaSTRIKE is booked! https://t.co/TtZMad1bPU</t>
  </si>
  <si>
    <t>Feeling the momentum for our #instaSTRIKE excited for everyone signed up so far! Finalizing little details as we have 8 days to go!</t>
  </si>
  <si>
    <t>Performers who want to come with us from LA to the #instaSTRIKE at @instagram June 19, sign up here https://t.co/TtZMad1bPU</t>
  </si>
  <si>
    <t>June 19, join us in Menlo Park and New York City as we strike outside of @instagram offices! We want to show them we are real people! We aren’t just pages on a platform you can throw away! #instaSTRIKE</t>
  </si>
  <si>
    <t>Lots of calls today about our #instaSTRIKE so excited! We’ve got press covering it all and we are happy the message is getting out!</t>
  </si>
  <si>
    <t>Good morning everyone! If you sign up to join #instaSTRIKE in either Menlo Park or New York, please check your email and confirm. Thank you!</t>
  </si>
  <si>
    <t>Today we #instaSTRIKE apagunion https://t.co/nxgfIXfYz4</t>
  </si>
  <si>
    <t>RT @CarlCarnevale1: Kudos to @smartymommy, @alanaevansxxx, and their org @APAGunion for their #InstaSTRIKE today in Menlo Park.  They got a…</t>
  </si>
  <si>
    <t>_xD83D__xDC95__xD83D__xDE4C__xD83C__xDFFE_ RT to help stop the discrimination of #SexWorkers on @Instagram _xD83D__xDE4C__xD83C__xDFFC__xD83D__xDC95_Let's find a way to communicate and give equal rights to SW on social media platforms. @APAGunion, #WeAreMany! _xD83D__xDE4C__xD83C__xDFFD__xD83D__xDC95_#instaSTRIKE _xD83D__xDE4C__xD83C__xDFFF__xD83D__xDC95_ https://t.co/ANpyLkEe7u</t>
  </si>
  <si>
    <t>Performers who want to come with us from LA to the #instaSTRIKE at @instagram June 19, sign up here https://t.co/9X80ExT5C6</t>
  </si>
  <si>
    <t>June 19, join us in Menlo Park and New York City as we strike outside of @instagram offices! We want to show them we are real people! We aren’t just pages on a platform you can throw away! #instaSTRIKE AE</t>
  </si>
  <si>
    <t>RT @APAGunion: On June 19th add hashtag #instastrike in all your tweets! ~ KP</t>
  </si>
  <si>
    <t>Let's do this! Join the fight! #instaSTRIKE June 19- https://t.co/9X80ExT5C6</t>
  </si>
  <si>
    <t>#instastrike models interested in bussing with us June 19th from LA to Menlo Park let us know! 
https://t.co/Qv0B4Aalbm  ~ KP</t>
  </si>
  <si>
    <t>Models if we are not following you please bring it to our attention. It is not our intent not to, but we get a lot of you following and some are models and others are fan accounts. We have gained a lot of followers fast since #instastrike we may of overlooked ~ KP</t>
  </si>
  <si>
    <t>our #instaSTRIKE is quickly approaching! Join us Wednesday June 19 in both Menlo Park, CA and New York, NY! for info visit https://t.co/uSwN0N22S5 or sign up here https://t.co/9X80ExT5C6</t>
  </si>
  <si>
    <t>On June 19th add hashtag #instastrike in all your tweets! ~ KP</t>
  </si>
  <si>
    <t>Models and fans that can't come to the protest against instagram, join in on June 19th the day of #instastrike
We will be sharing live feeds, pictures, and updates from the ground
Here is the artwork to share or place on your pictures/profile pics
https://t.co/sf2xkTPLRJ</t>
  </si>
  <si>
    <t>Good morning everyone! If you sign up to join #instaSTRIKE in either Menlo Park or New York, please check your email and confirm. Thank you! AE</t>
  </si>
  <si>
    <t>Models be sure to save the #instaSTRIKE art work https://t.co/nwMyCeC1XK</t>
  </si>
  <si>
    <t>Models coming to #instastrike we will be creating our own signs, but feel welcome to bring your own! ~ KP</t>
  </si>
  <si>
    <t>Remember on #instaSTRIKE day (June 19th), we will be doing live feeds from our twitter/Instagram from ground zero, as well as sharing updates. We want to keep you involved and informed! We all made this happen! ~ KP</t>
  </si>
  <si>
    <t>Give our board members Alana, Ruby, and Jorge as well as a few models that will be in the meeting the online support they deserve! To show Instagram we mean business! #instaSTRIKE</t>
  </si>
  <si>
    <t>Models and fans share the png images of #instaSTRIKE tomorrrow on your profiles..Protest day! 
We made them in black and white 
https://t.co/sf2xkTPLRJ</t>
  </si>
  <si>
    <t>Make sure to use #hashtag #instaSTRIKE in all your tweets tomorrow! Let’s get it trending while our fellow peers are protesting on the ground! ~ KP</t>
  </si>
  <si>
    <t>Hey everyone! For those of you joining us as we travel to Menlo Park for #instaSTRIKE Be sure to check your email for travel info and meet up info! Thank you! Alana</t>
  </si>
  <si>
    <t>Super excited and getting closer #instaSTRIKE</t>
  </si>
  <si>
    <t>Good morning models/fans it’s #instaSTRIKE day! Some of our board members and models are still on their way to the Menlo Park location to protest and Alana Evans, Ruby, Jorge, as well as a few models will be meeting with Instagrams/FB policy team! Let’s show our support online!</t>
  </si>
  <si>
    <t>Show your support for the models and board members at the strike location by 
- Using #instaSTRIKE in your tweets 
- Download the #instaSTRIKE artwork
- Models explain why you should be allowed on Instagram with hashtag!
- Get your followers involved!</t>
  </si>
  <si>
    <t>Here is the artwork for your profiles and overlays...Happy Protest day! We got this! #instaSTRIKE 
https://t.co/sf2xkTPLRJ</t>
  </si>
  <si>
    <t>Let me know if the png’s work by sharing them this way #instaSTRIKE ~ KP https://t.co/uNf6avaZfr</t>
  </si>
  <si>
    <t>The overlay worked for me via my phone..if models fans need help 
@ apagunion with #instaSTRIKE with the pic you want used! Xo _xD83D__xDE18_ ~ KP https://t.co/s8fXmtdyer</t>
  </si>
  <si>
    <t>We welcome you to join us, manyvids, and others on the online protest today! We currently have Union board members going to instagram offices in NY/Menlo Park to Protest. And board members and some models are meeting with their policy team today! #instaSTRIKE ~ KP https://t.co/a8qRShkoFQ</t>
  </si>
  <si>
    <t>Models that were wrongly deleted tell us why you feel you deserve your space online with hashtag #instaSTRIKE</t>
  </si>
  <si>
    <t>Make sure you are following us both on twitter and instagram APAGUNION on both! We will be doing LIVE FEEDS, SHARING PICS, AND UPDATES from the PROTEST ZONES! #instaSTRIKE</t>
  </si>
  <si>
    <t>Thanks to the company and fans that donated to our Union so models and board members could drive in style to the PROTEST today! Your support will not be forgotten! #instaSTRIKE ~ KP</t>
  </si>
  <si>
    <t>- We are a legal workforce 
- We are entertainers for adults 
- We follow your TOS
- We deserve our space on your social media platform
- We will not bow to your unfair treatment
- LET US SPEAK FOR OURSELVES
#instaSTRIKE</t>
  </si>
  <si>
    <t>We Will Fight You
We Will Conquer
We Will Live To Fight Again
With The Clash of Steal
Fighting Brave
Bringing Freedom
We will #instaSTRIKE for victory!</t>
  </si>
  <si>
    <t>Keep using HASHTAG #instaSTRIKE lets get this trending models, companies, and fans!</t>
  </si>
  <si>
    <t>Our president Alana Evans is about to do an interview with the BBC on #instaSTRIKE ~ KP</t>
  </si>
  <si>
    <t>You can listen to our Secretary's podcast on #instaSTRIKE, The Union &amp;amp; Dues, Instagram, Our plans going forward, and more here
https://t.co/gNEt6xtzml</t>
  </si>
  <si>
    <t>Todays the day. #instastrike is here!
If you are in sex work please include this hashtag in all of your tweets today.
The censorship may not have affected you yet, but it will.
You wake up one morning and your IG account will be down. https://t.co/YPGU8HlgEw</t>
  </si>
  <si>
    <t>Good luck to all who are showing up in-person outside of IG offices today.
Targeted censorship must stop!
Our voices WILL be heard.
#instastrike https://t.co/nLooG0ptfc</t>
  </si>
  <si>
    <t>http://apagunion.com/2019/06/06/instastrike-instagram-strike-sign-ups/</t>
  </si>
  <si>
    <t>https://avn.com/business/articles/technology/instagram-recoveries-on-the-rise-835753.html</t>
  </si>
  <si>
    <t>https://twitter.com/APAGunion/status/1136505860140687360</t>
  </si>
  <si>
    <t>https://twitter.com/espunion/status/1140719715079245824</t>
  </si>
  <si>
    <t>http://ww1.myroomcam.com/?sub1=6e280cfa-9366-11e9-873e-53d24727470f</t>
  </si>
  <si>
    <t>https://twitter.com/MistressKye/status/1141352161311363072</t>
  </si>
  <si>
    <t>http://www.adultwebmasters.org/dir/cskin/2019-06-71980-espu-to-stand-with-apag-during-instastrike-demonstration-today.html?utm_source=dlvr.it&amp;utm_medium=twitter</t>
  </si>
  <si>
    <t>https://twitter.com/apagunion/status/1141372970159529985</t>
  </si>
  <si>
    <t>https://twitter.com/APAGunion/status/1141436657876590592</t>
  </si>
  <si>
    <t>https://www.xbiz.com/news/244876/instagram-policy-team-meets-with-apag-listens-to-adult-performers-concerns</t>
  </si>
  <si>
    <t>https://twitter.com/APAGunion/status/1139721965361672192</t>
  </si>
  <si>
    <t>https://www.dropbox.com/s/r5ntpol50s6cgw2/instastrike2.jpg?dl=0</t>
  </si>
  <si>
    <t>http://apagunion.com/instagram-discrimination/</t>
  </si>
  <si>
    <t>https://twitter.com/ManyVids/status/1141390662232870915</t>
  </si>
  <si>
    <t>https://www.instagram.com/p/By5cALbAcMY/?igshid=lywc6lzqk0v8</t>
  </si>
  <si>
    <t>http://ApagUnion.Com</t>
  </si>
  <si>
    <t>http://apagunion.com/ http://apagunion.com/2019/06/06/instastrike-instagram-strike-sign-ups/</t>
  </si>
  <si>
    <t>https://www.dropbox.com/sh/gdzamefa2210nvn/AAAM3AjfG8BIgum4mICcmo_Ia?dl=0</t>
  </si>
  <si>
    <t>https://twitter.com/CamModelToys/status/1141268225079988225</t>
  </si>
  <si>
    <t>https://www.spreaker.com/user/secretkellyradio/instastrike-q-a-on-the-union?utm_campaign=desktop_app&amp;utm_medium=desktop_app&amp;utm_source=desktop_app</t>
  </si>
  <si>
    <t>https://twitter.com/APAGunion/status/1141351217471340544</t>
  </si>
  <si>
    <t>https://twitter.com/alanaevansxxx/status/1141286208544182273</t>
  </si>
  <si>
    <t>apagunion.com</t>
  </si>
  <si>
    <t>avn.com</t>
  </si>
  <si>
    <t>twitter.com</t>
  </si>
  <si>
    <t>myroomcam.com</t>
  </si>
  <si>
    <t>adultwebmasters.org</t>
  </si>
  <si>
    <t>xbiz.com</t>
  </si>
  <si>
    <t>dropbox.com</t>
  </si>
  <si>
    <t>instagram.com</t>
  </si>
  <si>
    <t>apagunion.com apagunion.com</t>
  </si>
  <si>
    <t>spreaker.com</t>
  </si>
  <si>
    <t>instastrike</t>
  </si>
  <si>
    <t>instastrike powerinaunion becausetheunionmakesusstrong</t>
  </si>
  <si>
    <t>hashtag instastrike</t>
  </si>
  <si>
    <t>instastrike newprofilepic</t>
  </si>
  <si>
    <t>union</t>
  </si>
  <si>
    <t>instastrike savagesin</t>
  </si>
  <si>
    <t>sexworkers</t>
  </si>
  <si>
    <t>instastrike supportsexworkers</t>
  </si>
  <si>
    <t>instastrike instagramdiscrimination</t>
  </si>
  <si>
    <t>instastrike instastrike</t>
  </si>
  <si>
    <t>union instastrike</t>
  </si>
  <si>
    <t>support instagramstrike instastrike</t>
  </si>
  <si>
    <t>sexworkers wearemany instastrike</t>
  </si>
  <si>
    <t>https://pbs.twimg.com/media/D9R0UUKWwAAfOf2.jpg</t>
  </si>
  <si>
    <t>https://pbs.twimg.com/media/D9bgfWPX4AUz0ii.jpg</t>
  </si>
  <si>
    <t>https://pbs.twimg.com/media/D9bkS7wWwAEP5X4.jpg</t>
  </si>
  <si>
    <t>https://pbs.twimg.com/media/D9b2wu3XoAEuhbp.jpg</t>
  </si>
  <si>
    <t>https://pbs.twimg.com/media/D9b21E5XkAgFLEi.jpg</t>
  </si>
  <si>
    <t>https://pbs.twimg.com/media/D9b259BW4AAxpPj.jpg</t>
  </si>
  <si>
    <t>https://pbs.twimg.com/media/D9b2-QhWwAIM-vO.jpg</t>
  </si>
  <si>
    <t>https://pbs.twimg.com/media/D9cJwT_WkAAAf2j.jpg</t>
  </si>
  <si>
    <t>https://pbs.twimg.com/media/D9cWIemVUAAvoow.jpg</t>
  </si>
  <si>
    <t>https://pbs.twimg.com/media/D9XNMfwXsAAASFF.jpg</t>
  </si>
  <si>
    <t>https://pbs.twimg.com/media/D9cIwXhX4AA-CcY.jpg</t>
  </si>
  <si>
    <t>https://pbs.twimg.com/media/D9baV0yWkAEq3T3.jpg</t>
  </si>
  <si>
    <t>https://pbs.twimg.com/media/D9bdhl_W4AArinj.jpg</t>
  </si>
  <si>
    <t>http://pbs.twimg.com/profile_images/631815682917834754/YD0pRfFH_normal.jpg</t>
  </si>
  <si>
    <t>http://pbs.twimg.com/profile_images/902259552762167300/Bqx20mxA_normal.jpg</t>
  </si>
  <si>
    <t>http://pbs.twimg.com/profile_images/1131523520146550785/Mk80b1vF_normal.jpg</t>
  </si>
  <si>
    <t>http://pbs.twimg.com/profile_images/1140465592064864256/vsU-n17a_normal.png</t>
  </si>
  <si>
    <t>http://pbs.twimg.com/profile_images/1138595554261458944/lvi7wMHs_normal.png</t>
  </si>
  <si>
    <t>http://pbs.twimg.com/profile_images/1135008740074303488/fSO9jOmB_normal.jpg</t>
  </si>
  <si>
    <t>http://pbs.twimg.com/profile_images/1137635232083955712/4JfxOLkQ_normal.jpg</t>
  </si>
  <si>
    <t>http://pbs.twimg.com/profile_images/866043686257176577/AixmKIK4_normal.jpg</t>
  </si>
  <si>
    <t>http://pbs.twimg.com/profile_images/1127502891315449857/-TLDuir9_normal.jpg</t>
  </si>
  <si>
    <t>http://pbs.twimg.com/profile_images/1068408490258046976/-oDTaBxW_normal.jpg</t>
  </si>
  <si>
    <t>http://pbs.twimg.com/profile_images/1139286976304041984/KlxMJsr6_normal.jpg</t>
  </si>
  <si>
    <t>http://pbs.twimg.com/profile_images/1096803484190552065/AMacUoFa_normal.png</t>
  </si>
  <si>
    <t>http://pbs.twimg.com/profile_images/1134850215800762368/9OyczQcA_normal.png</t>
  </si>
  <si>
    <t>http://pbs.twimg.com/profile_images/1133799351682134016/gpSYJMAG_normal.jpg</t>
  </si>
  <si>
    <t>http://pbs.twimg.com/profile_images/1138501852943667200/SZ5rtb4O_normal.jpg</t>
  </si>
  <si>
    <t>http://pbs.twimg.com/profile_images/1138966267119845376/hb-7IZSb_normal.jpg</t>
  </si>
  <si>
    <t>http://pbs.twimg.com/profile_images/1141541189126172673/i8CHLQI1_normal.jpg</t>
  </si>
  <si>
    <t>http://pbs.twimg.com/profile_images/1109148913041358848/x3QkvGpt_normal.jpg</t>
  </si>
  <si>
    <t>http://pbs.twimg.com/profile_images/1139699739979481089/ZO_o1GZG_normal.png</t>
  </si>
  <si>
    <t>http://pbs.twimg.com/profile_images/1119112852319526912/GgeNi3hQ_normal.png</t>
  </si>
  <si>
    <t>http://pbs.twimg.com/profile_images/1051084540616298497/GIdyZnRf_normal.jpg</t>
  </si>
  <si>
    <t>http://pbs.twimg.com/profile_images/1137739229780295680/Dz5EIhi4_normal.jpg</t>
  </si>
  <si>
    <t>http://pbs.twimg.com/profile_images/1132139406599557120/k7e_33LX_normal.jpg</t>
  </si>
  <si>
    <t>http://pbs.twimg.com/profile_images/1080058507385176064/eyjDkzUO_normal.jpg</t>
  </si>
  <si>
    <t>http://pbs.twimg.com/profile_images/1069293784779829249/yRJZW7gW_normal.jpg</t>
  </si>
  <si>
    <t>http://pbs.twimg.com/profile_images/2858297971/4ee5a4f1a81c057d05e540d2252da658_normal.jpeg</t>
  </si>
  <si>
    <t>http://pbs.twimg.com/profile_images/998583437471629312/oxbmFWzq_normal.jpg</t>
  </si>
  <si>
    <t>http://pbs.twimg.com/profile_images/1118610264813916161/TrzTIYI2_normal.jpg</t>
  </si>
  <si>
    <t>http://pbs.twimg.com/profile_images/880930622683959297/UKOswO1r_normal.jpg</t>
  </si>
  <si>
    <t>http://pbs.twimg.com/profile_images/662464628069306369/zef1_v9i_normal.jpg</t>
  </si>
  <si>
    <t>http://pbs.twimg.com/profile_images/581207095/FALL_2009_1_normal.jpg</t>
  </si>
  <si>
    <t>http://pbs.twimg.com/profile_images/1140463134986997760/KcmB_T4b_normal.jpg</t>
  </si>
  <si>
    <t>http://pbs.twimg.com/profile_images/562473304704176129/xCzVAroO_normal.jpeg</t>
  </si>
  <si>
    <t>http://pbs.twimg.com/profile_images/1083999760292278272/JgihN60Y_normal.jpg</t>
  </si>
  <si>
    <t>http://pbs.twimg.com/profile_images/1030117437537058816/j0-rWLRQ_normal.jpg</t>
  </si>
  <si>
    <t>http://pbs.twimg.com/profile_images/378800000549479787/b7c78503fb90252da88052bd73bdf6a6_normal.jpeg</t>
  </si>
  <si>
    <t>http://pbs.twimg.com/profile_images/856979401459863552/9qHemIQL_normal.jpg</t>
  </si>
  <si>
    <t>http://pbs.twimg.com/profile_images/1137213218806468608/DR86RqW1_normal.jpg</t>
  </si>
  <si>
    <t>http://pbs.twimg.com/profile_images/1124832169933754369/2mY4TEQ6_normal.jpg</t>
  </si>
  <si>
    <t>http://pbs.twimg.com/profile_images/837006929511792656/pGxyQnRj_normal.jpg</t>
  </si>
  <si>
    <t>http://pbs.twimg.com/profile_images/1045074386439610372/ec7VvQf7_normal.jpg</t>
  </si>
  <si>
    <t>http://pbs.twimg.com/profile_images/1186485845/logo_normal.jpg</t>
  </si>
  <si>
    <t>http://pbs.twimg.com/profile_images/1141354160291569664/hKYp8pRy_normal.jpg</t>
  </si>
  <si>
    <t>http://pbs.twimg.com/profile_images/1114178283434803201/iMxmSD9S_normal.jpg</t>
  </si>
  <si>
    <t>http://pbs.twimg.com/profile_images/1138288524157865984/e1P-5B3G_normal.jpg</t>
  </si>
  <si>
    <t>http://pbs.twimg.com/profile_images/1124915983456526336/J_uqsuhr_normal.jpg</t>
  </si>
  <si>
    <t>http://pbs.twimg.com/profile_images/1125826597330677760/4Oqz31QN_normal.jpg</t>
  </si>
  <si>
    <t>http://pbs.twimg.com/profile_images/1141392532846174208/mXJ5WITc_normal.jpg</t>
  </si>
  <si>
    <t>http://pbs.twimg.com/profile_images/841787689888182272/kiD16vU7_normal.jpg</t>
  </si>
  <si>
    <t>http://pbs.twimg.com/profile_images/1793554320/ssf_normal.jpg</t>
  </si>
  <si>
    <t>http://pbs.twimg.com/profile_images/2287834146/DWSS_normal.jpg</t>
  </si>
  <si>
    <t>http://pbs.twimg.com/profile_images/506712877617541122/FhVq0Lon_normal.png</t>
  </si>
  <si>
    <t>http://pbs.twimg.com/profile_images/1136330506788675589/tOGsQQBV_normal.jpg</t>
  </si>
  <si>
    <t>http://pbs.twimg.com/profile_images/1132523648466673665/-KyPn9rk_normal.jpg</t>
  </si>
  <si>
    <t>http://pbs.twimg.com/profile_images/1138468071415267328/_iICO_0c_normal.jpg</t>
  </si>
  <si>
    <t>http://pbs.twimg.com/profile_images/1133502642230104065/kO4Al-DH_normal.jpg</t>
  </si>
  <si>
    <t>http://pbs.twimg.com/profile_images/1131716930526695425/U2tWLvUb_normal.jpg</t>
  </si>
  <si>
    <t>http://pbs.twimg.com/profile_images/1104905899183882241/aKjwOwvB_normal.png</t>
  </si>
  <si>
    <t>http://pbs.twimg.com/profile_images/1135684543288156160/4QHhl96a_normal.jpg</t>
  </si>
  <si>
    <t>http://pbs.twimg.com/profile_images/1141313543838605312/n1TmcQEa_normal.jpg</t>
  </si>
  <si>
    <t>http://pbs.twimg.com/profile_images/1133659395580223489/NSiHkb7Z_normal.jpg</t>
  </si>
  <si>
    <t>http://pbs.twimg.com/profile_images/1113031330273538049/OhgaJWDe_normal.jpg</t>
  </si>
  <si>
    <t>http://pbs.twimg.com/profile_images/951149064556564480/nhrHpA4-_normal.jpg</t>
  </si>
  <si>
    <t>http://pbs.twimg.com/profile_images/1140748707727577089/5aqvDDDs_normal.jpg</t>
  </si>
  <si>
    <t>http://abs.twimg.com/sticky/default_profile_images/default_profile_normal.png</t>
  </si>
  <si>
    <t>http://pbs.twimg.com/profile_images/868659609199718400/lxdUUog5_normal.jpg</t>
  </si>
  <si>
    <t>http://pbs.twimg.com/profile_images/1141430923310899201/j_j0fm9c_normal.jpg</t>
  </si>
  <si>
    <t>http://pbs.twimg.com/profile_images/1119649486660349958/WyOJhFVS_normal.png</t>
  </si>
  <si>
    <t>http://pbs.twimg.com/profile_images/996962083144060929/4hOzq_cY_normal.jpg</t>
  </si>
  <si>
    <t>http://pbs.twimg.com/profile_images/1127667964281409536/M4hAM66Y_normal.png</t>
  </si>
  <si>
    <t>http://pbs.twimg.com/profile_images/976478701209694209/ZGF2JMTM_normal.jpg</t>
  </si>
  <si>
    <t>http://pbs.twimg.com/profile_images/1141169819535810560/xShDCokV_normal.jpg</t>
  </si>
  <si>
    <t>http://pbs.twimg.com/profile_images/1128320167979769856/lMMEYZz8_normal.jpg</t>
  </si>
  <si>
    <t>http://pbs.twimg.com/profile_images/971205238819454976/xVXsgcB-_normal.jpg</t>
  </si>
  <si>
    <t>http://pbs.twimg.com/profile_images/1139034366758121472/AnVyeaGB_normal.jpg</t>
  </si>
  <si>
    <t>http://pbs.twimg.com/profile_images/1126219072125984773/WNqOdlL3_normal.jpg</t>
  </si>
  <si>
    <t>http://pbs.twimg.com/profile_images/1086907527663480832/EVHHsjcj_normal.jpg</t>
  </si>
  <si>
    <t>http://pbs.twimg.com/profile_images/1134744588852162560/dJ3r9317_normal.jpg</t>
  </si>
  <si>
    <t>http://pbs.twimg.com/profile_images/1125177857481646081/HMZfLWL1_normal.jpg</t>
  </si>
  <si>
    <t>http://pbs.twimg.com/profile_images/986188924832833536/xV-JnrWB_normal.jpg</t>
  </si>
  <si>
    <t>http://pbs.twimg.com/profile_images/947695086900523008/k-CK9eK__normal.jpg</t>
  </si>
  <si>
    <t>http://pbs.twimg.com/profile_images/1121814118770540545/K4Gs0f1o_normal.jpg</t>
  </si>
  <si>
    <t>http://pbs.twimg.com/profile_images/738780844223913984/EijPe33r_normal.jpg</t>
  </si>
  <si>
    <t>http://pbs.twimg.com/profile_images/1098406628116844545/KzePEb-g_normal.png</t>
  </si>
  <si>
    <t>http://pbs.twimg.com/profile_images/704929117490257920/uIhJ_Qc8_normal.jpg</t>
  </si>
  <si>
    <t>http://pbs.twimg.com/profile_images/1139718341944328192/Z4jKUvxl_normal.jpg</t>
  </si>
  <si>
    <t>http://pbs.twimg.com/profile_images/1107694604751695874/JjZW5f8m_normal.jpg</t>
  </si>
  <si>
    <t>http://pbs.twimg.com/profile_images/1118970970109284357/4K6rMium_normal.jpg</t>
  </si>
  <si>
    <t>http://pbs.twimg.com/profile_images/1008701640696893441/oO4suQ-Y_normal.jpg</t>
  </si>
  <si>
    <t>http://pbs.twimg.com/profile_images/1121190907531886592/81DSARvr_normal.jpg</t>
  </si>
  <si>
    <t>http://pbs.twimg.com/profile_images/1133587479196557312/p1IJal75_normal.png</t>
  </si>
  <si>
    <t>http://pbs.twimg.com/profile_images/1110758988931649536/oU8ltpN8_normal.png</t>
  </si>
  <si>
    <t>http://pbs.twimg.com/profile_images/1011830661299109888/mLw9KeEF_normal.jpg</t>
  </si>
  <si>
    <t>http://pbs.twimg.com/profile_images/1116887025037111296/z6b9t0uD_normal.jpg</t>
  </si>
  <si>
    <t>http://pbs.twimg.com/profile_images/1141341015619641349/TNHXvgJ-_normal.jpg</t>
  </si>
  <si>
    <t>http://pbs.twimg.com/profile_images/1044381140239310848/1sNeAf0u_normal.jpg</t>
  </si>
  <si>
    <t>http://pbs.twimg.com/profile_images/1109407901108629505/8blr7I5h_normal.jpg</t>
  </si>
  <si>
    <t>http://pbs.twimg.com/profile_images/602165477360689152/dFxaHRQg_normal.png</t>
  </si>
  <si>
    <t>http://pbs.twimg.com/profile_images/1138646015031033857/hvXF_BQu_normal.jpg</t>
  </si>
  <si>
    <t>http://pbs.twimg.com/profile_images/1122236674124046336/W3_iaOKC_normal.jpg</t>
  </si>
  <si>
    <t>http://pbs.twimg.com/profile_images/1132122452027478016/1UwoqVUs_normal.jpg</t>
  </si>
  <si>
    <t>http://pbs.twimg.com/profile_images/1132530078586417152/tWy1Ym5d_normal.jpg</t>
  </si>
  <si>
    <t>http://pbs.twimg.com/profile_images/1138238310856450050/rdmjb8P__normal.jpg</t>
  </si>
  <si>
    <t>http://pbs.twimg.com/profile_images/1139177364452184067/S963VvPh_normal.jpg</t>
  </si>
  <si>
    <t>http://pbs.twimg.com/profile_images/1101594752321875969/jyyhwdhG_normal.jpg</t>
  </si>
  <si>
    <t>http://pbs.twimg.com/profile_images/1117934699417079809/hIZIkqXM_normal.jpg</t>
  </si>
  <si>
    <t>http://pbs.twimg.com/profile_images/1117656714352971776/FiwR78gm_normal.jpg</t>
  </si>
  <si>
    <t>http://pbs.twimg.com/profile_images/1083573585753620480/krU6NnfU_normal.jpg</t>
  </si>
  <si>
    <t>http://pbs.twimg.com/profile_images/1136537727808073728/AmtSYWTk_normal.jpg</t>
  </si>
  <si>
    <t>http://pbs.twimg.com/profile_images/1046956433772822528/Kt3hMBJJ_normal.jpg</t>
  </si>
  <si>
    <t>http://pbs.twimg.com/profile_images/1098497020980088834/ZiuUm6VY_normal.jpg</t>
  </si>
  <si>
    <t>http://pbs.twimg.com/profile_images/1127497582987628544/UG-duoV1_normal.jpg</t>
  </si>
  <si>
    <t>http://pbs.twimg.com/profile_images/1134383731018534912/LUPWiI1M_normal.jpg</t>
  </si>
  <si>
    <t>http://pbs.twimg.com/profile_images/1140427647173853185/r5Q2IFN7_normal.jpg</t>
  </si>
  <si>
    <t>http://pbs.twimg.com/profile_images/1082696848496840705/i9nahisF_normal.jpg</t>
  </si>
  <si>
    <t>http://pbs.twimg.com/profile_images/1138604130329608192/LAA61MM6_normal.jpg</t>
  </si>
  <si>
    <t>https://twitter.com/#!/hklthedream1/status/1138223891984396294</t>
  </si>
  <si>
    <t>https://twitter.com/#!/rjacobb/status/1138233200424116224</t>
  </si>
  <si>
    <t>https://twitter.com/#!/honeyxlions/status/1138316187807338497</t>
  </si>
  <si>
    <t>https://twitter.com/#!/graves_luna/status/1138324515363086338</t>
  </si>
  <si>
    <t>https://twitter.com/#!/radarnell/status/1138480828491677696</t>
  </si>
  <si>
    <t>https://twitter.com/#!/sapiotextual/status/1138861176559931393</t>
  </si>
  <si>
    <t>https://twitter.com/#!/harrypo57202529/status/1138964919989211136</t>
  </si>
  <si>
    <t>https://twitter.com/#!/netcum/status/1139032718409437184</t>
  </si>
  <si>
    <t>https://twitter.com/#!/gvea519/status/1139231349749850112</t>
  </si>
  <si>
    <t>https://twitter.com/#!/astromouda/status/1139276988328398848</t>
  </si>
  <si>
    <t>https://twitter.com/#!/andread20364549/status/1139284359427608576</t>
  </si>
  <si>
    <t>https://twitter.com/#!/dancerguild/status/1139160180132864000</t>
  </si>
  <si>
    <t>https://twitter.com/#!/dancerguild/status/1139294422120697856</t>
  </si>
  <si>
    <t>https://twitter.com/#!/shaynadomina/status/1139466965905334272</t>
  </si>
  <si>
    <t>https://twitter.com/#!/greyh0undmedia/status/1139563111101284354</t>
  </si>
  <si>
    <t>https://twitter.com/#!/alejandroxbiz/status/1139605701037154304</t>
  </si>
  <si>
    <t>https://twitter.com/#!/themicahggarcia/status/1138327805496664065</t>
  </si>
  <si>
    <t>https://twitter.com/#!/themicahggarcia/status/1139641577704288258</t>
  </si>
  <si>
    <t>https://twitter.com/#!/misspnktoes/status/1139666846435741696</t>
  </si>
  <si>
    <t>https://twitter.com/#!/mistressleianne/status/1139733270713778176</t>
  </si>
  <si>
    <t>https://twitter.com/#!/christinasflaw/status/1139935036692561921</t>
  </si>
  <si>
    <t>https://twitter.com/#!/whisperwalrusxy/status/1139944608883007488</t>
  </si>
  <si>
    <t>https://twitter.com/#!/dontfollowrc/status/1140169564216541184</t>
  </si>
  <si>
    <t>https://twitter.com/#!/donyx62216815/status/1140229768866086912</t>
  </si>
  <si>
    <t>https://twitter.com/#!/donyx62216815/status/1140233970321436672</t>
  </si>
  <si>
    <t>https://twitter.com/#!/gypsy_liberab/status/1140330262640975872</t>
  </si>
  <si>
    <t>https://twitter.com/#!/80_lieto_fied/status/1140331826516389888</t>
  </si>
  <si>
    <t>https://twitter.com/#!/train_treason/status/1140662099070214146</t>
  </si>
  <si>
    <t>https://twitter.com/#!/femdompaulina/status/1140691828427108352</t>
  </si>
  <si>
    <t>https://twitter.com/#!/sfmistress/status/1140720101064241152</t>
  </si>
  <si>
    <t>https://twitter.com/#!/spankchain/status/1140751557283209217</t>
  </si>
  <si>
    <t>https://twitter.com/#!/bustybettyrage/status/1141142994340503553</t>
  </si>
  <si>
    <t>https://twitter.com/#!/shitshowinadump/status/1140663705673306113</t>
  </si>
  <si>
    <t>https://twitter.com/#!/shitshowinadump/status/1141306664169213953</t>
  </si>
  <si>
    <t>https://twitter.com/#!/myroomcam69/status/1141323892553932800</t>
  </si>
  <si>
    <t>https://twitter.com/#!/thawk88/status/1139525865321062400</t>
  </si>
  <si>
    <t>https://twitter.com/#!/thawk88/status/1141055306673217536</t>
  </si>
  <si>
    <t>https://twitter.com/#!/thawk88/status/1141345445026811904</t>
  </si>
  <si>
    <t>https://twitter.com/#!/damienslayter/status/1141346388430741504</t>
  </si>
  <si>
    <t>https://twitter.com/#!/sierraslayter/status/1141350573268197377</t>
  </si>
  <si>
    <t>https://twitter.com/#!/semwal2424/status/1141351421301817345</t>
  </si>
  <si>
    <t>https://twitter.com/#!/wshandcock/status/1141357043011477504</t>
  </si>
  <si>
    <t>https://twitter.com/#!/loraliehaze/status/1141357329390026752</t>
  </si>
  <si>
    <t>https://twitter.com/#!/bonevision/status/1141355215716667393</t>
  </si>
  <si>
    <t>https://twitter.com/#!/bonevision/status/1141357641643388928</t>
  </si>
  <si>
    <t>https://twitter.com/#!/bonevision/status/1141358048209801216</t>
  </si>
  <si>
    <t>https://twitter.com/#!/loulikesthat/status/1141361265886892033</t>
  </si>
  <si>
    <t>https://twitter.com/#!/mjkitty0817/status/1141366119170748416</t>
  </si>
  <si>
    <t>https://twitter.com/#!/freyawyld/status/1141367181856464897</t>
  </si>
  <si>
    <t>https://twitter.com/#!/batw1ng7/status/1141367893818400768</t>
  </si>
  <si>
    <t>https://twitter.com/#!/meggerz/status/1141370345838075905</t>
  </si>
  <si>
    <t>https://twitter.com/#!/alanblackrhino/status/1141371881469239296</t>
  </si>
  <si>
    <t>https://twitter.com/#!/adultwebmasterz/status/1141376621695262720</t>
  </si>
  <si>
    <t>https://twitter.com/#!/siennawestlando/status/1141353291647000576</t>
  </si>
  <si>
    <t>https://twitter.com/#!/siennawestlando/status/1141353362144858113</t>
  </si>
  <si>
    <t>https://twitter.com/#!/siennawestlando/status/1141353454671208448</t>
  </si>
  <si>
    <t>https://twitter.com/#!/siennawestlando/status/1141353491186823168</t>
  </si>
  <si>
    <t>https://twitter.com/#!/siennawestlando/status/1141354575997427713</t>
  </si>
  <si>
    <t>https://twitter.com/#!/siennawestlando/status/1141354655508832259</t>
  </si>
  <si>
    <t>https://twitter.com/#!/siennawestlando/status/1141354709854359553</t>
  </si>
  <si>
    <t>https://twitter.com/#!/siennawestlando/status/1141374718102122496</t>
  </si>
  <si>
    <t>https://twitter.com/#!/siennawestlando/status/1141374884628619264</t>
  </si>
  <si>
    <t>https://twitter.com/#!/siennawestlando/status/1141375073363865601</t>
  </si>
  <si>
    <t>https://twitter.com/#!/siennawestlando/status/1141375429149962242</t>
  </si>
  <si>
    <t>https://twitter.com/#!/siennawestlando/status/1141375979094532096</t>
  </si>
  <si>
    <t>https://twitter.com/#!/mateolinaresfe2/status/1141355685038436359</t>
  </si>
  <si>
    <t>https://twitter.com/#!/mateolinaresfe2/status/1141377014613626880</t>
  </si>
  <si>
    <t>https://twitter.com/#!/mateolinaresfe2/status/1141377127960522753</t>
  </si>
  <si>
    <t>https://twitter.com/#!/codydarkstalker/status/1141323989958062080</t>
  </si>
  <si>
    <t>https://twitter.com/#!/codydarkstalker/status/1141380063612420096</t>
  </si>
  <si>
    <t>https://twitter.com/#!/tarantinoxxx/status/1141381869109334016</t>
  </si>
  <si>
    <t>https://twitter.com/#!/nikki_4613/status/1141385139928231936</t>
  </si>
  <si>
    <t>https://twitter.com/#!/nikki_4613/status/1141386390422188032</t>
  </si>
  <si>
    <t>https://twitter.com/#!/kourtney_chase_/status/1141390238662578176</t>
  </si>
  <si>
    <t>https://twitter.com/#!/evebatelle/status/1138997883179479041</t>
  </si>
  <si>
    <t>https://twitter.com/#!/evebatelle/status/1141390462999072769</t>
  </si>
  <si>
    <t>https://twitter.com/#!/savagesin/status/1141380044767371264</t>
  </si>
  <si>
    <t>https://twitter.com/#!/dw_sin_/status/1141391056727990273</t>
  </si>
  <si>
    <t>https://twitter.com/#!/dpetercrane/status/1141391487759814656</t>
  </si>
  <si>
    <t>https://twitter.com/#!/lilyxloveless/status/1141391620023181312</t>
  </si>
  <si>
    <t>https://twitter.com/#!/upforfun34/status/1141391658077978624</t>
  </si>
  <si>
    <t>https://twitter.com/#!/peejsage/status/1141391761744498693</t>
  </si>
  <si>
    <t>https://twitter.com/#!/dragonhammer421/status/1141392722500247552</t>
  </si>
  <si>
    <t>https://twitter.com/#!/jolicul2000/status/1141393181159960576</t>
  </si>
  <si>
    <t>https://twitter.com/#!/alexisandrewsx/status/1141393189556883457</t>
  </si>
  <si>
    <t>https://twitter.com/#!/thebigdadshow/status/1141393576913321984</t>
  </si>
  <si>
    <t>https://twitter.com/#!/ellie_s95/status/1141393953020948480</t>
  </si>
  <si>
    <t>https://twitter.com/#!/kitten_chub/status/1141394951160381441</t>
  </si>
  <si>
    <t>https://twitter.com/#!/mollydarling69/status/1141395278844612608</t>
  </si>
  <si>
    <t>https://twitter.com/#!/harlosalem/status/1141395183772131328</t>
  </si>
  <si>
    <t>https://twitter.com/#!/harlosalem/status/1141395724975738880</t>
  </si>
  <si>
    <t>https://twitter.com/#!/charley_fan/status/1141396656639881217</t>
  </si>
  <si>
    <t>https://twitter.com/#!/lovelyally6/status/1141397797784174593</t>
  </si>
  <si>
    <t>https://twitter.com/#!/fickennemark1/status/1141402603810693125</t>
  </si>
  <si>
    <t>https://twitter.com/#!/micahgrey19/status/1141402710253735938</t>
  </si>
  <si>
    <t>https://twitter.com/#!/rimobai/status/1141404137625739265</t>
  </si>
  <si>
    <t>https://twitter.com/#!/transglamorous/status/1141405375435927552</t>
  </si>
  <si>
    <t>https://twitter.com/#!/missmadisonoff1/status/1141411789185441792</t>
  </si>
  <si>
    <t>https://twitter.com/#!/jjuli_lovers/status/1141413014194855936</t>
  </si>
  <si>
    <t>https://twitter.com/#!/bux_delux/status/1141415081177038849</t>
  </si>
  <si>
    <t>https://twitter.com/#!/bux_delux/status/1141415131328335872</t>
  </si>
  <si>
    <t>https://twitter.com/#!/bux_delux/status/1141415152635400192</t>
  </si>
  <si>
    <t>https://twitter.com/#!/bux_delux/status/1141415186877673472</t>
  </si>
  <si>
    <t>https://twitter.com/#!/bux_delux/status/1141415204040785920</t>
  </si>
  <si>
    <t>https://twitter.com/#!/blower_load/status/1141415726579740673</t>
  </si>
  <si>
    <t>https://twitter.com/#!/kristi_lovett/status/1141416269201203200</t>
  </si>
  <si>
    <t>https://twitter.com/#!/badbabyblairmv/status/1141421916386803712</t>
  </si>
  <si>
    <t>https://twitter.com/#!/foxykitten12/status/1141423484104519682</t>
  </si>
  <si>
    <t>https://twitter.com/#!/lexdollface/status/1141424238869401600</t>
  </si>
  <si>
    <t>https://twitter.com/#!/allieawesome415/status/1141424338719129601</t>
  </si>
  <si>
    <t>https://twitter.com/#!/karpaom/status/1141427018237730816</t>
  </si>
  <si>
    <t>https://twitter.com/#!/goofykitty4u/status/1141429290833272832</t>
  </si>
  <si>
    <t>https://twitter.com/#!/mistressheels2/status/1141430025993871361</t>
  </si>
  <si>
    <t>https://twitter.com/#!/babysen22/status/1141430423936876549</t>
  </si>
  <si>
    <t>https://twitter.com/#!/rwildjoke/status/1141432029801615360</t>
  </si>
  <si>
    <t>https://twitter.com/#!/mcmyers2000/status/1141434802723282945</t>
  </si>
  <si>
    <t>https://twitter.com/#!/dominike_love/status/1141446548192223232</t>
  </si>
  <si>
    <t>https://twitter.com/#!/mistressthick/status/1141446683823366145</t>
  </si>
  <si>
    <t>https://twitter.com/#!/hirsutegoddess/status/1141450097051484160</t>
  </si>
  <si>
    <t>https://twitter.com/#!/flaximfc/status/1141450645884624898</t>
  </si>
  <si>
    <t>https://twitter.com/#!/boss_justine_/status/1141456544577597441</t>
  </si>
  <si>
    <t>https://twitter.com/#!/selenasiren1/status/1141467291042947072</t>
  </si>
  <si>
    <t>https://twitter.com/#!/lwdwndrty/status/1141467761002127361</t>
  </si>
  <si>
    <t>https://twitter.com/#!/rosiesoles_/status/1141472086868811776</t>
  </si>
  <si>
    <t>https://twitter.com/#!/rollingbabex/status/1141482981267247104</t>
  </si>
  <si>
    <t>https://twitter.com/#!/kayanicol/status/1141484963688321024</t>
  </si>
  <si>
    <t>https://twitter.com/#!/carlcarnevale1/status/1141497378832375809</t>
  </si>
  <si>
    <t>https://twitter.com/#!/getjobsueboss/status/1141501672667004928</t>
  </si>
  <si>
    <t>https://twitter.com/#!/alanaevansxxx/status/1138967473871437824</t>
  </si>
  <si>
    <t>https://twitter.com/#!/apagunion/status/1138967845126189056</t>
  </si>
  <si>
    <t>https://twitter.com/#!/apagunion/status/1139599082136072192</t>
  </si>
  <si>
    <t>https://twitter.com/#!/xxxamberlynns/status/1141046406754394112</t>
  </si>
  <si>
    <t>https://twitter.com/#!/apagunion/status/1140864614126800896</t>
  </si>
  <si>
    <t>https://twitter.com/#!/apagunion/status/1141043699209723906</t>
  </si>
  <si>
    <t>https://twitter.com/#!/xxxamberlynns/status/1141045378931814400</t>
  </si>
  <si>
    <t>https://twitter.com/#!/xxxamberlynns/status/1141046168329183232</t>
  </si>
  <si>
    <t>https://twitter.com/#!/xxxamberlynns/status/1141047496073863168</t>
  </si>
  <si>
    <t>https://twitter.com/#!/xxxamberlynns/status/1141094995799097344</t>
  </si>
  <si>
    <t>https://twitter.com/#!/apagunion/status/1139721965361672192</t>
  </si>
  <si>
    <t>https://twitter.com/#!/apagunion/status/1141050873348612101</t>
  </si>
  <si>
    <t>https://twitter.com/#!/apagunion/status/1141075303416180737</t>
  </si>
  <si>
    <t>https://twitter.com/#!/gabrielleleigh9/status/1138365097074745344</t>
  </si>
  <si>
    <t>https://twitter.com/#!/gabrielleleigh9/status/1138552660402102273</t>
  </si>
  <si>
    <t>https://twitter.com/#!/gabrielleleigh9/status/1139600807853211649</t>
  </si>
  <si>
    <t>https://twitter.com/#!/gabrielleleigh9/status/1141344016841269249</t>
  </si>
  <si>
    <t>https://twitter.com/#!/gabrielleleigh9/status/1141344071769886722</t>
  </si>
  <si>
    <t>https://twitter.com/#!/gabrielleleigh9/status/1141352390173626368</t>
  </si>
  <si>
    <t>https://twitter.com/#!/gabrielleleigh9/status/1141357887186440193</t>
  </si>
  <si>
    <t>https://twitter.com/#!/gabrielleleigh9/status/1141359447593422848</t>
  </si>
  <si>
    <t>https://twitter.com/#!/gabrielleleigh9/status/1141375979732045825</t>
  </si>
  <si>
    <t>https://twitter.com/#!/gabrielleleigh9/status/1141386416812957696</t>
  </si>
  <si>
    <t>https://twitter.com/#!/gabrielleleigh9/status/1141420074315788289</t>
  </si>
  <si>
    <t>https://twitter.com/#!/apagunion/status/1141352805376151552</t>
  </si>
  <si>
    <t>https://twitter.com/#!/tnewmstweet/status/1141357052369022977</t>
  </si>
  <si>
    <t>https://twitter.com/#!/tnewmstweet/status/1141440240017694722</t>
  </si>
  <si>
    <t>https://twitter.com/#!/apagunion/status/1141357248507252736</t>
  </si>
  <si>
    <t>https://twitter.com/#!/apagunion/status/1141440834065317893</t>
  </si>
  <si>
    <t>https://twitter.com/#!/chubbymilf4/status/1141518178461392897</t>
  </si>
  <si>
    <t>https://twitter.com/#!/rrickeyrray/status/1141194043558207488</t>
  </si>
  <si>
    <t>https://twitter.com/#!/rrickeyrray/status/1139026269218062336</t>
  </si>
  <si>
    <t>https://twitter.com/#!/rrickeyrray/status/1141528778633428992</t>
  </si>
  <si>
    <t>https://twitter.com/#!/littlesltlexi/status/1141528832861704192</t>
  </si>
  <si>
    <t>https://twitter.com/#!/khighlah3/status/1141530657157517313</t>
  </si>
  <si>
    <t>https://twitter.com/#!/lilithts7/status/1141532546733359106</t>
  </si>
  <si>
    <t>https://twitter.com/#!/noitsneezy/status/1141541109195333632</t>
  </si>
  <si>
    <t>https://twitter.com/#!/leyafalcon/status/1141133401044373504</t>
  </si>
  <si>
    <t>https://twitter.com/#!/leyafalcon/status/1141544363555581952</t>
  </si>
  <si>
    <t>https://twitter.com/#!/cerullinsfw/status/1141547472252264448</t>
  </si>
  <si>
    <t>https://twitter.com/#!/chellykoxxx/status/1141551587732709376</t>
  </si>
  <si>
    <t>https://twitter.com/#!/alanaevansxxx/status/1136311935253733376</t>
  </si>
  <si>
    <t>https://twitter.com/#!/alanaevansxxx/status/1138223629508915200</t>
  </si>
  <si>
    <t>https://twitter.com/#!/alanaevansxxx/status/1138309705887911936</t>
  </si>
  <si>
    <t>https://twitter.com/#!/alanaevansxxx/status/1138312509214011392</t>
  </si>
  <si>
    <t>https://twitter.com/#!/alanaevansxxx/status/1138319631712542722</t>
  </si>
  <si>
    <t>https://twitter.com/#!/alanaevansxxx/status/1138480639961849856</t>
  </si>
  <si>
    <t>https://twitter.com/#!/alanaevansxxx/status/1138896851032104960</t>
  </si>
  <si>
    <t>https://twitter.com/#!/alanaevansxxx/status/1139723733742968832</t>
  </si>
  <si>
    <t>https://twitter.com/#!/alanaevansxxx/status/1140660265194684416</t>
  </si>
  <si>
    <t>https://twitter.com/#!/alanaevansxxx/status/1140803255162687488</t>
  </si>
  <si>
    <t>https://twitter.com/#!/alanaevansxxx/status/1141376945927663616</t>
  </si>
  <si>
    <t>https://twitter.com/#!/apagunion/status/1138242095020462081</t>
  </si>
  <si>
    <t>https://twitter.com/#!/apagunion/status/1139018527413874688</t>
  </si>
  <si>
    <t>https://twitter.com/#!/smartymommy/status/1141562928308473856</t>
  </si>
  <si>
    <t>https://twitter.com/#!/amberkitzune/status/1141577546535854080</t>
  </si>
  <si>
    <t>https://twitter.com/#!/xwildfrancinex/status/1141593801431011328</t>
  </si>
  <si>
    <t>https://twitter.com/#!/lunaticminx1/status/1141620454416900096</t>
  </si>
  <si>
    <t>https://twitter.com/#!/alexiafav/status/1141629410904121344</t>
  </si>
  <si>
    <t>https://twitter.com/#!/jayybone91/status/1141664183219605504</t>
  </si>
  <si>
    <t>https://twitter.com/#!/yumespressa/status/1141665502743293952</t>
  </si>
  <si>
    <t>https://twitter.com/#!/pornxxx_tube/status/1141675269339734016</t>
  </si>
  <si>
    <t>https://twitter.com/#!/manyvids/status/1141390662232870915</t>
  </si>
  <si>
    <t>https://twitter.com/#!/apagunion/status/1138320034906820608</t>
  </si>
  <si>
    <t>https://twitter.com/#!/apagunion/status/1138480738037186560</t>
  </si>
  <si>
    <t>https://twitter.com/#!/ganjagirl802xox/status/1141686546950754305</t>
  </si>
  <si>
    <t>https://twitter.com/#!/mistresskye/status/1139730529711022081</t>
  </si>
  <si>
    <t>https://twitter.com/#!/apagunion/status/1136505860140687360</t>
  </si>
  <si>
    <t>https://twitter.com/#!/apagunion/status/1138478017435570182</t>
  </si>
  <si>
    <t>https://twitter.com/#!/apagunion/status/1139267464154505217</t>
  </si>
  <si>
    <t>https://twitter.com/#!/apagunion/status/1139449746639089664</t>
  </si>
  <si>
    <t>https://twitter.com/#!/apagunion/status/1139729912145727488</t>
  </si>
  <si>
    <t>https://twitter.com/#!/apagunion/status/1140329803117150208</t>
  </si>
  <si>
    <t>https://twitter.com/#!/apagunion/status/1140660315387908096</t>
  </si>
  <si>
    <t>https://twitter.com/#!/apagunion/status/1140664507213189121</t>
  </si>
  <si>
    <t>https://twitter.com/#!/apagunion/status/1140671904921063425</t>
  </si>
  <si>
    <t>https://twitter.com/#!/apagunion/status/1140867380060577792</t>
  </si>
  <si>
    <t>https://twitter.com/#!/apagunion/status/1140868236990398464</t>
  </si>
  <si>
    <t>https://twitter.com/#!/apagunion/status/1141050807275655168</t>
  </si>
  <si>
    <t>https://twitter.com/#!/apagunion/status/1141051495980437505</t>
  </si>
  <si>
    <t>https://twitter.com/#!/apagunion/status/1141076255040655360</t>
  </si>
  <si>
    <t>https://twitter.com/#!/apagunion/status/1141149042711248897</t>
  </si>
  <si>
    <t>https://twitter.com/#!/apagunion/status/1141336920871624704</t>
  </si>
  <si>
    <t>https://twitter.com/#!/apagunion/status/1141337915680837632</t>
  </si>
  <si>
    <t>https://twitter.com/#!/apagunion/status/1141339001640628224</t>
  </si>
  <si>
    <t>https://twitter.com/#!/apagunion/status/1141339628512960513</t>
  </si>
  <si>
    <t>https://twitter.com/#!/apagunion/status/1141343131381698560</t>
  </si>
  <si>
    <t>https://twitter.com/#!/apagunion/status/1141353339466203136</t>
  </si>
  <si>
    <t>https://twitter.com/#!/apagunion/status/1141353784859340810</t>
  </si>
  <si>
    <t>https://twitter.com/#!/apagunion/status/1141354047007596545</t>
  </si>
  <si>
    <t>https://twitter.com/#!/apagunion/status/1141355547138187273</t>
  </si>
  <si>
    <t>https://twitter.com/#!/apagunion/status/1141357736791293952</t>
  </si>
  <si>
    <t>https://twitter.com/#!/apagunion/status/1141367992154021893</t>
  </si>
  <si>
    <t>https://twitter.com/#!/apagunion/status/1141372970159529985</t>
  </si>
  <si>
    <t>https://twitter.com/#!/apagunion/status/1141380496036962304</t>
  </si>
  <si>
    <t>https://twitter.com/#!/apagunion/status/1141515316415074304</t>
  </si>
  <si>
    <t>https://twitter.com/#!/ganjagirl802xox/status/1141686858532958208</t>
  </si>
  <si>
    <t>https://twitter.com/#!/mistresskye/status/1141352161311363072</t>
  </si>
  <si>
    <t>https://twitter.com/#!/mistresskye/status/1141369087966240769</t>
  </si>
  <si>
    <t>https://twitter.com/#!/ganjagirl802xox/status/1141686997934891008</t>
  </si>
  <si>
    <t>1138223891984396294</t>
  </si>
  <si>
    <t>1138233200424116224</t>
  </si>
  <si>
    <t>1138316187807338497</t>
  </si>
  <si>
    <t>1138324515363086338</t>
  </si>
  <si>
    <t>1138480828491677696</t>
  </si>
  <si>
    <t>1138861176559931393</t>
  </si>
  <si>
    <t>1138964919989211136</t>
  </si>
  <si>
    <t>1139032718409437184</t>
  </si>
  <si>
    <t>1139231349749850112</t>
  </si>
  <si>
    <t>1139276988328398848</t>
  </si>
  <si>
    <t>1139284359427608576</t>
  </si>
  <si>
    <t>1139160180132864000</t>
  </si>
  <si>
    <t>1139294422120697856</t>
  </si>
  <si>
    <t>1139466965905334272</t>
  </si>
  <si>
    <t>1139563111101284354</t>
  </si>
  <si>
    <t>1139605701037154304</t>
  </si>
  <si>
    <t>1138327805496664065</t>
  </si>
  <si>
    <t>1139641577704288258</t>
  </si>
  <si>
    <t>1139666846435741696</t>
  </si>
  <si>
    <t>1139733270713778176</t>
  </si>
  <si>
    <t>1139935036692561921</t>
  </si>
  <si>
    <t>1139944608883007488</t>
  </si>
  <si>
    <t>1140169564216541184</t>
  </si>
  <si>
    <t>1140229768866086912</t>
  </si>
  <si>
    <t>1140233970321436672</t>
  </si>
  <si>
    <t>1140330262640975872</t>
  </si>
  <si>
    <t>1140331826516389888</t>
  </si>
  <si>
    <t>1140662099070214146</t>
  </si>
  <si>
    <t>1140691828427108352</t>
  </si>
  <si>
    <t>1140720101064241152</t>
  </si>
  <si>
    <t>1140751557283209217</t>
  </si>
  <si>
    <t>1141142994340503553</t>
  </si>
  <si>
    <t>1140663705673306113</t>
  </si>
  <si>
    <t>1141306664169213953</t>
  </si>
  <si>
    <t>1141323892553932800</t>
  </si>
  <si>
    <t>1139525865321062400</t>
  </si>
  <si>
    <t>1141055306673217536</t>
  </si>
  <si>
    <t>1141345445026811904</t>
  </si>
  <si>
    <t>1141346388430741504</t>
  </si>
  <si>
    <t>1141350573268197377</t>
  </si>
  <si>
    <t>1141351421301817345</t>
  </si>
  <si>
    <t>1141357043011477504</t>
  </si>
  <si>
    <t>1141357329390026752</t>
  </si>
  <si>
    <t>1141355215716667393</t>
  </si>
  <si>
    <t>1141357641643388928</t>
  </si>
  <si>
    <t>1141358048209801216</t>
  </si>
  <si>
    <t>1141361265886892033</t>
  </si>
  <si>
    <t>1141366119170748416</t>
  </si>
  <si>
    <t>1141367181856464897</t>
  </si>
  <si>
    <t>1141367893818400768</t>
  </si>
  <si>
    <t>1141370345838075905</t>
  </si>
  <si>
    <t>1141371881469239296</t>
  </si>
  <si>
    <t>1141376621695262720</t>
  </si>
  <si>
    <t>1141353291647000576</t>
  </si>
  <si>
    <t>1141353362144858113</t>
  </si>
  <si>
    <t>1141353454671208448</t>
  </si>
  <si>
    <t>1141353491186823168</t>
  </si>
  <si>
    <t>1141354575997427713</t>
  </si>
  <si>
    <t>1141354655508832259</t>
  </si>
  <si>
    <t>1141354709854359553</t>
  </si>
  <si>
    <t>1141374718102122496</t>
  </si>
  <si>
    <t>1141374884628619264</t>
  </si>
  <si>
    <t>1141375073363865601</t>
  </si>
  <si>
    <t>1141375429149962242</t>
  </si>
  <si>
    <t>1141375979094532096</t>
  </si>
  <si>
    <t>1141355685038436359</t>
  </si>
  <si>
    <t>1141377014613626880</t>
  </si>
  <si>
    <t>1141377127960522753</t>
  </si>
  <si>
    <t>1141323989958062080</t>
  </si>
  <si>
    <t>1141380063612420096</t>
  </si>
  <si>
    <t>1141381869109334016</t>
  </si>
  <si>
    <t>1141385139928231936</t>
  </si>
  <si>
    <t>1141386390422188032</t>
  </si>
  <si>
    <t>1141390238662578176</t>
  </si>
  <si>
    <t>1138997883179479041</t>
  </si>
  <si>
    <t>1141390462999072769</t>
  </si>
  <si>
    <t>1141380044767371264</t>
  </si>
  <si>
    <t>1141391056727990273</t>
  </si>
  <si>
    <t>1141391487759814656</t>
  </si>
  <si>
    <t>1141391620023181312</t>
  </si>
  <si>
    <t>1141391658077978624</t>
  </si>
  <si>
    <t>1141391761744498693</t>
  </si>
  <si>
    <t>1141392722500247552</t>
  </si>
  <si>
    <t>1141393181159960576</t>
  </si>
  <si>
    <t>1141393189556883457</t>
  </si>
  <si>
    <t>1141393576913321984</t>
  </si>
  <si>
    <t>1141393953020948480</t>
  </si>
  <si>
    <t>1141394951160381441</t>
  </si>
  <si>
    <t>1141395278844612608</t>
  </si>
  <si>
    <t>1141395183772131328</t>
  </si>
  <si>
    <t>1141395724975738880</t>
  </si>
  <si>
    <t>1141396656639881217</t>
  </si>
  <si>
    <t>1141397797784174593</t>
  </si>
  <si>
    <t>1141402603810693125</t>
  </si>
  <si>
    <t>1141402710253735938</t>
  </si>
  <si>
    <t>1141404137625739265</t>
  </si>
  <si>
    <t>1141405375435927552</t>
  </si>
  <si>
    <t>1141411789185441792</t>
  </si>
  <si>
    <t>1141413014194855936</t>
  </si>
  <si>
    <t>1141415081177038849</t>
  </si>
  <si>
    <t>1141415131328335872</t>
  </si>
  <si>
    <t>1141415152635400192</t>
  </si>
  <si>
    <t>1141415186877673472</t>
  </si>
  <si>
    <t>1141415204040785920</t>
  </si>
  <si>
    <t>1141415726579740673</t>
  </si>
  <si>
    <t>1141416269201203200</t>
  </si>
  <si>
    <t>1141421916386803712</t>
  </si>
  <si>
    <t>1141423484104519682</t>
  </si>
  <si>
    <t>1141424238869401600</t>
  </si>
  <si>
    <t>1141424338719129601</t>
  </si>
  <si>
    <t>1141427018237730816</t>
  </si>
  <si>
    <t>1141429290833272832</t>
  </si>
  <si>
    <t>1141430025993871361</t>
  </si>
  <si>
    <t>1141430423936876549</t>
  </si>
  <si>
    <t>1141432029801615360</t>
  </si>
  <si>
    <t>1141434802723282945</t>
  </si>
  <si>
    <t>1141446548192223232</t>
  </si>
  <si>
    <t>1141446683823366145</t>
  </si>
  <si>
    <t>1141450097051484160</t>
  </si>
  <si>
    <t>1141450645884624898</t>
  </si>
  <si>
    <t>1141456544577597441</t>
  </si>
  <si>
    <t>1141467291042947072</t>
  </si>
  <si>
    <t>1141467761002127361</t>
  </si>
  <si>
    <t>1141472086868811776</t>
  </si>
  <si>
    <t>1141482981267247104</t>
  </si>
  <si>
    <t>1141484963688321024</t>
  </si>
  <si>
    <t>1141497378832375809</t>
  </si>
  <si>
    <t>1141501672667004928</t>
  </si>
  <si>
    <t>1138967473871437824</t>
  </si>
  <si>
    <t>1138967845126189056</t>
  </si>
  <si>
    <t>1139599082136072192</t>
  </si>
  <si>
    <t>1141046406754394112</t>
  </si>
  <si>
    <t>1140864614126800896</t>
  </si>
  <si>
    <t>1141043699209723906</t>
  </si>
  <si>
    <t>1141045378931814400</t>
  </si>
  <si>
    <t>1141046168329183232</t>
  </si>
  <si>
    <t>1141047496073863168</t>
  </si>
  <si>
    <t>1141094995799097344</t>
  </si>
  <si>
    <t>1139721965361672192</t>
  </si>
  <si>
    <t>1141050873348612101</t>
  </si>
  <si>
    <t>1141075303416180737</t>
  </si>
  <si>
    <t>1138365097074745344</t>
  </si>
  <si>
    <t>1138552660402102273</t>
  </si>
  <si>
    <t>1139600807853211649</t>
  </si>
  <si>
    <t>1141344016841269249</t>
  </si>
  <si>
    <t>1141344071769886722</t>
  </si>
  <si>
    <t>1141352390173626368</t>
  </si>
  <si>
    <t>1141357887186440193</t>
  </si>
  <si>
    <t>1141359447593422848</t>
  </si>
  <si>
    <t>1141375979732045825</t>
  </si>
  <si>
    <t>1141386416812957696</t>
  </si>
  <si>
    <t>1141420074315788289</t>
  </si>
  <si>
    <t>1141352805376151552</t>
  </si>
  <si>
    <t>1141357052369022977</t>
  </si>
  <si>
    <t>1141440240017694722</t>
  </si>
  <si>
    <t>1141357248507252736</t>
  </si>
  <si>
    <t>1141440834065317893</t>
  </si>
  <si>
    <t>1141518178461392897</t>
  </si>
  <si>
    <t>1141194043558207488</t>
  </si>
  <si>
    <t>1139026269218062336</t>
  </si>
  <si>
    <t>1141528778633428992</t>
  </si>
  <si>
    <t>1141528832861704192</t>
  </si>
  <si>
    <t>1141530657157517313</t>
  </si>
  <si>
    <t>1141532546733359106</t>
  </si>
  <si>
    <t>1141541109195333632</t>
  </si>
  <si>
    <t>1141133401044373504</t>
  </si>
  <si>
    <t>1141544363555581952</t>
  </si>
  <si>
    <t>1141547472252264448</t>
  </si>
  <si>
    <t>1141551587732709376</t>
  </si>
  <si>
    <t>1136311935253733376</t>
  </si>
  <si>
    <t>1138223629508915200</t>
  </si>
  <si>
    <t>1138309705887911936</t>
  </si>
  <si>
    <t>1138312509214011392</t>
  </si>
  <si>
    <t>1138319631712542722</t>
  </si>
  <si>
    <t>1138480639961849856</t>
  </si>
  <si>
    <t>1138896851032104960</t>
  </si>
  <si>
    <t>1139723733742968832</t>
  </si>
  <si>
    <t>1140660265194684416</t>
  </si>
  <si>
    <t>1140803255162687488</t>
  </si>
  <si>
    <t>1141376945927663616</t>
  </si>
  <si>
    <t>1138242095020462081</t>
  </si>
  <si>
    <t>1139018527413874688</t>
  </si>
  <si>
    <t>1141562928308473856</t>
  </si>
  <si>
    <t>1141577546535854080</t>
  </si>
  <si>
    <t>1141593801431011328</t>
  </si>
  <si>
    <t>1141620454416900096</t>
  </si>
  <si>
    <t>1141629410904121344</t>
  </si>
  <si>
    <t>1141664183219605504</t>
  </si>
  <si>
    <t>1141665502743293952</t>
  </si>
  <si>
    <t>1141675269339734016</t>
  </si>
  <si>
    <t>1141390662232870915</t>
  </si>
  <si>
    <t>1138320034906820608</t>
  </si>
  <si>
    <t>1138480738037186560</t>
  </si>
  <si>
    <t>1141686546950754305</t>
  </si>
  <si>
    <t>1139730529711022081</t>
  </si>
  <si>
    <t>1136505860140687360</t>
  </si>
  <si>
    <t>1138478017435570182</t>
  </si>
  <si>
    <t>1139267464154505217</t>
  </si>
  <si>
    <t>1139449746639089664</t>
  </si>
  <si>
    <t>1139729912145727488</t>
  </si>
  <si>
    <t>1140329803117150208</t>
  </si>
  <si>
    <t>1140660315387908096</t>
  </si>
  <si>
    <t>1140664507213189121</t>
  </si>
  <si>
    <t>1140671904921063425</t>
  </si>
  <si>
    <t>1140867380060577792</t>
  </si>
  <si>
    <t>1140868236990398464</t>
  </si>
  <si>
    <t>1141050807275655168</t>
  </si>
  <si>
    <t>1141051495980437505</t>
  </si>
  <si>
    <t>1141076255040655360</t>
  </si>
  <si>
    <t>1141149042711248897</t>
  </si>
  <si>
    <t>1141336920871624704</t>
  </si>
  <si>
    <t>1141337915680837632</t>
  </si>
  <si>
    <t>1141339001640628224</t>
  </si>
  <si>
    <t>1141339628512960513</t>
  </si>
  <si>
    <t>1141343131381698560</t>
  </si>
  <si>
    <t>1141353339466203136</t>
  </si>
  <si>
    <t>1141353784859340810</t>
  </si>
  <si>
    <t>1141354047007596545</t>
  </si>
  <si>
    <t>1141355547138187273</t>
  </si>
  <si>
    <t>1141357736791293952</t>
  </si>
  <si>
    <t>1141367992154021893</t>
  </si>
  <si>
    <t>1141372970159529985</t>
  </si>
  <si>
    <t>1141380496036962304</t>
  </si>
  <si>
    <t>1141515316415074304</t>
  </si>
  <si>
    <t>1141686858532958208</t>
  </si>
  <si>
    <t>1141352161311363072</t>
  </si>
  <si>
    <t>1141369087966240769</t>
  </si>
  <si>
    <t>1141686997934891008</t>
  </si>
  <si>
    <t>1139562023665065984</t>
  </si>
  <si>
    <t>1141319294279704576</t>
  </si>
  <si>
    <t>1141367505119789058</t>
  </si>
  <si>
    <t>1141427639153913856</t>
  </si>
  <si>
    <t>1141074948213153795</t>
  </si>
  <si>
    <t/>
  </si>
  <si>
    <t>2876399304</t>
  </si>
  <si>
    <t>863397537398611971</t>
  </si>
  <si>
    <t>167226446</t>
  </si>
  <si>
    <t>206231793</t>
  </si>
  <si>
    <t>1132697473535893504</t>
  </si>
  <si>
    <t>1111356778820845568</t>
  </si>
  <si>
    <t>95943579</t>
  </si>
  <si>
    <t>en</t>
  </si>
  <si>
    <t>und</t>
  </si>
  <si>
    <t>1141351217471340544</t>
  </si>
  <si>
    <t>1141268225079988225</t>
  </si>
  <si>
    <t>1141286208544182273</t>
  </si>
  <si>
    <t>1141436657876590592</t>
  </si>
  <si>
    <t>Twitter Web App</t>
  </si>
  <si>
    <t>Twitter for Android</t>
  </si>
  <si>
    <t>Twitter Web Client</t>
  </si>
  <si>
    <t>Twitter for iPhone</t>
  </si>
  <si>
    <t>Paper.li</t>
  </si>
  <si>
    <t>Twitter for iPad</t>
  </si>
  <si>
    <t>IFTTT</t>
  </si>
  <si>
    <t>dlvr.it</t>
  </si>
  <si>
    <t>Instagram</t>
  </si>
  <si>
    <t>Retweet</t>
  </si>
  <si>
    <t>-77.119401,38.801826 
-76.909396,38.801826 
-76.909396,38.9953797 
-77.119401,38.9953797</t>
  </si>
  <si>
    <t>-74.026675,40.683935 
-73.910408,40.683935 
-73.910408,40.877483 
-74.026675,40.877483</t>
  </si>
  <si>
    <t>United States</t>
  </si>
  <si>
    <t>US</t>
  </si>
  <si>
    <t>Washington, DC</t>
  </si>
  <si>
    <t>Manhattan, NY</t>
  </si>
  <si>
    <t>01fbe706f872cb32</t>
  </si>
  <si>
    <t>01a9a39529b27f36</t>
  </si>
  <si>
    <t>Washington</t>
  </si>
  <si>
    <t>Manhattan</t>
  </si>
  <si>
    <t>city</t>
  </si>
  <si>
    <t>https://api.twitter.com/1.1/geo/id/01fbe706f872cb32.json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</si>
  <si>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</si>
  <si>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</si>
  <si>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</si>
  <si>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</si>
  <si>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</si>
  <si>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</si>
  <si>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</si>
  <si>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</si>
  <si>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</si>
  <si>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</si>
  <si>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</si>
  <si>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</si>
  <si>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</si>
  <si>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</si>
  <si>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</si>
  <si>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</si>
  <si>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</si>
  <si>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</si>
  <si>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</si>
  <si>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</si>
  <si>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</si>
  <si>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</si>
  <si>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Hakeem Ken</t>
  </si>
  <si>
    <t>Alana Evans</t>
  </si>
  <si>
    <t>Jacob Bell</t>
  </si>
  <si>
    <t>Pinky</t>
  </si>
  <si>
    <t>Randy Darnell</t>
  </si>
  <si>
    <t>Jessie Sage</t>
  </si>
  <si>
    <t>Big D</t>
  </si>
  <si>
    <t>Adult Performers Actors Guild</t>
  </si>
  <si>
    <t>Netcum - inso</t>
  </si>
  <si>
    <t>AVN Media Network</t>
  </si>
  <si>
    <t>Caoc Tweets Vea</t>
  </si>
  <si>
    <t>_xD83D__xDD06_Nothing_xD83D__xDCAB_But The Best_xD83C__xDF19_</t>
  </si>
  <si>
    <t>Andrea aka Drizzy Dre</t>
  </si>
  <si>
    <t>Exotic Dancer Guild</t>
  </si>
  <si>
    <t>MistressShaynaDomina</t>
  </si>
  <si>
    <t>GreyhoundMedia</t>
  </si>
  <si>
    <t>Rachel Reality _xD83C__xDDE6__xD83C__xDDFA_</t>
  </si>
  <si>
    <t>Alejandro the Don</t>
  </si>
  <si>
    <t>Instantgram</t>
  </si>
  <si>
    <t>Micah Garcia</t>
  </si>
  <si>
    <t>Miss PinkToes</t>
  </si>
  <si>
    <t>_xD83D__xDC8B__xD83D__xDC8B_ Miss Leianne _xD83D__xDC8B__xD83D__xDC8B_</t>
  </si>
  <si>
    <t>Christina DiEdoardo</t>
  </si>
  <si>
    <t>WhisperWalrus on Twitch!</t>
  </si>
  <si>
    <t>R.C.</t>
  </si>
  <si>
    <t>Donyx</t>
  </si>
  <si>
    <t>Jules _xD83C__xDDEE__xD83C__xDDF9__xD83C__xDF08_..RIP August._xD83D__xDC94_</t>
  </si>
  <si>
    <t>80_lieto_fied 40N</t>
  </si>
  <si>
    <t>Impeach and Indict</t>
  </si>
  <si>
    <t>Paulina Le Deluge</t>
  </si>
  <si>
    <t>maxine doogan</t>
  </si>
  <si>
    <t>SpankChain</t>
  </si>
  <si>
    <t>Bettee Rage</t>
  </si>
  <si>
    <t>Al all aboard the crazy train</t>
  </si>
  <si>
    <t>MyRoomCam</t>
  </si>
  <si>
    <t>MR. CLINTON CROOK</t>
  </si>
  <si>
    <t>Damien Slayter</t>
  </si>
  <si>
    <t>Sierra Slayter _xD83D__xDC69_‍❤️‍_xD83D__xDC8B_‍_xD83D__xDC69__xD83D__xDC45__xD83D__xDCA6__xD83D__xDC9E_</t>
  </si>
  <si>
    <t>Asstyn Martyn _xD83C__xDF82_ 7/7</t>
  </si>
  <si>
    <t>handcock</t>
  </si>
  <si>
    <t>_xD83C__xDFA0_Loralie Haze_xD83C__xDFA0_</t>
  </si>
  <si>
    <t>Mistress Kye™️ ~ #eXXXotica Dungeon Dominatrix</t>
  </si>
  <si>
    <t>Jessica _xD83D__xDC9A__xD83D__xDD25__xD83C__xDFA8__xD83C__xDF39__xD83E__xDD5A_♏️</t>
  </si>
  <si>
    <t>Tim Newman</t>
  </si>
  <si>
    <t>Louis</t>
  </si>
  <si>
    <t>Miss J</t>
  </si>
  <si>
    <t>Mistress Freya Wyld</t>
  </si>
  <si>
    <t>Luke Fox</t>
  </si>
  <si>
    <t>PayToObeyMe</t>
  </si>
  <si>
    <t>Alan Davis</t>
  </si>
  <si>
    <t>Adult Webmasters</t>
  </si>
  <si>
    <t>Sienna West _xD83D__xDD77__xD83D__xDD78_</t>
  </si>
  <si>
    <t>Amber Lynn ®</t>
  </si>
  <si>
    <t>gabrielleleigha on Patreon</t>
  </si>
  <si>
    <t>MATEO LINARES FERNANDEZ</t>
  </si>
  <si>
    <t>Cody</t>
  </si>
  <si>
    <t>Adam Christopher</t>
  </si>
  <si>
    <t>Nikki Darling</t>
  </si>
  <si>
    <t>Kourtney Chase #Survivor</t>
  </si>
  <si>
    <t>Eve Batelle - JULY 1-7 OJAI, CA</t>
  </si>
  <si>
    <t>SavageSin</t>
  </si>
  <si>
    <t>DW SIN</t>
  </si>
  <si>
    <t>Peter Crane</t>
  </si>
  <si>
    <t>ManyVids</t>
  </si>
  <si>
    <t>lily loveless</t>
  </si>
  <si>
    <t>Hawko1</t>
  </si>
  <si>
    <t>PJ Sage</t>
  </si>
  <si>
    <t>Dragonhammer42 _xD83D__xDD1E_</t>
  </si>
  <si>
    <t>Joli-Cœur</t>
  </si>
  <si>
    <t>AlexisAndrewsXXX(Official_xD83D__xDC8E_Acct)</t>
  </si>
  <si>
    <t>Big Dad</t>
  </si>
  <si>
    <t>Eliana Santos</t>
  </si>
  <si>
    <t>_xD83C__xDF08_Princess Terri_xD83C__xDF6B_☕_xD83C__xDF08_</t>
  </si>
  <si>
    <t>MollyDarling</t>
  </si>
  <si>
    <t>Harlo Salem</t>
  </si>
  <si>
    <t>Charley Fan</t>
  </si>
  <si>
    <t>Lovely</t>
  </si>
  <si>
    <t>fickennemark</t>
  </si>
  <si>
    <t>Micah Grey</t>
  </si>
  <si>
    <t>Rimobai</t>
  </si>
  <si>
    <t>TRANSGLAMOUR.com</t>
  </si>
  <si>
    <t>Madison</t>
  </si>
  <si>
    <t>Sunglassespio @Manyvids</t>
  </si>
  <si>
    <t>Bobby_butt_knocker</t>
  </si>
  <si>
    <t>Load_Blower</t>
  </si>
  <si>
    <t>SIENNA WEST _xD83D__xDD78__xD83D__xDD77_</t>
  </si>
  <si>
    <t>Kristi Lovett</t>
  </si>
  <si>
    <t>realcrybabyblair</t>
  </si>
  <si>
    <t>Foxy Kitten / Red Desire</t>
  </si>
  <si>
    <t>Lexi Dollface</t>
  </si>
  <si>
    <t>Allie Awesome _xD83D__xDD7A__xD83C__xDFFC_ YNOT Funniest Model Nominee</t>
  </si>
  <si>
    <t>Night Reader</t>
  </si>
  <si>
    <t>GoofyKitty4U</t>
  </si>
  <si>
    <t>mistressheels streamate model</t>
  </si>
  <si>
    <t>_xD83E__xDD70_</t>
  </si>
  <si>
    <t>JOKERwild</t>
  </si>
  <si>
    <t>Michael Myers</t>
  </si>
  <si>
    <t>Lelu Love</t>
  </si>
  <si>
    <t>Dominike Love</t>
  </si>
  <si>
    <t>CryptoPimpstress Mistress</t>
  </si>
  <si>
    <t>ThePrettySasquatch</t>
  </si>
  <si>
    <t>KweenFlaxi_xD83E__xDD53_</t>
  </si>
  <si>
    <t>Mistress Justine</t>
  </si>
  <si>
    <t>Selenasiren</t>
  </si>
  <si>
    <t>Shame</t>
  </si>
  <si>
    <t>LaceeLust</t>
  </si>
  <si>
    <t>rosie _xD83D__xDC51_</t>
  </si>
  <si>
    <t>Happy_xD83C__xDF53_</t>
  </si>
  <si>
    <t>Kaya Nicol</t>
  </si>
  <si>
    <t>Carl Carnevale</t>
  </si>
  <si>
    <t>XBIZ</t>
  </si>
  <si>
    <t>GetJobSueBoss</t>
  </si>
  <si>
    <t>GustavoXBIZ</t>
  </si>
  <si>
    <t>Facebook</t>
  </si>
  <si>
    <t>_xD83C__xDF2E_SamiDeLuca_xD83C__xDF2E_</t>
  </si>
  <si>
    <t>Cara Lott</t>
  </si>
  <si>
    <t>Chubby Milf</t>
  </si>
  <si>
    <t>Rickey Ray</t>
  </si>
  <si>
    <t>Lexi</t>
  </si>
  <si>
    <t>Khighlah</t>
  </si>
  <si>
    <t>_xD83D__xDDA4_ Lilith _xD83D__xDD1E_</t>
  </si>
  <si>
    <t>Neezy F Baby</t>
  </si>
  <si>
    <t>♚ Leya Falcon♠</t>
  </si>
  <si>
    <t>Cerulli Nsfw</t>
  </si>
  <si>
    <t>Chelly Koxxx</t>
  </si>
  <si>
    <t>Jennifer R. Allbaugh</t>
  </si>
  <si>
    <t>Amber</t>
  </si>
  <si>
    <t>Empress Francine</t>
  </si>
  <si>
    <t>Luna _xD83C__xDF1F__xD83C__xDF1F__xD83C__xDF1F__xD83C__xDF1F__xD83C__xDF1F_</t>
  </si>
  <si>
    <t>B R A T T Y A L E X I A</t>
  </si>
  <si>
    <t>Jayybone</t>
  </si>
  <si>
    <t>Espressa</t>
  </si>
  <si>
    <t>Pornxxx.Tube</t>
  </si>
  <si>
    <t>Kayla Knoxx</t>
  </si>
  <si>
    <t>I tell jokes.</t>
  </si>
  <si>
    <t>GAMER! Prez of @APAGUnion AVN+XRCO+UrbanX HallofFame! - bookalanaevans@yahoo.com LIVE CAMS https://t.co/Akhq1dp5Yx https://t.co/ufpqBOwAY1</t>
  </si>
  <si>
    <t>Your experience may differ.
One is only as good as one's most recent mistake.</t>
  </si>
  <si>
    <t>☀️ use code: SUNNY for 20% OFF any order _xD83C__xDF1E_</t>
  </si>
  <si>
    <t>I may not be everyones cup of tea but i'll be someones rum next to their jar of dirt</t>
  </si>
  <si>
    <t>Bringing you closer to the people and things you love. ❤</t>
  </si>
  <si>
    <t>#日本人と繋がりたい  私は日本について知りたい。私はあなたの英語でお手伝いします. 私は日本の音楽と祭りの料理を愛する！私はアニメとマンガが大好きです。私はビデオゲームも大好きです。</t>
  </si>
  <si>
    <t>Sex columnist @PghCityPaper || Freelance writer || Podcast co-host @peep_cast || Organizer @PGHSwop || NSFW account: @curvaceous_sage</t>
  </si>
  <si>
    <t>love animals</t>
  </si>
  <si>
    <t>Official Twitter account for the Adult Performers Actors Guild. We are a federally recognized Union organizing Actors and Actresses in the adult film industry</t>
  </si>
  <si>
    <t>18+ Netcum promote models, websites and the porn industry by providing sponsored content on a tube website, pictures and webcams. Say NO to pirated content.</t>
  </si>
  <si>
    <t>The Industry Standard. Covering adult entertainment for more than 36 years. | Instagram: AVN | Snapchat: AVNMagazine | Don't forget @GayVN also!</t>
  </si>
  <si>
    <t>Everyone sees what you appear to be, few experience what you really are... - Niccolò Machiavelli...
_xD83C__xDDF9__xD83C__xDDF4__xD83C__xDDF3__xD83C__xDDFF_</t>
  </si>
  <si>
    <t>✨#LifePath7✨1978Jan26th✨
_xD83D__xDCAB_#ENFP_A_xD83E__xDD85_
✨
I am a continual work in progress
&amp;
#Nothing_But_The_Best
is good enough for me
_xD83D__xDE09_
https://t.co/lJ5EvFbq7z
_xD83C__xDF1E_♒
_xD83C__xDF1D_♌
⬆♈
♥</t>
  </si>
  <si>
    <t>Exotic dancer _xD83D__xDCB0_ quote of the day - “ Are you going to cry about it or Boss up ? “</t>
  </si>
  <si>
    <t>Founded 12/15/15 by @ientertainadult &amp; Dept. of Labor approved exclusively for dancers - Sign up &amp; get your voices heard! For dancers, by dancers, here for you!</t>
  </si>
  <si>
    <t>I love all things sissification and feminization. Sissies, crossdressers, kinksters, and sex workers are my community.  #FuckStigma</t>
  </si>
  <si>
    <t>Adventures in consensual captivity &amp; the ongoing kinky projects of https://t.co/uOcgMW4nDb —————————18+ dark art studio _xD83D__xDC3E__xD83C__xDFF3_️‍_xD83C__xDF08_⛓</t>
  </si>
  <si>
    <t>I'm an Australian Italian Bbw Webcam model &amp; XXX content creator! I also sell my Premium Snapchat! https://t.co/wKileHrLfY</t>
  </si>
  <si>
    <t>@XBIZ Managing Editor. UCLA '05. Magic Castle Member. Cuban Mafioso. Machiavellian Sith Lord. Lawful Evil. Author of Magifamilia: https://t.co/U4MUWN79Kj</t>
  </si>
  <si>
    <t>I make tacos, music, art, fitness, bong rips &amp; dumb jokes. also, tour guide for the @valleytalespod.</t>
  </si>
  <si>
    <t>Support me &amp; subscribe to my onlyfans for XXX content _xD83C__xDF38_⤵️</t>
  </si>
  <si>
    <t>$50 tribute BEFORE you DM. #sociology major #420fetish #Mistress #findom @thegoddessuni.</t>
  </si>
  <si>
    <t>Radical lawyer, author of "Lanza's Mob: The Mafia and San Francisco"; Bane of Fash _xD83C__xDFF4_✊Proud Canadian, ashamed American_xD83C__xDDE8__xD83C__xDDE6__xD83C__xDF41_She/Her</t>
  </si>
  <si>
    <t>Trans/Queer Twitch Variety Streamer - Fan of Payday 2, Dark Souls, Nuclear Throne, Roguelikes, ESO, and EVE Online (Goonswarm!!!)</t>
  </si>
  <si>
    <t>"Silly me to expect self-preservation to take priority over racism, I suppose." @JamilahLemieux</t>
  </si>
  <si>
    <t>tattooed model, suicidegirl, snap queen</t>
  </si>
  <si>
    <t>.....Master of horror.... political activist, pro wrestler, actor, and comedian.. Avid shoe wearer... simpletons are funny</t>
  </si>
  <si>
    <t>#BeLietoFied _xD83D__xDD01__xD83D__xDE18_ I love my boobs _xD83D__xDE4C__xD83C__xDFFC_ u.s #size40N growing # 1 #breastExpansion _xD83D__xDC47__xD83C__xDFFC_buy my clips_xD83D__xDCBB__xD83D__xDC47__xD83C__xDFFC__xD83D__xDC8B_ https://t.co/sbPULLLCRh</t>
  </si>
  <si>
    <t>Unapologetic anti-fascist, anti-racist, anti-colonialist, and pro-indigenous peoples. By extension anti-MAGAT. If you love Trump you'll hate me. #Resist</t>
  </si>
  <si>
    <t>Female Suprematist with passion for perversion #RussianDominatrix #MistressPaulina</t>
  </si>
  <si>
    <t>#headwhore #fbsmspecialist #prodom #politicalwhore https://t.co/PkG9xrUjM1    https://t.co/iYDYoAwno2   who's your boss?</t>
  </si>
  <si>
    <t>The payment solution for the adult industry. Built on Ethereum. Check out our crypto camsite @spank_live Join our Discord: https://t.co/Rg6A1awTMm [18+]</t>
  </si>
  <si>
    <t>18+ only! Verified #myfreecams and #sextpanther #cammodel _xD83D__xDC8B_</t>
  </si>
  <si>
    <t>Batshit crazy mean old man
My super power is turning just opening my mouth to speak into regret</t>
  </si>
  <si>
    <t>https://t.co/3Dl6lO57yf - Adult Webcam Sites Review</t>
  </si>
  <si>
    <t>THE ONLY-ULTIMATE-ANTI-LADIES MAN  &amp; 4EVER  A  BROKEN ARROW</t>
  </si>
  <si>
    <t>18+ | East Coast #DD | PASS tested, mother approved | The other half of @TheSlaytersXXX | Booking inquiries: BookTheSlaytersXXX@gmail.com</t>
  </si>
  <si>
    <t>18+ | The hot #bi #inked #blonde slut of your dreams _xD83D__xDE18__xD83D__xDE08__xD83D__xDCA6_ | #little to @DamienSlayter | Booking: BookTheSlaytersXXX@gmail.com</t>
  </si>
  <si>
    <t>simple and sober nature.☺️_xD83D__xDE0E_</t>
  </si>
  <si>
    <t>UrbanX 2018 Best BBW website award winner, 2019 BBW Awards Scale Bustin Babe of the Year, AVN nominated, asstynmartyn@gmail.com for booking. IG is @asstynmilf</t>
  </si>
  <si>
    <t>Whiskey lover , traveler ,living life full out</t>
  </si>
  <si>
    <t>- 2016 Aw-awards winner - 2017 &amp; 2018 Xbiz Cam Awards winner - 2018 live cam awards winner - 2018 Erotic Cam Awards winner</t>
  </si>
  <si>
    <t>Little. Middle. Amateur BBW fetish model. You can find me on AmateurPorn and FanCentro. (18+, NSFW)</t>
  </si>
  <si>
    <t>●Dominatrix &amp; Lifestyle Domme.    
●BDSM Educator.                               
●Host of Kinkology Podcast.    
●https://t.co/2qq3dOsGN7</t>
  </si>
  <si>
    <t>Mad Scientist, Questionable Therapist ☺️ ask me about my block list _xD83D__xDEAB_ radicalize or ride the fence</t>
  </si>
  <si>
    <t>Work at @TeamCoworker. Tweet for myself. Formerly @Change.org and @ILRF. he/him/his</t>
  </si>
  <si>
    <t>This is where I follow and support my favorite SWs. Support your favorites too. Find what makes you happy, instead of filling your life with the negative.</t>
  </si>
  <si>
    <t>I am a skilled #Dominatrix #Fetishist and #Sadist.</t>
  </si>
  <si>
    <t>Online Dominatrix. Don’t let my pretty face fool you. | #Dominatrix #camgirl #phonesexoperator | Chat with me on NiteFlirt! 1-800-863-5478 ext: 11960622</t>
  </si>
  <si>
    <t>Kingdom Citizen Writer Entrepreneur Nerd Geek Gamer</t>
  </si>
  <si>
    <t>Internet Online OG  ✰Original Goddess✰ ALL CONTACT INFO: https://t.co/V80lDibP8L TRIBUTE: https://t.co/3npzyLGUgB Femdom Findom Humiliatrix
Contact@Meggerz.com</t>
  </si>
  <si>
    <t>Photographer</t>
  </si>
  <si>
    <t>Get Your Adult Website Listed FREE now! Our adult website directory has hundreds of adult categories from cams, phone sex, web design, billing, &amp; adult content.</t>
  </si>
  <si>
    <t>_xD83C__xDF3F__xD83C__xDF80__xD83C__xDF3F_ SUPER BUSTY LATINA sienna-west _xD83C__xDF3F__xD83C__xDF80__xD83C__xDF3F_</t>
  </si>
  <si>
    <t>ADULT FILM LEGEND AMBER LYNN ® #Official #AmberLynn, SAG-AFTRA, APAG Union Officer Host of Rock'N'SeXXXyU https://t.co/4FwFqVitud Iamamberlynnxxx@gmail.com</t>
  </si>
  <si>
    <t>Cosplayer &amp; model on https://t.co/2COWnqmWHI
Instagram main @gabrielleleigha also follow @gabrielleleigha2.0 and @gabrielleleighacasual</t>
  </si>
  <si>
    <t>VILCHES ANDALUCIA</t>
  </si>
  <si>
    <t>18+
4ft 11, chubby vampire bat -
semi professional pervert -
fulltime slut -
pan/poly/switch -</t>
  </si>
  <si>
    <t>Misguided thoughts thumbed by awkward man who occasionally picks up camera to film people intercoursing. @NerdsOfPorn @whootylicious_ @Transglamorous</t>
  </si>
  <si>
    <t>Living my best life /Venmo:@nikki-darling-2 /Cashapp:$nikkidarling1 /PayPal:https://t.co/nBIEbIbShW</t>
  </si>
  <si>
    <t>Political &amp; Activism page of @k_chase_vip. I’m a #Survivor and #MyVoice will be Heard. Street Work to Escorting to Legal Brothels to Porn #IAMASEXWORKER</t>
  </si>
  <si>
    <t>Mistress Dancer Fetish Model * https://t.co/sGPLKwdUzE *https://t.co/buFJGMuHYW *https://t.co/Z2aw111Y9x</t>
  </si>
  <si>
    <t>We Are SavageSin Clothing ~ When The Worlds Of MMA &amp; XXX Collide You Get #SavageSin</t>
  </si>
  <si>
    <t>Owner Of @SavageSin Clothing Company.</t>
  </si>
  <si>
    <t>NSFW Our desire is to transform the adult industry into a safe haven that promotes sex positivity and the fair treatment of adult entertainers.</t>
  </si>
  <si>
    <t>Here for a good time, not a long time ~ SUBSCRIBE to me @lilyloveless on MV x</t>
  </si>
  <si>
    <t>photographer and sound geek for hire • DM for rates • @XBIZ nom'd clip producer • @peep_cast host • @QueerPGH editor • @pghswop organizer • 18+</t>
  </si>
  <si>
    <t>Just a diabetic big dicked webcam model
21 years old</t>
  </si>
  <si>
    <t>The Beast (my pronouns : « he » and « she »), soon on OnlyFans ! @iwul999’s favorite not so sweet drug. _xD83D__xDC98_ https://t.co/jFE1BE3LAw</t>
  </si>
  <si>
    <t>18+Blonde Adult Film beauty with a BIG Florida booty ⭐️NEW ACCOUNT⭐️ (Hacked@59K) _xD83C__xDFA5_ Bookings: alexis2andrews2@gmail.com https://t.co/TZDfwyvUPF</t>
  </si>
  <si>
    <t>Official Twitter Home of The Big Dad Show! A Weekly Talk show on Twitch! Insanity and freaky fun GENX style! #twitchaffiliate #genxstreamer #dadjokeking</t>
  </si>
  <si>
    <t>18+ _xD83D__xDD1E_Basshead _xD83C__xDFA7_ Bi_xD83C__xDF08_ Gamer _xD83C__xDFAE_
Cam Model_xD83D__xDCBB_</t>
  </si>
  <si>
    <t>_xD83C__xDF3B_BbwTerri @ CAM4_xD83C__xDF3B_
_xD83D__xDCF1_ ManyVids Content Creator@ ChubKitten _xD83D__xDCF1_
_xD83C__xDF6C_Loves Eating/Drinking Tea☕</t>
  </si>
  <si>
    <t>Adult work Cam Girl and ManyVids NewCummer! Check out my links_xD83D__xDE18_</t>
  </si>
  <si>
    <t>https://t.co/phNtsraI5o 24 Trans camgirl, I like more then my fair share of gay porn and naked men so get used to seeing  it in my feed</t>
  </si>
  <si>
    <t>Follow me to stay updated!!!</t>
  </si>
  <si>
    <t>Porn Prof</t>
  </si>
  <si>
    <t>MV Star at 
https://t.co/gRPGocA3Bm
Webcam model at https://t.co/d7tNk3tDjW  Amazon Wish List https://t.co/eKWBsn0vAB</t>
  </si>
  <si>
    <t>TRANSGLAMOROUS is a new high quality adult film &amp; photography production from @TarantinoXXX. IG: transglamorous</t>
  </si>
  <si>
    <t>Adult Content Creator • Sex &amp; Body ➕ • Model • Photographer • Artistic Soul</t>
  </si>
  <si>
    <t>_xD83D__xDC53__xD83D__xDD76_️</t>
  </si>
  <si>
    <t>guy...horn dog...perv...thinker... agitator</t>
  </si>
  <si>
    <t>Master Load Blower. Rich.  4 gallon balls. #1 MrsMinka fan. Lover of Nature and Small Animals.  Travel.</t>
  </si>
  <si>
    <t>_xD83C__xDF3F__xD83C__xDF80__xD83C__xDF3F_ 5’2” SUPER BUSTY VOLUPTUOUS LUSCIOUS LATINA https://t.co/mAdrZMnilg _xD83C__xDF3F__xD83C__xDF80__xD83C__xDF3F_</t>
  </si>
  <si>
    <t>[18+ NSFW] Dominant Goddess, Smut Peddler, Hot Mama 2250cc _xD83D__xDC7F__xD83D__xDE07_  kristi.owns.you@gmail.com for inquiries</t>
  </si>
  <si>
    <t>22 _xD83D__xDCB0_ Australia _xD83D__xDE07_ Online Hoe Shit</t>
  </si>
  <si>
    <t>Non nude clips inc: - underwater/spandex/nylon encasement fetishes.  Clips4sale, ManyVids, IWantClips, UWfetish &amp; https://t.co/ORfT9f3qLX .order a custom clip today! FK</t>
  </si>
  <si>
    <t>Fetish Actress _xD83C__xDF80_  Wedgie Queen
Custom Content Creator _xD83C__xDF1F_ lexdollface@gmail.com _xD83D__xDE0A_</t>
  </si>
  <si>
    <t>Grad school findom. 18+ DMs for sex workers and paying customers only. See pinned tweet for payment.</t>
  </si>
  <si>
    <t>Larp, gdr, fantasy!</t>
  </si>
  <si>
    <t>Camgirl. 18+ nsfw. GoofyKitty4UU - Streamate GoofyKitty4U - Phrendly &amp; 7/24 vidchat &amp; ManyVids.</t>
  </si>
  <si>
    <t>https://t.co/bX5W335V12 streamate camgirl curvy fullfigured BBW tattoo girl camgirl shows and pictures for sale open to collaboration</t>
  </si>
  <si>
    <t>camgirl / always check whiteboard for prices</t>
  </si>
  <si>
    <t>Looking for fun and new people along the way</t>
  </si>
  <si>
    <t>The realest &amp; most honest porn bio you’ll read... guaranteed! Addictions, sobriety, pregnancies/miscarriage, how I started, all here: https://t.co/H6gqzHQrQl</t>
  </si>
  <si>
    <t>Bookings: @coxxxmodels
DM Me dom88xxx@gmail.com or
https://t.co/lWZfPHrH4M for premium snapchat &amp; content_xD83D__xDC8B_</t>
  </si>
  <si>
    <t>A GODDESS AMONGST INSECTS! https://t.co/c6OgjIyubP #FEMDOM #BLACKFEMALESUPREMACIST #EBONYSCATQUEEN #CRYPTOPIMPSTRESS Seen on @broadly @VICE @hulu</t>
  </si>
  <si>
    <t>My name is Valentine, I love making hot videos and taking super sexy photos of myself to share with you. Follow me if you love your women hot and hairy! _xD83D__xDC8B_</t>
  </si>
  <si>
    <t>Patreon: https://t.co/FRzHW2t4zH Live stream: https://t.co/koFMVdeZQa Instagram: https://t.co/ETo4Pr2ZBz Wishlist: https://t.co/kd85BKKDoe</t>
  </si>
  <si>
    <t>#NYC based Professional #Dominatrix specializing in #ForcedMeditation.
◾boss_justine@protonmail.com
◾FL: Boss_Justine 
◾IG: Boss_Justine_</t>
  </si>
  <si>
    <t>Sub little brat 
Just here doing my thing _xD83D__xDC95_
manyvids girl!</t>
  </si>
  <si>
    <t>Titty Connoisseur on Booty duty _xD83D__xDE0E_
Half perv, half innovative _xD83D__xDE08_
I like to make edits and compliations of my favorites ❤</t>
  </si>
  <si>
    <t>21_xD83D__xDC95__xD83D__xDC8D_                                                       IG: @OfficialLaceeLust⁣⁣</t>
  </si>
  <si>
    <t>Let’s have some fun! Subscribe to my onlyfans for more content ❤️</t>
  </si>
  <si>
    <t>_xD83D__xDD1E_
Attracted to good life_xD83D__xDCB0_
Feelable☀️_xD83C__xDF34_Exotic
E-woman _xD83C__xDF39_
Soulful Pussy_xD83D__xDCA6_
https://t.co/RfwPJiyGzZ
https://t.co/WkPIF5DQMZ
https://t.co/tJaN90wAWI</t>
  </si>
  <si>
    <t>18+ only. NSFW bisexual 
Verified #findom #kinkster #camgirl</t>
  </si>
  <si>
    <t>A great country is one where we keep the our games healthy and continuous.</t>
  </si>
  <si>
    <t>The Industry Source. Follow us on Instagram at XBIZOfficial. Work in adult? Join https://t.co/X56gxbRXkD</t>
  </si>
  <si>
    <t>I share job ads where you can turn around and sue your boss for employee misclassification. *Not legal advise
#gigeconomy</t>
  </si>
  <si>
    <t>Gustavo Turner, News Editor @XBIZ. This is my work account. For my personal account, follow @eyecantina. Articles: https://t.co/djfLmbLL4S</t>
  </si>
  <si>
    <t>Our mission is to give people the power to build community and bring the world closer together. Need help? Visit https://t.co/HpkLABTIyz.</t>
  </si>
  <si>
    <t>_xD83D__xDD1E_ @AngelDeLuca’s wife &amp; live cam/video sub bitch! _xD83D__xDE0D__xD83D__xDE18_ follow @iloveadl for updates -- #fitness _xD83D__xDC9A__xD83D__xDCA8__xD83C__xDF33_ #stoner</t>
  </si>
  <si>
    <t>18+ Sex worker, witch, wife, mom. Kinkster, little, switch, mommy, dom, owned subbie, bondage and impact play fan, the body is sacred, worship with me!</t>
  </si>
  <si>
    <t>I sell pics and sexual items(panties,socks, certain taboo items)DM for deet&amp;prices.I also sell sex toys and lingerie @ day job for customable items.</t>
  </si>
  <si>
    <t>_xD83D__xDCE7_ rickey@spankchain.com</t>
  </si>
  <si>
    <t>18+
Cute &amp; kinky shit.</t>
  </si>
  <si>
    <t>OFFICIAL BACK UP PAGE FOR @cocodethick2 !! click link below _xD83C__xDF6B_❤️</t>
  </si>
  <si>
    <t>Transgirl _xD83D__xDC9C_| Sexworker _xD83D__xDD1E_| Camgirl _xD83D__xDCF8_| Vegan _xD83C__xDF31_| Psychonaut _xD83C__xDF44_|  Fetish and latex lover #transgirl #findom</t>
  </si>
  <si>
    <t>Keep it 100 Knamtalkinbout</t>
  </si>
  <si>
    <t>Avn winner most outrageous best known for _xD83D__xDC99_ing cats &amp; black men ,making smut, cuckolding/femdom/findom, cosplay -leyafalcon.com https://t.co/OTNaGwtwEX 
@OcModeling</t>
  </si>
  <si>
    <t>Online SW| Ig @cerulli_nsfw | uncensored content is p2p only _xD83D__xDDA4_</t>
  </si>
  <si>
    <t>Voluptuous Icon of Lust! Proud #Manyvids Girl! BBW Goddess, webcam model and clip maker.</t>
  </si>
  <si>
    <t>Vice President of The Adult Performers Actors Guild  
https://t.co/y0BJjdalPg 
Member of The Alliance Party 
https://t.co/Y4HfmHUcyb</t>
  </si>
  <si>
    <t>https://t.co/Rg4KlxMJLj…</t>
  </si>
  <si>
    <t>Dominant TS Mistress - Cammer - Hardcore Performer - Photographer/Videographer - Asian XXX TS Adult Star | Send #BTC = 35RBhKfZJqeMVkG8rdBkSRFUbcaaZmnyYH</t>
  </si>
  <si>
    <t>Germany _xD83C__xDDE9__xD83C__xDDEA_ | Camgirl on Chaturbate _xD83D__xDD1E_</t>
  </si>
  <si>
    <t>https://t.co/mgCrzgn3eX https://t.co/NL9ZL44Hpe</t>
  </si>
  <si>
    <t>unfiltered cigarette whose terrible with grammar</t>
  </si>
  <si>
    <t>My second account, first account has no interraction from y'all.</t>
  </si>
  <si>
    <t>Free porn tube streaming xxx videos in high quality. Watch thousands of hot sex movies with busty chicks and sexy babies.</t>
  </si>
  <si>
    <t>Hairy, Natural Fetish Freak! catch me on My Free Cams or ManyVids! or BUY ME SOMETHING NICE 4 A CUSTOM VID!!!
https://t.co/j7Oceliubr_xD83D__xDE1A__xD83D__xDE1A_☺️❤️</t>
  </si>
  <si>
    <t>None of your fucking business.</t>
  </si>
  <si>
    <t>Tatooine</t>
  </si>
  <si>
    <t>Fresno, CA. USA</t>
  </si>
  <si>
    <t>Washington, USA</t>
  </si>
  <si>
    <t>Indiana, USA</t>
  </si>
  <si>
    <t>Pittsburgh, PA</t>
  </si>
  <si>
    <t>California, USA</t>
  </si>
  <si>
    <t>Chatsworth, CA</t>
  </si>
  <si>
    <t>New Zealand</t>
  </si>
  <si>
    <t>Dumyat, Egypt</t>
  </si>
  <si>
    <t>Online</t>
  </si>
  <si>
    <t>Australia</t>
  </si>
  <si>
    <t>Los Angeles, CA</t>
  </si>
  <si>
    <t>All City Southern California_xD83C__xDF1F_</t>
  </si>
  <si>
    <t>your dreams</t>
  </si>
  <si>
    <t>Louisville, KY</t>
  </si>
  <si>
    <t>San Francisco, California</t>
  </si>
  <si>
    <t>#TeamKeepEmOn</t>
  </si>
  <si>
    <t>San Francisco</t>
  </si>
  <si>
    <t>Akron, OH</t>
  </si>
  <si>
    <t>WEST JORDAN,UTAH</t>
  </si>
  <si>
    <t>East Coast</t>
  </si>
  <si>
    <t>Duchess of Slutland</t>
  </si>
  <si>
    <t>Chicago</t>
  </si>
  <si>
    <t>Bay Area, CA</t>
  </si>
  <si>
    <t>Philadelphia, PA</t>
  </si>
  <si>
    <t>Allentown, PA</t>
  </si>
  <si>
    <t>I am Kingdom Conscience</t>
  </si>
  <si>
    <t>Brooklyn, NYC</t>
  </si>
  <si>
    <t>Flo Rida</t>
  </si>
  <si>
    <t>Texas, USA</t>
  </si>
  <si>
    <t>Los Angeles, Ca.</t>
  </si>
  <si>
    <t>United Kingdom</t>
  </si>
  <si>
    <t>CA</t>
  </si>
  <si>
    <t>A Kid From Colorado</t>
  </si>
  <si>
    <t>Las Vegas, NV</t>
  </si>
  <si>
    <t>Southern California</t>
  </si>
  <si>
    <t>Savage Sin City, NV</t>
  </si>
  <si>
    <t>#1 Clip Site in the World</t>
  </si>
  <si>
    <t>Bournemouth, England</t>
  </si>
  <si>
    <t>Iowa, USA</t>
  </si>
  <si>
    <t>Hell, MI</t>
  </si>
  <si>
    <t xml:space="preserve">Florida </t>
  </si>
  <si>
    <t>St. Louis, USA</t>
  </si>
  <si>
    <t>Gaylord, MI</t>
  </si>
  <si>
    <t>Los Angeles/Las Vegas</t>
  </si>
  <si>
    <t>OnlyFans.com/madibbwxxx</t>
  </si>
  <si>
    <t>LosT AngeleS</t>
  </si>
  <si>
    <t>Toronto, Ontario</t>
  </si>
  <si>
    <t xml:space="preserve">UK - clips4kitten@gmail.com </t>
  </si>
  <si>
    <t>Phoenix, AZ</t>
  </si>
  <si>
    <t>San Francisco, CA</t>
  </si>
  <si>
    <t>Siena, Toscana</t>
  </si>
  <si>
    <t>Carlisle, PA</t>
  </si>
  <si>
    <t>Florida, USA</t>
  </si>
  <si>
    <t>NEW YORK</t>
  </si>
  <si>
    <t>NYC</t>
  </si>
  <si>
    <t>OWM2FYB, USA</t>
  </si>
  <si>
    <t>Frisco, TX_xD83D__xDCCD_</t>
  </si>
  <si>
    <t xml:space="preserve">Worldwide </t>
  </si>
  <si>
    <t>Los Angeles</t>
  </si>
  <si>
    <t>Menlo Park, California</t>
  </si>
  <si>
    <t xml:space="preserve">Little Dom Sub or Mommy Space </t>
  </si>
  <si>
    <t>Big Titty Land</t>
  </si>
  <si>
    <t>Akron, Ohio</t>
  </si>
  <si>
    <t>dalaran</t>
  </si>
  <si>
    <t>Manila, Philippines</t>
  </si>
  <si>
    <t>Rainbowland</t>
  </si>
  <si>
    <t>Rockland, MA</t>
  </si>
  <si>
    <t>Illinois</t>
  </si>
  <si>
    <t>https://t.co/FxoPQMDPzP</t>
  </si>
  <si>
    <t>https://t.co/OrvQaPfq0w</t>
  </si>
  <si>
    <t>https://t.co/Iz6KmkWdBK</t>
  </si>
  <si>
    <t>https://t.co/OQR3Kbbcdw</t>
  </si>
  <si>
    <t>https://t.co/y8MytzlF1g</t>
  </si>
  <si>
    <t>https://t.co/E033QvtZeB</t>
  </si>
  <si>
    <t>https://t.co/cS5SQJ3HDb</t>
  </si>
  <si>
    <t>http://t.co/1BLF4m6PU9</t>
  </si>
  <si>
    <t>https://t.co/gLBWMobXWu</t>
  </si>
  <si>
    <t>https://t.co/LMKW7X5os4</t>
  </si>
  <si>
    <t>https://t.co/PBsehcarkX</t>
  </si>
  <si>
    <t>http://t.co/pIMWCL4seN</t>
  </si>
  <si>
    <t>https://t.co/x4TS0klQGX</t>
  </si>
  <si>
    <t>https://t.co/voBy9xgJd7</t>
  </si>
  <si>
    <t>https://t.co/oZ74F3T18J</t>
  </si>
  <si>
    <t>https://t.co/0xpoyzqFcB</t>
  </si>
  <si>
    <t>https://t.co/EdHh3hYGoj</t>
  </si>
  <si>
    <t>https://t.co/IOfkwWrchH</t>
  </si>
  <si>
    <t>https://t.co/XRlDe5oHq7</t>
  </si>
  <si>
    <t>https://t.co/8H1YWak70P</t>
  </si>
  <si>
    <t>https://t.co/YnViPrcRMG</t>
  </si>
  <si>
    <t>http://t.co/livbBdyGi2</t>
  </si>
  <si>
    <t>https://t.co/kZul6yiAbE</t>
  </si>
  <si>
    <t>https://t.co/kCPYut1tmr</t>
  </si>
  <si>
    <t>https://t.co/03w2q0swJT</t>
  </si>
  <si>
    <t>http://t.co/WOqS2J5Q47</t>
  </si>
  <si>
    <t>https://t.co/0dDrET7rUa</t>
  </si>
  <si>
    <t>https://t.co/W4RADzKfok</t>
  </si>
  <si>
    <t>https://t.co/zn6YWKwIdH</t>
  </si>
  <si>
    <t>https://t.co/RqSNf5FZDd</t>
  </si>
  <si>
    <t>https://t.co/TI3htGOmS7</t>
  </si>
  <si>
    <t>https://t.co/6jrgDuHQBt</t>
  </si>
  <si>
    <t>http://t.co/0yjBpYX72h</t>
  </si>
  <si>
    <t>https://t.co/mJ3niVox2t</t>
  </si>
  <si>
    <t>https://t.co/cLuSWdUDZ4</t>
  </si>
  <si>
    <t>https://t.co/aAtthdGker</t>
  </si>
  <si>
    <t>https://t.co/AbbTMomFuA</t>
  </si>
  <si>
    <t>https://t.co/oX4Edbq3hn</t>
  </si>
  <si>
    <t>https://t.co/lCl480H2Mu</t>
  </si>
  <si>
    <t>https://t.co/R8lC9mIUHv</t>
  </si>
  <si>
    <t>https://t.co/5qde7dkIBC</t>
  </si>
  <si>
    <t>https://t.co/2libeN34Bu</t>
  </si>
  <si>
    <t>https://t.co/rdRfbjU0D0</t>
  </si>
  <si>
    <t>https://t.co/yWFunx31nT</t>
  </si>
  <si>
    <t>https://t.co/P8NZV6Xcfd</t>
  </si>
  <si>
    <t>https://t.co/v5wXqe28qb</t>
  </si>
  <si>
    <t>https://t.co/7D0gpcNtCo</t>
  </si>
  <si>
    <t>https://t.co/Xa5VDf0Sl9</t>
  </si>
  <si>
    <t>https://t.co/zsagTAyH3b</t>
  </si>
  <si>
    <t>https://t.co/DKd3nGQgNj</t>
  </si>
  <si>
    <t>https://t.co/Kf05RsxDmo</t>
  </si>
  <si>
    <t>https://t.co/ymRy16BVai</t>
  </si>
  <si>
    <t>https://t.co/aEK8uMa8wf</t>
  </si>
  <si>
    <t>https://t.co/q1nOTVUCtY</t>
  </si>
  <si>
    <t>https://t.co/G2AeAEo5qv</t>
  </si>
  <si>
    <t>https://t.co/mAdrZMnilg</t>
  </si>
  <si>
    <t>https://t.co/Utpjhv4lTb</t>
  </si>
  <si>
    <t>https://t.co/17tkyrRptR</t>
  </si>
  <si>
    <t>https://t.co/PtLk2fGZW2</t>
  </si>
  <si>
    <t>https://t.co/UddeNeP1h6</t>
  </si>
  <si>
    <t>https://t.co/jURA1aGaIT</t>
  </si>
  <si>
    <t>https://t.co/bX5W335V12</t>
  </si>
  <si>
    <t>https://t.co/SEg8P7vv7s</t>
  </si>
  <si>
    <t>https://t.co/4lRdIOjdSe</t>
  </si>
  <si>
    <t>https://t.co/aE7dtO3EnI</t>
  </si>
  <si>
    <t>https://t.co/LkRrW0wUJr</t>
  </si>
  <si>
    <t>https://t.co/lOF7OyLkUb</t>
  </si>
  <si>
    <t>https://t.co/9WBeB1pK7k</t>
  </si>
  <si>
    <t>https://t.co/v85u3s8O6y</t>
  </si>
  <si>
    <t>https://t.co/hetPcAWjPE</t>
  </si>
  <si>
    <t>https://t.co/vL2fFGlOhW</t>
  </si>
  <si>
    <t>https://t.co/SSHtLht2rj</t>
  </si>
  <si>
    <t>http://t.co/oJiBKjT5JT</t>
  </si>
  <si>
    <t>https://t.co/PMQbFFGh7M</t>
  </si>
  <si>
    <t>http://t.co/7bZ2KCQJ2k</t>
  </si>
  <si>
    <t>https://t.co/HEJG90orI5</t>
  </si>
  <si>
    <t>https://t.co/EFO5l5OEks</t>
  </si>
  <si>
    <t>https://t.co/EyCZEpptm8</t>
  </si>
  <si>
    <t>https://t.co/AqeDZPrnyJ</t>
  </si>
  <si>
    <t>https://t.co/ie0Dagh1ek</t>
  </si>
  <si>
    <t>https://t.co/mJ08QCRmvV</t>
  </si>
  <si>
    <t>https://t.co/DRZ5QbYgjb</t>
  </si>
  <si>
    <t>https://t.co/UHvPYcl1PE</t>
  </si>
  <si>
    <t>https://t.co/HdlQ5haK1V</t>
  </si>
  <si>
    <t>https://t.co/mgCrzgn3eX</t>
  </si>
  <si>
    <t>https://t.co/httU01gPVL</t>
  </si>
  <si>
    <t>https://t.co/BosjoHuwti</t>
  </si>
  <si>
    <t>https://pbs.twimg.com/profile_banners/3420052701/1469217028</t>
  </si>
  <si>
    <t>https://pbs.twimg.com/profile_banners/18663393/1507065234</t>
  </si>
  <si>
    <t>https://pbs.twimg.com/profile_banners/59368039/1518933920</t>
  </si>
  <si>
    <t>https://pbs.twimg.com/profile_banners/1131516686086037504/1558611553</t>
  </si>
  <si>
    <t>https://pbs.twimg.com/profile_banners/1084269226649563136/1560999034</t>
  </si>
  <si>
    <t>https://pbs.twimg.com/profile_banners/180505807/1462974771</t>
  </si>
  <si>
    <t>https://pbs.twimg.com/profile_banners/15933751/1523106860</t>
  </si>
  <si>
    <t>https://pbs.twimg.com/profile_banners/870392721441255424/1559442147</t>
  </si>
  <si>
    <t>https://pbs.twimg.com/profile_banners/1070887446890590209/1560475880</t>
  </si>
  <si>
    <t>https://pbs.twimg.com/profile_banners/940443353182642176/1560837678</t>
  </si>
  <si>
    <t>https://pbs.twimg.com/profile_banners/75245583/1468498245</t>
  </si>
  <si>
    <t>https://pbs.twimg.com/profile_banners/20564671/1482890267</t>
  </si>
  <si>
    <t>https://pbs.twimg.com/profile_banners/254979927/1557652612</t>
  </si>
  <si>
    <t>https://pbs.twimg.com/profile_banners/30767630/1436001149</t>
  </si>
  <si>
    <t>https://pbs.twimg.com/profile_banners/1139276018147983360/1560460185</t>
  </si>
  <si>
    <t>https://pbs.twimg.com/profile_banners/1096801391274848256/1551045508</t>
  </si>
  <si>
    <t>https://pbs.twimg.com/profile_banners/35140619/1522176778</t>
  </si>
  <si>
    <t>https://pbs.twimg.com/profile_banners/1132336788129734656/1558985661</t>
  </si>
  <si>
    <t>https://pbs.twimg.com/profile_banners/2876399304/1525019239</t>
  </si>
  <si>
    <t>https://pbs.twimg.com/profile_banners/4347996079/1478053113</t>
  </si>
  <si>
    <t>https://pbs.twimg.com/profile_banners/52242757/1459455961</t>
  </si>
  <si>
    <t>https://pbs.twimg.com/profile_banners/1123872948392202242/1560236883</t>
  </si>
  <si>
    <t>https://pbs.twimg.com/profile_banners/990966434560991232/1543588849</t>
  </si>
  <si>
    <t>https://pbs.twimg.com/profile_banners/82373091/1517172369</t>
  </si>
  <si>
    <t>https://pbs.twimg.com/profile_banners/579197344/1560506965</t>
  </si>
  <si>
    <t>https://pbs.twimg.com/profile_banners/281469039/1492169779</t>
  </si>
  <si>
    <t>https://pbs.twimg.com/profile_banners/1137738957637214210/1560431974</t>
  </si>
  <si>
    <t>https://pbs.twimg.com/profile_banners/359978446/1459448704</t>
  </si>
  <si>
    <t>https://pbs.twimg.com/profile_banners/2388606229/1507588999</t>
  </si>
  <si>
    <t>https://pbs.twimg.com/profile_banners/1068612245846810624/1545092968</t>
  </si>
  <si>
    <t>https://pbs.twimg.com/profile_banners/1137086537764605952/1560216966</t>
  </si>
  <si>
    <t>https://pbs.twimg.com/profile_banners/880558867968540672/1529094471</t>
  </si>
  <si>
    <t>https://pbs.twimg.com/profile_banners/705228913245556737/1555429946</t>
  </si>
  <si>
    <t>https://pbs.twimg.com/profile_banners/858858937747210240/1498865201</t>
  </si>
  <si>
    <t>https://pbs.twimg.com/profile_banners/69666704/1498613845</t>
  </si>
  <si>
    <t>https://pbs.twimg.com/profile_banners/1113109640986980354/1559692736</t>
  </si>
  <si>
    <t>https://pbs.twimg.com/profile_banners/1113107864736890880/1557120807</t>
  </si>
  <si>
    <t>https://pbs.twimg.com/profile_banners/863397537398611971/1518629199</t>
  </si>
  <si>
    <t>https://pbs.twimg.com/profile_banners/1332682741/1414067499</t>
  </si>
  <si>
    <t>https://pbs.twimg.com/profile_banners/167226446/1554219207</t>
  </si>
  <si>
    <t>https://pbs.twimg.com/profile_banners/879598289783472128/1560494955</t>
  </si>
  <si>
    <t>https://pbs.twimg.com/profile_banners/847500830886445056/1560297209</t>
  </si>
  <si>
    <t>https://pbs.twimg.com/profile_banners/1227563886/1518102511</t>
  </si>
  <si>
    <t>https://pbs.twimg.com/profile_banners/95943579/1529641059</t>
  </si>
  <si>
    <t>https://pbs.twimg.com/profile_banners/3065927794/1493154677</t>
  </si>
  <si>
    <t>https://pbs.twimg.com/profile_banners/1120576639803564032/1559935596</t>
  </si>
  <si>
    <t>https://pbs.twimg.com/profile_banners/51585625/1556215626</t>
  </si>
  <si>
    <t>https://pbs.twimg.com/profile_banners/16176803/1543256615</t>
  </si>
  <si>
    <t>https://pbs.twimg.com/profile_banners/97189016/1471030306</t>
  </si>
  <si>
    <t>https://pbs.twimg.com/profile_banners/224683828/1424451335</t>
  </si>
  <si>
    <t>https://pbs.twimg.com/profile_banners/1114659797872402433/1560955010</t>
  </si>
  <si>
    <t>https://pbs.twimg.com/profile_banners/364534328/1478799849</t>
  </si>
  <si>
    <t>https://pbs.twimg.com/profile_banners/952863887283687425/1543054997</t>
  </si>
  <si>
    <t>https://pbs.twimg.com/profile_banners/368113195/1560969367</t>
  </si>
  <si>
    <t>https://pbs.twimg.com/profile_banners/27516229/1561005517</t>
  </si>
  <si>
    <t>https://pbs.twimg.com/profile_banners/1125826250025553920/1557253343</t>
  </si>
  <si>
    <t>https://pbs.twimg.com/profile_banners/954444542354194432/1558565412</t>
  </si>
  <si>
    <t>https://pbs.twimg.com/profile_banners/24474450/1556764429</t>
  </si>
  <si>
    <t>https://pbs.twimg.com/profile_banners/20888114/1404525075</t>
  </si>
  <si>
    <t>https://pbs.twimg.com/profile_banners/602296773/1398311744</t>
  </si>
  <si>
    <t>https://pbs.twimg.com/profile_banners/1279220006/1560549143</t>
  </si>
  <si>
    <t>https://pbs.twimg.com/profile_banners/1136330169130635267/1559758091</t>
  </si>
  <si>
    <t>https://pbs.twimg.com/profile_banners/873708834702929921/1559449962</t>
  </si>
  <si>
    <t>https://pbs.twimg.com/profile_banners/1090985468278333440/1553092688</t>
  </si>
  <si>
    <t>https://pbs.twimg.com/profile_banners/1131292567197425664/1558606254</t>
  </si>
  <si>
    <t>https://pbs.twimg.com/profile_banners/14534843/1559334034</t>
  </si>
  <si>
    <t>https://pbs.twimg.com/profile_banners/1135601031415566337/1559585175</t>
  </si>
  <si>
    <t>https://pbs.twimg.com/profile_banners/1099314891318546433/1560945332</t>
  </si>
  <si>
    <t>https://pbs.twimg.com/profile_banners/1124231737134002176/1560933205</t>
  </si>
  <si>
    <t>https://pbs.twimg.com/profile_banners/799446911665086464/1551422753</t>
  </si>
  <si>
    <t>https://pbs.twimg.com/profile_banners/4833468999/1515606553</t>
  </si>
  <si>
    <t>https://pbs.twimg.com/profile_banners/868657607090765824/1495939672</t>
  </si>
  <si>
    <t>https://pbs.twimg.com/profile_banners/989225271042568192/1560795309</t>
  </si>
  <si>
    <t>https://pbs.twimg.com/profile_banners/1117520283924074496/1559231297</t>
  </si>
  <si>
    <t>https://pbs.twimg.com/profile_banners/26046267/1377849510</t>
  </si>
  <si>
    <t>https://pbs.twimg.com/profile_banners/408009190/1560954331</t>
  </si>
  <si>
    <t>https://pbs.twimg.com/profile_banners/883099112/1521645751</t>
  </si>
  <si>
    <t>https://pbs.twimg.com/profile_banners/1141169415922188288/1560971562</t>
  </si>
  <si>
    <t>https://pbs.twimg.com/profile_banners/999221502036803584/1557847470</t>
  </si>
  <si>
    <t>https://pbs.twimg.com/profile_banners/961427638945431552/1525158837</t>
  </si>
  <si>
    <t>https://pbs.twimg.com/profile_banners/957703958180409345/1517170606</t>
  </si>
  <si>
    <t>https://pbs.twimg.com/profile_banners/2386846231/1557346779</t>
  </si>
  <si>
    <t>https://pbs.twimg.com/profile_banners/833603154407153664/1547973923</t>
  </si>
  <si>
    <t>https://pbs.twimg.com/profile_banners/1134743960805490690/1560155617</t>
  </si>
  <si>
    <t>https://pbs.twimg.com/profile_banners/1125177705945751554/1560973541</t>
  </si>
  <si>
    <t>https://pbs.twimg.com/profile_banners/986185484505202688/1560619954</t>
  </si>
  <si>
    <t>https://pbs.twimg.com/profile_banners/2369525898/1538143479</t>
  </si>
  <si>
    <t>https://pbs.twimg.com/profile_banners/206231793/1560958042</t>
  </si>
  <si>
    <t>https://pbs.twimg.com/profile_banners/971465580699160577/1556556375</t>
  </si>
  <si>
    <t>https://pbs.twimg.com/profile_banners/106974173/1512872621</t>
  </si>
  <si>
    <t>https://pbs.twimg.com/profile_banners/1034327264140439553/1544052650</t>
  </si>
  <si>
    <t>https://pbs.twimg.com/profile_banners/3290945663/1456901382</t>
  </si>
  <si>
    <t>https://pbs.twimg.com/profile_banners/1139717969762770944/1560568247</t>
  </si>
  <si>
    <t>https://pbs.twimg.com/profile_banners/961474357586403328/1555618901</t>
  </si>
  <si>
    <t>https://pbs.twimg.com/profile_banners/1132697473535893504/1560637785</t>
  </si>
  <si>
    <t>https://pbs.twimg.com/profile_banners/1007668790866403330/1529082199</t>
  </si>
  <si>
    <t>https://pbs.twimg.com/profile_banners/1095614652816470017/1556147720</t>
  </si>
  <si>
    <t>https://pbs.twimg.com/profile_banners/3111613259/1559103122</t>
  </si>
  <si>
    <t>https://pbs.twimg.com/profile_banners/1073689208626274305/1553978697</t>
  </si>
  <si>
    <t>https://pbs.twimg.com/profile_banners/19254838/1499978707</t>
  </si>
  <si>
    <t>https://pbs.twimg.com/profile_banners/1011822180177305600/1530113160</t>
  </si>
  <si>
    <t>https://pbs.twimg.com/profile_banners/1103721674132807680/1551988683</t>
  </si>
  <si>
    <t>https://pbs.twimg.com/profile_banners/2425151/1506715336</t>
  </si>
  <si>
    <t>https://pbs.twimg.com/profile_banners/3936924800/1560645197</t>
  </si>
  <si>
    <t>https://pbs.twimg.com/profile_banners/1111356778820845568/1560913942</t>
  </si>
  <si>
    <t>https://pbs.twimg.com/profile_banners/1138584768944230401/1560641715</t>
  </si>
  <si>
    <t>https://pbs.twimg.com/profile_banners/1122235657386987520/1556740611</t>
  </si>
  <si>
    <t>https://pbs.twimg.com/profile_banners/1092235858474909697/1558754378</t>
  </si>
  <si>
    <t>https://pbs.twimg.com/profile_banners/1119676543335378946/1560111806</t>
  </si>
  <si>
    <t>https://pbs.twimg.com/profile_banners/768453560690368513/1560436403</t>
  </si>
  <si>
    <t>https://pbs.twimg.com/profile_banners/369992876/1505668168</t>
  </si>
  <si>
    <t>https://pbs.twimg.com/profile_banners/782015558/1548934948</t>
  </si>
  <si>
    <t>https://pbs.twimg.com/profile_banners/280332410/1548123574</t>
  </si>
  <si>
    <t>https://pbs.twimg.com/profile_banners/839714765962297344/1558945629</t>
  </si>
  <si>
    <t>https://pbs.twimg.com/profile_banners/78267626/1529680685</t>
  </si>
  <si>
    <t>https://pbs.twimg.com/profile_banners/1084733463624908800/1548334919</t>
  </si>
  <si>
    <t>https://pbs.twimg.com/profile_banners/1065905139524005890/1551732139</t>
  </si>
  <si>
    <t>https://pbs.twimg.com/profile_banners/727043658097266688/1523989124</t>
  </si>
  <si>
    <t>https://pbs.twimg.com/profile_banners/1140427377178075137/1560903656</t>
  </si>
  <si>
    <t>https://pbs.twimg.com/profile_banners/798808975567224832/1527823116</t>
  </si>
  <si>
    <t>fr</t>
  </si>
  <si>
    <t>es</t>
  </si>
  <si>
    <t>de</t>
  </si>
  <si>
    <t>it</t>
  </si>
  <si>
    <t>http://abs.twimg.com/images/themes/theme1/bg.png</t>
  </si>
  <si>
    <t>http://abs.twimg.com/images/themes/theme8/bg.gif</t>
  </si>
  <si>
    <t>http://abs.twimg.com/images/themes/theme9/bg.gif</t>
  </si>
  <si>
    <t>http://abs.twimg.com/images/themes/theme14/bg.gif</t>
  </si>
  <si>
    <t>http://abs.twimg.com/images/themes/theme7/bg.gif</t>
  </si>
  <si>
    <t>http://abs.twimg.com/images/themes/theme2/bg.gif</t>
  </si>
  <si>
    <t>http://abs.twimg.com/images/themes/theme10/bg.gif</t>
  </si>
  <si>
    <t>http://abs.twimg.com/images/themes/theme19/bg.gif</t>
  </si>
  <si>
    <t>http://abs.twimg.com/images/themes/theme15/bg.png</t>
  </si>
  <si>
    <t>http://abs.twimg.com/images/themes/theme11/bg.gif</t>
  </si>
  <si>
    <t>http://abs.twimg.com/images/themes/theme18/bg.gif</t>
  </si>
  <si>
    <t>http://abs.twimg.com/images/themes/theme4/bg.gif</t>
  </si>
  <si>
    <t>http://pbs.twimg.com/profile_images/1126625068564402176/VV114FWs_normal.png</t>
  </si>
  <si>
    <t>http://pbs.twimg.com/profile_images/752574702250389504/79XhNWjz_normal.jpg</t>
  </si>
  <si>
    <t>http://pbs.twimg.com/profile_images/1022817050287210497/1nsqY7GN_normal.jpg</t>
  </si>
  <si>
    <t>http://pbs.twimg.com/profile_images/3656263021/191d7e11fe1d407a7a5627158d6f0ec1_normal.jpeg</t>
  </si>
  <si>
    <t>http://pbs.twimg.com/profile_images/1138158664714506240/5orkohZD_normal.jpg</t>
  </si>
  <si>
    <t>http://pbs.twimg.com/profile_images/1141389411361468416/RdEXcSIr_normal.jpg</t>
  </si>
  <si>
    <t>http://pbs.twimg.com/profile_images/1141388842328559621/pQZ6k4oZ_normal.jpg</t>
  </si>
  <si>
    <t>http://pbs.twimg.com/profile_images/1141462800985993216/1KlWvR0j_normal.jpg</t>
  </si>
  <si>
    <t>http://pbs.twimg.com/profile_images/1141052429418541061/IosQZGQG_normal.png</t>
  </si>
  <si>
    <t>http://pbs.twimg.com/profile_images/875447388130947072/9Bv7H1Bl_normal.jpg</t>
  </si>
  <si>
    <t>http://pbs.twimg.com/profile_images/982838988145922048/jefOSRpj_normal.jpg</t>
  </si>
  <si>
    <t>http://pbs.twimg.com/profile_images/1140684315879038977/s4DKlyUf_normal.jpg</t>
  </si>
  <si>
    <t>http://pbs.twimg.com/profile_images/1141351299654533120/qS1Z476j_normal.jpg</t>
  </si>
  <si>
    <t>http://pbs.twimg.com/profile_images/1094035444742926336/eH74dBlq_normal.jpg</t>
  </si>
  <si>
    <t>http://pbs.twimg.com/profile_images/1132698302313582593/8jwQ590N_normal.jpg</t>
  </si>
  <si>
    <t>http://pbs.twimg.com/profile_images/881896953809850368/O9dquvTk_normal.jpg</t>
  </si>
  <si>
    <t>http://pbs.twimg.com/profile_images/1103722906733830144/A0Yjyebm_normal.jpg</t>
  </si>
  <si>
    <t>http://pbs.twimg.com/profile_images/1123287311695982594/X4G0h2LY_normal.png</t>
  </si>
  <si>
    <t>http://pbs.twimg.com/profile_images/1141498981123366912/flvdv9nw_normal.jpg</t>
  </si>
  <si>
    <t>http://pbs.twimg.com/profile_images/1141442185658810369/rX1cnRIt_normal.jpg</t>
  </si>
  <si>
    <t>Open Twitter Page for This Person</t>
  </si>
  <si>
    <t>https://twitter.com/hklthedream1</t>
  </si>
  <si>
    <t>https://twitter.com/alanaevansxxx</t>
  </si>
  <si>
    <t>https://twitter.com/rjacobb</t>
  </si>
  <si>
    <t>https://twitter.com/honeyxlions</t>
  </si>
  <si>
    <t>https://twitter.com/graves_luna</t>
  </si>
  <si>
    <t>https://twitter.com/instagram</t>
  </si>
  <si>
    <t>https://twitter.com/radarnell</t>
  </si>
  <si>
    <t>https://twitter.com/sapiotextual</t>
  </si>
  <si>
    <t>https://twitter.com/harrypo57202529</t>
  </si>
  <si>
    <t>https://twitter.com/apagunion</t>
  </si>
  <si>
    <t>https://twitter.com/netcum</t>
  </si>
  <si>
    <t>https://twitter.com/avnmedianetwork</t>
  </si>
  <si>
    <t>https://twitter.com/gvea519</t>
  </si>
  <si>
    <t>https://twitter.com/astromouda</t>
  </si>
  <si>
    <t>https://twitter.com/andread20364549</t>
  </si>
  <si>
    <t>https://twitter.com/dancerguild</t>
  </si>
  <si>
    <t>https://twitter.com/shaynadomina</t>
  </si>
  <si>
    <t>https://twitter.com/greyh0undmedia</t>
  </si>
  <si>
    <t>https://twitter.com/rachelrealityx</t>
  </si>
  <si>
    <t>https://twitter.com/alejandroxbiz</t>
  </si>
  <si>
    <t>https://twitter.com/instagra</t>
  </si>
  <si>
    <t>https://twitter.com/themicahggarcia</t>
  </si>
  <si>
    <t>https://twitter.com/misspnktoes</t>
  </si>
  <si>
    <t>https://twitter.com/mistressleianne</t>
  </si>
  <si>
    <t>https://twitter.com/christinasflaw</t>
  </si>
  <si>
    <t>https://twitter.com/whisperwalrusxy</t>
  </si>
  <si>
    <t>https://twitter.com/dontfollowrc</t>
  </si>
  <si>
    <t>https://twitter.com/donyx62216815</t>
  </si>
  <si>
    <t>https://twitter.com/gypsy_liberab</t>
  </si>
  <si>
    <t>https://twitter.com/80_lieto_fied</t>
  </si>
  <si>
    <t>https://twitter.com/train_treason</t>
  </si>
  <si>
    <t>https://twitter.com/femdompaulina</t>
  </si>
  <si>
    <t>https://twitter.com/sfmistress</t>
  </si>
  <si>
    <t>https://twitter.com/spankchain</t>
  </si>
  <si>
    <t>https://twitter.com/bustybettyrage</t>
  </si>
  <si>
    <t>https://twitter.com/shitshowinadump</t>
  </si>
  <si>
    <t>https://twitter.com/myroomcam69</t>
  </si>
  <si>
    <t>https://twitter.com/thawk88</t>
  </si>
  <si>
    <t>https://twitter.com/damienslayter</t>
  </si>
  <si>
    <t>https://twitter.com/sierraslayter</t>
  </si>
  <si>
    <t>https://twitter.com/semwal2424</t>
  </si>
  <si>
    <t>https://twitter.com/asstynmartyn</t>
  </si>
  <si>
    <t>https://twitter.com/wshandcock</t>
  </si>
  <si>
    <t>https://twitter.com/mrskellypierce</t>
  </si>
  <si>
    <t>https://twitter.com/loraliehaze</t>
  </si>
  <si>
    <t>https://twitter.com/mistresskye</t>
  </si>
  <si>
    <t>https://twitter.com/bonevision</t>
  </si>
  <si>
    <t>https://twitter.com/tnewmstweet</t>
  </si>
  <si>
    <t>https://twitter.com/loulikesthat</t>
  </si>
  <si>
    <t>https://twitter.com/mjkitty0817</t>
  </si>
  <si>
    <t>https://twitter.com/freyawyld</t>
  </si>
  <si>
    <t>https://twitter.com/batw1ng7</t>
  </si>
  <si>
    <t>https://twitter.com/meggerz</t>
  </si>
  <si>
    <t>https://twitter.com/alanblackrhino</t>
  </si>
  <si>
    <t>https://twitter.com/adultwebmasterz</t>
  </si>
  <si>
    <t>https://twitter.com/siennawestlando</t>
  </si>
  <si>
    <t>https://twitter.com/xxxamberlynns</t>
  </si>
  <si>
    <t>https://twitter.com/gabrielleleigh9</t>
  </si>
  <si>
    <t>https://twitter.com/mateolinaresfe2</t>
  </si>
  <si>
    <t>https://twitter.com/codydarkstalker</t>
  </si>
  <si>
    <t>https://twitter.com/tarantinoxxx</t>
  </si>
  <si>
    <t>https://twitter.com/nikki_4613</t>
  </si>
  <si>
    <t>https://twitter.com/kourtney_chase_</t>
  </si>
  <si>
    <t>https://twitter.com/evebatelle</t>
  </si>
  <si>
    <t>https://twitter.com/savagesin</t>
  </si>
  <si>
    <t>https://twitter.com/dw_sin_</t>
  </si>
  <si>
    <t>https://twitter.com/dpetercrane</t>
  </si>
  <si>
    <t>https://twitter.com/manyvids</t>
  </si>
  <si>
    <t>https://twitter.com/lilyxloveless</t>
  </si>
  <si>
    <t>https://twitter.com/upforfun34</t>
  </si>
  <si>
    <t>https://twitter.com/peejsage</t>
  </si>
  <si>
    <t>https://twitter.com/dragonhammer421</t>
  </si>
  <si>
    <t>https://twitter.com/jolicul2000</t>
  </si>
  <si>
    <t>https://twitter.com/alexisandrewsx</t>
  </si>
  <si>
    <t>https://twitter.com/thebigdadshow</t>
  </si>
  <si>
    <t>https://twitter.com/ellie_s95</t>
  </si>
  <si>
    <t>https://twitter.com/kitten_chub</t>
  </si>
  <si>
    <t>https://twitter.com/mollydarling69</t>
  </si>
  <si>
    <t>https://twitter.com/harlosalem</t>
  </si>
  <si>
    <t>https://twitter.com/charley_fan</t>
  </si>
  <si>
    <t>https://twitter.com/lovelyally6</t>
  </si>
  <si>
    <t>https://twitter.com/fickennemark1</t>
  </si>
  <si>
    <t>https://twitter.com/micahgrey19</t>
  </si>
  <si>
    <t>https://twitter.com/rimobai</t>
  </si>
  <si>
    <t>https://twitter.com/transglamorous</t>
  </si>
  <si>
    <t>https://twitter.com/missmadisonoff1</t>
  </si>
  <si>
    <t>https://twitter.com/jjuli_lovers</t>
  </si>
  <si>
    <t>https://twitter.com/bux_delux</t>
  </si>
  <si>
    <t>https://twitter.com/blower_load</t>
  </si>
  <si>
    <t>https://twitter.com/siennawestland</t>
  </si>
  <si>
    <t>https://twitter.com/kristi_lovett</t>
  </si>
  <si>
    <t>https://twitter.com/badbabyblairmv</t>
  </si>
  <si>
    <t>https://twitter.com/foxykitten12</t>
  </si>
  <si>
    <t>https://twitter.com/lexdollface</t>
  </si>
  <si>
    <t>https://twitter.com/allieawesome415</t>
  </si>
  <si>
    <t>https://twitter.com/karpaom</t>
  </si>
  <si>
    <t>https://twitter.com/goofykitty4u</t>
  </si>
  <si>
    <t>https://twitter.com/mistressheels2</t>
  </si>
  <si>
    <t>https://twitter.com/babysen22</t>
  </si>
  <si>
    <t>https://twitter.com/rwildjoke</t>
  </si>
  <si>
    <t>https://twitter.com/mcmyers2000</t>
  </si>
  <si>
    <t>https://twitter.com/lelulovexo</t>
  </si>
  <si>
    <t>https://twitter.com/dominike_love</t>
  </si>
  <si>
    <t>https://twitter.com/mistressthick</t>
  </si>
  <si>
    <t>https://twitter.com/hirsutegoddess</t>
  </si>
  <si>
    <t>https://twitter.com/flaximfc</t>
  </si>
  <si>
    <t>https://twitter.com/boss_justine_</t>
  </si>
  <si>
    <t>https://twitter.com/selenasiren1</t>
  </si>
  <si>
    <t>https://twitter.com/lwdwndrty</t>
  </si>
  <si>
    <t>https://twitter.com/laceelust</t>
  </si>
  <si>
    <t>https://twitter.com/rosiesoles_</t>
  </si>
  <si>
    <t>https://twitter.com/rollingbabex</t>
  </si>
  <si>
    <t>https://twitter.com/kayanicol</t>
  </si>
  <si>
    <t>https://twitter.com/carlcarnevale1</t>
  </si>
  <si>
    <t>https://twitter.com/xbiz</t>
  </si>
  <si>
    <t>https://twitter.com/getjobsueboss</t>
  </si>
  <si>
    <t>https://twitter.com/gustavoxbiz</t>
  </si>
  <si>
    <t>https://twitter.com/facebook</t>
  </si>
  <si>
    <t>https://twitter.com/samideluca</t>
  </si>
  <si>
    <t>https://twitter.com/seecaratweets</t>
  </si>
  <si>
    <t>https://twitter.com/chubbymilf4</t>
  </si>
  <si>
    <t>https://twitter.com/rrickeyrray</t>
  </si>
  <si>
    <t>https://twitter.com/littlesltlexi</t>
  </si>
  <si>
    <t>https://twitter.com/khighlah3</t>
  </si>
  <si>
    <t>https://twitter.com/lilithts7</t>
  </si>
  <si>
    <t>https://twitter.com/noitsneezy</t>
  </si>
  <si>
    <t>https://twitter.com/leyafalcon</t>
  </si>
  <si>
    <t>https://twitter.com/cerullinsfw</t>
  </si>
  <si>
    <t>https://twitter.com/chellykoxxx</t>
  </si>
  <si>
    <t>https://twitter.com/smartymommy</t>
  </si>
  <si>
    <t>https://twitter.com/amberkitzune</t>
  </si>
  <si>
    <t>https://twitter.com/xwildfrancinex</t>
  </si>
  <si>
    <t>https://twitter.com/lunaticminx1</t>
  </si>
  <si>
    <t>https://twitter.com/alexiafav</t>
  </si>
  <si>
    <t>https://twitter.com/jayybone91</t>
  </si>
  <si>
    <t>https://twitter.com/yumespressa</t>
  </si>
  <si>
    <t>https://twitter.com/pornxxx_tube</t>
  </si>
  <si>
    <t>https://twitter.com/ganjagirl802xox</t>
  </si>
  <si>
    <t>hklthedream1
RT @alanaevansxxx: It's happening!
Our travel from Los Angeles to
Menlo Park for our #instaSTRIKE
is booked! https://t.co/TtZMad1bPU</t>
  </si>
  <si>
    <t>alanaevansxxx
Today we #instaSTRIKE apagunion
https://t.co/nxgfIXfYz4</t>
  </si>
  <si>
    <t>rjacobb
RT @alanaevansxxx: It's happening!
Our travel from Los Angeles to
Menlo Park for our #instaSTRIKE
is booked! https://t.co/TtZMad1bPU</t>
  </si>
  <si>
    <t>honeyxlions
RT @alanaevansxxx: Feeling the
momentum for our #instaSTRIKE excited
for everyone signed up so far!
Finalizing little details as we
have 8…</t>
  </si>
  <si>
    <t>graves_luna
RT @alanaevansxxx: Performers who
want to come with us from LA to
the #instaSTRIKE at @instagram
June 19, sign up here https://t.co/TtZMad1…</t>
  </si>
  <si>
    <t xml:space="preserve">instagram
</t>
  </si>
  <si>
    <t>radarnell
RT @alanaevansxxx: June 19, join
us in Menlo Park and New York City
as we strike outside of @instagram
offices! We want to show them we
are…</t>
  </si>
  <si>
    <t>sapiotextual
RT @alanaevansxxx: June 19, join
us in Menlo Park and New York City
as we strike outside of @instagram
offices! We want to show them we
are…</t>
  </si>
  <si>
    <t>harrypo57202529
RT @APAGunion: Let's do this! Join
the fight! #instaSTRIKE June 19-
https://t.co/9X80ExT5C6</t>
  </si>
  <si>
    <t>apagunion
You can listen to our Secretary's
podcast on #instaSTRIKE, The Union
&amp;amp; Dues, Instagram, Our plans
going forward, and more here https://t.co/gNEt6xtzml</t>
  </si>
  <si>
    <t>netcum
RT @alanaevansxxx: Thank you @AVNMediaNetwork
and Peter Warren for the amazing
coverage #instaSTRIKE @APAGunion
https://t.co/HNZPr9tKYP</t>
  </si>
  <si>
    <t xml:space="preserve">avnmedianetwork
</t>
  </si>
  <si>
    <t>gvea519
RT @APAGunion: Let's do this! Join
the fight! #instaSTRIKE June 19-
https://t.co/9X80ExT5C6</t>
  </si>
  <si>
    <t>astromouda
Instagram Recoveries on the Rise
| AVN https://t.co/u3CmWbfdL0 #instastrike</t>
  </si>
  <si>
    <t>andread20364549
RT @APAGunion: Let's do this! Join
the fight! #instaSTRIKE June 19-
https://t.co/9X80ExT5C6</t>
  </si>
  <si>
    <t>dancerguild
#instaSTRIKE Instagram Strike Sign
ups! https://t.co/hyOzBv4y4g</t>
  </si>
  <si>
    <t>shaynadomina
RT @APAGunion: Let's do this! Join
the fight! #instaSTRIKE June 19-
https://t.co/9X80ExT5C6</t>
  </si>
  <si>
    <t>greyh0undmedia
@rachelrealityx @APAGunion @instagram
SW assemble! #instastrike _xD83D__xDE09_</t>
  </si>
  <si>
    <t xml:space="preserve">rachelrealityx
</t>
  </si>
  <si>
    <t>alejandroxbiz
RT @APAGunion: Well everyone we
are very excited to share this
news- Wednesday when we arrive
for our #instaSTRIKE , Members
of @Instagra…</t>
  </si>
  <si>
    <t xml:space="preserve">instagra
</t>
  </si>
  <si>
    <t>themicahggarcia
RT @APAGunion: Well everyone we
are very excited to share this
news- Wednesday when we arrive
for our #instaSTRIKE , Members
of @Instagra…</t>
  </si>
  <si>
    <t>misspnktoes
RT @alanaevansxxx: Did @instagram
shut you down? Join us to strike
outside of their offices on Hacker
Way in Menlo Park, CA on June 19!
RT…</t>
  </si>
  <si>
    <t>mistressleianne
RT @APAGunion: Models, you can
download the #INSTASTRIKE Art Work
to protest in solidarity online
JUNE 19th! We will be sharing a
live fe…</t>
  </si>
  <si>
    <t>christinasflaw
June 19 is the day! #InstaStrike
in solidarity with our APAG comrades
#PowerInAUnion #BecauseTheUnionMakesUsStrong
✊✊✊ https://t.co/XGkOSNzRGJ</t>
  </si>
  <si>
    <t>whisperwalrusxy
RT @APAGunion: Let's do this! Join
the fight! #instaSTRIKE June 19-
https://t.co/9X80ExT5C6</t>
  </si>
  <si>
    <t>dontfollowrc
RT @APAGunion: Models, you can
download the #INSTASTRIKE Art Work
to protest in solidarity online
JUNE 19th! We will be sharing a
live fe…</t>
  </si>
  <si>
    <t>donyx62216815
RT @APAGunion: June 19, join us
in Menlo Park and New York City
as we strike outside of @instagram
offices! We want to show them we
are rea…</t>
  </si>
  <si>
    <t>gypsy_liberab
RT @APAGunion: Models and fans
that can't come to the protest
against instagram, join in on June
19th the day of #instastrike We
will be s…</t>
  </si>
  <si>
    <t>80_lieto_fied
If you report a page or image on
@instagram you should be blocked
from that page immediately. The
policy in place allows people to
think they can blackmail you with
being reported and that’s not fair
#instastrike biased in who they
pick n choose to stay it completely
arbitrary_xD83D__xDC4E__xD83C__xDFFB_</t>
  </si>
  <si>
    <t>train_treason
RT @alanaevansxxx: Good morning
everyone! If you sign up to join
#instaSTRIKE in either Menlo Park
or New York, please check your
email and…</t>
  </si>
  <si>
    <t>femdompaulina
RT @APAGunion: Models be sure to
save the #instaSTRIKE art work
https://t.co/nwMyCeC1XK</t>
  </si>
  <si>
    <t>sfmistress
#instastrike this Wed. 10amPT 1
Hacker Way Menlo Park Ca https://t.co/vxePcC9lB3</t>
  </si>
  <si>
    <t>spankchain
RT @APAGunion: Let's do this! Join
the fight! #instaSTRIKE June 19-
https://t.co/9X80ExT5C6</t>
  </si>
  <si>
    <t>bustybettyrage
RT @APAGunion: Remember on #instaSTRIKE
day (June 19th), we will be doing
live feeds from our twitter/Instagram
from ground zero, as well a…</t>
  </si>
  <si>
    <t>shitshowinadump
RT @APAGunion: Make sure to use
#hashtag #instaSTRIKE in all your
tweets tomorrow! Let’s get it trending
while our fellow peers are protest…</t>
  </si>
  <si>
    <t>myroomcam69
ESPU To Stand with APAG during
#instastrike Demonstration TODAY
https://t.co/pEntYoRuOT</t>
  </si>
  <si>
    <t>thawk88
RT @APAGunion: Make sure to use
#hashtag #instaSTRIKE in all your
tweets tomorrow! Let’s get it trending
while our fellow peers are protest…</t>
  </si>
  <si>
    <t>damienslayter
#instaSTRIKE #NewProfilePic https://t.co/oAhtNhLadm</t>
  </si>
  <si>
    <t>sierraslayter
#instaSTRIKE #NewProfilePic https://t.co/KLH0kK53fR</t>
  </si>
  <si>
    <t>semwal2424
@AsstynMartyn I always stand with
you.#instaSTRIKE .✊</t>
  </si>
  <si>
    <t xml:space="preserve">asstynmartyn
</t>
  </si>
  <si>
    <t>wshandcock
@MrsKellyPierce good morning beautiful
#instaSTRIKE I am with you</t>
  </si>
  <si>
    <t xml:space="preserve">mrskellypierce
</t>
  </si>
  <si>
    <t>loraliehaze
RT @MistressKye: Todays the day.
#instastrike is here! If you are
in sex work please include this
hashtag in all of your tweets today.
Th…</t>
  </si>
  <si>
    <t>mistresskye
Good luck to all who are showing
up in-person outside of IG offices
today. Targeted censorship must
stop! Our voices WILL be heard.
#instastrike https://t.co/nLooG0ptfc</t>
  </si>
  <si>
    <t>bonevision
RT @APAGunion: - We are a legal
workforce - We are entertainers
for adults - We follow your TOS
- We deserve our space on your
social med…</t>
  </si>
  <si>
    <t>tnewmstweet
Update on a successful collective
action led by @APAGunion on behalf
of adult performers who say they've
seen their Instagram accounts unfairly
locked or taken down. #instaSTRIKE
https://t.co/mIIAvq3AdS</t>
  </si>
  <si>
    <t>loulikesthat
Sending support and positivity
to all involved in today's #instaSTRIKE!
Fairness and equality for everyone.</t>
  </si>
  <si>
    <t>mjkitty0817
#Instastrike https://t.co/Gn9ikZ4MWr</t>
  </si>
  <si>
    <t>freyawyld
RT @MistressKye: Todays the day.
#instastrike is here! If you are
in sex work please include this
hashtag in all of your tweets today.
Th…</t>
  </si>
  <si>
    <t>batw1ng7
RT @APAGunion: - We are a legal
workforce - We are entertainers
for adults - We follow your TOS
- We deserve our space on your
social med…</t>
  </si>
  <si>
    <t>meggerz
RT @APAGunion: Let's do this! Join
the fight! #instaSTRIKE June 19-
https://t.co/9X80ExT5C6</t>
  </si>
  <si>
    <t>alanblackrhino
RT @APAGunion: Let's do this! Join
the fight! #instaSTRIKE June 19-
https://t.co/9X80ExT5C6</t>
  </si>
  <si>
    <t>adultwebmasterz
ESPU To Stand with APAG during
#instastrike Demonstration TODAY
https://t.co/f5zi24CyvT</t>
  </si>
  <si>
    <t>siennawestlando
RT @APAGunion: Models that were
wrongly deleted tell us why you
feel you deserve your space online
with hashtag #instaSTRIKE</t>
  </si>
  <si>
    <t>xxxamberlynns
RT @XXXAmberLynns: Wed June 19
@APAGunion shows this industry
just how performers can and will
benefit from a real federal #union
not a soc…</t>
  </si>
  <si>
    <t>gabrielleleigh9
RT @ManyVids: _xD83D__xDC95__xD83D__xDE4C__xD83C__xDFFE_ RT to help
stop the discrimination of #SexWorkers
on @Instagram _xD83D__xDE4C__xD83C__xDFFC__xD83D__xDC95_Let's find
a way to communicate and give equal
rights…</t>
  </si>
  <si>
    <t>mateolinaresfe2
RT @SIENNAWESTLANDo: #INSTASTRIKE
https://t.co/XKWBL5DH5R</t>
  </si>
  <si>
    <t>codydarkstalker
RT @APAGunion: - We are a legal
workforce - We are entertainers
for adults - We follow your TOS
- We deserve our space on your
social med…</t>
  </si>
  <si>
    <t>tarantinoxxx
RT @APAGunion: Keep using HASHTAG
#instaSTRIKE lets get this trending
models, companies, and fans!</t>
  </si>
  <si>
    <t>nikki_4613
RT @APAGunion: - We are a legal
workforce - We are entertainers
for adults - We follow your TOS
- We deserve our space on your
social med…</t>
  </si>
  <si>
    <t>kourtney_chase_
RT @APAGunion: Good morning models/fans
it’s #instaSTRIKE day! Some of
our board members and models are
still on their way to the Menlo
Par…</t>
  </si>
  <si>
    <t>evebatelle
I didn’t know about this but Im
down! #instaSTRIKE https://t.co/sUVJgp2PrC</t>
  </si>
  <si>
    <t>savagesin
SavageSin offers our 100% full
support to everyone participating
in today's #instaSTRIKE in both
Menlo Park, California &amp;amp; New
York. Stand Strong! #SavageSin</t>
  </si>
  <si>
    <t>dw_sin_
RT @SavageSin: SavageSin offers
our 100% full support to everyone
participating in today's #instaSTRIKE
in both Menlo Park, California
&amp;amp; Ne…</t>
  </si>
  <si>
    <t>dpetercrane
RT @ManyVids: _xD83D__xDC95__xD83D__xDE4C__xD83C__xDFFE_ RT to help
stop the discrimination of #SexWorkers
on @Instagram _xD83D__xDE4C__xD83C__xDFFC__xD83D__xDC95_Let's find
a way to communicate and give equal
rights…</t>
  </si>
  <si>
    <t>manyvids
_xD83D__xDC95__xD83D__xDE4C__xD83C__xDFFE_ RT to help stop the discrimination
of #SexWorkers on @Instagram _xD83D__xDE4C__xD83C__xDFFC__xD83D__xDC95_Let's
find a way to communicate and give
equal rights to SW on social media
platforms. @APAGunion, #WeAreMany!
_xD83D__xDE4C__xD83C__xDFFD__xD83D__xDC95_#instaSTRIKE _xD83D__xDE4C__xD83C__xDFFF__xD83D__xDC95_ https://t.co/ANpyLkEe7u</t>
  </si>
  <si>
    <t>lilyxloveless
RT @ManyVids: _xD83D__xDC95__xD83D__xDE4C__xD83C__xDFFE_ RT to help
stop the discrimination of #SexWorkers
on @Instagram _xD83D__xDE4C__xD83C__xDFFC__xD83D__xDC95_Let's find
a way to communicate and give equal
rights…</t>
  </si>
  <si>
    <t>upforfun34
RT @ManyVids: _xD83D__xDC95__xD83D__xDE4C__xD83C__xDFFE_ RT to help
stop the discrimination of #SexWorkers
on @Instagram _xD83D__xDE4C__xD83C__xDFFC__xD83D__xDC95_Let's find
a way to communicate and give equal
rights…</t>
  </si>
  <si>
    <t>peejsage
So, I guess this is what happens
when you try to organize online…?
@APAGunion #instaSTRIKE https://t.co/aGuVV4xnX6</t>
  </si>
  <si>
    <t>dragonhammer421
RT @ManyVids: _xD83D__xDC95__xD83D__xDE4C__xD83C__xDFFE_ RT to help
stop the discrimination of #SexWorkers
on @Instagram _xD83D__xDE4C__xD83C__xDFFC__xD83D__xDC95_Let's find
a way to communicate and give equal
rights…</t>
  </si>
  <si>
    <t>jolicul2000
RT @ManyVids: _xD83D__xDC95__xD83D__xDE4C__xD83C__xDFFE_ RT to help
stop the discrimination of #SexWorkers
on @Instagram _xD83D__xDE4C__xD83C__xDFFC__xD83D__xDC95_Let's find
a way to communicate and give equal
rights…</t>
  </si>
  <si>
    <t>alexisandrewsx
RT @ManyVids: _xD83D__xDC95__xD83D__xDE4C__xD83C__xDFFE_ RT to help
stop the discrimination of #SexWorkers
on @Instagram _xD83D__xDE4C__xD83C__xDFFC__xD83D__xDC95_Let's find
a way to communicate and give equal
rights…</t>
  </si>
  <si>
    <t>thebigdadshow
RT @ManyVids: _xD83D__xDC95__xD83D__xDE4C__xD83C__xDFFE_ RT to help
stop the discrimination of #SexWorkers
on @Instagram _xD83D__xDE4C__xD83C__xDFFC__xD83D__xDC95_Let's find
a way to communicate and give equal
rights…</t>
  </si>
  <si>
    <t>ellie_s95
RT @ManyVids: _xD83D__xDC95__xD83D__xDE4C__xD83C__xDFFE_ RT to help
stop the discrimination of #SexWorkers
on @Instagram _xD83D__xDE4C__xD83C__xDFFC__xD83D__xDC95_Let's find
a way to communicate and give equal
rights…</t>
  </si>
  <si>
    <t>kitten_chub
RT @ManyVids: _xD83D__xDC95__xD83D__xDE4C__xD83C__xDFFE_ RT to help
stop the discrimination of #SexWorkers
on @Instagram _xD83D__xDE4C__xD83C__xDFFC__xD83D__xDC95_Let's find
a way to communicate and give equal
rights…</t>
  </si>
  <si>
    <t>mollydarling69
RT @ManyVids: _xD83D__xDC95__xD83D__xDE4C__xD83C__xDFFE_ RT to help
stop the discrimination of #SexWorkers
on @Instagram _xD83D__xDE4C__xD83C__xDFFC__xD83D__xDC95_Let's find
a way to communicate and give equal
rights…</t>
  </si>
  <si>
    <t>harlosalem
#instaSTRIKE my account with the
og name Harlo was taken, no nudes,
nothing even close to nudes was
on there yet my account got glocked
and 0 response from support</t>
  </si>
  <si>
    <t>charley_fan
RT @ManyVids: _xD83D__xDC95__xD83D__xDE4C__xD83C__xDFFE_ RT to help
stop the discrimination of #SexWorkers
on @Instagram _xD83D__xDE4C__xD83C__xDFFC__xD83D__xDC95_Let's find
a way to communicate and give equal
rights…</t>
  </si>
  <si>
    <t>lovelyally6
RT @ManyVids: _xD83D__xDC95__xD83D__xDE4C__xD83C__xDFFE_ RT to help
stop the discrimination of #SexWorkers
on @Instagram _xD83D__xDE4C__xD83C__xDFFC__xD83D__xDC95_Let's find
a way to communicate and give equal
rights…</t>
  </si>
  <si>
    <t>fickennemark1
RT @ManyVids: _xD83D__xDC95__xD83D__xDE4C__xD83C__xDFFE_ RT to help
stop the discrimination of #SexWorkers
on @Instagram _xD83D__xDE4C__xD83C__xDFFC__xD83D__xDC95_Let's find
a way to communicate and give equal
rights…</t>
  </si>
  <si>
    <t>micahgrey19
RT @ManyVids: _xD83D__xDC95__xD83D__xDE4C__xD83C__xDFFE_ RT to help
stop the discrimination of #SexWorkers
on @Instagram _xD83D__xDE4C__xD83C__xDFFC__xD83D__xDC95_Let's find
a way to communicate and give equal
rights…</t>
  </si>
  <si>
    <t>rimobai
RT @ManyVids: _xD83D__xDC95__xD83D__xDE4C__xD83C__xDFFE_ RT to help
stop the discrimination of #SexWorkers
on @Instagram _xD83D__xDE4C__xD83C__xDFFC__xD83D__xDC95_Let's find
a way to communicate and give equal
rights…</t>
  </si>
  <si>
    <t>transglamorous
We are in support for @APAGunion
today #instaSTRIKE #supportsexworkers
@alanaevansxxx https://t.co/CXUjPHRZHp</t>
  </si>
  <si>
    <t>missmadisonoff1
RT @ManyVids: _xD83D__xDC95__xD83D__xDE4C__xD83C__xDFFE_ RT to help
stop the discrimination of #SexWorkers
on @Instagram _xD83D__xDE4C__xD83C__xDFFC__xD83D__xDC95_Let's find
a way to communicate and give equal
rights…</t>
  </si>
  <si>
    <t>jjuli_lovers
RT @ManyVids: _xD83D__xDC95__xD83D__xDE4C__xD83C__xDFFE_ RT to help
stop the discrimination of #SexWorkers
on @Instagram _xD83D__xDE4C__xD83C__xDFFC__xD83D__xDC95_Let's find
a way to communicate and give equal
rights…</t>
  </si>
  <si>
    <t>bux_delux
RT @alanaevansxxx: Thank you @AVNMediaNetwork
and Peter Warren for the amazing
coverage #instaSTRIKE @APAGunion
https://t.co/HNZPr9tKYP</t>
  </si>
  <si>
    <t>blower_load
Sienna West @SIENNAWESTLAND has
the most beautiful pussy on the
planet _xD83D__xDC97__xD83D__xDC97_. It's a shame I can't
look at it on Instagram. #instaSTRIKE</t>
  </si>
  <si>
    <t xml:space="preserve">siennawestland
</t>
  </si>
  <si>
    <t>kristi_lovett
RT @ManyVids: _xD83D__xDC95__xD83D__xDE4C__xD83C__xDFFE_ RT to help
stop the discrimination of #SexWorkers
on @Instagram _xD83D__xDE4C__xD83C__xDFFC__xD83D__xDC95_Let's find
a way to communicate and give equal
rights…</t>
  </si>
  <si>
    <t>badbabyblairmv
RT @ManyVids: _xD83D__xDC95__xD83D__xDE4C__xD83C__xDFFE_ RT to help
stop the discrimination of #SexWorkers
on @Instagram _xD83D__xDE4C__xD83C__xDFFC__xD83D__xDC95_Let's find
a way to communicate and give equal
rights…</t>
  </si>
  <si>
    <t>foxykitten12
RT @ManyVids: _xD83D__xDC95__xD83D__xDE4C__xD83C__xDFFE_ RT to help
stop the discrimination of #SexWorkers
on @Instagram _xD83D__xDE4C__xD83C__xDFFC__xD83D__xDC95_Let's find
a way to communicate and give equal
rights…</t>
  </si>
  <si>
    <t>lexdollface
RT @ManyVids: _xD83D__xDC95__xD83D__xDE4C__xD83C__xDFFE_ RT to help
stop the discrimination of #SexWorkers
on @Instagram _xD83D__xDE4C__xD83C__xDFFC__xD83D__xDC95_Let's find
a way to communicate and give equal
rights…</t>
  </si>
  <si>
    <t>allieawesome415
RT @ManyVids: _xD83D__xDC95__xD83D__xDE4C__xD83C__xDFFE_ RT to help
stop the discrimination of #SexWorkers
on @Instagram _xD83D__xDE4C__xD83C__xDFFC__xD83D__xDC95_Let's find
a way to communicate and give equal
rights…</t>
  </si>
  <si>
    <t>karpaom
RT @ManyVids: _xD83D__xDC95__xD83D__xDE4C__xD83C__xDFFE_ RT to help
stop the discrimination of #SexWorkers
on @Instagram _xD83D__xDE4C__xD83C__xDFFC__xD83D__xDC95_Let's find
a way to communicate and give equal
rights…</t>
  </si>
  <si>
    <t>goofykitty4u
RT @ManyVids: _xD83D__xDC95__xD83D__xDE4C__xD83C__xDFFE_ RT to help
stop the discrimination of #SexWorkers
on @Instagram _xD83D__xDE4C__xD83C__xDFFC__xD83D__xDC95_Let's find
a way to communicate and give equal
rights…</t>
  </si>
  <si>
    <t>mistressheels2
RT @ManyVids: _xD83D__xDC95__xD83D__xDE4C__xD83C__xDFFE_ RT to help
stop the discrimination of #SexWorkers
on @Instagram _xD83D__xDE4C__xD83C__xDFFC__xD83D__xDC95_Let's find
a way to communicate and give equal
rights…</t>
  </si>
  <si>
    <t>babysen22
RT @ManyVids: _xD83D__xDC95__xD83D__xDE4C__xD83C__xDFFE_ RT to help
stop the discrimination of #SexWorkers
on @Instagram _xD83D__xDE4C__xD83C__xDFFC__xD83D__xDC95_Let's find
a way to communicate and give equal
rights…</t>
  </si>
  <si>
    <t>rwildjoke
RT @ManyVids: _xD83D__xDC95__xD83D__xDE4C__xD83C__xDFFE_ RT to help
stop the discrimination of #SexWorkers
on @Instagram _xD83D__xDE4C__xD83C__xDFFC__xD83D__xDC95_Let's find
a way to communicate and give equal
rights…</t>
  </si>
  <si>
    <t>mcmyers2000
@lelulovexo @instagram Ever since
they closed your account, I don't
go on there anymore. No reason
to. #instaSTRIKE #instagramdiscrimination</t>
  </si>
  <si>
    <t xml:space="preserve">lelulovexo
</t>
  </si>
  <si>
    <t>dominike_love
RT @ManyVids: _xD83D__xDC95__xD83D__xDE4C__xD83C__xDFFE_ RT to help
stop the discrimination of #SexWorkers
on @Instagram _xD83D__xDE4C__xD83C__xDFFC__xD83D__xDC95_Let's find
a way to communicate and give equal
rights…</t>
  </si>
  <si>
    <t>mistressthick
RT @APAGunion: Let's do this! Join
the fight! #instaSTRIKE June 19-
https://t.co/9X80ExT5C6</t>
  </si>
  <si>
    <t>hirsutegoddess
RT @ManyVids: _xD83D__xDC95__xD83D__xDE4C__xD83C__xDFFE_ RT to help
stop the discrimination of #SexWorkers
on @Instagram _xD83D__xDE4C__xD83C__xDFFC__xD83D__xDC95_Let's find
a way to communicate and give equal
rights…</t>
  </si>
  <si>
    <t>flaximfc
#instaSTRIKE let’s get it trending
today!!! @APAGunion</t>
  </si>
  <si>
    <t>boss_justine_
Success! #instastrike https://t.co/Xz52y5JxFN</t>
  </si>
  <si>
    <t>selenasiren1
RT @ManyVids: _xD83D__xDC95__xD83D__xDE4C__xD83C__xDFFE_ RT to help
stop the discrimination of #SexWorkers
on @Instagram _xD83D__xDE4C__xD83C__xDFFC__xD83D__xDC95_Let's find
a way to communicate and give equal
rights…</t>
  </si>
  <si>
    <t>lwdwndrty
@LaceeLust @instagram There's actually
a whole strike going on right now
with Camgirls and Instagram #instaSTRIKE</t>
  </si>
  <si>
    <t xml:space="preserve">laceelust
</t>
  </si>
  <si>
    <t>rosiesoles_
RT @ManyVids: _xD83D__xDC95__xD83D__xDE4C__xD83C__xDFFE_ RT to help
stop the discrimination of #SexWorkers
on @Instagram _xD83D__xDE4C__xD83C__xDFFC__xD83D__xDC95_Let's find
a way to communicate and give equal
rights…</t>
  </si>
  <si>
    <t>rollingbabex
RT @ManyVids: _xD83D__xDC95__xD83D__xDE4C__xD83C__xDFFE_ RT to help
stop the discrimination of #SexWorkers
on @Instagram _xD83D__xDE4C__xD83C__xDFFC__xD83D__xDC95_Let's find
a way to communicate and give equal
rights…</t>
  </si>
  <si>
    <t>kayanicol
RT @ManyVids: _xD83D__xDC95__xD83D__xDE4C__xD83C__xDFFE_ RT to help
stop the discrimination of #SexWorkers
on @Instagram _xD83D__xDE4C__xD83C__xDFFC__xD83D__xDC95_Let's find
a way to communicate and give equal
rights…</t>
  </si>
  <si>
    <t>carlcarnevale1
Kudos to @smartymommy, @alanaevansxxx,
and their org @APAGunion for their
#InstaSTRIKE today in Menlo Park.
They got a much-earned seat at
the table with FB &amp;amp; Instagram
executives who had some explaining
to do. https://t.co/Nym9cdBNfC
via @xbiz</t>
  </si>
  <si>
    <t xml:space="preserve">xbiz
</t>
  </si>
  <si>
    <t>getjobsueboss
RT @tnewmstweet: Adult performers
(organized through @APAGunion)
are protesting in Menlo Park and
online today what they say are
unfair acc…</t>
  </si>
  <si>
    <t xml:space="preserve">gustavoxbiz
</t>
  </si>
  <si>
    <t xml:space="preserve">facebook
</t>
  </si>
  <si>
    <t xml:space="preserve">samideluca
</t>
  </si>
  <si>
    <t xml:space="preserve">seecaratweets
</t>
  </si>
  <si>
    <t>chubbymilf4
RT @ManyVids: _xD83D__xDC95__xD83D__xDE4C__xD83C__xDFFE_ RT to help
stop the discrimination of #SexWorkers
on @Instagram _xD83D__xDE4C__xD83C__xDFFC__xD83D__xDC95_Let's find
a way to communicate and give equal
rights…</t>
  </si>
  <si>
    <t>rrickeyrray
RT @ManyVids: _xD83D__xDC95__xD83D__xDE4C__xD83C__xDFFE_ RT to help
stop the discrimination of #SexWorkers
on @Instagram _xD83D__xDE4C__xD83C__xDFFC__xD83D__xDC95_Let's find
a way to communicate and give equal
rights…</t>
  </si>
  <si>
    <t>littlesltlexi
RT @ManyVids: _xD83D__xDC95__xD83D__xDE4C__xD83C__xDFFE_ RT to help
stop the discrimination of #SexWorkers
on @Instagram _xD83D__xDE4C__xD83C__xDFFC__xD83D__xDC95_Let's find
a way to communicate and give equal
rights…</t>
  </si>
  <si>
    <t>khighlah3
RT @ManyVids: _xD83D__xDC95__xD83D__xDE4C__xD83C__xDFFE_ RT to help
stop the discrimination of #SexWorkers
on @Instagram _xD83D__xDE4C__xD83C__xDFFC__xD83D__xDC95_Let's find
a way to communicate and give equal
rights…</t>
  </si>
  <si>
    <t>lilithts7
RT @ManyVids: _xD83D__xDC95__xD83D__xDE4C__xD83C__xDFFE_ RT to help
stop the discrimination of #SexWorkers
on @Instagram _xD83D__xDE4C__xD83C__xDFFC__xD83D__xDC95_Let's find
a way to communicate and give equal
rights…</t>
  </si>
  <si>
    <t>noitsneezy
RT @ManyVids: _xD83D__xDC95__xD83D__xDE4C__xD83C__xDFFE_ RT to help
stop the discrimination of #SexWorkers
on @Instagram _xD83D__xDE4C__xD83C__xDFFC__xD83D__xDC95_Let's find
a way to communicate and give equal
rights…</t>
  </si>
  <si>
    <t>leyafalcon
RT @ManyVids: _xD83D__xDC95__xD83D__xDE4C__xD83C__xDFFE_ RT to help
stop the discrimination of #SexWorkers
on @Instagram _xD83D__xDE4C__xD83C__xDFFC__xD83D__xDC95_Let's find
a way to communicate and give equal
rights…</t>
  </si>
  <si>
    <t>cerullinsfw
RT @ManyVids: _xD83D__xDC95__xD83D__xDE4C__xD83C__xDFFE_ RT to help
stop the discrimination of #SexWorkers
on @Instagram _xD83D__xDE4C__xD83C__xDFFC__xD83D__xDC95_Let's find
a way to communicate and give equal
rights…</t>
  </si>
  <si>
    <t>chellykoxxx
Yes! I just lost my account with
120k - all my posts followed the
guidelines! #instastrike @APAGunion
@instagram https://t.co/IicKEjRrvM</t>
  </si>
  <si>
    <t>smartymommy
RT @CarlCarnevale1: Kudos to @smartymommy,
@alanaevansxxx, and their org @APAGunion
for their #InstaSTRIKE today in
Menlo Park. They got a…</t>
  </si>
  <si>
    <t>amberkitzune
RT @ManyVids: _xD83D__xDC95__xD83D__xDE4C__xD83C__xDFFE_ RT to help
stop the discrimination of #SexWorkers
on @Instagram _xD83D__xDE4C__xD83C__xDFFC__xD83D__xDC95_Let's find
a way to communicate and give equal
rights…</t>
  </si>
  <si>
    <t>xwildfrancinex
RT @ManyVids: _xD83D__xDC95__xD83D__xDE4C__xD83C__xDFFE_ RT to help
stop the discrimination of #SexWorkers
on @Instagram _xD83D__xDE4C__xD83C__xDFFC__xD83D__xDC95_Let's find
a way to communicate and give equal
rights…</t>
  </si>
  <si>
    <t>lunaticminx1
RT @ManyVids: _xD83D__xDC95__xD83D__xDE4C__xD83C__xDFFE_ RT to help
stop the discrimination of #SexWorkers
on @Instagram _xD83D__xDE4C__xD83C__xDFFC__xD83D__xDC95_Let's find
a way to communicate and give equal
rights…</t>
  </si>
  <si>
    <t>alexiafav
RT @ManyVids: _xD83D__xDC95__xD83D__xDE4C__xD83C__xDFFE_ RT to help
stop the discrimination of #SexWorkers
on @Instagram _xD83D__xDE4C__xD83C__xDFFC__xD83D__xDC95_Let's find
a way to communicate and give equal
rights…</t>
  </si>
  <si>
    <t>jayybone91
RT @ManyVids: _xD83D__xDC95__xD83D__xDE4C__xD83C__xDFFE_ RT to help
stop the discrimination of #SexWorkers
on @Instagram _xD83D__xDE4C__xD83C__xDFFC__xD83D__xDC95_Let's find
a way to communicate and give equal
rights…</t>
  </si>
  <si>
    <t>yumespressa
RT @ManyVids: _xD83D__xDC95__xD83D__xDE4C__xD83C__xDFFE_ RT to help
stop the discrimination of #SexWorkers
on @Instagram _xD83D__xDE4C__xD83C__xDFFC__xD83D__xDC95_Let's find
a way to communicate and give equal
rights…</t>
  </si>
  <si>
    <t>pornxxx_tube
RT @APAGunion: Keep using HASHTAG
#instaSTRIKE lets get this trending
models, companies, and fans!</t>
  </si>
  <si>
    <t>ganjagirl802xox
RT @MistressKye: Good luck to all
who are showing up in-person outside
of IG offices today. Targeted censorship
must stop! Our voices WIL…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</si>
  <si>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</si>
  <si>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</si>
  <si>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</si>
  <si>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</si>
  <si>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</si>
  <si>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</si>
  <si>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</si>
  <si>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</si>
  <si>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</si>
  <si>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</si>
  <si>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</si>
  <si>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</si>
  <si>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</si>
  <si>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</si>
  <si>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</si>
  <si>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</si>
  <si>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</si>
  <si>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</si>
  <si>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</si>
  <si>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</si>
  <si>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</si>
  <si>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</si>
  <si>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</si>
  <si>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</si>
  <si>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</si>
  <si>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</si>
  <si>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</si>
  <si>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</si>
  <si>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</si>
  <si>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</si>
  <si>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</si>
  <si>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</si>
  <si>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</si>
  <si>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</si>
  <si>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</si>
  <si>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</si>
  <si>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</si>
  <si>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</si>
  <si>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</si>
  <si>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</si>
  <si>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</si>
  <si>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</si>
  <si>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</si>
  <si>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</si>
  <si>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</si>
  <si>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</si>
  <si>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</si>
  <si>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</si>
  <si>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</si>
  <si>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</si>
  <si>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</si>
  <si>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</si>
  <si>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</si>
  <si>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</si>
  <si>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</si>
  <si>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</si>
  <si>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</si>
  <si>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</si>
  <si>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</si>
  <si>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</si>
  <si>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</si>
  <si>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</si>
  <si>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</si>
  <si>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</si>
  <si>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</si>
  <si>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</si>
  <si>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</si>
  <si>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</si>
  <si>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Modularity</t>
  </si>
  <si>
    <t>NodeXL Version</t>
  </si>
  <si>
    <t>1.0.1.413</t>
  </si>
  <si>
    <t>Top URLs in Tweet in Entire Graph</t>
  </si>
  <si>
    <t>Entire Graph Count</t>
  </si>
  <si>
    <t>Top URLs in Tweet in G1</t>
  </si>
  <si>
    <t>Top URLs in Tweet in G2</t>
  </si>
  <si>
    <t>G1 Count</t>
  </si>
  <si>
    <t>http://apagunion.com/</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</si>
  <si>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</si>
  <si>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</si>
  <si>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</si>
  <si>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</si>
  <si>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</si>
  <si>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</si>
  <si>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</si>
  <si>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</si>
  <si>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</si>
  <si>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</si>
  <si>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</si>
  <si>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</si>
  <si>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</si>
  <si>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</si>
  <si>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</si>
  <si>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</si>
  <si>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</si>
  <si>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</si>
  <si>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https://twitter.com/ManyVids/status/1141390662232870915 http://apagunion.com/2019/06/06/instastrike-instagram-strike-sign-ups/</t>
  </si>
  <si>
    <t>http://apagunion.com/2019/06/06/instastrike-instagram-strike-sign-ups/ https://www.dropbox.com/sh/gdzamefa2210nvn/AAAM3AjfG8BIgum4mICcmo_Ia?dl=0 https://avn.com/business/articles/technology/instagram-recoveries-on-the-rise-835753.html https://twitter.com/alanaevansxxx/status/1141286208544182273 https://twitter.com/APAGunion/status/1141351217471340544 http://ApagUnion.Com http://apagunion.com/ https://twitter.com/CamModelToys/status/1141268225079988225 https://www.spreaker.com/user/secretkellyradio/instastrike-q-a-on-the-union?utm_campaign=desktop_app&amp;utm_medium=desktop_app&amp;utm_source=desktop_app https://www.dropbox.com/s/r5ntpol50s6cgw2/instastrike2.jpg?dl=0</t>
  </si>
  <si>
    <t>http://apagunion.com/2019/06/06/instastrike-instagram-strike-sign-ups/ https://avn.com/business/articles/technology/instagram-recoveries-on-the-rise-835753.html https://www.xbiz.com/news/244876/instagram-policy-team-meets-with-apag-listens-to-adult-performers-concerns https://www.instagram.com/p/By5cALbAcMY/?igshid=lywc6lzqk0v8 https://twitter.com/apagunion/status/1141372970159529985</t>
  </si>
  <si>
    <t>https://avn.com/business/articles/technology/instagram-recoveries-on-the-rise-835753.html https://twitter.com/APAGunion/status/1136505860140687360 https://twitter.com/espunion/status/1140719715079245824 http://ww1.myroomcam.com/?sub1=6e280cfa-9366-11e9-873e-53d24727470f https://twitter.com/MistressKye/status/1141352161311363072 http://www.adultwebmasters.org/dir/cskin/2019-06-71980-espu-to-stand-with-apag-during-instastrike-demonstration-today.html?utm_source=dlvr.it&amp;utm_medium=twitter https://twitter.com/APAGunion/status/1141436657876590592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</si>
  <si>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</si>
  <si>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</si>
  <si>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</si>
  <si>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</si>
  <si>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</si>
  <si>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</si>
  <si>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</si>
  <si>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</si>
  <si>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</si>
  <si>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</si>
  <si>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</si>
  <si>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</si>
  <si>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apagunion.com</t>
  </si>
  <si>
    <t>apagunion.com twitter.com dropbox.com avn.com spreaker.com</t>
  </si>
  <si>
    <t>apagunion.com avn.com xbiz.com instagram.com twitter.com</t>
  </si>
  <si>
    <t>twitter.com avn.com myroomcam.com adultwebmasters.org</t>
  </si>
  <si>
    <t>Top Hashtags in Tweet in Entire Graph</t>
  </si>
  <si>
    <t>hashtag</t>
  </si>
  <si>
    <t>newprofilepic</t>
  </si>
  <si>
    <t>instagramdiscrimination</t>
  </si>
  <si>
    <t>supportsexworkers</t>
  </si>
  <si>
    <t>wearemany</t>
  </si>
  <si>
    <t>support</t>
  </si>
  <si>
    <t>Top Hashtags in Tweet in G1</t>
  </si>
  <si>
    <t>Top Hashtags in Tweet in G2</t>
  </si>
  <si>
    <t>instagramstrike</t>
  </si>
  <si>
    <t>Top Hashtags in Tweet in G3</t>
  </si>
  <si>
    <t>Top Hashtags in Tweet in G4</t>
  </si>
  <si>
    <t>powerinaunion</t>
  </si>
  <si>
    <t>becausetheunionmakesusstrong</t>
  </si>
  <si>
    <t>Top Hashtags in Tweet in G5</t>
  </si>
  <si>
    <t>Top Hashtags in Tweet in G6</t>
  </si>
  <si>
    <t>Top Hashtags in Tweet in G7</t>
  </si>
  <si>
    <t>Top Hashtags in Tweet in G8</t>
  </si>
  <si>
    <t>Top Hashtags in Tweet in G9</t>
  </si>
  <si>
    <t>Top Hashtags in Tweet in G10</t>
  </si>
  <si>
    <t>Top Hashtags in Tweet</t>
  </si>
  <si>
    <t>sexworkers instastrike wearemany</t>
  </si>
  <si>
    <t>instastrike union sexworkers hashtag support instagramstrike</t>
  </si>
  <si>
    <t>instastrike supportsexworkers hashtag</t>
  </si>
  <si>
    <t>instastrike newprofilepic powerinaunion becausetheunionmakesusstrong</t>
  </si>
  <si>
    <t>instastrike sexworkers</t>
  </si>
  <si>
    <t>Top Words in Tweet in Entire Graph</t>
  </si>
  <si>
    <t>Words in Sentiment List#1: Positive</t>
  </si>
  <si>
    <t>Words in Sentiment List#2: Negative</t>
  </si>
  <si>
    <t>Words in Sentiment List#3: Angry/Violent</t>
  </si>
  <si>
    <t>Non-categorized Words</t>
  </si>
  <si>
    <t>Total Words</t>
  </si>
  <si>
    <t>#instastrike</t>
  </si>
  <si>
    <t>let's</t>
  </si>
  <si>
    <t>way</t>
  </si>
  <si>
    <t>Top Words in Tweet in G1</t>
  </si>
  <si>
    <t>help</t>
  </si>
  <si>
    <t>stop</t>
  </si>
  <si>
    <t>discrimination</t>
  </si>
  <si>
    <t>#sexworkers</t>
  </si>
  <si>
    <t>find</t>
  </si>
  <si>
    <t>communicate</t>
  </si>
  <si>
    <t>give</t>
  </si>
  <si>
    <t>Top Words in Tweet in G2</t>
  </si>
  <si>
    <t>models</t>
  </si>
  <si>
    <t>june</t>
  </si>
  <si>
    <t>join</t>
  </si>
  <si>
    <t>online</t>
  </si>
  <si>
    <t>menlo</t>
  </si>
  <si>
    <t>19</t>
  </si>
  <si>
    <t>today</t>
  </si>
  <si>
    <t>Top Words in Tweet in G3</t>
  </si>
  <si>
    <t>park</t>
  </si>
  <si>
    <t>up</t>
  </si>
  <si>
    <t>Top Words in Tweet in G4</t>
  </si>
  <si>
    <t>apag</t>
  </si>
  <si>
    <t>espu</t>
  </si>
  <si>
    <t>stand</t>
  </si>
  <si>
    <t>during</t>
  </si>
  <si>
    <t>demonstration</t>
  </si>
  <si>
    <t>#newprofilepic</t>
  </si>
  <si>
    <t>Top Words in Tweet in G5</t>
  </si>
  <si>
    <t>excited</t>
  </si>
  <si>
    <t>well</t>
  </si>
  <si>
    <t>everyone</t>
  </si>
  <si>
    <t>very</t>
  </si>
  <si>
    <t>share</t>
  </si>
  <si>
    <t>news</t>
  </si>
  <si>
    <t>wednesday</t>
  </si>
  <si>
    <t>arrive</t>
  </si>
  <si>
    <t>Top Words in Tweet in G6</t>
  </si>
  <si>
    <t>Top Words in Tweet in G7</t>
  </si>
  <si>
    <t>Top Words in Tweet in G8</t>
  </si>
  <si>
    <t>Top Words in Tweet in G9</t>
  </si>
  <si>
    <t>offers</t>
  </si>
  <si>
    <t>100</t>
  </si>
  <si>
    <t>full</t>
  </si>
  <si>
    <t>participating</t>
  </si>
  <si>
    <t>today's</t>
  </si>
  <si>
    <t>both</t>
  </si>
  <si>
    <t>Top Words in Tweet in G10</t>
  </si>
  <si>
    <t>Top Words in Tweet</t>
  </si>
  <si>
    <t>instagram let's help stop discrimination #sexworkers find way communicate give</t>
  </si>
  <si>
    <t>#instastrike apagunion models june join instagram online menlo 19 today</t>
  </si>
  <si>
    <t>#instastrike alanaevansxxx menlo park apagunion instagram join june 19 up</t>
  </si>
  <si>
    <t>#instastrike apag espu stand during demonstration today #newprofilepic</t>
  </si>
  <si>
    <t>#instastrike excited apagunion well everyone very share news wednesday arrive</t>
  </si>
  <si>
    <t>savagesin offers 100 full support everyone participating today's #instastrike both</t>
  </si>
  <si>
    <t>Top Word Pairs in Tweet in Entire Graph</t>
  </si>
  <si>
    <t>help,stop</t>
  </si>
  <si>
    <t>stop,discrimination</t>
  </si>
  <si>
    <t>discrimination,#sexworkers</t>
  </si>
  <si>
    <t>#sexworkers,instagram</t>
  </si>
  <si>
    <t>instagram,let's</t>
  </si>
  <si>
    <t>let's,find</t>
  </si>
  <si>
    <t>find,way</t>
  </si>
  <si>
    <t>way,communicate</t>
  </si>
  <si>
    <t>communicate,give</t>
  </si>
  <si>
    <t>give,equal</t>
  </si>
  <si>
    <t>Top Word Pairs in Tweet in G1</t>
  </si>
  <si>
    <t>Top Word Pairs in Tweet in G2</t>
  </si>
  <si>
    <t>june,19</t>
  </si>
  <si>
    <t>menlo,park</t>
  </si>
  <si>
    <t>board,members</t>
  </si>
  <si>
    <t>june,19th</t>
  </si>
  <si>
    <t>let's,join</t>
  </si>
  <si>
    <t>join,fight</t>
  </si>
  <si>
    <t>fight,#instastrike</t>
  </si>
  <si>
    <t>#instastrike,june</t>
  </si>
  <si>
    <t>apagunion,let's</t>
  </si>
  <si>
    <t>models,fans</t>
  </si>
  <si>
    <t>Top Word Pairs in Tweet in G3</t>
  </si>
  <si>
    <t>park,new</t>
  </si>
  <si>
    <t>new,york</t>
  </si>
  <si>
    <t>#instastrike,apagunion</t>
  </si>
  <si>
    <t>sign,up</t>
  </si>
  <si>
    <t>strike,outside</t>
  </si>
  <si>
    <t>thank,avnmedianetwork</t>
  </si>
  <si>
    <t>avnmedianetwork,peter</t>
  </si>
  <si>
    <t>peter,warren</t>
  </si>
  <si>
    <t>Top Word Pairs in Tweet in G4</t>
  </si>
  <si>
    <t>espu,stand</t>
  </si>
  <si>
    <t>stand,apag</t>
  </si>
  <si>
    <t>apag,during</t>
  </si>
  <si>
    <t>during,#instastrike</t>
  </si>
  <si>
    <t>#instastrike,demonstration</t>
  </si>
  <si>
    <t>demonstration,today</t>
  </si>
  <si>
    <t>#instastrike,#newprofilepic</t>
  </si>
  <si>
    <t>Top Word Pairs in Tweet in G5</t>
  </si>
  <si>
    <t>apagunion,well</t>
  </si>
  <si>
    <t>well,everyone</t>
  </si>
  <si>
    <t>everyone,very</t>
  </si>
  <si>
    <t>very,excited</t>
  </si>
  <si>
    <t>excited,share</t>
  </si>
  <si>
    <t>share,news</t>
  </si>
  <si>
    <t>news,wednesday</t>
  </si>
  <si>
    <t>wednesday,arrive</t>
  </si>
  <si>
    <t>arrive,#instastrike</t>
  </si>
  <si>
    <t>#instastrike,members</t>
  </si>
  <si>
    <t>Top Word Pairs in Tweet in G6</t>
  </si>
  <si>
    <t>Top Word Pairs in Tweet in G7</t>
  </si>
  <si>
    <t>Top Word Pairs in Tweet in G8</t>
  </si>
  <si>
    <t>Top Word Pairs in Tweet in G9</t>
  </si>
  <si>
    <t>savagesin,offers</t>
  </si>
  <si>
    <t>offers,100</t>
  </si>
  <si>
    <t>100,full</t>
  </si>
  <si>
    <t>full,support</t>
  </si>
  <si>
    <t>support,everyone</t>
  </si>
  <si>
    <t>everyone,participating</t>
  </si>
  <si>
    <t>participating,today's</t>
  </si>
  <si>
    <t>today's,#instastrike</t>
  </si>
  <si>
    <t>#instastrike,both</t>
  </si>
  <si>
    <t>both,menlo</t>
  </si>
  <si>
    <t>Top Word Pairs in Tweet in G10</t>
  </si>
  <si>
    <t>Top Word Pairs in Tweet</t>
  </si>
  <si>
    <t>help,stop  stop,discrimination  discrimination,#sexworkers  #sexworkers,instagram  instagram,let's  let's,find  find,way  way,communicate  communicate,give  give,equal</t>
  </si>
  <si>
    <t>june,19  menlo,park  board,members  june,19th  let's,join  join,fight  fight,#instastrike  #instastrike,june  apagunion,let's  models,fans</t>
  </si>
  <si>
    <t>menlo,park  june,19  park,new  new,york  #instastrike,apagunion  sign,up  strike,outside  thank,avnmedianetwork  avnmedianetwork,peter  peter,warren</t>
  </si>
  <si>
    <t>espu,stand  stand,apag  apag,during  during,#instastrike  #instastrike,demonstration  demonstration,today  #instastrike,#newprofilepic</t>
  </si>
  <si>
    <t>apagunion,well  well,everyone  everyone,very  very,excited  excited,share  share,news  news,wednesday  wednesday,arrive  arrive,#instastrike  #instastrike,members</t>
  </si>
  <si>
    <t>savagesin,offers  offers,100  100,full  full,support  support,everyone  everyone,participating  participating,today's  today's,#instastrike  #instastrike,both  both,menlo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</si>
  <si>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</si>
  <si>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</si>
  <si>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</si>
  <si>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</si>
  <si>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</si>
  <si>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</si>
  <si>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</si>
  <si>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</si>
  <si>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</si>
  <si>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</si>
  <si>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</si>
  <si>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</si>
  <si>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</si>
  <si>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</si>
  <si>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</si>
  <si>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</si>
  <si>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</si>
  <si>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</si>
  <si>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</si>
  <si>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</si>
  <si>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</si>
  <si>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</si>
  <si>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</si>
  <si>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seecaratweets mrskellypierce</t>
  </si>
  <si>
    <t>Top Mentioned in Tweet</t>
  </si>
  <si>
    <t>instagram manyvids apagunion</t>
  </si>
  <si>
    <t>apagunion instagram xxxamberlynns tnewmstweet mistresskye alanaevansxxx manyvids gabrielleleigh9 siennawestlando avnmedianetwork</t>
  </si>
  <si>
    <t>alanaevansxxx apagunion instagram avnmedianetwork smartymommy carlcarnevale1 xbiz</t>
  </si>
  <si>
    <t>apagunion instagra instagram alanaevansxxx manyvids</t>
  </si>
  <si>
    <t>apagunion instagram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</si>
  <si>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</si>
  <si>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</si>
  <si>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</si>
  <si>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</si>
  <si>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</si>
  <si>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</si>
  <si>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</si>
  <si>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</si>
  <si>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</si>
  <si>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</si>
  <si>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</si>
  <si>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</si>
  <si>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leyafalcon xwildfrancinex manyvids jayybone91 instagram kristi_lovett 80_lieto_fied chellykoxxx allieawesome415 thebigdadshow</t>
  </si>
  <si>
    <t>mrskellypierce tarantinoxxx tnewmstweet thawk88 batw1ng7 wshandcock xxxamberlynns dontfollowrc gvea519 bonevision</t>
  </si>
  <si>
    <t>alanaevansxxx evebatelle xbiz train_treason radarnell sapiotextual avnmedianetwork netcum smartymommy rjacobb</t>
  </si>
  <si>
    <t>astromouda adultwebmasterz christinasflaw myroomcam69 sfmistress mjkitty0817 loulikesthat sierraslayter damienslayter boss_justine_</t>
  </si>
  <si>
    <t>themicahggarcia alejandroxbiz instagra rrickeyrray donyx62216815</t>
  </si>
  <si>
    <t>lwdwndrty laceelust</t>
  </si>
  <si>
    <t>lelulovexo mcmyers2000</t>
  </si>
  <si>
    <t>siennawestland blower_load</t>
  </si>
  <si>
    <t>savagesin dw_sin_</t>
  </si>
  <si>
    <t>asstynmartyn semwal2424</t>
  </si>
  <si>
    <t>rachelrealityx greyh0undmedia</t>
  </si>
  <si>
    <t>Top URLs in Tweet by Count</t>
  </si>
  <si>
    <t>http://apagunion.com/2019/06/06/instastrike-instagram-strike-sign-ups/ https://avn.com/business/articles/technology/instagram-recoveries-on-the-rise-835753.html https://www.instagram.com/p/By5cALbAcMY/?igshid=lywc6lzqk0v8</t>
  </si>
  <si>
    <t>http://apagunion.com/2019/06/06/instastrike-instagram-strike-sign-ups/ https://www.dropbox.com/sh/gdzamefa2210nvn/AAAM3AjfG8BIgum4mICcmo_Ia?dl=0 https://www.dropbox.com/s/r5ntpol50s6cgw2/instastrike2.jpg?dl=0 https://avn.com/business/articles/technology/instagram-recoveries-on-the-rise-835753.html https://www.spreaker.com/user/secretkellyradio/instastrike-q-a-on-the-union?utm_campaign=desktop_app&amp;utm_medium=desktop_app&amp;utm_source=desktop_app https://twitter.com/CamModelToys/status/1141268225079988225 http://apagunion.com/ http://ApagUnion.Com</t>
  </si>
  <si>
    <t>http://apagunion.com/2019/06/06/instastrike-instagram-strike-sign-ups/ https://avn.com/business/articles/technology/instagram-recoveries-on-the-rise-835753.html</t>
  </si>
  <si>
    <t>https://twitter.com/alanaevansxxx/status/1141286208544182273 https://twitter.com/APAGunion/status/1141351217471340544</t>
  </si>
  <si>
    <t>https://twitter.com/APAGunion/status/1141436657876590592 http://apagunion.com/instagram-discrimination/</t>
  </si>
  <si>
    <t>https://twitter.com/APAGunion/status/1139721965361672192 http://apagunion.com/2019/06/06/instastrike-instagram-strike-sign-ups/ https://twitter.com/APAGunion/status/1136505860140687360</t>
  </si>
  <si>
    <t>https://twitter.com/apagunion/status/1141372970159529985 https://avn.com/business/articles/technology/instagram-recoveries-on-the-rise-835753.html</t>
  </si>
  <si>
    <t>Top URLs in Tweet by Salience</t>
  </si>
  <si>
    <t>https://avn.com/business/articles/technology/instagram-recoveries-on-the-rise-835753.html https://www.instagram.com/p/By5cALbAcMY/?igshid=lywc6lzqk0v8 http://apagunion.com/2019/06/06/instastrike-instagram-strike-sign-ups/</t>
  </si>
  <si>
    <t>Top Domains in Tweet by Count</t>
  </si>
  <si>
    <t>apagunion.com avn.com instagram.com</t>
  </si>
  <si>
    <t>apagunion.com dropbox.com avn.com spreaker.com twitter.com</t>
  </si>
  <si>
    <t>apagunion.com avn.com</t>
  </si>
  <si>
    <t>twitter.com avn.com</t>
  </si>
  <si>
    <t>Top Domains in Tweet by Salience</t>
  </si>
  <si>
    <t>avn.com instagram.com apagunion.com</t>
  </si>
  <si>
    <t>apagunion.com twitter.com</t>
  </si>
  <si>
    <t>Top Hashtags in Tweet by Count</t>
  </si>
  <si>
    <t>instastrike union hashtag</t>
  </si>
  <si>
    <t>instastrike hashtag</t>
  </si>
  <si>
    <t>instastrike union support instagramstrike</t>
  </si>
  <si>
    <t>sexworkers instastrike</t>
  </si>
  <si>
    <t>Top Hashtags in Tweet by Salience</t>
  </si>
  <si>
    <t>union hashtag instastrike</t>
  </si>
  <si>
    <t>union support instagramstrike instastrike</t>
  </si>
  <si>
    <t>Top Words in Tweet by Count</t>
  </si>
  <si>
    <t>alanaevansxxx happening travel los angeles menlo park booked</t>
  </si>
  <si>
    <t>apagunion june menlo park join 19 instagram los angeles up</t>
  </si>
  <si>
    <t>alanaevansxxx feeling momentum excited everyone signed up far finalizing little</t>
  </si>
  <si>
    <t>alanaevansxxx performers want come la instagram june 19 sign up</t>
  </si>
  <si>
    <t>alanaevansxxx june 19 join menlo park new york city strike</t>
  </si>
  <si>
    <t>apagunion let's join fight june 19</t>
  </si>
  <si>
    <t>models protest kp instagram june online join menlo park members</t>
  </si>
  <si>
    <t>alanaevansxxx thank avnmedianetwork peter warren amazing coverage apagunion</t>
  </si>
  <si>
    <t>instagram recoveries rise avn</t>
  </si>
  <si>
    <t>instagram strike sign ups alanaevansxxx thank avnmedianetwork peter warren amazing</t>
  </si>
  <si>
    <t>rachelrealityx apagunion instagram sw assemble</t>
  </si>
  <si>
    <t>apagunion well everyone very excited share news wednesday arrive members</t>
  </si>
  <si>
    <t>alanaevansxxx instagram shut down join strike outside offices hacker way</t>
  </si>
  <si>
    <t>apagunion models download art work protest solidarity online june 19th</t>
  </si>
  <si>
    <t>june 19 day solidarity apag comrades #powerinaunion #becausetheunionmakesusstrong</t>
  </si>
  <si>
    <t>apagunion june 19 join menlo park new york city strike</t>
  </si>
  <si>
    <t>apagunion models fans come protest against instagram join june 19th</t>
  </si>
  <si>
    <t>page report image instagram blocked immediately policy place allows people</t>
  </si>
  <si>
    <t>alanaevansxxx good morning everyone sign up join menlo park new</t>
  </si>
  <si>
    <t>apagunion models sure save art work</t>
  </si>
  <si>
    <t>wed 10ampt 1 hacker way menlo park ca</t>
  </si>
  <si>
    <t>apagunion remember day june 19th doing live feeds twitter instagram</t>
  </si>
  <si>
    <t>apagunion make sure use #hashtag tweets tomorrow s trending fellow</t>
  </si>
  <si>
    <t>espu stand apag during demonstration today</t>
  </si>
  <si>
    <t>apagunion models make sure use #hashtag tweets tomorrow s trending</t>
  </si>
  <si>
    <t>asstynmartyn always stand</t>
  </si>
  <si>
    <t>mrskellypierce good morning beautiful</t>
  </si>
  <si>
    <t>mistresskye todays day here sex work please include hashtag tweets</t>
  </si>
  <si>
    <t>up ig today censorship hashtag tweets good luck showing person</t>
  </si>
  <si>
    <t>apagunion online today tnewmstweet adult performers organized through protesting menlo</t>
  </si>
  <si>
    <t>apagunion adult performers instagram update successful collective action led behalf</t>
  </si>
  <si>
    <t>sending support positivity involved today's fairness equality everyone</t>
  </si>
  <si>
    <t>apagunion legal workforce entertainers adults follow tos deserve space social</t>
  </si>
  <si>
    <t>apagunion models day hashtag tweets travel menlo sure s gabrielleleigh9</t>
  </si>
  <si>
    <t>june apagunion 19 join xxxamberlynns wed shows industry performers benefit</t>
  </si>
  <si>
    <t>apagunion models instagram tos users down menlo members help way</t>
  </si>
  <si>
    <t>siennawestlando day</t>
  </si>
  <si>
    <t>apagunion keep using hashtag lets trending models companies fans</t>
  </si>
  <si>
    <t>apagunion models legal workforce entertainers adults follow tos deserve space</t>
  </si>
  <si>
    <t>models apagunion good morning fans s day board members still</t>
  </si>
  <si>
    <t>didn t know im down alanaevansxxx thank avnmedianetwork peter warren</t>
  </si>
  <si>
    <t>savagesin offers 100 full support everyone participating today's both menlo</t>
  </si>
  <si>
    <t>manyvids help stop discrimination #sexworkers instagram let's find way communicate</t>
  </si>
  <si>
    <t>help stop discrimination #sexworkers instagram let's find way communicate give</t>
  </si>
  <si>
    <t>guess happens try organize online apagunion</t>
  </si>
  <si>
    <t>account nudes og name harlo taken nothing even close glocked</t>
  </si>
  <si>
    <t>support apagunion today #supportsexworkers alanaevansxxx</t>
  </si>
  <si>
    <t>apagunion today stop alanaevansxxx thank avnmedianetwork peter warren amazing coverage</t>
  </si>
  <si>
    <t>sienna west siennawestland beautiful pussy planet shame look instagram</t>
  </si>
  <si>
    <t>lelulovexo instagram closed account go anymore reason #instagramdiscrimination</t>
  </si>
  <si>
    <t>s trending today apagunion</t>
  </si>
  <si>
    <t>success</t>
  </si>
  <si>
    <t>instagram laceelust actually whole strike going right now camgirls</t>
  </si>
  <si>
    <t>kudos smartymommy alanaevansxxx org apagunion today menlo park much earned</t>
  </si>
  <si>
    <t>tnewmstweet adult performers organized through apagunion protesting menlo park online</t>
  </si>
  <si>
    <t>excited manyvids help stop discrimination #sexworkers instagram let's find way</t>
  </si>
  <si>
    <t>let's manyvids help stop discrimination #sexworkers instagram find way communicate</t>
  </si>
  <si>
    <t>yes lost account 120k posts followed guidelines apagunion instagram</t>
  </si>
  <si>
    <t>carlcarnevale1 kudos smartymommy alanaevansxxx org apagunion today menlo park</t>
  </si>
  <si>
    <t>good stop models way mistresskye luck showing up person outside</t>
  </si>
  <si>
    <t>Top Words in Tweet by Salience</t>
  </si>
  <si>
    <t>join 19 apagunion june menlo park instagram los angeles up</t>
  </si>
  <si>
    <t>models protest online kp instagram join june menlo park members</t>
  </si>
  <si>
    <t>june 19 join menlo park new york city strike outside</t>
  </si>
  <si>
    <t>make sure use #hashtag tweets tomorrow s trending fellow peers</t>
  </si>
  <si>
    <t>good luck showing person outside offices targeted stop voices heard</t>
  </si>
  <si>
    <t>tnewmstweet adult performers organized through protesting menlo park unfair acc</t>
  </si>
  <si>
    <t>update successful collective action led behalf seen accounts unfairly locked</t>
  </si>
  <si>
    <t>models travel apagunion day hashtag tweets menlo sure s gabrielleleigh9</t>
  </si>
  <si>
    <t>good coast join xxxamberlynns wed shows industry performers benefit real</t>
  </si>
  <si>
    <t>users models down ig account content instagram tos menlo members</t>
  </si>
  <si>
    <t>day siennawestlando</t>
  </si>
  <si>
    <t>legal workforce entertainers adults follow tos deserve space social med</t>
  </si>
  <si>
    <t>models legal workforce entertainers adults follow tos deserve space social</t>
  </si>
  <si>
    <t>manyvids help stop discrimination #sexworkers instagram find way communicate give</t>
  </si>
  <si>
    <t>models mistresskye luck showing up person outside ig offices today</t>
  </si>
  <si>
    <t>Top Word Pairs in Tweet by Count</t>
  </si>
  <si>
    <t>alanaevansxxx,happening  happening,travel  travel,los  los,angeles  angeles,menlo  menlo,park  park,#instastrike  #instastrike,booked</t>
  </si>
  <si>
    <t>menlo,park  june,19  los,angeles  #instastrike,apagunion  strike,outside  park,new  new,york  sign,up  today,#instastrike  #instastrike,excited</t>
  </si>
  <si>
    <t>alanaevansxxx,feeling  feeling,momentum  momentum,#instastrike  #instastrike,excited  excited,everyone  everyone,signed  signed,up  up,far  far,finalizing  finalizing,little</t>
  </si>
  <si>
    <t>alanaevansxxx,performers  performers,want  want,come  come,la  la,#instastrike  #instastrike,instagram  instagram,june  june,19  19,sign  sign,up</t>
  </si>
  <si>
    <t>alanaevansxxx,june  june,19  19,join  join,menlo  menlo,park  park,new  new,york  york,city  city,strike  strike,outside</t>
  </si>
  <si>
    <t>apagunion,let's  let's,join  join,fight  fight,#instastrike  #instastrike,june  june,19</t>
  </si>
  <si>
    <t>menlo,park  june,19th  board,members  june,19  hashtag,#instastrike  #instastrike,tweets  #instastrike,kp  models,fans  online,protest  policy,team</t>
  </si>
  <si>
    <t>alanaevansxxx,thank  thank,avnmedianetwork  avnmedianetwork,peter  peter,warren  warren,amazing  amazing,coverage  coverage,#instastrike  #instastrike,apagunion</t>
  </si>
  <si>
    <t>instagram,recoveries  recoveries,rise  rise,avn  avn,#instastrike</t>
  </si>
  <si>
    <t>#instastrike,instagram  instagram,strike  strike,sign  sign,ups  alanaevansxxx,thank  thank,avnmedianetwork  avnmedianetwork,peter  peter,warren  warren,amazing  amazing,coverage</t>
  </si>
  <si>
    <t>rachelrealityx,apagunion  apagunion,instagram  instagram,sw  sw,assemble  assemble,#instastrike</t>
  </si>
  <si>
    <t>alanaevansxxx,instagram  instagram,shut  shut,down  down,join  join,strike  strike,outside  outside,offices  offices,hacker  hacker,way  way,menlo</t>
  </si>
  <si>
    <t>apagunion,models  models,download  download,#instastrike  #instastrike,art  art,work  work,protest  protest,solidarity  solidarity,online  online,june  june,19th</t>
  </si>
  <si>
    <t>june,19  19,day  day,#instastrike  #instastrike,solidarity  solidarity,apag  apag,comrades  comrades,#powerinaunion  #powerinaunion,#becausetheunionmakesusstrong</t>
  </si>
  <si>
    <t>apagunion,june  june,19  19,join  join,menlo  menlo,park  park,new  new,york  york,city  city,strike  strike,outside</t>
  </si>
  <si>
    <t>apagunion,models  models,fans  fans,come  come,protest  protest,against  against,instagram  instagram,join  join,june  june,19th  19th,day</t>
  </si>
  <si>
    <t>report,page  page,image  image,instagram  instagram,blocked  blocked,page  page,immediately  immediately,policy  policy,place  place,allows  allows,people</t>
  </si>
  <si>
    <t>alanaevansxxx,good  good,morning  morning,everyone  everyone,sign  sign,up  up,join  join,#instastrike  #instastrike,menlo  menlo,park  park,new</t>
  </si>
  <si>
    <t>apagunion,models  models,sure  sure,save  save,#instastrike  #instastrike,art  art,work</t>
  </si>
  <si>
    <t>#instastrike,wed  wed,10ampt  10ampt,1  1,hacker  hacker,way  way,menlo  menlo,park  park,ca</t>
  </si>
  <si>
    <t>apagunion,remember  remember,#instastrike  #instastrike,day  day,june  june,19th  19th,doing  doing,live  live,feeds  feeds,twitter  twitter,instagram</t>
  </si>
  <si>
    <t>apagunion,make  make,sure  sure,use  use,#hashtag  #hashtag,#instastrike  #instastrike,tweets  tweets,tomorrow  tomorrow,s  s,trending  trending,fellow</t>
  </si>
  <si>
    <t>espu,stand  stand,apag  apag,during  during,#instastrike  #instastrike,demonstration  demonstration,today</t>
  </si>
  <si>
    <t>asstynmartyn,always  always,stand  stand,#instastrike</t>
  </si>
  <si>
    <t>mrskellypierce,good  good,morning  morning,beautiful  beautiful,#instastrike</t>
  </si>
  <si>
    <t>mistresskye,todays  todays,day  day,#instastrike  #instastrike,here  here,sex  sex,work  work,please  please,include  include,hashtag  hashtag,tweets</t>
  </si>
  <si>
    <t>good,luck  luck,showing  showing,up  up,person  person,outside  outside,ig  ig,offices  offices,today  today,targeted  targeted,censorship</t>
  </si>
  <si>
    <t>tnewmstweet,adult  adult,performers  performers,organized  organized,through  through,apagunion  apagunion,protesting  protesting,menlo  menlo,park  park,online  online,today</t>
  </si>
  <si>
    <t>adult,performers  update,successful  successful,collective  collective,action  action,led  led,apagunion  apagunion,behalf  behalf,adult  performers,seen  seen,instagram</t>
  </si>
  <si>
    <t>sending,support  support,positivity  positivity,involved  involved,today's  today's,#instastrike  #instastrike,fairness  fairness,equality  equality,everyone</t>
  </si>
  <si>
    <t>apagunion,legal  legal,workforce  workforce,entertainers  entertainers,adults  adults,follow  follow,tos  tos,deserve  deserve,space  space,social  social,med</t>
  </si>
  <si>
    <t>#instastrike,day  gabrielleleigh9,#instastrike  #instastrike,250k  250k,account  account,went  went,down  down,february  february,returned  returned,5  5,days</t>
  </si>
  <si>
    <t>june,19  wed,june  19,apagunion  apagunion,shows  shows,industry  industry,performers  performers,benefit  benefit,real  real,federal  federal,#union</t>
  </si>
  <si>
    <t>menlo,park  board,members  june,19  manyvids,help  help,stop  stop,discrimination  discrimination,#sexworkers  #sexworkers,instagram  instagram,let's  let's,find</t>
  </si>
  <si>
    <t>siennawestlando,#instastrike  #instastrike,day</t>
  </si>
  <si>
    <t>apagunion,keep  keep,using  using,hashtag  hashtag,#instastrike  #instastrike,lets  lets,trending  trending,models  models,companies  companies,fans</t>
  </si>
  <si>
    <t>apagunion,good  good,morning  morning,models  models,fans  fans,s  s,#instastrike  #instastrike,day  day,board  board,members  members,models</t>
  </si>
  <si>
    <t>didn,t  t,know  know,im  im,down  down,#instastrike  alanaevansxxx,thank  thank,avnmedianetwork  avnmedianetwork,peter  peter,warren  warren,amazing</t>
  </si>
  <si>
    <t>savagesin,savagesin  savagesin,offers  offers,100  100,full  full,support  support,everyone  everyone,participating  participating,today's  today's,#instastrike  #instastrike,both</t>
  </si>
  <si>
    <t>manyvids,help  help,stop  stop,discrimination  discrimination,#sexworkers  #sexworkers,instagram  instagram,let's  let's,find  find,way  way,communicate  communicate,give</t>
  </si>
  <si>
    <t>guess,happens  happens,try  try,organize  organize,online  online,apagunion  apagunion,#instastrike</t>
  </si>
  <si>
    <t>#instastrike,account  account,og  og,name  name,harlo  harlo,taken  taken,nudes  nudes,nothing  nothing,even  even,close  close,nudes</t>
  </si>
  <si>
    <t>support,apagunion  apagunion,today  today,#instastrike  #instastrike,#supportsexworkers  #supportsexworkers,alanaevansxxx</t>
  </si>
  <si>
    <t>alanaevansxxx,thank  thank,avnmedianetwork  avnmedianetwork,peter  peter,warren  warren,amazing  amazing,coverage  coverage,#instastrike  #instastrike,apagunion  mistresskye,good  good,luck</t>
  </si>
  <si>
    <t>sienna,west  west,siennawestland  siennawestland,beautiful  beautiful,pussy  pussy,planet  planet,shame  shame,look  look,instagram  instagram,#instastrike</t>
  </si>
  <si>
    <t>lelulovexo,instagram  instagram,closed  closed,account  account,go  go,anymore  anymore,reason  reason,#instastrike  #instastrike,#instagramdiscrimination</t>
  </si>
  <si>
    <t>#instastrike,s  s,trending  trending,today  today,apagunion</t>
  </si>
  <si>
    <t>success,#instastrike</t>
  </si>
  <si>
    <t>laceelust,instagram  instagram,actually  actually,whole  whole,strike  strike,going  going,right  right,now  now,camgirls  camgirls,instagram  instagram,#instastrike</t>
  </si>
  <si>
    <t>kudos,smartymommy  smartymommy,alanaevansxxx  alanaevansxxx,org  org,apagunion  apagunion,#instastrike  #instastrike,today  today,menlo  menlo,park  park,much  much,earned</t>
  </si>
  <si>
    <t>yes,lost  lost,account  account,120k  120k,posts  posts,followed  followed,guidelines  guidelines,#instastrike  #instastrike,apagunion  apagunion,instagram</t>
  </si>
  <si>
    <t>carlcarnevale1,kudos  kudos,smartymommy  smartymommy,alanaevansxxx  alanaevansxxx,org  org,apagunion  apagunion,#instastrike  #instastrike,today  today,menlo  menlo,park</t>
  </si>
  <si>
    <t>mistresskye,good  good,luck  luck,showing  showing,up  up,person  person,outside  outside,ig  ig,offices  offices,today  today,targeted</t>
  </si>
  <si>
    <t>Top Word Pairs in Tweet by Salience</t>
  </si>
  <si>
    <t>june,19  menlo,park  los,angeles  #instastrike,apagunion  strike,outside  park,new  new,york  sign,up  today,#instastrike  #instastrike,excited</t>
  </si>
  <si>
    <t>menlo,park  board,members  june,19th  june,19  hashtag,#instastrike  #instastrike,tweets  #instastrike,kp  models,fans  online,protest  policy,team</t>
  </si>
  <si>
    <t>update,successful  successful,collective  collective,action  action,led  led,apagunion  apagunion,behalf  behalf,adult  performers,seen  seen,instagram  instagram,accounts</t>
  </si>
  <si>
    <t>wed,june  19,apagunion  apagunion,shows  shows,industry  industry,performers  performers,benefit  benefit,real  real,federal  federal,#union  change,profile</t>
  </si>
  <si>
    <t>#instastrike,day  siennawestlando,#instastrike</t>
  </si>
  <si>
    <t>Word</t>
  </si>
  <si>
    <t>equal</t>
  </si>
  <si>
    <t>rights</t>
  </si>
  <si>
    <t>protest</t>
  </si>
  <si>
    <t>members</t>
  </si>
  <si>
    <t>day</t>
  </si>
  <si>
    <t>performers</t>
  </si>
  <si>
    <t>good</t>
  </si>
  <si>
    <t>fans</t>
  </si>
  <si>
    <t>s</t>
  </si>
  <si>
    <t>fight</t>
  </si>
  <si>
    <t>offices</t>
  </si>
  <si>
    <t>board</t>
  </si>
  <si>
    <t>kp</t>
  </si>
  <si>
    <t>strike</t>
  </si>
  <si>
    <t>new</t>
  </si>
  <si>
    <t>tweets</t>
  </si>
  <si>
    <t>want</t>
  </si>
  <si>
    <t>here</t>
  </si>
  <si>
    <t>19th</t>
  </si>
  <si>
    <t>morning</t>
  </si>
  <si>
    <t>york</t>
  </si>
  <si>
    <t>sign</t>
  </si>
  <si>
    <t>outside</t>
  </si>
  <si>
    <t>account</t>
  </si>
  <si>
    <t>down</t>
  </si>
  <si>
    <t>work</t>
  </si>
  <si>
    <t>please</t>
  </si>
  <si>
    <t>show</t>
  </si>
  <si>
    <t>trending</t>
  </si>
  <si>
    <t>thank</t>
  </si>
  <si>
    <t>deserve</t>
  </si>
  <si>
    <t>live</t>
  </si>
  <si>
    <t>travel</t>
  </si>
  <si>
    <t>sure</t>
  </si>
  <si>
    <t>use</t>
  </si>
  <si>
    <t>adult</t>
  </si>
  <si>
    <t>social</t>
  </si>
  <si>
    <t>tos</t>
  </si>
  <si>
    <t>space</t>
  </si>
  <si>
    <t>sharing</t>
  </si>
  <si>
    <t>through</t>
  </si>
  <si>
    <t>protesting</t>
  </si>
  <si>
    <t>unfair</t>
  </si>
  <si>
    <t>come</t>
  </si>
  <si>
    <t>ig</t>
  </si>
  <si>
    <t>still</t>
  </si>
  <si>
    <t>using</t>
  </si>
  <si>
    <t>organized</t>
  </si>
  <si>
    <t>peter</t>
  </si>
  <si>
    <t>warren</t>
  </si>
  <si>
    <t>amazing</t>
  </si>
  <si>
    <t>coverage</t>
  </si>
  <si>
    <t>legal</t>
  </si>
  <si>
    <t>workforce</t>
  </si>
  <si>
    <t>entertainers</t>
  </si>
  <si>
    <t>adults</t>
  </si>
  <si>
    <t>follow</t>
  </si>
  <si>
    <t>real</t>
  </si>
  <si>
    <t>download</t>
  </si>
  <si>
    <t>art</t>
  </si>
  <si>
    <t>check</t>
  </si>
  <si>
    <t>email</t>
  </si>
  <si>
    <t>angeles</t>
  </si>
  <si>
    <t>person</t>
  </si>
  <si>
    <t>par</t>
  </si>
  <si>
    <t>keep</t>
  </si>
  <si>
    <t>tomorrow</t>
  </si>
  <si>
    <t>meeting</t>
  </si>
  <si>
    <t>acc</t>
  </si>
  <si>
    <t>250k</t>
  </si>
  <si>
    <t>days</t>
  </si>
  <si>
    <t>med</t>
  </si>
  <si>
    <t>wed</t>
  </si>
  <si>
    <t>solidarity</t>
  </si>
  <si>
    <t>ground</t>
  </si>
  <si>
    <t>make</t>
  </si>
  <si>
    <t>alana</t>
  </si>
  <si>
    <t>happening</t>
  </si>
  <si>
    <t>booked</t>
  </si>
  <si>
    <t>censorship</t>
  </si>
  <si>
    <t>lets</t>
  </si>
  <si>
    <t>companies</t>
  </si>
  <si>
    <t>happy</t>
  </si>
  <si>
    <t>profile</t>
  </si>
  <si>
    <t>policy</t>
  </si>
  <si>
    <t>going</t>
  </si>
  <si>
    <t>went</t>
  </si>
  <si>
    <t>february</t>
  </si>
  <si>
    <t>returned</t>
  </si>
  <si>
    <t>5</t>
  </si>
  <si>
    <t>later</t>
  </si>
  <si>
    <t>admittance</t>
  </si>
  <si>
    <t>mistake</t>
  </si>
  <si>
    <t>shows</t>
  </si>
  <si>
    <t>industry</t>
  </si>
  <si>
    <t>benefit</t>
  </si>
  <si>
    <t>federal</t>
  </si>
  <si>
    <t>#union</t>
  </si>
  <si>
    <t>involved</t>
  </si>
  <si>
    <t>artwork</t>
  </si>
  <si>
    <t>updates</t>
  </si>
  <si>
    <t>todays</t>
  </si>
  <si>
    <t>sex</t>
  </si>
  <si>
    <t>include</t>
  </si>
  <si>
    <t>#hashtag</t>
  </si>
  <si>
    <t>fellow</t>
  </si>
  <si>
    <t>peers</t>
  </si>
  <si>
    <t>following</t>
  </si>
  <si>
    <t>feeds</t>
  </si>
  <si>
    <t>ca</t>
  </si>
  <si>
    <t>luck</t>
  </si>
  <si>
    <t>showing</t>
  </si>
  <si>
    <t>targeted</t>
  </si>
  <si>
    <t>voices</t>
  </si>
  <si>
    <t>lots</t>
  </si>
  <si>
    <t>calls</t>
  </si>
  <si>
    <t>ve</t>
  </si>
  <si>
    <t>press</t>
  </si>
  <si>
    <t>covering</t>
  </si>
  <si>
    <t>message</t>
  </si>
  <si>
    <t>team</t>
  </si>
  <si>
    <t>t</t>
  </si>
  <si>
    <t>know</t>
  </si>
  <si>
    <t>users</t>
  </si>
  <si>
    <t>location</t>
  </si>
  <si>
    <t>soc</t>
  </si>
  <si>
    <t>save</t>
  </si>
  <si>
    <t>pictures</t>
  </si>
  <si>
    <t>against</t>
  </si>
  <si>
    <t>feel</t>
  </si>
  <si>
    <t>th</t>
  </si>
  <si>
    <t>welcome</t>
  </si>
  <si>
    <t>others</t>
  </si>
  <si>
    <t>ruby</t>
  </si>
  <si>
    <t>jorge</t>
  </si>
  <si>
    <t>few</t>
  </si>
  <si>
    <t>bring</t>
  </si>
  <si>
    <t>lot</t>
  </si>
  <si>
    <t>doing</t>
  </si>
  <si>
    <t>twitter</t>
  </si>
  <si>
    <t>hacker</t>
  </si>
  <si>
    <t>people</t>
  </si>
  <si>
    <t>fe</t>
  </si>
  <si>
    <t>platform</t>
  </si>
  <si>
    <t>info</t>
  </si>
  <si>
    <t>details</t>
  </si>
  <si>
    <t>wil</t>
  </si>
  <si>
    <t>kudos</t>
  </si>
  <si>
    <t>org</t>
  </si>
  <si>
    <t>fb</t>
  </si>
  <si>
    <t>g</t>
  </si>
  <si>
    <t>xo</t>
  </si>
  <si>
    <t>pic</t>
  </si>
  <si>
    <t>thanks</t>
  </si>
  <si>
    <t>go</t>
  </si>
  <si>
    <t>beautiful</t>
  </si>
  <si>
    <t>taken</t>
  </si>
  <si>
    <t>nudes</t>
  </si>
  <si>
    <t>sw</t>
  </si>
  <si>
    <t>media</t>
  </si>
  <si>
    <t>california</t>
  </si>
  <si>
    <t>report</t>
  </si>
  <si>
    <t>again</t>
  </si>
  <si>
    <t>content</t>
  </si>
  <si>
    <t>rea</t>
  </si>
  <si>
    <t>change</t>
  </si>
  <si>
    <t>coast</t>
  </si>
  <si>
    <t>wrongly</t>
  </si>
  <si>
    <t>deleted</t>
  </si>
  <si>
    <t>tell</t>
  </si>
  <si>
    <t>hey</t>
  </si>
  <si>
    <t>those</t>
  </si>
  <si>
    <t>joining</t>
  </si>
  <si>
    <t>update</t>
  </si>
  <si>
    <t>successful</t>
  </si>
  <si>
    <t>collective</t>
  </si>
  <si>
    <t>action</t>
  </si>
  <si>
    <t>led</t>
  </si>
  <si>
    <t>behalf</t>
  </si>
  <si>
    <t>seen</t>
  </si>
  <si>
    <t>accounts</t>
  </si>
  <si>
    <t>currently</t>
  </si>
  <si>
    <t>add</t>
  </si>
  <si>
    <t>attention</t>
  </si>
  <si>
    <t>intent</t>
  </si>
  <si>
    <t>remember</t>
  </si>
  <si>
    <t>zero</t>
  </si>
  <si>
    <t>page</t>
  </si>
  <si>
    <t>place</t>
  </si>
  <si>
    <t>shut</t>
  </si>
  <si>
    <t>evans</t>
  </si>
  <si>
    <t>pics</t>
  </si>
  <si>
    <t>ny</t>
  </si>
  <si>
    <t>png</t>
  </si>
  <si>
    <t>profiles</t>
  </si>
  <si>
    <t>followers</t>
  </si>
  <si>
    <t>getting</t>
  </si>
  <si>
    <t>made</t>
  </si>
  <si>
    <t>confirm</t>
  </si>
  <si>
    <t>ae</t>
  </si>
  <si>
    <t>aren</t>
  </si>
  <si>
    <t>pages</t>
  </si>
  <si>
    <t>throw</t>
  </si>
  <si>
    <t>away</t>
  </si>
  <si>
    <t>out</t>
  </si>
  <si>
    <t>feeling</t>
  </si>
  <si>
    <t>momentum</t>
  </si>
  <si>
    <t>signed</t>
  </si>
  <si>
    <t>far</t>
  </si>
  <si>
    <t>finalizing</t>
  </si>
  <si>
    <t>little</t>
  </si>
  <si>
    <t>8</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</si>
  <si>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</si>
  <si>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</si>
  <si>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</si>
  <si>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</si>
  <si>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</si>
  <si>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</si>
  <si>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</si>
  <si>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</si>
  <si>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</si>
  <si>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</si>
  <si>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</si>
  <si>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</si>
  <si>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</si>
  <si>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</si>
  <si>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</si>
  <si>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</si>
  <si>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</si>
  <si>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</si>
  <si>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</si>
  <si>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</si>
  <si>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</si>
  <si>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</si>
  <si>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</si>
  <si>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</si>
  <si>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</si>
  <si>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</si>
  <si>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</si>
  <si>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</si>
  <si>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</si>
  <si>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7, 125, 0</t>
  </si>
  <si>
    <t>13, 121, 0</t>
  </si>
  <si>
    <t>33, 112, 0</t>
  </si>
  <si>
    <t>26, 115, 0</t>
  </si>
  <si>
    <t>53, 102, 0</t>
  </si>
  <si>
    <t>46, 105, 0</t>
  </si>
  <si>
    <t>Red</t>
  </si>
  <si>
    <t>G1: instagram let's help stop discrimination #sexworkers find way communicate give</t>
  </si>
  <si>
    <t>G2: #instastrike apagunion models june join instagram online menlo 19 today</t>
  </si>
  <si>
    <t>G3: #instastrike alanaevansxxx menlo park apagunion instagram join june 19 up</t>
  </si>
  <si>
    <t>G4: #instastrike apag espu stand during demonstration today #newprofilepic</t>
  </si>
  <si>
    <t>G5: #instastrike excited apagunion well everyone very share news wednesday arrive</t>
  </si>
  <si>
    <t>G6: instagram</t>
  </si>
  <si>
    <t>G9: savagesin offers 100 full support everyone participating today's #instastrike both</t>
  </si>
  <si>
    <t>Autofill Workbook Results</t>
  </si>
  <si>
    <t>Edge Weight▓1▓29▓0▓True▓Green▓Red▓▓Edge Weight▓1▓7▓0▓3▓10▓False▓Edge Weight▓1▓29▓0▓32▓6▓False▓▓0▓0▓0▓True▓Black▓Black▓▓Followers▓0▓567714▓0▓162▓1000▓False▓Followers▓0▓36493412▓0▓100▓70▓False▓▓0▓0▓0▓0▓0▓False▓▓0▓0▓0▓0▓0▓False</t>
  </si>
  <si>
    <t>Subgraph</t>
  </si>
  <si>
    <t>GraphSource░TwitterSearch▓GraphTerm░#InstaSTRIKE▓ImportDescription░The graph represents a network of 138 Twitter users whose recent tweets contained "#InstaSTRIKE", or who were replied to or mentioned in those tweets, taken from a data set limited to a maximum of 18,000 tweets.  The network was obtained from Twitter on Thursday, 20 June 2019 at 14:19 UTC.
The tweets in the network were tweeted over the 9-day, 13-hour, 22-minute period from Monday, 10 June 2019 at 23:17 UTC to Thursday, 20 June 2019 at 12:39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</si>
</sst>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1848229"/>
        <c:axId val="63980878"/>
      </c:barChart>
      <c:catAx>
        <c:axId val="518482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980878"/>
        <c:crosses val="autoZero"/>
        <c:auto val="1"/>
        <c:lblOffset val="100"/>
        <c:noMultiLvlLbl val="0"/>
      </c:catAx>
      <c:valAx>
        <c:axId val="63980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48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956991"/>
        <c:axId val="15068600"/>
      </c:barChart>
      <c:catAx>
        <c:axId val="389569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68600"/>
        <c:crosses val="autoZero"/>
        <c:auto val="1"/>
        <c:lblOffset val="100"/>
        <c:noMultiLvlLbl val="0"/>
      </c:catAx>
      <c:valAx>
        <c:axId val="15068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56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99673"/>
        <c:axId val="12597058"/>
      </c:barChart>
      <c:catAx>
        <c:axId val="13996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597058"/>
        <c:crosses val="autoZero"/>
        <c:auto val="1"/>
        <c:lblOffset val="100"/>
        <c:noMultiLvlLbl val="0"/>
      </c:catAx>
      <c:valAx>
        <c:axId val="12597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264659"/>
        <c:axId val="13728748"/>
      </c:barChart>
      <c:catAx>
        <c:axId val="462646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728748"/>
        <c:crosses val="autoZero"/>
        <c:auto val="1"/>
        <c:lblOffset val="100"/>
        <c:noMultiLvlLbl val="0"/>
      </c:catAx>
      <c:valAx>
        <c:axId val="13728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64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449869"/>
        <c:axId val="38286774"/>
      </c:barChart>
      <c:catAx>
        <c:axId val="564498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286774"/>
        <c:crosses val="autoZero"/>
        <c:auto val="1"/>
        <c:lblOffset val="100"/>
        <c:noMultiLvlLbl val="0"/>
      </c:catAx>
      <c:valAx>
        <c:axId val="38286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49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9036647"/>
        <c:axId val="14220960"/>
      </c:barChart>
      <c:catAx>
        <c:axId val="90366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20960"/>
        <c:crosses val="autoZero"/>
        <c:auto val="1"/>
        <c:lblOffset val="100"/>
        <c:noMultiLvlLbl val="0"/>
      </c:catAx>
      <c:valAx>
        <c:axId val="14220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36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0879777"/>
        <c:axId val="11047082"/>
      </c:barChart>
      <c:catAx>
        <c:axId val="608797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47082"/>
        <c:crosses val="autoZero"/>
        <c:auto val="1"/>
        <c:lblOffset val="100"/>
        <c:noMultiLvlLbl val="0"/>
      </c:catAx>
      <c:valAx>
        <c:axId val="11047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79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314875"/>
        <c:axId val="22398420"/>
      </c:barChart>
      <c:catAx>
        <c:axId val="32314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98420"/>
        <c:crosses val="autoZero"/>
        <c:auto val="1"/>
        <c:lblOffset val="100"/>
        <c:noMultiLvlLbl val="0"/>
      </c:catAx>
      <c:valAx>
        <c:axId val="22398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9189"/>
        <c:axId val="2332702"/>
      </c:barChart>
      <c:catAx>
        <c:axId val="259189"/>
        <c:scaling>
          <c:orientation val="minMax"/>
        </c:scaling>
        <c:axPos val="b"/>
        <c:delete val="1"/>
        <c:majorTickMark val="out"/>
        <c:minorTickMark val="none"/>
        <c:tickLblPos val="none"/>
        <c:crossAx val="2332702"/>
        <c:crosses val="autoZero"/>
        <c:auto val="1"/>
        <c:lblOffset val="100"/>
        <c:noMultiLvlLbl val="0"/>
      </c:catAx>
      <c:valAx>
        <c:axId val="2332702"/>
        <c:scaling>
          <c:orientation val="minMax"/>
        </c:scaling>
        <c:axPos val="l"/>
        <c:delete val="1"/>
        <c:majorTickMark val="out"/>
        <c:minorTickMark val="none"/>
        <c:tickLblPos val="none"/>
        <c:crossAx val="259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klthedream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lanaevansxx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jacob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oneyxlio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graves_lun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instagra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adarnel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apiotextu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arrypo5720252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apagun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etcu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vnmedianetwo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gvea519"/>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stromoud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ndread2036454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ancerguil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haynadomi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greyh0undmedi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achelreality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alejandroxbi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instagr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hemicahggarci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misspnkto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stressleiann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christinasflaw"/>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whisperwalrusxy"/>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ontfollowr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onyx6221681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ypsy_libera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80_lieto_fie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rain_trea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emdompauli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fmistres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pankchai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bustybettyrag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hitshowinadum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yroomcam6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hawk88"/>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amienslay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ierraslay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emwal242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asstynmarty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wshandcoc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rskellypierc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loraliehaz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istressky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onevisi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newmstwee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loulikestha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jkitty0817"/>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freyawyl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batw1ng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eggerz"/>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lanblackrhin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dultwebmaster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iennawestland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xxxamberlynn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gabrielleleigh9"/>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mateolinaresfe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odydarkstalk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arantinoxx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ikki_461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kourtney_chase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evebatell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savagesi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w_sin_"/>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dpetercran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nyvid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ilyxloveles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upforfun34"/>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peejsag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dragonhammer42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olicul200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lexisandrewsx"/>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thebigdadshow"/>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ellie_s95"/>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itten_chub"/>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mollydarling69"/>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harlosalem"/>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charley_f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lovelyally6"/>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fickennemark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icahgrey19"/>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rimoba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transglamorous"/>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missmadisonoff1"/>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jjuli_lover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bux_delux"/>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blower_loa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siennawestland"/>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kristi_lovet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badbabyblairmv"/>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oxykitten12"/>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lexdollfac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allieawesome415"/>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karpaom"/>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goofykitty4u"/>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mistressheels2"/>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babysen22"/>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rwildjok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mcmyers2000"/>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lelulovex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dominike_love"/>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mistressthic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hirsutegoddess"/>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flaximf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boss_justine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selenasiren1"/>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lwdwndrty"/>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laceelust"/>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osiesoles_"/>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rollingbabex"/>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kayanicol"/>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carlcarnevale1"/>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xbiz"/>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getjobsuebos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gustavoxbiz"/>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facebook"/>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samideluca"/>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seecaratweet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chubbymilf4"/>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rrickeyrray"/>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littlesltlexi"/>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khighlah3"/>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ilithts7"/>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noitsneezy"/>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leyafalco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cerullinsfw"/>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chellykoxxx"/>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smartymommy"/>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amberkitzun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xwildfrancinex"/>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lunaticminx1"/>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alexiafav"/>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jayybone91"/>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yumespressa"/>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pornxxx_tub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ganjagirl802xox"/>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27" totalsRowShown="0" headerRowDxfId="427" dataDxfId="426">
  <autoFilter ref="A2:BL327"/>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6" totalsRowShown="0" headerRowDxfId="297" dataDxfId="296">
  <autoFilter ref="A2:C26"/>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266" dataDxfId="265">
  <autoFilter ref="A14:V23"/>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242" dataDxfId="241">
  <autoFilter ref="A26:V36"/>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17" dataDxfId="216">
  <autoFilter ref="A39:V49"/>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192" dataDxfId="191">
  <autoFilter ref="A52:V62"/>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1" totalsRowShown="0" headerRowDxfId="167" dataDxfId="166">
  <autoFilter ref="A65:V71"/>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4:V84" totalsRowShown="0" headerRowDxfId="164" dataDxfId="163">
  <autoFilter ref="A74:V84"/>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7:V97" totalsRowShown="0" headerRowDxfId="117" dataDxfId="116">
  <autoFilter ref="A87:V97"/>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0" totalsRowShown="0" headerRowDxfId="374" dataDxfId="373">
  <autoFilter ref="A2:BT140"/>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02" totalsRowShown="0" headerRowDxfId="82" dataDxfId="81">
  <autoFilter ref="A1:G602"/>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55" totalsRowShown="0" headerRowDxfId="73" dataDxfId="72">
  <autoFilter ref="A1:L75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31">
  <autoFilter ref="A2:AO13"/>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328" dataDxfId="327">
  <autoFilter ref="A1:C1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pagunion.com/2019/06/06/instastrike-instagram-strike-sign-ups/" TargetMode="External" /><Relationship Id="rId2" Type="http://schemas.openxmlformats.org/officeDocument/2006/relationships/hyperlink" Target="http://apagunion.com/2019/06/06/instastrike-instagram-strike-sign-ups/" TargetMode="External" /><Relationship Id="rId3" Type="http://schemas.openxmlformats.org/officeDocument/2006/relationships/hyperlink" Target="http://apagunion.com/2019/06/06/instastrike-instagram-strike-sign-ups/" TargetMode="External" /><Relationship Id="rId4" Type="http://schemas.openxmlformats.org/officeDocument/2006/relationships/hyperlink" Target="https://avn.com/business/articles/technology/instagram-recoveries-on-the-rise-835753.html" TargetMode="External" /><Relationship Id="rId5" Type="http://schemas.openxmlformats.org/officeDocument/2006/relationships/hyperlink" Target="https://avn.com/business/articles/technology/instagram-recoveries-on-the-rise-835753.html" TargetMode="External" /><Relationship Id="rId6" Type="http://schemas.openxmlformats.org/officeDocument/2006/relationships/hyperlink" Target="https://avn.com/business/articles/technology/instagram-recoveries-on-the-rise-835753.html" TargetMode="External" /><Relationship Id="rId7" Type="http://schemas.openxmlformats.org/officeDocument/2006/relationships/hyperlink" Target="http://apagunion.com/2019/06/06/instastrike-instagram-strike-sign-ups/" TargetMode="External" /><Relationship Id="rId8" Type="http://schemas.openxmlformats.org/officeDocument/2006/relationships/hyperlink" Target="https://avn.com/business/articles/technology/instagram-recoveries-on-the-rise-835753.html" TargetMode="External" /><Relationship Id="rId9" Type="http://schemas.openxmlformats.org/officeDocument/2006/relationships/hyperlink" Target="http://apagunion.com/2019/06/06/instastrike-instagram-strike-sign-ups/" TargetMode="External" /><Relationship Id="rId10" Type="http://schemas.openxmlformats.org/officeDocument/2006/relationships/hyperlink" Target="https://avn.com/business/articles/technology/instagram-recoveries-on-the-rise-835753.html" TargetMode="External" /><Relationship Id="rId11" Type="http://schemas.openxmlformats.org/officeDocument/2006/relationships/hyperlink" Target="https://avn.com/business/articles/technology/instagram-recoveries-on-the-rise-835753.html" TargetMode="External" /><Relationship Id="rId12" Type="http://schemas.openxmlformats.org/officeDocument/2006/relationships/hyperlink" Target="https://avn.com/business/articles/technology/instagram-recoveries-on-the-rise-835753.html" TargetMode="External" /><Relationship Id="rId13" Type="http://schemas.openxmlformats.org/officeDocument/2006/relationships/hyperlink" Target="http://apagunion.com/2019/06/06/instastrike-instagram-strike-sign-ups/" TargetMode="External" /><Relationship Id="rId14" Type="http://schemas.openxmlformats.org/officeDocument/2006/relationships/hyperlink" Target="http://apagunion.com/2019/06/06/instastrike-instagram-strike-sign-ups/" TargetMode="External" /><Relationship Id="rId15" Type="http://schemas.openxmlformats.org/officeDocument/2006/relationships/hyperlink" Target="https://twitter.com/APAGunion/status/1136505860140687360" TargetMode="External" /><Relationship Id="rId16" Type="http://schemas.openxmlformats.org/officeDocument/2006/relationships/hyperlink" Target="http://apagunion.com/2019/06/06/instastrike-instagram-strike-sign-ups/" TargetMode="External" /><Relationship Id="rId17" Type="http://schemas.openxmlformats.org/officeDocument/2006/relationships/hyperlink" Target="https://twitter.com/espunion/status/1140719715079245824" TargetMode="External" /><Relationship Id="rId18" Type="http://schemas.openxmlformats.org/officeDocument/2006/relationships/hyperlink" Target="http://apagunion.com/2019/06/06/instastrike-instagram-strike-sign-ups/" TargetMode="External" /><Relationship Id="rId19" Type="http://schemas.openxmlformats.org/officeDocument/2006/relationships/hyperlink" Target="http://ww1.myroomcam.com/?sub1=6e280cfa-9366-11e9-873e-53d24727470f" TargetMode="External" /><Relationship Id="rId20" Type="http://schemas.openxmlformats.org/officeDocument/2006/relationships/hyperlink" Target="https://twitter.com/MistressKye/status/1141352161311363072" TargetMode="External" /><Relationship Id="rId21" Type="http://schemas.openxmlformats.org/officeDocument/2006/relationships/hyperlink" Target="http://apagunion.com/2019/06/06/instastrike-instagram-strike-sign-ups/" TargetMode="External" /><Relationship Id="rId22" Type="http://schemas.openxmlformats.org/officeDocument/2006/relationships/hyperlink" Target="http://apagunion.com/2019/06/06/instastrike-instagram-strike-sign-ups/" TargetMode="External" /><Relationship Id="rId23" Type="http://schemas.openxmlformats.org/officeDocument/2006/relationships/hyperlink" Target="http://www.adultwebmasters.org/dir/cskin/2019-06-71980-espu-to-stand-with-apag-during-instastrike-demonstration-today.html?utm_source=dlvr.it&amp;utm_medium=twitter" TargetMode="External" /><Relationship Id="rId24" Type="http://schemas.openxmlformats.org/officeDocument/2006/relationships/hyperlink" Target="http://apagunion.com/2019/06/06/instastrike-instagram-strike-sign-ups/" TargetMode="External" /><Relationship Id="rId25" Type="http://schemas.openxmlformats.org/officeDocument/2006/relationships/hyperlink" Target="https://avn.com/business/articles/technology/instagram-recoveries-on-the-rise-835753.html" TargetMode="External" /><Relationship Id="rId26" Type="http://schemas.openxmlformats.org/officeDocument/2006/relationships/hyperlink" Target="https://avn.com/business/articles/technology/instagram-recoveries-on-the-rise-835753.html" TargetMode="External" /><Relationship Id="rId27" Type="http://schemas.openxmlformats.org/officeDocument/2006/relationships/hyperlink" Target="https://avn.com/business/articles/technology/instagram-recoveries-on-the-rise-835753.html" TargetMode="External" /><Relationship Id="rId28" Type="http://schemas.openxmlformats.org/officeDocument/2006/relationships/hyperlink" Target="https://twitter.com/apagunion/status/1141372970159529985" TargetMode="External" /><Relationship Id="rId29" Type="http://schemas.openxmlformats.org/officeDocument/2006/relationships/hyperlink" Target="https://avn.com/business/articles/technology/instagram-recoveries-on-the-rise-835753.html" TargetMode="External" /><Relationship Id="rId30" Type="http://schemas.openxmlformats.org/officeDocument/2006/relationships/hyperlink" Target="https://avn.com/business/articles/technology/instagram-recoveries-on-the-rise-835753.html" TargetMode="External" /><Relationship Id="rId31" Type="http://schemas.openxmlformats.org/officeDocument/2006/relationships/hyperlink" Target="https://avn.com/business/articles/technology/instagram-recoveries-on-the-rise-835753.html" TargetMode="External" /><Relationship Id="rId32" Type="http://schemas.openxmlformats.org/officeDocument/2006/relationships/hyperlink" Target="http://apagunion.com/2019/06/06/instastrike-instagram-strike-sign-ups/" TargetMode="External" /><Relationship Id="rId33" Type="http://schemas.openxmlformats.org/officeDocument/2006/relationships/hyperlink" Target="https://twitter.com/APAGunion/status/1141436657876590592" TargetMode="External" /><Relationship Id="rId34" Type="http://schemas.openxmlformats.org/officeDocument/2006/relationships/hyperlink" Target="https://www.xbiz.com/news/244876/instagram-policy-team-meets-with-apag-listens-to-adult-performers-concerns" TargetMode="External" /><Relationship Id="rId35" Type="http://schemas.openxmlformats.org/officeDocument/2006/relationships/hyperlink" Target="https://avn.com/business/articles/technology/instagram-recoveries-on-the-rise-835753.html" TargetMode="External" /><Relationship Id="rId36" Type="http://schemas.openxmlformats.org/officeDocument/2006/relationships/hyperlink" Target="https://avn.com/business/articles/technology/instagram-recoveries-on-the-rise-835753.html" TargetMode="External" /><Relationship Id="rId37" Type="http://schemas.openxmlformats.org/officeDocument/2006/relationships/hyperlink" Target="https://twitter.com/APAGunion/status/1136505860140687360" TargetMode="External" /><Relationship Id="rId38" Type="http://schemas.openxmlformats.org/officeDocument/2006/relationships/hyperlink" Target="http://apagunion.com/2019/06/06/instastrike-instagram-strike-sign-ups/" TargetMode="External" /><Relationship Id="rId39" Type="http://schemas.openxmlformats.org/officeDocument/2006/relationships/hyperlink" Target="https://twitter.com/APAGunion/status/1139721965361672192" TargetMode="External" /><Relationship Id="rId40" Type="http://schemas.openxmlformats.org/officeDocument/2006/relationships/hyperlink" Target="https://www.dropbox.com/s/r5ntpol50s6cgw2/instastrike2.jpg?dl=0" TargetMode="External" /><Relationship Id="rId41" Type="http://schemas.openxmlformats.org/officeDocument/2006/relationships/hyperlink" Target="http://apagunion.com/instagram-discrimination/" TargetMode="External" /><Relationship Id="rId42" Type="http://schemas.openxmlformats.org/officeDocument/2006/relationships/hyperlink" Target="https://twitter.com/APAGunion/status/1141436657876590592" TargetMode="External" /><Relationship Id="rId43" Type="http://schemas.openxmlformats.org/officeDocument/2006/relationships/hyperlink" Target="http://apagunion.com/2019/06/06/instastrike-instagram-strike-sign-ups/" TargetMode="External" /><Relationship Id="rId44" Type="http://schemas.openxmlformats.org/officeDocument/2006/relationships/hyperlink" Target="https://twitter.com/ManyVids/status/1141390662232870915" TargetMode="External" /><Relationship Id="rId45" Type="http://schemas.openxmlformats.org/officeDocument/2006/relationships/hyperlink" Target="https://twitter.com/ManyVids/status/1141390662232870915" TargetMode="External" /><Relationship Id="rId46" Type="http://schemas.openxmlformats.org/officeDocument/2006/relationships/hyperlink" Target="http://apagunion.com/2019/06/06/instastrike-instagram-strike-sign-ups/" TargetMode="External" /><Relationship Id="rId47" Type="http://schemas.openxmlformats.org/officeDocument/2006/relationships/hyperlink" Target="http://apagunion.com/2019/06/06/instastrike-instagram-strike-sign-ups/" TargetMode="External" /><Relationship Id="rId48" Type="http://schemas.openxmlformats.org/officeDocument/2006/relationships/hyperlink" Target="http://apagunion.com/2019/06/06/instastrike-instagram-strike-sign-ups/" TargetMode="External" /><Relationship Id="rId49" Type="http://schemas.openxmlformats.org/officeDocument/2006/relationships/hyperlink" Target="https://avn.com/business/articles/technology/instagram-recoveries-on-the-rise-835753.html" TargetMode="External" /><Relationship Id="rId50" Type="http://schemas.openxmlformats.org/officeDocument/2006/relationships/hyperlink" Target="http://apagunion.com/2019/06/06/instastrike-instagram-strike-sign-ups/" TargetMode="External" /><Relationship Id="rId51" Type="http://schemas.openxmlformats.org/officeDocument/2006/relationships/hyperlink" Target="https://www.instagram.com/p/By5cALbAcMY/?igshid=lywc6lzqk0v8" TargetMode="External" /><Relationship Id="rId52" Type="http://schemas.openxmlformats.org/officeDocument/2006/relationships/hyperlink" Target="https://www.xbiz.com/news/244876/instagram-policy-team-meets-with-apag-listens-to-adult-performers-concerns" TargetMode="External" /><Relationship Id="rId53" Type="http://schemas.openxmlformats.org/officeDocument/2006/relationships/hyperlink" Target="http://apagunion.com/2019/06/06/instastrike-instagram-strike-sign-ups/" TargetMode="External" /><Relationship Id="rId54" Type="http://schemas.openxmlformats.org/officeDocument/2006/relationships/hyperlink" Target="https://avn.com/business/articles/technology/instagram-recoveries-on-the-rise-835753.html" TargetMode="External" /><Relationship Id="rId55" Type="http://schemas.openxmlformats.org/officeDocument/2006/relationships/hyperlink" Target="https://www.xbiz.com/news/244876/instagram-policy-team-meets-with-apag-listens-to-adult-performers-concerns" TargetMode="External" /><Relationship Id="rId56" Type="http://schemas.openxmlformats.org/officeDocument/2006/relationships/hyperlink" Target="https://www.xbiz.com/news/244876/instagram-policy-team-meets-with-apag-listens-to-adult-performers-concerns" TargetMode="External" /><Relationship Id="rId57" Type="http://schemas.openxmlformats.org/officeDocument/2006/relationships/hyperlink" Target="http://apagunion.com/2019/06/06/instastrike-instagram-strike-sign-ups/" TargetMode="External" /><Relationship Id="rId58" Type="http://schemas.openxmlformats.org/officeDocument/2006/relationships/hyperlink" Target="http://apagunion.com/2019/06/06/instastrike-instagram-strike-sign-ups/" TargetMode="External" /><Relationship Id="rId59" Type="http://schemas.openxmlformats.org/officeDocument/2006/relationships/hyperlink" Target="http://apagunion.com/" TargetMode="External" /><Relationship Id="rId60" Type="http://schemas.openxmlformats.org/officeDocument/2006/relationships/hyperlink" Target="https://www.dropbox.com/sh/gdzamefa2210nvn/AAAM3AjfG8BIgum4mICcmo_Ia?dl=0" TargetMode="External" /><Relationship Id="rId61" Type="http://schemas.openxmlformats.org/officeDocument/2006/relationships/hyperlink" Target="https://www.dropbox.com/sh/gdzamefa2210nvn/AAAM3AjfG8BIgum4mICcmo_Ia?dl=0" TargetMode="External" /><Relationship Id="rId62" Type="http://schemas.openxmlformats.org/officeDocument/2006/relationships/hyperlink" Target="https://www.dropbox.com/sh/gdzamefa2210nvn/AAAM3AjfG8BIgum4mICcmo_Ia?dl=0" TargetMode="External" /><Relationship Id="rId63" Type="http://schemas.openxmlformats.org/officeDocument/2006/relationships/hyperlink" Target="https://twitter.com/CamModelToys/status/1141268225079988225" TargetMode="External" /><Relationship Id="rId64" Type="http://schemas.openxmlformats.org/officeDocument/2006/relationships/hyperlink" Target="https://www.spreaker.com/user/secretkellyradio/instastrike-q-a-on-the-union?utm_campaign=desktop_app&amp;utm_medium=desktop_app&amp;utm_source=desktop_app" TargetMode="External" /><Relationship Id="rId65" Type="http://schemas.openxmlformats.org/officeDocument/2006/relationships/hyperlink" Target="https://twitter.com/APAGunion/status/1141351217471340544" TargetMode="External" /><Relationship Id="rId66" Type="http://schemas.openxmlformats.org/officeDocument/2006/relationships/hyperlink" Target="https://twitter.com/alanaevansxxx/status/1141286208544182273" TargetMode="External" /><Relationship Id="rId67" Type="http://schemas.openxmlformats.org/officeDocument/2006/relationships/hyperlink" Target="https://pbs.twimg.com/media/D9R0UUKWwAAfOf2.jpg" TargetMode="External" /><Relationship Id="rId68" Type="http://schemas.openxmlformats.org/officeDocument/2006/relationships/hyperlink" Target="https://pbs.twimg.com/media/D9bgfWPX4AUz0ii.jpg" TargetMode="External" /><Relationship Id="rId69" Type="http://schemas.openxmlformats.org/officeDocument/2006/relationships/hyperlink" Target="https://pbs.twimg.com/media/D9bkS7wWwAEP5X4.jpg" TargetMode="External" /><Relationship Id="rId70" Type="http://schemas.openxmlformats.org/officeDocument/2006/relationships/hyperlink" Target="https://pbs.twimg.com/media/D9b2wu3XoAEuhbp.jpg" TargetMode="External" /><Relationship Id="rId71" Type="http://schemas.openxmlformats.org/officeDocument/2006/relationships/hyperlink" Target="https://pbs.twimg.com/media/D9b21E5XkAgFLEi.jpg" TargetMode="External" /><Relationship Id="rId72" Type="http://schemas.openxmlformats.org/officeDocument/2006/relationships/hyperlink" Target="https://pbs.twimg.com/media/D9b259BW4AAxpPj.jpg" TargetMode="External" /><Relationship Id="rId73" Type="http://schemas.openxmlformats.org/officeDocument/2006/relationships/hyperlink" Target="https://pbs.twimg.com/media/D9b2-QhWwAIM-vO.jpg" TargetMode="External" /><Relationship Id="rId74" Type="http://schemas.openxmlformats.org/officeDocument/2006/relationships/hyperlink" Target="https://pbs.twimg.com/media/D9b2-QhWwAIM-vO.jpg" TargetMode="External" /><Relationship Id="rId75" Type="http://schemas.openxmlformats.org/officeDocument/2006/relationships/hyperlink" Target="https://pbs.twimg.com/media/D9b2wu3XoAEuhbp.jpg" TargetMode="External" /><Relationship Id="rId76" Type="http://schemas.openxmlformats.org/officeDocument/2006/relationships/hyperlink" Target="https://pbs.twimg.com/media/D9cJwT_WkAAAf2j.jpg" TargetMode="External" /><Relationship Id="rId77" Type="http://schemas.openxmlformats.org/officeDocument/2006/relationships/hyperlink" Target="https://pbs.twimg.com/media/D9cWIemVUAAvoow.jpg" TargetMode="External" /><Relationship Id="rId78" Type="http://schemas.openxmlformats.org/officeDocument/2006/relationships/hyperlink" Target="https://pbs.twimg.com/media/D9cWIemVUAAvoow.jpg" TargetMode="External" /><Relationship Id="rId79" Type="http://schemas.openxmlformats.org/officeDocument/2006/relationships/hyperlink" Target="https://pbs.twimg.com/media/D9XNMfwXsAAASFF.jpg" TargetMode="External" /><Relationship Id="rId80" Type="http://schemas.openxmlformats.org/officeDocument/2006/relationships/hyperlink" Target="https://pbs.twimg.com/media/D9cIwXhX4AA-CcY.jpg" TargetMode="External" /><Relationship Id="rId81" Type="http://schemas.openxmlformats.org/officeDocument/2006/relationships/hyperlink" Target="https://pbs.twimg.com/media/D9cIwXhX4AA-CcY.jpg" TargetMode="External" /><Relationship Id="rId82" Type="http://schemas.openxmlformats.org/officeDocument/2006/relationships/hyperlink" Target="https://pbs.twimg.com/media/D9R0UUKWwAAfOf2.jpg" TargetMode="External" /><Relationship Id="rId83" Type="http://schemas.openxmlformats.org/officeDocument/2006/relationships/hyperlink" Target="https://pbs.twimg.com/media/D9baV0yWkAEq3T3.jpg" TargetMode="External" /><Relationship Id="rId84" Type="http://schemas.openxmlformats.org/officeDocument/2006/relationships/hyperlink" Target="https://pbs.twimg.com/media/D9bdhl_W4AArinj.jpg" TargetMode="External" /><Relationship Id="rId85" Type="http://schemas.openxmlformats.org/officeDocument/2006/relationships/hyperlink" Target="http://pbs.twimg.com/profile_images/631815682917834754/YD0pRfFH_normal.jpg" TargetMode="External" /><Relationship Id="rId86" Type="http://schemas.openxmlformats.org/officeDocument/2006/relationships/hyperlink" Target="http://pbs.twimg.com/profile_images/902259552762167300/Bqx20mxA_normal.jpg" TargetMode="External" /><Relationship Id="rId87" Type="http://schemas.openxmlformats.org/officeDocument/2006/relationships/hyperlink" Target="http://pbs.twimg.com/profile_images/1131523520146550785/Mk80b1vF_normal.jpg" TargetMode="External" /><Relationship Id="rId88" Type="http://schemas.openxmlformats.org/officeDocument/2006/relationships/hyperlink" Target="http://pbs.twimg.com/profile_images/1140465592064864256/vsU-n17a_normal.png" TargetMode="External" /><Relationship Id="rId89" Type="http://schemas.openxmlformats.org/officeDocument/2006/relationships/hyperlink" Target="http://pbs.twimg.com/profile_images/1140465592064864256/vsU-n17a_normal.png" TargetMode="External" /><Relationship Id="rId90" Type="http://schemas.openxmlformats.org/officeDocument/2006/relationships/hyperlink" Target="http://pbs.twimg.com/profile_images/1138595554261458944/lvi7wMHs_normal.png" TargetMode="External" /><Relationship Id="rId91" Type="http://schemas.openxmlformats.org/officeDocument/2006/relationships/hyperlink" Target="http://pbs.twimg.com/profile_images/1138595554261458944/lvi7wMHs_normal.png" TargetMode="External" /><Relationship Id="rId92" Type="http://schemas.openxmlformats.org/officeDocument/2006/relationships/hyperlink" Target="http://pbs.twimg.com/profile_images/1135008740074303488/fSO9jOmB_normal.jpg" TargetMode="External" /><Relationship Id="rId93" Type="http://schemas.openxmlformats.org/officeDocument/2006/relationships/hyperlink" Target="http://pbs.twimg.com/profile_images/1135008740074303488/fSO9jOmB_normal.jpg" TargetMode="External" /><Relationship Id="rId94" Type="http://schemas.openxmlformats.org/officeDocument/2006/relationships/hyperlink" Target="http://pbs.twimg.com/profile_images/1137635232083955712/4JfxOLkQ_normal.jpg" TargetMode="External" /><Relationship Id="rId95" Type="http://schemas.openxmlformats.org/officeDocument/2006/relationships/hyperlink" Target="http://pbs.twimg.com/profile_images/866043686257176577/AixmKIK4_normal.jpg" TargetMode="External" /><Relationship Id="rId96" Type="http://schemas.openxmlformats.org/officeDocument/2006/relationships/hyperlink" Target="http://pbs.twimg.com/profile_images/866043686257176577/AixmKIK4_normal.jpg" TargetMode="External" /><Relationship Id="rId97" Type="http://schemas.openxmlformats.org/officeDocument/2006/relationships/hyperlink" Target="http://pbs.twimg.com/profile_images/866043686257176577/AixmKIK4_normal.jpg" TargetMode="External" /><Relationship Id="rId98" Type="http://schemas.openxmlformats.org/officeDocument/2006/relationships/hyperlink" Target="http://pbs.twimg.com/profile_images/1127502891315449857/-TLDuir9_normal.jpg" TargetMode="External" /><Relationship Id="rId99" Type="http://schemas.openxmlformats.org/officeDocument/2006/relationships/hyperlink" Target="http://pbs.twimg.com/profile_images/1068408490258046976/-oDTaBxW_normal.jpg" TargetMode="External" /><Relationship Id="rId100" Type="http://schemas.openxmlformats.org/officeDocument/2006/relationships/hyperlink" Target="http://pbs.twimg.com/profile_images/1139286976304041984/KlxMJsr6_normal.jpg" TargetMode="External" /><Relationship Id="rId101" Type="http://schemas.openxmlformats.org/officeDocument/2006/relationships/hyperlink" Target="http://pbs.twimg.com/profile_images/1096803484190552065/AMacUoFa_normal.png" TargetMode="External" /><Relationship Id="rId102" Type="http://schemas.openxmlformats.org/officeDocument/2006/relationships/hyperlink" Target="http://pbs.twimg.com/profile_images/1096803484190552065/AMacUoFa_normal.png" TargetMode="External" /><Relationship Id="rId103" Type="http://schemas.openxmlformats.org/officeDocument/2006/relationships/hyperlink" Target="http://pbs.twimg.com/profile_images/1096803484190552065/AMacUoFa_normal.png" TargetMode="External" /><Relationship Id="rId104" Type="http://schemas.openxmlformats.org/officeDocument/2006/relationships/hyperlink" Target="http://pbs.twimg.com/profile_images/1096803484190552065/AMacUoFa_normal.png" TargetMode="External" /><Relationship Id="rId105" Type="http://schemas.openxmlformats.org/officeDocument/2006/relationships/hyperlink" Target="http://pbs.twimg.com/profile_images/1134850215800762368/9OyczQcA_normal.png" TargetMode="External" /><Relationship Id="rId106" Type="http://schemas.openxmlformats.org/officeDocument/2006/relationships/hyperlink" Target="http://pbs.twimg.com/profile_images/1133799351682134016/gpSYJMAG_normal.jpg" TargetMode="External" /><Relationship Id="rId107" Type="http://schemas.openxmlformats.org/officeDocument/2006/relationships/hyperlink" Target="http://pbs.twimg.com/profile_images/1133799351682134016/gpSYJMAG_normal.jpg" TargetMode="External" /><Relationship Id="rId108" Type="http://schemas.openxmlformats.org/officeDocument/2006/relationships/hyperlink" Target="http://pbs.twimg.com/profile_images/1133799351682134016/gpSYJMAG_normal.jpg" TargetMode="External" /><Relationship Id="rId109" Type="http://schemas.openxmlformats.org/officeDocument/2006/relationships/hyperlink" Target="http://pbs.twimg.com/profile_images/1138501852943667200/SZ5rtb4O_normal.jpg" TargetMode="External" /><Relationship Id="rId110" Type="http://schemas.openxmlformats.org/officeDocument/2006/relationships/hyperlink" Target="http://pbs.twimg.com/profile_images/1138501852943667200/SZ5rtb4O_normal.jpg" TargetMode="External" /><Relationship Id="rId111" Type="http://schemas.openxmlformats.org/officeDocument/2006/relationships/hyperlink" Target="http://pbs.twimg.com/profile_images/1138966267119845376/hb-7IZSb_normal.jpg" TargetMode="External" /><Relationship Id="rId112" Type="http://schemas.openxmlformats.org/officeDocument/2006/relationships/hyperlink" Target="http://pbs.twimg.com/profile_images/1138966267119845376/hb-7IZSb_normal.jpg" TargetMode="External" /><Relationship Id="rId113" Type="http://schemas.openxmlformats.org/officeDocument/2006/relationships/hyperlink" Target="http://pbs.twimg.com/profile_images/1138966267119845376/hb-7IZSb_normal.jpg" TargetMode="External" /><Relationship Id="rId114" Type="http://schemas.openxmlformats.org/officeDocument/2006/relationships/hyperlink" Target="http://pbs.twimg.com/profile_images/1138966267119845376/hb-7IZSb_normal.jpg" TargetMode="External" /><Relationship Id="rId115" Type="http://schemas.openxmlformats.org/officeDocument/2006/relationships/hyperlink" Target="http://pbs.twimg.com/profile_images/1141541189126172673/i8CHLQI1_normal.jpg" TargetMode="External" /><Relationship Id="rId116" Type="http://schemas.openxmlformats.org/officeDocument/2006/relationships/hyperlink" Target="http://pbs.twimg.com/profile_images/1141541189126172673/i8CHLQI1_normal.jpg" TargetMode="External" /><Relationship Id="rId117" Type="http://schemas.openxmlformats.org/officeDocument/2006/relationships/hyperlink" Target="http://pbs.twimg.com/profile_images/1109148913041358848/x3QkvGpt_normal.jpg" TargetMode="External" /><Relationship Id="rId118" Type="http://schemas.openxmlformats.org/officeDocument/2006/relationships/hyperlink" Target="http://pbs.twimg.com/profile_images/1139699739979481089/ZO_o1GZG_normal.png" TargetMode="External" /><Relationship Id="rId119" Type="http://schemas.openxmlformats.org/officeDocument/2006/relationships/hyperlink" Target="http://pbs.twimg.com/profile_images/1119112852319526912/GgeNi3hQ_normal.png" TargetMode="External" /><Relationship Id="rId120" Type="http://schemas.openxmlformats.org/officeDocument/2006/relationships/hyperlink" Target="http://pbs.twimg.com/profile_images/1051084540616298497/GIdyZnRf_normal.jpg" TargetMode="External" /><Relationship Id="rId121" Type="http://schemas.openxmlformats.org/officeDocument/2006/relationships/hyperlink" Target="http://pbs.twimg.com/profile_images/1137739229780295680/Dz5EIhi4_normal.jpg" TargetMode="External" /><Relationship Id="rId122" Type="http://schemas.openxmlformats.org/officeDocument/2006/relationships/hyperlink" Target="http://pbs.twimg.com/profile_images/1137739229780295680/Dz5EIhi4_normal.jpg" TargetMode="External" /><Relationship Id="rId123" Type="http://schemas.openxmlformats.org/officeDocument/2006/relationships/hyperlink" Target="http://pbs.twimg.com/profile_images/1137739229780295680/Dz5EIhi4_normal.jpg" TargetMode="External" /><Relationship Id="rId124" Type="http://schemas.openxmlformats.org/officeDocument/2006/relationships/hyperlink" Target="http://pbs.twimg.com/profile_images/1137739229780295680/Dz5EIhi4_normal.jpg" TargetMode="External" /><Relationship Id="rId125" Type="http://schemas.openxmlformats.org/officeDocument/2006/relationships/hyperlink" Target="http://pbs.twimg.com/profile_images/1132139406599557120/k7e_33LX_normal.jpg" TargetMode="External" /><Relationship Id="rId126" Type="http://schemas.openxmlformats.org/officeDocument/2006/relationships/hyperlink" Target="http://pbs.twimg.com/profile_images/1080058507385176064/eyjDkzUO_normal.jpg" TargetMode="External" /><Relationship Id="rId127" Type="http://schemas.openxmlformats.org/officeDocument/2006/relationships/hyperlink" Target="http://pbs.twimg.com/profile_images/1069293784779829249/yRJZW7gW_normal.jpg" TargetMode="External" /><Relationship Id="rId128" Type="http://schemas.openxmlformats.org/officeDocument/2006/relationships/hyperlink" Target="https://pbs.twimg.com/media/D9R0UUKWwAAfOf2.jpg" TargetMode="External" /><Relationship Id="rId129" Type="http://schemas.openxmlformats.org/officeDocument/2006/relationships/hyperlink" Target="http://pbs.twimg.com/profile_images/2858297971/4ee5a4f1a81c057d05e540d2252da658_normal.jpeg" TargetMode="External" /><Relationship Id="rId130" Type="http://schemas.openxmlformats.org/officeDocument/2006/relationships/hyperlink" Target="http://pbs.twimg.com/profile_images/998583437471629312/oxbmFWzq_normal.jpg" TargetMode="External" /><Relationship Id="rId131" Type="http://schemas.openxmlformats.org/officeDocument/2006/relationships/hyperlink" Target="http://pbs.twimg.com/profile_images/1118610264813916161/TrzTIYI2_normal.jpg" TargetMode="External" /><Relationship Id="rId132" Type="http://schemas.openxmlformats.org/officeDocument/2006/relationships/hyperlink" Target="http://pbs.twimg.com/profile_images/880930622683959297/UKOswO1r_normal.jpg" TargetMode="External" /><Relationship Id="rId133" Type="http://schemas.openxmlformats.org/officeDocument/2006/relationships/hyperlink" Target="http://pbs.twimg.com/profile_images/880930622683959297/UKOswO1r_normal.jpg" TargetMode="External" /><Relationship Id="rId134" Type="http://schemas.openxmlformats.org/officeDocument/2006/relationships/hyperlink" Target="http://pbs.twimg.com/profile_images/662464628069306369/zef1_v9i_normal.jpg" TargetMode="External" /><Relationship Id="rId135" Type="http://schemas.openxmlformats.org/officeDocument/2006/relationships/hyperlink" Target="http://pbs.twimg.com/profile_images/581207095/FALL_2009_1_normal.jpg" TargetMode="External" /><Relationship Id="rId136" Type="http://schemas.openxmlformats.org/officeDocument/2006/relationships/hyperlink" Target="http://pbs.twimg.com/profile_images/581207095/FALL_2009_1_normal.jpg" TargetMode="External" /><Relationship Id="rId137" Type="http://schemas.openxmlformats.org/officeDocument/2006/relationships/hyperlink" Target="http://pbs.twimg.com/profile_images/581207095/FALL_2009_1_normal.jpg" TargetMode="External" /><Relationship Id="rId138" Type="http://schemas.openxmlformats.org/officeDocument/2006/relationships/hyperlink" Target="https://pbs.twimg.com/media/D9bgfWPX4AUz0ii.jpg" TargetMode="External" /><Relationship Id="rId139" Type="http://schemas.openxmlformats.org/officeDocument/2006/relationships/hyperlink" Target="https://pbs.twimg.com/media/D9bkS7wWwAEP5X4.jpg" TargetMode="External" /><Relationship Id="rId140" Type="http://schemas.openxmlformats.org/officeDocument/2006/relationships/hyperlink" Target="http://pbs.twimg.com/profile_images/1140463134986997760/KcmB_T4b_normal.jpg" TargetMode="External" /><Relationship Id="rId141" Type="http://schemas.openxmlformats.org/officeDocument/2006/relationships/hyperlink" Target="http://pbs.twimg.com/profile_images/562473304704176129/xCzVAroO_normal.jpeg" TargetMode="External" /><Relationship Id="rId142" Type="http://schemas.openxmlformats.org/officeDocument/2006/relationships/hyperlink" Target="http://pbs.twimg.com/profile_images/1083999760292278272/JgihN60Y_normal.jpg" TargetMode="External" /><Relationship Id="rId143" Type="http://schemas.openxmlformats.org/officeDocument/2006/relationships/hyperlink" Target="http://pbs.twimg.com/profile_images/1030117437537058816/j0-rWLRQ_normal.jpg" TargetMode="External" /><Relationship Id="rId144" Type="http://schemas.openxmlformats.org/officeDocument/2006/relationships/hyperlink" Target="http://pbs.twimg.com/profile_images/1030117437537058816/j0-rWLRQ_normal.jpg" TargetMode="External" /><Relationship Id="rId145" Type="http://schemas.openxmlformats.org/officeDocument/2006/relationships/hyperlink" Target="http://pbs.twimg.com/profile_images/1030117437537058816/j0-rWLRQ_normal.jpg" TargetMode="External" /><Relationship Id="rId146" Type="http://schemas.openxmlformats.org/officeDocument/2006/relationships/hyperlink" Target="http://pbs.twimg.com/profile_images/1030117437537058816/j0-rWLRQ_normal.jpg" TargetMode="External" /><Relationship Id="rId147" Type="http://schemas.openxmlformats.org/officeDocument/2006/relationships/hyperlink" Target="http://pbs.twimg.com/profile_images/378800000549479787/b7c78503fb90252da88052bd73bdf6a6_normal.jpeg" TargetMode="External" /><Relationship Id="rId148" Type="http://schemas.openxmlformats.org/officeDocument/2006/relationships/hyperlink" Target="http://pbs.twimg.com/profile_images/856979401459863552/9qHemIQL_normal.jpg" TargetMode="External" /><Relationship Id="rId149" Type="http://schemas.openxmlformats.org/officeDocument/2006/relationships/hyperlink" Target="http://pbs.twimg.com/profile_images/1137213218806468608/DR86RqW1_normal.jpg" TargetMode="External" /><Relationship Id="rId150" Type="http://schemas.openxmlformats.org/officeDocument/2006/relationships/hyperlink" Target="http://pbs.twimg.com/profile_images/1124832169933754369/2mY4TEQ6_normal.jpg" TargetMode="External" /><Relationship Id="rId151" Type="http://schemas.openxmlformats.org/officeDocument/2006/relationships/hyperlink" Target="http://pbs.twimg.com/profile_images/837006929511792656/pGxyQnRj_normal.jpg" TargetMode="External" /><Relationship Id="rId152" Type="http://schemas.openxmlformats.org/officeDocument/2006/relationships/hyperlink" Target="http://pbs.twimg.com/profile_images/1045074386439610372/ec7VvQf7_normal.jpg" TargetMode="External" /><Relationship Id="rId153" Type="http://schemas.openxmlformats.org/officeDocument/2006/relationships/hyperlink" Target="http://pbs.twimg.com/profile_images/1186485845/logo_normal.jpg" TargetMode="External" /><Relationship Id="rId154" Type="http://schemas.openxmlformats.org/officeDocument/2006/relationships/hyperlink" Target="http://pbs.twimg.com/profile_images/1141354160291569664/hKYp8pRy_normal.jpg" TargetMode="External" /><Relationship Id="rId155" Type="http://schemas.openxmlformats.org/officeDocument/2006/relationships/hyperlink" Target="http://pbs.twimg.com/profile_images/1141354160291569664/hKYp8pRy_normal.jpg" TargetMode="External" /><Relationship Id="rId156" Type="http://schemas.openxmlformats.org/officeDocument/2006/relationships/hyperlink" Target="http://pbs.twimg.com/profile_images/1141354160291569664/hKYp8pRy_normal.jpg" TargetMode="External" /><Relationship Id="rId157" Type="http://schemas.openxmlformats.org/officeDocument/2006/relationships/hyperlink" Target="http://pbs.twimg.com/profile_images/1141354160291569664/hKYp8pRy_normal.jpg" TargetMode="External" /><Relationship Id="rId158" Type="http://schemas.openxmlformats.org/officeDocument/2006/relationships/hyperlink" Target="http://pbs.twimg.com/profile_images/1141354160291569664/hKYp8pRy_normal.jpg" TargetMode="External" /><Relationship Id="rId159" Type="http://schemas.openxmlformats.org/officeDocument/2006/relationships/hyperlink" Target="http://pbs.twimg.com/profile_images/1141354160291569664/hKYp8pRy_normal.jpg" TargetMode="External" /><Relationship Id="rId160" Type="http://schemas.openxmlformats.org/officeDocument/2006/relationships/hyperlink" Target="http://pbs.twimg.com/profile_images/1141354160291569664/hKYp8pRy_normal.jpg" TargetMode="External" /><Relationship Id="rId161" Type="http://schemas.openxmlformats.org/officeDocument/2006/relationships/hyperlink" Target="http://pbs.twimg.com/profile_images/1141354160291569664/hKYp8pRy_normal.jpg" TargetMode="External" /><Relationship Id="rId162" Type="http://schemas.openxmlformats.org/officeDocument/2006/relationships/hyperlink" Target="https://pbs.twimg.com/media/D9b2wu3XoAEuhbp.jpg" TargetMode="External" /><Relationship Id="rId163" Type="http://schemas.openxmlformats.org/officeDocument/2006/relationships/hyperlink" Target="https://pbs.twimg.com/media/D9b21E5XkAgFLEi.jpg" TargetMode="External" /><Relationship Id="rId164" Type="http://schemas.openxmlformats.org/officeDocument/2006/relationships/hyperlink" Target="https://pbs.twimg.com/media/D9b259BW4AAxpPj.jpg" TargetMode="External" /><Relationship Id="rId165" Type="http://schemas.openxmlformats.org/officeDocument/2006/relationships/hyperlink" Target="https://pbs.twimg.com/media/D9b2-QhWwAIM-vO.jpg" TargetMode="External" /><Relationship Id="rId166" Type="http://schemas.openxmlformats.org/officeDocument/2006/relationships/hyperlink" Target="http://pbs.twimg.com/profile_images/1141354160291569664/hKYp8pRy_normal.jpg" TargetMode="External" /><Relationship Id="rId167" Type="http://schemas.openxmlformats.org/officeDocument/2006/relationships/hyperlink" Target="http://pbs.twimg.com/profile_images/1114178283434803201/iMxmSD9S_normal.jpg" TargetMode="External" /><Relationship Id="rId168" Type="http://schemas.openxmlformats.org/officeDocument/2006/relationships/hyperlink" Target="https://pbs.twimg.com/media/D9b2-QhWwAIM-vO.jpg" TargetMode="External" /><Relationship Id="rId169" Type="http://schemas.openxmlformats.org/officeDocument/2006/relationships/hyperlink" Target="https://pbs.twimg.com/media/D9b2wu3XoAEuhbp.jpg" TargetMode="External" /><Relationship Id="rId170" Type="http://schemas.openxmlformats.org/officeDocument/2006/relationships/hyperlink" Target="http://pbs.twimg.com/profile_images/1138288524157865984/e1P-5B3G_normal.jpg" TargetMode="External" /><Relationship Id="rId171" Type="http://schemas.openxmlformats.org/officeDocument/2006/relationships/hyperlink" Target="http://pbs.twimg.com/profile_images/1138288524157865984/e1P-5B3G_normal.jpg" TargetMode="External" /><Relationship Id="rId172" Type="http://schemas.openxmlformats.org/officeDocument/2006/relationships/hyperlink" Target="http://pbs.twimg.com/profile_images/1124915983456526336/J_uqsuhr_normal.jpg" TargetMode="External" /><Relationship Id="rId173" Type="http://schemas.openxmlformats.org/officeDocument/2006/relationships/hyperlink" Target="http://pbs.twimg.com/profile_images/1125826597330677760/4Oqz31QN_normal.jpg" TargetMode="External" /><Relationship Id="rId174" Type="http://schemas.openxmlformats.org/officeDocument/2006/relationships/hyperlink" Target="http://pbs.twimg.com/profile_images/1125826597330677760/4Oqz31QN_normal.jpg" TargetMode="External" /><Relationship Id="rId175" Type="http://schemas.openxmlformats.org/officeDocument/2006/relationships/hyperlink" Target="http://pbs.twimg.com/profile_images/1141392532846174208/mXJ5WITc_normal.jpg" TargetMode="External" /><Relationship Id="rId176" Type="http://schemas.openxmlformats.org/officeDocument/2006/relationships/hyperlink" Target="http://pbs.twimg.com/profile_images/841787689888182272/kiD16vU7_normal.jpg" TargetMode="External" /><Relationship Id="rId177" Type="http://schemas.openxmlformats.org/officeDocument/2006/relationships/hyperlink" Target="http://pbs.twimg.com/profile_images/841787689888182272/kiD16vU7_normal.jpg" TargetMode="External" /><Relationship Id="rId178" Type="http://schemas.openxmlformats.org/officeDocument/2006/relationships/hyperlink" Target="http://pbs.twimg.com/profile_images/841787689888182272/kiD16vU7_normal.jpg" TargetMode="External" /><Relationship Id="rId179" Type="http://schemas.openxmlformats.org/officeDocument/2006/relationships/hyperlink" Target="http://pbs.twimg.com/profile_images/841787689888182272/kiD16vU7_normal.jpg" TargetMode="External" /><Relationship Id="rId180" Type="http://schemas.openxmlformats.org/officeDocument/2006/relationships/hyperlink" Target="http://pbs.twimg.com/profile_images/1793554320/ssf_normal.jpg" TargetMode="External" /><Relationship Id="rId181" Type="http://schemas.openxmlformats.org/officeDocument/2006/relationships/hyperlink" Target="http://pbs.twimg.com/profile_images/2287834146/DWSS_normal.jpg" TargetMode="External" /><Relationship Id="rId182" Type="http://schemas.openxmlformats.org/officeDocument/2006/relationships/hyperlink" Target="http://pbs.twimg.com/profile_images/506712877617541122/FhVq0Lon_normal.png" TargetMode="External" /><Relationship Id="rId183" Type="http://schemas.openxmlformats.org/officeDocument/2006/relationships/hyperlink" Target="http://pbs.twimg.com/profile_images/506712877617541122/FhVq0Lon_normal.png" TargetMode="External" /><Relationship Id="rId184" Type="http://schemas.openxmlformats.org/officeDocument/2006/relationships/hyperlink" Target="http://pbs.twimg.com/profile_images/1136330506788675589/tOGsQQBV_normal.jpg" TargetMode="External" /><Relationship Id="rId185" Type="http://schemas.openxmlformats.org/officeDocument/2006/relationships/hyperlink" Target="http://pbs.twimg.com/profile_images/1136330506788675589/tOGsQQBV_normal.jpg" TargetMode="External" /><Relationship Id="rId186" Type="http://schemas.openxmlformats.org/officeDocument/2006/relationships/hyperlink" Target="http://pbs.twimg.com/profile_images/1132523648466673665/-KyPn9rk_normal.jpg" TargetMode="External" /><Relationship Id="rId187" Type="http://schemas.openxmlformats.org/officeDocument/2006/relationships/hyperlink" Target="http://pbs.twimg.com/profile_images/1132523648466673665/-KyPn9rk_normal.jpg" TargetMode="External" /><Relationship Id="rId188" Type="http://schemas.openxmlformats.org/officeDocument/2006/relationships/hyperlink" Target="https://pbs.twimg.com/media/D9cJwT_WkAAAf2j.jpg" TargetMode="External" /><Relationship Id="rId189" Type="http://schemas.openxmlformats.org/officeDocument/2006/relationships/hyperlink" Target="http://pbs.twimg.com/profile_images/1138468071415267328/_iICO_0c_normal.jpg" TargetMode="External" /><Relationship Id="rId190" Type="http://schemas.openxmlformats.org/officeDocument/2006/relationships/hyperlink" Target="http://pbs.twimg.com/profile_images/1138468071415267328/_iICO_0c_normal.jpg" TargetMode="External" /><Relationship Id="rId191" Type="http://schemas.openxmlformats.org/officeDocument/2006/relationships/hyperlink" Target="http://pbs.twimg.com/profile_images/1133502642230104065/kO4Al-DH_normal.jpg" TargetMode="External" /><Relationship Id="rId192" Type="http://schemas.openxmlformats.org/officeDocument/2006/relationships/hyperlink" Target="http://pbs.twimg.com/profile_images/1133502642230104065/kO4Al-DH_normal.jpg" TargetMode="External" /><Relationship Id="rId193" Type="http://schemas.openxmlformats.org/officeDocument/2006/relationships/hyperlink" Target="http://pbs.twimg.com/profile_images/1131716930526695425/U2tWLvUb_normal.jpg" TargetMode="External" /><Relationship Id="rId194" Type="http://schemas.openxmlformats.org/officeDocument/2006/relationships/hyperlink" Target="http://pbs.twimg.com/profile_images/1131716930526695425/U2tWLvUb_normal.jpg" TargetMode="External" /><Relationship Id="rId195" Type="http://schemas.openxmlformats.org/officeDocument/2006/relationships/hyperlink" Target="http://pbs.twimg.com/profile_images/1104905899183882241/aKjwOwvB_normal.png" TargetMode="External" /><Relationship Id="rId196" Type="http://schemas.openxmlformats.org/officeDocument/2006/relationships/hyperlink" Target="http://pbs.twimg.com/profile_images/1104905899183882241/aKjwOwvB_normal.png" TargetMode="External" /><Relationship Id="rId197" Type="http://schemas.openxmlformats.org/officeDocument/2006/relationships/hyperlink" Target="http://pbs.twimg.com/profile_images/1135684543288156160/4QHhl96a_normal.jpg" TargetMode="External" /><Relationship Id="rId198" Type="http://schemas.openxmlformats.org/officeDocument/2006/relationships/hyperlink" Target="http://pbs.twimg.com/profile_images/1135684543288156160/4QHhl96a_normal.jpg" TargetMode="External" /><Relationship Id="rId199" Type="http://schemas.openxmlformats.org/officeDocument/2006/relationships/hyperlink" Target="http://pbs.twimg.com/profile_images/1141313543838605312/n1TmcQEa_normal.jpg" TargetMode="External" /><Relationship Id="rId200" Type="http://schemas.openxmlformats.org/officeDocument/2006/relationships/hyperlink" Target="http://pbs.twimg.com/profile_images/1141313543838605312/n1TmcQEa_normal.jpg" TargetMode="External" /><Relationship Id="rId201" Type="http://schemas.openxmlformats.org/officeDocument/2006/relationships/hyperlink" Target="http://pbs.twimg.com/profile_images/1133659395580223489/NSiHkb7Z_normal.jpg" TargetMode="External" /><Relationship Id="rId202" Type="http://schemas.openxmlformats.org/officeDocument/2006/relationships/hyperlink" Target="http://pbs.twimg.com/profile_images/1133659395580223489/NSiHkb7Z_normal.jpg" TargetMode="External" /><Relationship Id="rId203" Type="http://schemas.openxmlformats.org/officeDocument/2006/relationships/hyperlink" Target="http://pbs.twimg.com/profile_images/1113031330273538049/OhgaJWDe_normal.jpg" TargetMode="External" /><Relationship Id="rId204" Type="http://schemas.openxmlformats.org/officeDocument/2006/relationships/hyperlink" Target="http://pbs.twimg.com/profile_images/1113031330273538049/OhgaJWDe_normal.jpg" TargetMode="External" /><Relationship Id="rId205" Type="http://schemas.openxmlformats.org/officeDocument/2006/relationships/hyperlink" Target="http://pbs.twimg.com/profile_images/1113031330273538049/OhgaJWDe_normal.jpg" TargetMode="External" /><Relationship Id="rId206" Type="http://schemas.openxmlformats.org/officeDocument/2006/relationships/hyperlink" Target="http://pbs.twimg.com/profile_images/951149064556564480/nhrHpA4-_normal.jpg" TargetMode="External" /><Relationship Id="rId207" Type="http://schemas.openxmlformats.org/officeDocument/2006/relationships/hyperlink" Target="http://pbs.twimg.com/profile_images/951149064556564480/nhrHpA4-_normal.jpg" TargetMode="External" /><Relationship Id="rId208" Type="http://schemas.openxmlformats.org/officeDocument/2006/relationships/hyperlink" Target="http://pbs.twimg.com/profile_images/1140748707727577089/5aqvDDDs_normal.jpg" TargetMode="External" /><Relationship Id="rId209" Type="http://schemas.openxmlformats.org/officeDocument/2006/relationships/hyperlink" Target="http://pbs.twimg.com/profile_images/1140748707727577089/5aqvDDDs_normal.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abs.twimg.com/sticky/default_profile_images/default_profile_normal.png" TargetMode="External" /><Relationship Id="rId212" Type="http://schemas.openxmlformats.org/officeDocument/2006/relationships/hyperlink" Target="http://pbs.twimg.com/profile_images/868659609199718400/lxdUUog5_normal.jpg" TargetMode="External" /><Relationship Id="rId213" Type="http://schemas.openxmlformats.org/officeDocument/2006/relationships/hyperlink" Target="http://pbs.twimg.com/profile_images/868659609199718400/lxdUUog5_normal.jpg" TargetMode="External" /><Relationship Id="rId214" Type="http://schemas.openxmlformats.org/officeDocument/2006/relationships/hyperlink" Target="http://abs.twimg.com/sticky/default_profile_images/default_profile_normal.pn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s://pbs.twimg.com/media/D9cWIemVUAAvoow.jpg" TargetMode="External" /><Relationship Id="rId217" Type="http://schemas.openxmlformats.org/officeDocument/2006/relationships/hyperlink" Target="https://pbs.twimg.com/media/D9cWIemVUAAvoow.jpg" TargetMode="External" /><Relationship Id="rId218" Type="http://schemas.openxmlformats.org/officeDocument/2006/relationships/hyperlink" Target="http://pbs.twimg.com/profile_images/1141430923310899201/j_j0fm9c_normal.jpg" TargetMode="External" /><Relationship Id="rId219" Type="http://schemas.openxmlformats.org/officeDocument/2006/relationships/hyperlink" Target="http://pbs.twimg.com/profile_images/1141430923310899201/j_j0fm9c_normal.jpg" TargetMode="External" /><Relationship Id="rId220" Type="http://schemas.openxmlformats.org/officeDocument/2006/relationships/hyperlink" Target="http://pbs.twimg.com/profile_images/1119649486660349958/WyOJhFVS_normal.png" TargetMode="External" /><Relationship Id="rId221" Type="http://schemas.openxmlformats.org/officeDocument/2006/relationships/hyperlink" Target="http://pbs.twimg.com/profile_images/1119649486660349958/WyOJhFVS_normal.png" TargetMode="External" /><Relationship Id="rId222" Type="http://schemas.openxmlformats.org/officeDocument/2006/relationships/hyperlink" Target="http://pbs.twimg.com/profile_images/996962083144060929/4hOzq_cY_normal.jpg" TargetMode="External" /><Relationship Id="rId223" Type="http://schemas.openxmlformats.org/officeDocument/2006/relationships/hyperlink" Target="http://pbs.twimg.com/profile_images/996962083144060929/4hOzq_cY_normal.jpg" TargetMode="External" /><Relationship Id="rId224" Type="http://schemas.openxmlformats.org/officeDocument/2006/relationships/hyperlink" Target="http://pbs.twimg.com/profile_images/996962083144060929/4hOzq_cY_normal.jpg" TargetMode="External" /><Relationship Id="rId225" Type="http://schemas.openxmlformats.org/officeDocument/2006/relationships/hyperlink" Target="http://pbs.twimg.com/profile_images/996962083144060929/4hOzq_cY_normal.jpg" TargetMode="External" /><Relationship Id="rId226" Type="http://schemas.openxmlformats.org/officeDocument/2006/relationships/hyperlink" Target="http://pbs.twimg.com/profile_images/996962083144060929/4hOzq_cY_normal.jpg" TargetMode="External" /><Relationship Id="rId227" Type="http://schemas.openxmlformats.org/officeDocument/2006/relationships/hyperlink" Target="http://pbs.twimg.com/profile_images/996962083144060929/4hOzq_cY_normal.jpg" TargetMode="External" /><Relationship Id="rId228" Type="http://schemas.openxmlformats.org/officeDocument/2006/relationships/hyperlink" Target="http://pbs.twimg.com/profile_images/996962083144060929/4hOzq_cY_normal.jpg" TargetMode="External" /><Relationship Id="rId229" Type="http://schemas.openxmlformats.org/officeDocument/2006/relationships/hyperlink" Target="http://pbs.twimg.com/profile_images/996962083144060929/4hOzq_cY_normal.jpg" TargetMode="External" /><Relationship Id="rId230" Type="http://schemas.openxmlformats.org/officeDocument/2006/relationships/hyperlink" Target="http://pbs.twimg.com/profile_images/996962083144060929/4hOzq_cY_normal.jpg" TargetMode="External" /><Relationship Id="rId231" Type="http://schemas.openxmlformats.org/officeDocument/2006/relationships/hyperlink" Target="http://pbs.twimg.com/profile_images/1127667964281409536/M4hAM66Y_normal.png" TargetMode="External" /><Relationship Id="rId232" Type="http://schemas.openxmlformats.org/officeDocument/2006/relationships/hyperlink" Target="http://pbs.twimg.com/profile_images/976478701209694209/ZGF2JMTM_normal.jpg" TargetMode="External" /><Relationship Id="rId233" Type="http://schemas.openxmlformats.org/officeDocument/2006/relationships/hyperlink" Target="http://pbs.twimg.com/profile_images/976478701209694209/ZGF2JMTM_normal.jpg" TargetMode="External" /><Relationship Id="rId234" Type="http://schemas.openxmlformats.org/officeDocument/2006/relationships/hyperlink" Target="http://pbs.twimg.com/profile_images/1141169819535810560/xShDCokV_normal.jpg" TargetMode="External" /><Relationship Id="rId235" Type="http://schemas.openxmlformats.org/officeDocument/2006/relationships/hyperlink" Target="http://pbs.twimg.com/profile_images/1141169819535810560/xShDCokV_normal.jpg" TargetMode="External" /><Relationship Id="rId236" Type="http://schemas.openxmlformats.org/officeDocument/2006/relationships/hyperlink" Target="http://pbs.twimg.com/profile_images/1128320167979769856/lMMEYZz8_normal.jpg" TargetMode="External" /><Relationship Id="rId237" Type="http://schemas.openxmlformats.org/officeDocument/2006/relationships/hyperlink" Target="http://pbs.twimg.com/profile_images/1128320167979769856/lMMEYZz8_normal.jpg" TargetMode="External" /><Relationship Id="rId238" Type="http://schemas.openxmlformats.org/officeDocument/2006/relationships/hyperlink" Target="http://pbs.twimg.com/profile_images/971205238819454976/xVXsgcB-_normal.jpg" TargetMode="External" /><Relationship Id="rId239" Type="http://schemas.openxmlformats.org/officeDocument/2006/relationships/hyperlink" Target="http://pbs.twimg.com/profile_images/971205238819454976/xVXsgcB-_normal.jpg" TargetMode="External" /><Relationship Id="rId240" Type="http://schemas.openxmlformats.org/officeDocument/2006/relationships/hyperlink" Target="http://pbs.twimg.com/profile_images/1139034366758121472/AnVyeaGB_normal.jpg" TargetMode="External" /><Relationship Id="rId241" Type="http://schemas.openxmlformats.org/officeDocument/2006/relationships/hyperlink" Target="http://pbs.twimg.com/profile_images/1139034366758121472/AnVyeaGB_normal.jpg" TargetMode="External" /><Relationship Id="rId242" Type="http://schemas.openxmlformats.org/officeDocument/2006/relationships/hyperlink" Target="http://pbs.twimg.com/profile_images/1126219072125984773/WNqOdlL3_normal.jpg" TargetMode="External" /><Relationship Id="rId243" Type="http://schemas.openxmlformats.org/officeDocument/2006/relationships/hyperlink" Target="http://pbs.twimg.com/profile_images/1126219072125984773/WNqOdlL3_normal.jpg" TargetMode="External" /><Relationship Id="rId244" Type="http://schemas.openxmlformats.org/officeDocument/2006/relationships/hyperlink" Target="http://pbs.twimg.com/profile_images/1086907527663480832/EVHHsjcj_normal.jpg" TargetMode="External" /><Relationship Id="rId245" Type="http://schemas.openxmlformats.org/officeDocument/2006/relationships/hyperlink" Target="http://pbs.twimg.com/profile_images/1086907527663480832/EVHHsjcj_normal.jpg" TargetMode="External" /><Relationship Id="rId246" Type="http://schemas.openxmlformats.org/officeDocument/2006/relationships/hyperlink" Target="http://pbs.twimg.com/profile_images/1134744588852162560/dJ3r9317_normal.jpg" TargetMode="External" /><Relationship Id="rId247" Type="http://schemas.openxmlformats.org/officeDocument/2006/relationships/hyperlink" Target="http://pbs.twimg.com/profile_images/1134744588852162560/dJ3r9317_normal.jpg" TargetMode="External" /><Relationship Id="rId248" Type="http://schemas.openxmlformats.org/officeDocument/2006/relationships/hyperlink" Target="http://pbs.twimg.com/profile_images/1125177857481646081/HMZfLWL1_normal.jpg" TargetMode="External" /><Relationship Id="rId249" Type="http://schemas.openxmlformats.org/officeDocument/2006/relationships/hyperlink" Target="http://pbs.twimg.com/profile_images/1125177857481646081/HMZfLWL1_normal.jpg" TargetMode="External" /><Relationship Id="rId250" Type="http://schemas.openxmlformats.org/officeDocument/2006/relationships/hyperlink" Target="http://pbs.twimg.com/profile_images/986188924832833536/xV-JnrWB_normal.jpg" TargetMode="External" /><Relationship Id="rId251" Type="http://schemas.openxmlformats.org/officeDocument/2006/relationships/hyperlink" Target="http://pbs.twimg.com/profile_images/986188924832833536/xV-JnrWB_normal.jpg" TargetMode="External" /><Relationship Id="rId252" Type="http://schemas.openxmlformats.org/officeDocument/2006/relationships/hyperlink" Target="http://pbs.twimg.com/profile_images/947695086900523008/k-CK9eK__normal.jpg" TargetMode="External" /><Relationship Id="rId253" Type="http://schemas.openxmlformats.org/officeDocument/2006/relationships/hyperlink" Target="http://pbs.twimg.com/profile_images/947695086900523008/k-CK9eK__normal.jpg" TargetMode="External" /><Relationship Id="rId254" Type="http://schemas.openxmlformats.org/officeDocument/2006/relationships/hyperlink" Target="http://pbs.twimg.com/profile_images/1121814118770540545/K4Gs0f1o_normal.jpg" TargetMode="External" /><Relationship Id="rId255" Type="http://schemas.openxmlformats.org/officeDocument/2006/relationships/hyperlink" Target="http://pbs.twimg.com/profile_images/1121814118770540545/K4Gs0f1o_normal.jpg" TargetMode="External" /><Relationship Id="rId256" Type="http://schemas.openxmlformats.org/officeDocument/2006/relationships/hyperlink" Target="http://pbs.twimg.com/profile_images/738780844223913984/EijPe33r_normal.jpg" TargetMode="External" /><Relationship Id="rId257" Type="http://schemas.openxmlformats.org/officeDocument/2006/relationships/hyperlink" Target="http://pbs.twimg.com/profile_images/1098406628116844545/KzePEb-g_normal.png" TargetMode="External" /><Relationship Id="rId258" Type="http://schemas.openxmlformats.org/officeDocument/2006/relationships/hyperlink" Target="http://pbs.twimg.com/profile_images/1098406628116844545/KzePEb-g_normal.png" TargetMode="External" /><Relationship Id="rId259" Type="http://schemas.openxmlformats.org/officeDocument/2006/relationships/hyperlink" Target="http://pbs.twimg.com/profile_images/704929117490257920/uIhJ_Qc8_normal.jpg" TargetMode="External" /><Relationship Id="rId260" Type="http://schemas.openxmlformats.org/officeDocument/2006/relationships/hyperlink" Target="http://pbs.twimg.com/profile_images/1139718341944328192/Z4jKUvxl_normal.jpg" TargetMode="External" /><Relationship Id="rId261" Type="http://schemas.openxmlformats.org/officeDocument/2006/relationships/hyperlink" Target="http://pbs.twimg.com/profile_images/1107694604751695874/JjZW5f8m_normal.jpg" TargetMode="External" /><Relationship Id="rId262" Type="http://schemas.openxmlformats.org/officeDocument/2006/relationships/hyperlink" Target="http://pbs.twimg.com/profile_images/1107694604751695874/JjZW5f8m_normal.jpg" TargetMode="External" /><Relationship Id="rId263" Type="http://schemas.openxmlformats.org/officeDocument/2006/relationships/hyperlink" Target="http://pbs.twimg.com/profile_images/1118970970109284357/4K6rMium_normal.jpg" TargetMode="External" /><Relationship Id="rId264" Type="http://schemas.openxmlformats.org/officeDocument/2006/relationships/hyperlink" Target="http://pbs.twimg.com/profile_images/1118970970109284357/4K6rMium_normal.jpg" TargetMode="External" /><Relationship Id="rId265" Type="http://schemas.openxmlformats.org/officeDocument/2006/relationships/hyperlink" Target="http://pbs.twimg.com/profile_images/1008701640696893441/oO4suQ-Y_normal.jpg" TargetMode="External" /><Relationship Id="rId266" Type="http://schemas.openxmlformats.org/officeDocument/2006/relationships/hyperlink" Target="http://pbs.twimg.com/profile_images/1008701640696893441/oO4suQ-Y_normal.jpg" TargetMode="External" /><Relationship Id="rId267" Type="http://schemas.openxmlformats.org/officeDocument/2006/relationships/hyperlink" Target="http://pbs.twimg.com/profile_images/1121190907531886592/81DSARvr_normal.jpg" TargetMode="External" /><Relationship Id="rId268" Type="http://schemas.openxmlformats.org/officeDocument/2006/relationships/hyperlink" Target="http://pbs.twimg.com/profile_images/1121190907531886592/81DSARvr_normal.jpg" TargetMode="External" /><Relationship Id="rId269" Type="http://schemas.openxmlformats.org/officeDocument/2006/relationships/hyperlink" Target="http://pbs.twimg.com/profile_images/1133587479196557312/p1IJal75_normal.png" TargetMode="External" /><Relationship Id="rId270" Type="http://schemas.openxmlformats.org/officeDocument/2006/relationships/hyperlink" Target="http://pbs.twimg.com/profile_images/1133587479196557312/p1IJal75_normal.png" TargetMode="External" /><Relationship Id="rId271" Type="http://schemas.openxmlformats.org/officeDocument/2006/relationships/hyperlink" Target="http://pbs.twimg.com/profile_images/1110758988931649536/oU8ltpN8_normal.png" TargetMode="External" /><Relationship Id="rId272" Type="http://schemas.openxmlformats.org/officeDocument/2006/relationships/hyperlink" Target="http://pbs.twimg.com/profile_images/1011830661299109888/mLw9KeEF_normal.jpg" TargetMode="External" /><Relationship Id="rId273" Type="http://schemas.openxmlformats.org/officeDocument/2006/relationships/hyperlink" Target="http://pbs.twimg.com/profile_images/1011830661299109888/mLw9KeEF_normal.jpg" TargetMode="External" /><Relationship Id="rId274" Type="http://schemas.openxmlformats.org/officeDocument/2006/relationships/hyperlink" Target="http://pbs.twimg.com/profile_images/1116887025037111296/z6b9t0uD_normal.jpg" TargetMode="External" /><Relationship Id="rId275" Type="http://schemas.openxmlformats.org/officeDocument/2006/relationships/hyperlink" Target="http://pbs.twimg.com/profile_images/1141341015619641349/TNHXvgJ-_normal.jpg" TargetMode="External" /><Relationship Id="rId276" Type="http://schemas.openxmlformats.org/officeDocument/2006/relationships/hyperlink" Target="http://pbs.twimg.com/profile_images/1141341015619641349/TNHXvgJ-_normal.jpg" TargetMode="External" /><Relationship Id="rId277" Type="http://schemas.openxmlformats.org/officeDocument/2006/relationships/hyperlink" Target="http://pbs.twimg.com/profile_images/1141341015619641349/TNHXvgJ-_normal.jpg" TargetMode="External" /><Relationship Id="rId278" Type="http://schemas.openxmlformats.org/officeDocument/2006/relationships/hyperlink" Target="http://pbs.twimg.com/profile_images/1044381140239310848/1sNeAf0u_normal.jpg" TargetMode="External" /><Relationship Id="rId279" Type="http://schemas.openxmlformats.org/officeDocument/2006/relationships/hyperlink" Target="http://pbs.twimg.com/profile_images/1141341015619641349/TNHXvgJ-_normal.jpg" TargetMode="External" /><Relationship Id="rId280" Type="http://schemas.openxmlformats.org/officeDocument/2006/relationships/hyperlink" Target="https://pbs.twimg.com/media/D9XNMfwXsAAASFF.jpg" TargetMode="External" /><Relationship Id="rId281" Type="http://schemas.openxmlformats.org/officeDocument/2006/relationships/hyperlink" Target="http://pbs.twimg.com/profile_images/1044381140239310848/1sNeAf0u_normal.jpg" TargetMode="External" /><Relationship Id="rId282" Type="http://schemas.openxmlformats.org/officeDocument/2006/relationships/hyperlink" Target="http://pbs.twimg.com/profile_images/1044381140239310848/1sNeAf0u_normal.jpg" TargetMode="External" /><Relationship Id="rId283" Type="http://schemas.openxmlformats.org/officeDocument/2006/relationships/hyperlink" Target="http://pbs.twimg.com/profile_images/1044381140239310848/1sNeAf0u_normal.jpg" TargetMode="External" /><Relationship Id="rId284" Type="http://schemas.openxmlformats.org/officeDocument/2006/relationships/hyperlink" Target="http://pbs.twimg.com/profile_images/1044381140239310848/1sNeAf0u_normal.jpg" TargetMode="External" /><Relationship Id="rId285" Type="http://schemas.openxmlformats.org/officeDocument/2006/relationships/hyperlink" Target="http://pbs.twimg.com/profile_images/1044381140239310848/1sNeAf0u_normal.jpg" TargetMode="External" /><Relationship Id="rId286" Type="http://schemas.openxmlformats.org/officeDocument/2006/relationships/hyperlink" Target="http://pbs.twimg.com/profile_images/1141341015619641349/TNHXvgJ-_normal.jpg" TargetMode="External" /><Relationship Id="rId287" Type="http://schemas.openxmlformats.org/officeDocument/2006/relationships/hyperlink" Target="http://pbs.twimg.com/profile_images/1141341015619641349/TNHXvgJ-_normal.jpg" TargetMode="External" /><Relationship Id="rId288" Type="http://schemas.openxmlformats.org/officeDocument/2006/relationships/hyperlink" Target="http://pbs.twimg.com/profile_images/1141341015619641349/TNHXvgJ-_normal.jpg" TargetMode="External" /><Relationship Id="rId289" Type="http://schemas.openxmlformats.org/officeDocument/2006/relationships/hyperlink" Target="http://pbs.twimg.com/profile_images/1141341015619641349/TNHXvgJ-_normal.jpg" TargetMode="External" /><Relationship Id="rId290" Type="http://schemas.openxmlformats.org/officeDocument/2006/relationships/hyperlink" Target="http://pbs.twimg.com/profile_images/1141341015619641349/TNHXvgJ-_normal.jpg" TargetMode="External" /><Relationship Id="rId291" Type="http://schemas.openxmlformats.org/officeDocument/2006/relationships/hyperlink" Target="http://pbs.twimg.com/profile_images/1109407901108629505/8blr7I5h_normal.jpg" TargetMode="External" /><Relationship Id="rId292" Type="http://schemas.openxmlformats.org/officeDocument/2006/relationships/hyperlink" Target="http://pbs.twimg.com/profile_images/1109407901108629505/8blr7I5h_normal.jpg" TargetMode="External" /><Relationship Id="rId293" Type="http://schemas.openxmlformats.org/officeDocument/2006/relationships/hyperlink" Target="http://pbs.twimg.com/profile_images/1109407901108629505/8blr7I5h_normal.jpg" TargetMode="External" /><Relationship Id="rId294" Type="http://schemas.openxmlformats.org/officeDocument/2006/relationships/hyperlink" Target="http://pbs.twimg.com/profile_images/1109407901108629505/8blr7I5h_normal.jpg" TargetMode="External" /><Relationship Id="rId295" Type="http://schemas.openxmlformats.org/officeDocument/2006/relationships/hyperlink" Target="http://pbs.twimg.com/profile_images/1109407901108629505/8blr7I5h_normal.jpg" TargetMode="External" /><Relationship Id="rId296" Type="http://schemas.openxmlformats.org/officeDocument/2006/relationships/hyperlink" Target="http://pbs.twimg.com/profile_images/1109407901108629505/8blr7I5h_normal.jpg" TargetMode="External" /><Relationship Id="rId297" Type="http://schemas.openxmlformats.org/officeDocument/2006/relationships/hyperlink" Target="http://pbs.twimg.com/profile_images/1109407901108629505/8blr7I5h_normal.jpg" TargetMode="External" /><Relationship Id="rId298" Type="http://schemas.openxmlformats.org/officeDocument/2006/relationships/hyperlink" Target="http://pbs.twimg.com/profile_images/1109407901108629505/8blr7I5h_normal.jpg" TargetMode="External" /><Relationship Id="rId299" Type="http://schemas.openxmlformats.org/officeDocument/2006/relationships/hyperlink" Target="http://pbs.twimg.com/profile_images/1109407901108629505/8blr7I5h_normal.jpg" TargetMode="External" /><Relationship Id="rId300" Type="http://schemas.openxmlformats.org/officeDocument/2006/relationships/hyperlink" Target="http://pbs.twimg.com/profile_images/1109407901108629505/8blr7I5h_normal.jpg" TargetMode="External" /><Relationship Id="rId301" Type="http://schemas.openxmlformats.org/officeDocument/2006/relationships/hyperlink" Target="http://pbs.twimg.com/profile_images/1109407901108629505/8blr7I5h_normal.jpg" TargetMode="External" /><Relationship Id="rId302" Type="http://schemas.openxmlformats.org/officeDocument/2006/relationships/hyperlink" Target="http://pbs.twimg.com/profile_images/1109407901108629505/8blr7I5h_normal.jpg" TargetMode="External" /><Relationship Id="rId303" Type="http://schemas.openxmlformats.org/officeDocument/2006/relationships/hyperlink" Target="http://pbs.twimg.com/profile_images/1109407901108629505/8blr7I5h_normal.jpg" TargetMode="External" /><Relationship Id="rId304" Type="http://schemas.openxmlformats.org/officeDocument/2006/relationships/hyperlink" Target="http://pbs.twimg.com/profile_images/1109407901108629505/8blr7I5h_normal.jpg" TargetMode="External" /><Relationship Id="rId305" Type="http://schemas.openxmlformats.org/officeDocument/2006/relationships/hyperlink" Target="http://pbs.twimg.com/profile_images/1109407901108629505/8blr7I5h_normal.jpg" TargetMode="External" /><Relationship Id="rId306" Type="http://schemas.openxmlformats.org/officeDocument/2006/relationships/hyperlink" Target="http://pbs.twimg.com/profile_images/1109407901108629505/8blr7I5h_normal.jpg" TargetMode="External" /><Relationship Id="rId307" Type="http://schemas.openxmlformats.org/officeDocument/2006/relationships/hyperlink" Target="http://pbs.twimg.com/profile_images/1141341015619641349/TNHXvgJ-_normal.jpg" TargetMode="External" /><Relationship Id="rId308" Type="http://schemas.openxmlformats.org/officeDocument/2006/relationships/hyperlink" Target="http://pbs.twimg.com/profile_images/602165477360689152/dFxaHRQg_normal.png" TargetMode="External" /><Relationship Id="rId309" Type="http://schemas.openxmlformats.org/officeDocument/2006/relationships/hyperlink" Target="http://pbs.twimg.com/profile_images/602165477360689152/dFxaHRQg_normal.png" TargetMode="External" /><Relationship Id="rId310" Type="http://schemas.openxmlformats.org/officeDocument/2006/relationships/hyperlink" Target="http://pbs.twimg.com/profile_images/1141341015619641349/TNHXvgJ-_normal.jpg" TargetMode="External" /><Relationship Id="rId311" Type="http://schemas.openxmlformats.org/officeDocument/2006/relationships/hyperlink" Target="http://pbs.twimg.com/profile_images/1141341015619641349/TNHXvgJ-_normal.jpg" TargetMode="External" /><Relationship Id="rId312" Type="http://schemas.openxmlformats.org/officeDocument/2006/relationships/hyperlink" Target="http://pbs.twimg.com/profile_images/1138646015031033857/hvXF_BQu_normal.jpg" TargetMode="External" /><Relationship Id="rId313" Type="http://schemas.openxmlformats.org/officeDocument/2006/relationships/hyperlink" Target="http://pbs.twimg.com/profile_images/1138646015031033857/hvXF_BQu_normal.jpg" TargetMode="External" /><Relationship Id="rId314" Type="http://schemas.openxmlformats.org/officeDocument/2006/relationships/hyperlink" Target="http://pbs.twimg.com/profile_images/1122236674124046336/W3_iaOKC_normal.jpg" TargetMode="External" /><Relationship Id="rId315" Type="http://schemas.openxmlformats.org/officeDocument/2006/relationships/hyperlink" Target="http://pbs.twimg.com/profile_images/1122236674124046336/W3_iaOKC_normal.jpg" TargetMode="External" /><Relationship Id="rId316" Type="http://schemas.openxmlformats.org/officeDocument/2006/relationships/hyperlink" Target="http://pbs.twimg.com/profile_images/1122236674124046336/W3_iaOKC_normal.jpg" TargetMode="External" /><Relationship Id="rId317" Type="http://schemas.openxmlformats.org/officeDocument/2006/relationships/hyperlink" Target="http://pbs.twimg.com/profile_images/1122236674124046336/W3_iaOKC_normal.jpg" TargetMode="External" /><Relationship Id="rId318" Type="http://schemas.openxmlformats.org/officeDocument/2006/relationships/hyperlink" Target="http://pbs.twimg.com/profile_images/1122236674124046336/W3_iaOKC_normal.jpg" TargetMode="External" /><Relationship Id="rId319" Type="http://schemas.openxmlformats.org/officeDocument/2006/relationships/hyperlink" Target="http://pbs.twimg.com/profile_images/1132122452027478016/1UwoqVUs_normal.jpg" TargetMode="External" /><Relationship Id="rId320" Type="http://schemas.openxmlformats.org/officeDocument/2006/relationships/hyperlink" Target="http://pbs.twimg.com/profile_images/1132122452027478016/1UwoqVUs_normal.jpg" TargetMode="External" /><Relationship Id="rId321" Type="http://schemas.openxmlformats.org/officeDocument/2006/relationships/hyperlink" Target="http://pbs.twimg.com/profile_images/1132530078586417152/tWy1Ym5d_normal.jpg" TargetMode="External" /><Relationship Id="rId322" Type="http://schemas.openxmlformats.org/officeDocument/2006/relationships/hyperlink" Target="http://pbs.twimg.com/profile_images/1132530078586417152/tWy1Ym5d_normal.jpg" TargetMode="External" /><Relationship Id="rId323" Type="http://schemas.openxmlformats.org/officeDocument/2006/relationships/hyperlink" Target="http://pbs.twimg.com/profile_images/1138238310856450050/rdmjb8P__normal.jpg" TargetMode="External" /><Relationship Id="rId324" Type="http://schemas.openxmlformats.org/officeDocument/2006/relationships/hyperlink" Target="http://pbs.twimg.com/profile_images/1138238310856450050/rdmjb8P__normal.jpg" TargetMode="External" /><Relationship Id="rId325" Type="http://schemas.openxmlformats.org/officeDocument/2006/relationships/hyperlink" Target="http://pbs.twimg.com/profile_images/1139177364452184067/S963VvPh_normal.jpg" TargetMode="External" /><Relationship Id="rId326" Type="http://schemas.openxmlformats.org/officeDocument/2006/relationships/hyperlink" Target="http://pbs.twimg.com/profile_images/1139177364452184067/S963VvPh_normal.jpg" TargetMode="External" /><Relationship Id="rId327" Type="http://schemas.openxmlformats.org/officeDocument/2006/relationships/hyperlink" Target="http://pbs.twimg.com/profile_images/1101594752321875969/jyyhwdhG_normal.jpg" TargetMode="External" /><Relationship Id="rId328" Type="http://schemas.openxmlformats.org/officeDocument/2006/relationships/hyperlink" Target="http://pbs.twimg.com/profile_images/1101594752321875969/jyyhwdhG_normal.jpg" TargetMode="External" /><Relationship Id="rId329" Type="http://schemas.openxmlformats.org/officeDocument/2006/relationships/hyperlink" Target="http://pbs.twimg.com/profile_images/1101594752321875969/jyyhwdhG_normal.jpg" TargetMode="External" /><Relationship Id="rId330" Type="http://schemas.openxmlformats.org/officeDocument/2006/relationships/hyperlink" Target="http://pbs.twimg.com/profile_images/1117934699417079809/hIZIkqXM_normal.jpg" TargetMode="External" /><Relationship Id="rId331" Type="http://schemas.openxmlformats.org/officeDocument/2006/relationships/hyperlink" Target="http://pbs.twimg.com/profile_images/1117934699417079809/hIZIkqXM_normal.jpg" TargetMode="External" /><Relationship Id="rId332" Type="http://schemas.openxmlformats.org/officeDocument/2006/relationships/hyperlink" Target="http://pbs.twimg.com/profile_images/1117656714352971776/FiwR78gm_normal.jpg" TargetMode="External" /><Relationship Id="rId333" Type="http://schemas.openxmlformats.org/officeDocument/2006/relationships/hyperlink" Target="http://pbs.twimg.com/profile_images/1117656714352971776/FiwR78gm_normal.jpg" TargetMode="External" /><Relationship Id="rId334" Type="http://schemas.openxmlformats.org/officeDocument/2006/relationships/hyperlink" Target="http://pbs.twimg.com/profile_images/1116887025037111296/z6b9t0uD_normal.jpg" TargetMode="External" /><Relationship Id="rId335" Type="http://schemas.openxmlformats.org/officeDocument/2006/relationships/hyperlink" Target="http://pbs.twimg.com/profile_images/1116887025037111296/z6b9t0uD_normal.jpg" TargetMode="External" /><Relationship Id="rId336" Type="http://schemas.openxmlformats.org/officeDocument/2006/relationships/hyperlink" Target="http://pbs.twimg.com/profile_images/1116887025037111296/z6b9t0uD_normal.jpg" TargetMode="External" /><Relationship Id="rId337" Type="http://schemas.openxmlformats.org/officeDocument/2006/relationships/hyperlink" Target="http://pbs.twimg.com/profile_images/1116887025037111296/z6b9t0uD_normal.jpg" TargetMode="External" /><Relationship Id="rId338" Type="http://schemas.openxmlformats.org/officeDocument/2006/relationships/hyperlink" Target="http://pbs.twimg.com/profile_images/1116887025037111296/z6b9t0uD_normal.jpg" TargetMode="External" /><Relationship Id="rId339" Type="http://schemas.openxmlformats.org/officeDocument/2006/relationships/hyperlink" Target="http://pbs.twimg.com/profile_images/1116887025037111296/z6b9t0uD_normal.jpg" TargetMode="External" /><Relationship Id="rId340" Type="http://schemas.openxmlformats.org/officeDocument/2006/relationships/hyperlink" Target="http://pbs.twimg.com/profile_images/1116887025037111296/z6b9t0uD_normal.jpg" TargetMode="External" /><Relationship Id="rId341" Type="http://schemas.openxmlformats.org/officeDocument/2006/relationships/hyperlink" Target="http://pbs.twimg.com/profile_images/1116887025037111296/z6b9t0uD_normal.jpg" TargetMode="External" /><Relationship Id="rId342" Type="http://schemas.openxmlformats.org/officeDocument/2006/relationships/hyperlink" Target="http://pbs.twimg.com/profile_images/1116887025037111296/z6b9t0uD_normal.jpg" TargetMode="External" /><Relationship Id="rId343" Type="http://schemas.openxmlformats.org/officeDocument/2006/relationships/hyperlink" Target="http://pbs.twimg.com/profile_images/1116887025037111296/z6b9t0uD_normal.jpg" TargetMode="External" /><Relationship Id="rId344" Type="http://schemas.openxmlformats.org/officeDocument/2006/relationships/hyperlink" Target="http://pbs.twimg.com/profile_images/1116887025037111296/z6b9t0uD_normal.jpg" TargetMode="External" /><Relationship Id="rId345" Type="http://schemas.openxmlformats.org/officeDocument/2006/relationships/hyperlink" Target="http://pbs.twimg.com/profile_images/1116887025037111296/z6b9t0uD_normal.jpg" TargetMode="External" /><Relationship Id="rId346" Type="http://schemas.openxmlformats.org/officeDocument/2006/relationships/hyperlink" Target="http://pbs.twimg.com/profile_images/1116887025037111296/z6b9t0uD_normal.jpg" TargetMode="External" /><Relationship Id="rId347" Type="http://schemas.openxmlformats.org/officeDocument/2006/relationships/hyperlink" Target="http://pbs.twimg.com/profile_images/1110758988931649536/oU8ltpN8_normal.png" TargetMode="External" /><Relationship Id="rId348" Type="http://schemas.openxmlformats.org/officeDocument/2006/relationships/hyperlink" Target="http://pbs.twimg.com/profile_images/1141341015619641349/TNHXvgJ-_normal.jpg" TargetMode="External" /><Relationship Id="rId349" Type="http://schemas.openxmlformats.org/officeDocument/2006/relationships/hyperlink" Target="http://pbs.twimg.com/profile_images/1141341015619641349/TNHXvgJ-_normal.jpg" TargetMode="External" /><Relationship Id="rId350" Type="http://schemas.openxmlformats.org/officeDocument/2006/relationships/hyperlink" Target="http://pbs.twimg.com/profile_images/1141341015619641349/TNHXvgJ-_normal.jpg" TargetMode="External" /><Relationship Id="rId351" Type="http://schemas.openxmlformats.org/officeDocument/2006/relationships/hyperlink" Target="http://pbs.twimg.com/profile_images/1083573585753620480/krU6NnfU_normal.jpg" TargetMode="External" /><Relationship Id="rId352" Type="http://schemas.openxmlformats.org/officeDocument/2006/relationships/hyperlink" Target="http://pbs.twimg.com/profile_images/1110758988931649536/oU8ltpN8_normal.png" TargetMode="External" /><Relationship Id="rId353" Type="http://schemas.openxmlformats.org/officeDocument/2006/relationships/hyperlink" Target="http://pbs.twimg.com/profile_images/1110758988931649536/oU8ltpN8_normal.png" TargetMode="External" /><Relationship Id="rId354" Type="http://schemas.openxmlformats.org/officeDocument/2006/relationships/hyperlink" Target="http://pbs.twimg.com/profile_images/1083573585753620480/krU6NnfU_normal.jpg" TargetMode="External" /><Relationship Id="rId355" Type="http://schemas.openxmlformats.org/officeDocument/2006/relationships/hyperlink" Target="http://pbs.twimg.com/profile_images/1083573585753620480/krU6NnfU_normal.jpg" TargetMode="External" /><Relationship Id="rId356" Type="http://schemas.openxmlformats.org/officeDocument/2006/relationships/hyperlink" Target="http://pbs.twimg.com/profile_images/1136537727808073728/AmtSYWTk_normal.jpg" TargetMode="External" /><Relationship Id="rId357" Type="http://schemas.openxmlformats.org/officeDocument/2006/relationships/hyperlink" Target="http://pbs.twimg.com/profile_images/1136537727808073728/AmtSYWTk_normal.jpg" TargetMode="External" /><Relationship Id="rId358" Type="http://schemas.openxmlformats.org/officeDocument/2006/relationships/hyperlink" Target="http://pbs.twimg.com/profile_images/1046956433772822528/Kt3hMBJJ_normal.jpg" TargetMode="External" /><Relationship Id="rId359" Type="http://schemas.openxmlformats.org/officeDocument/2006/relationships/hyperlink" Target="http://pbs.twimg.com/profile_images/1046956433772822528/Kt3hMBJJ_normal.jpg" TargetMode="External" /><Relationship Id="rId360" Type="http://schemas.openxmlformats.org/officeDocument/2006/relationships/hyperlink" Target="http://pbs.twimg.com/profile_images/1098497020980088834/ZiuUm6VY_normal.jpg" TargetMode="External" /><Relationship Id="rId361" Type="http://schemas.openxmlformats.org/officeDocument/2006/relationships/hyperlink" Target="http://pbs.twimg.com/profile_images/1098497020980088834/ZiuUm6VY_normal.jpg" TargetMode="External" /><Relationship Id="rId362" Type="http://schemas.openxmlformats.org/officeDocument/2006/relationships/hyperlink" Target="http://pbs.twimg.com/profile_images/1127497582987628544/UG-duoV1_normal.jpg" TargetMode="External" /><Relationship Id="rId363" Type="http://schemas.openxmlformats.org/officeDocument/2006/relationships/hyperlink" Target="http://pbs.twimg.com/profile_images/1127497582987628544/UG-duoV1_normal.jpg" TargetMode="External" /><Relationship Id="rId364" Type="http://schemas.openxmlformats.org/officeDocument/2006/relationships/hyperlink" Target="http://pbs.twimg.com/profile_images/1134383731018534912/LUPWiI1M_normal.jpg" TargetMode="External" /><Relationship Id="rId365" Type="http://schemas.openxmlformats.org/officeDocument/2006/relationships/hyperlink" Target="http://pbs.twimg.com/profile_images/1134383731018534912/LUPWiI1M_normal.jpg" TargetMode="External" /><Relationship Id="rId366" Type="http://schemas.openxmlformats.org/officeDocument/2006/relationships/hyperlink" Target="http://pbs.twimg.com/profile_images/1140427647173853185/r5Q2IFN7_normal.jpg" TargetMode="External" /><Relationship Id="rId367" Type="http://schemas.openxmlformats.org/officeDocument/2006/relationships/hyperlink" Target="http://pbs.twimg.com/profile_images/1140427647173853185/r5Q2IFN7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s://pbs.twimg.com/media/D9cIwXhX4AA-CcY.jpg" TargetMode="External" /><Relationship Id="rId370" Type="http://schemas.openxmlformats.org/officeDocument/2006/relationships/hyperlink" Target="http://pbs.twimg.com/profile_images/1141341015619641349/TNHXvgJ-_normal.jpg" TargetMode="External" /><Relationship Id="rId371" Type="http://schemas.openxmlformats.org/officeDocument/2006/relationships/hyperlink" Target="http://pbs.twimg.com/profile_images/1141341015619641349/TNHXvgJ-_normal.jpg" TargetMode="External" /><Relationship Id="rId372" Type="http://schemas.openxmlformats.org/officeDocument/2006/relationships/hyperlink" Target="http://pbs.twimg.com/profile_images/1141341015619641349/TNHXvgJ-_normal.jpg" TargetMode="External" /><Relationship Id="rId373" Type="http://schemas.openxmlformats.org/officeDocument/2006/relationships/hyperlink" Target="http://pbs.twimg.com/profile_images/1082696848496840705/i9nahisF_normal.jpg" TargetMode="External" /><Relationship Id="rId374" Type="http://schemas.openxmlformats.org/officeDocument/2006/relationships/hyperlink" Target="https://pbs.twimg.com/media/D9cIwXhX4AA-CcY.jpg" TargetMode="External" /><Relationship Id="rId375" Type="http://schemas.openxmlformats.org/officeDocument/2006/relationships/hyperlink" Target="http://pbs.twimg.com/profile_images/1082696848496840705/i9nahisF_normal.jpg" TargetMode="External" /><Relationship Id="rId376" Type="http://schemas.openxmlformats.org/officeDocument/2006/relationships/hyperlink" Target="http://pbs.twimg.com/profile_images/1138604130329608192/LAA61MM6_normal.jpg" TargetMode="External" /><Relationship Id="rId377" Type="http://schemas.openxmlformats.org/officeDocument/2006/relationships/hyperlink" Target="http://pbs.twimg.com/profile_images/1141341015619641349/TNHXvgJ-_normal.jpg" TargetMode="External" /><Relationship Id="rId378" Type="http://schemas.openxmlformats.org/officeDocument/2006/relationships/hyperlink" Target="http://pbs.twimg.com/profile_images/1141341015619641349/TNHXvgJ-_normal.jpg" TargetMode="External" /><Relationship Id="rId379" Type="http://schemas.openxmlformats.org/officeDocument/2006/relationships/hyperlink" Target="http://pbs.twimg.com/profile_images/1141341015619641349/TNHXvgJ-_normal.jpg" TargetMode="External" /><Relationship Id="rId380" Type="http://schemas.openxmlformats.org/officeDocument/2006/relationships/hyperlink" Target="http://pbs.twimg.com/profile_images/1141341015619641349/TNHXvgJ-_normal.jpg" TargetMode="External" /><Relationship Id="rId381" Type="http://schemas.openxmlformats.org/officeDocument/2006/relationships/hyperlink" Target="http://pbs.twimg.com/profile_images/1141341015619641349/TNHXvgJ-_normal.jpg" TargetMode="External" /><Relationship Id="rId382" Type="http://schemas.openxmlformats.org/officeDocument/2006/relationships/hyperlink" Target="http://pbs.twimg.com/profile_images/1141341015619641349/TNHXvgJ-_normal.jpg" TargetMode="External" /><Relationship Id="rId383" Type="http://schemas.openxmlformats.org/officeDocument/2006/relationships/hyperlink" Target="http://pbs.twimg.com/profile_images/1141341015619641349/TNHXvgJ-_normal.jpg" TargetMode="External" /><Relationship Id="rId384" Type="http://schemas.openxmlformats.org/officeDocument/2006/relationships/hyperlink" Target="https://pbs.twimg.com/media/D9R0UUKWwAAfOf2.jpg" TargetMode="External" /><Relationship Id="rId385" Type="http://schemas.openxmlformats.org/officeDocument/2006/relationships/hyperlink" Target="http://pbs.twimg.com/profile_images/1141341015619641349/TNHXvgJ-_normal.jpg" TargetMode="External" /><Relationship Id="rId386" Type="http://schemas.openxmlformats.org/officeDocument/2006/relationships/hyperlink" Target="http://pbs.twimg.com/profile_images/1141341015619641349/TNHXvgJ-_normal.jpg" TargetMode="External" /><Relationship Id="rId387" Type="http://schemas.openxmlformats.org/officeDocument/2006/relationships/hyperlink" Target="http://pbs.twimg.com/profile_images/1141341015619641349/TNHXvgJ-_normal.jpg" TargetMode="External" /><Relationship Id="rId388" Type="http://schemas.openxmlformats.org/officeDocument/2006/relationships/hyperlink" Target="http://pbs.twimg.com/profile_images/1141341015619641349/TNHXvgJ-_normal.jpg" TargetMode="External" /><Relationship Id="rId389" Type="http://schemas.openxmlformats.org/officeDocument/2006/relationships/hyperlink" Target="http://pbs.twimg.com/profile_images/1141341015619641349/TNHXvgJ-_normal.jpg" TargetMode="External" /><Relationship Id="rId390" Type="http://schemas.openxmlformats.org/officeDocument/2006/relationships/hyperlink" Target="http://pbs.twimg.com/profile_images/1141341015619641349/TNHXvgJ-_normal.jpg" TargetMode="External" /><Relationship Id="rId391" Type="http://schemas.openxmlformats.org/officeDocument/2006/relationships/hyperlink" Target="http://pbs.twimg.com/profile_images/1141341015619641349/TNHXvgJ-_normal.jpg" TargetMode="External" /><Relationship Id="rId392" Type="http://schemas.openxmlformats.org/officeDocument/2006/relationships/hyperlink" Target="http://pbs.twimg.com/profile_images/1141341015619641349/TNHXvgJ-_normal.jpg" TargetMode="External" /><Relationship Id="rId393" Type="http://schemas.openxmlformats.org/officeDocument/2006/relationships/hyperlink" Target="http://pbs.twimg.com/profile_images/1141341015619641349/TNHXvgJ-_normal.jpg" TargetMode="External" /><Relationship Id="rId394" Type="http://schemas.openxmlformats.org/officeDocument/2006/relationships/hyperlink" Target="http://pbs.twimg.com/profile_images/1141341015619641349/TNHXvgJ-_normal.jpg" TargetMode="External" /><Relationship Id="rId395" Type="http://schemas.openxmlformats.org/officeDocument/2006/relationships/hyperlink" Target="https://pbs.twimg.com/media/D9baV0yWkAEq3T3.jpg" TargetMode="External" /><Relationship Id="rId396" Type="http://schemas.openxmlformats.org/officeDocument/2006/relationships/hyperlink" Target="https://pbs.twimg.com/media/D9bdhl_W4AArinj.jpg" TargetMode="External" /><Relationship Id="rId397" Type="http://schemas.openxmlformats.org/officeDocument/2006/relationships/hyperlink" Target="http://pbs.twimg.com/profile_images/1141341015619641349/TNHXvgJ-_normal.jpg" TargetMode="External" /><Relationship Id="rId398" Type="http://schemas.openxmlformats.org/officeDocument/2006/relationships/hyperlink" Target="http://pbs.twimg.com/profile_images/1141341015619641349/TNHXvgJ-_normal.jpg" TargetMode="External" /><Relationship Id="rId399" Type="http://schemas.openxmlformats.org/officeDocument/2006/relationships/hyperlink" Target="http://pbs.twimg.com/profile_images/1141341015619641349/TNHXvgJ-_normal.jpg" TargetMode="External" /><Relationship Id="rId400" Type="http://schemas.openxmlformats.org/officeDocument/2006/relationships/hyperlink" Target="http://pbs.twimg.com/profile_images/1141341015619641349/TNHXvgJ-_normal.jpg" TargetMode="External" /><Relationship Id="rId401" Type="http://schemas.openxmlformats.org/officeDocument/2006/relationships/hyperlink" Target="http://pbs.twimg.com/profile_images/1141341015619641349/TNHXvgJ-_normal.jpg" TargetMode="External" /><Relationship Id="rId402" Type="http://schemas.openxmlformats.org/officeDocument/2006/relationships/hyperlink" Target="http://pbs.twimg.com/profile_images/1141341015619641349/TNHXvgJ-_normal.jpg" TargetMode="External" /><Relationship Id="rId403" Type="http://schemas.openxmlformats.org/officeDocument/2006/relationships/hyperlink" Target="http://pbs.twimg.com/profile_images/1141341015619641349/TNHXvgJ-_normal.jpg" TargetMode="External" /><Relationship Id="rId404" Type="http://schemas.openxmlformats.org/officeDocument/2006/relationships/hyperlink" Target="http://pbs.twimg.com/profile_images/1141341015619641349/TNHXvgJ-_normal.jpg" TargetMode="External" /><Relationship Id="rId405" Type="http://schemas.openxmlformats.org/officeDocument/2006/relationships/hyperlink" Target="http://pbs.twimg.com/profile_images/1141341015619641349/TNHXvgJ-_normal.jpg" TargetMode="External" /><Relationship Id="rId406" Type="http://schemas.openxmlformats.org/officeDocument/2006/relationships/hyperlink" Target="http://pbs.twimg.com/profile_images/1082696848496840705/i9nahisF_normal.jpg" TargetMode="External" /><Relationship Id="rId407" Type="http://schemas.openxmlformats.org/officeDocument/2006/relationships/hyperlink" Target="http://pbs.twimg.com/profile_images/1138604130329608192/LAA61MM6_normal.jpg" TargetMode="External" /><Relationship Id="rId408" Type="http://schemas.openxmlformats.org/officeDocument/2006/relationships/hyperlink" Target="http://pbs.twimg.com/profile_images/1138604130329608192/LAA61MM6_normal.jpg" TargetMode="External" /><Relationship Id="rId409" Type="http://schemas.openxmlformats.org/officeDocument/2006/relationships/hyperlink" Target="http://pbs.twimg.com/profile_images/1082696848496840705/i9nahisF_normal.jpg" TargetMode="External" /><Relationship Id="rId410" Type="http://schemas.openxmlformats.org/officeDocument/2006/relationships/hyperlink" Target="https://twitter.com/#!/hklthedream1/status/1138223891984396294" TargetMode="External" /><Relationship Id="rId411" Type="http://schemas.openxmlformats.org/officeDocument/2006/relationships/hyperlink" Target="https://twitter.com/#!/rjacobb/status/1138233200424116224" TargetMode="External" /><Relationship Id="rId412" Type="http://schemas.openxmlformats.org/officeDocument/2006/relationships/hyperlink" Target="https://twitter.com/#!/honeyxlions/status/1138316187807338497" TargetMode="External" /><Relationship Id="rId413" Type="http://schemas.openxmlformats.org/officeDocument/2006/relationships/hyperlink" Target="https://twitter.com/#!/graves_luna/status/1138324515363086338" TargetMode="External" /><Relationship Id="rId414" Type="http://schemas.openxmlformats.org/officeDocument/2006/relationships/hyperlink" Target="https://twitter.com/#!/graves_luna/status/1138324515363086338" TargetMode="External" /><Relationship Id="rId415" Type="http://schemas.openxmlformats.org/officeDocument/2006/relationships/hyperlink" Target="https://twitter.com/#!/radarnell/status/1138480828491677696" TargetMode="External" /><Relationship Id="rId416" Type="http://schemas.openxmlformats.org/officeDocument/2006/relationships/hyperlink" Target="https://twitter.com/#!/radarnell/status/1138480828491677696" TargetMode="External" /><Relationship Id="rId417" Type="http://schemas.openxmlformats.org/officeDocument/2006/relationships/hyperlink" Target="https://twitter.com/#!/sapiotextual/status/1138861176559931393" TargetMode="External" /><Relationship Id="rId418" Type="http://schemas.openxmlformats.org/officeDocument/2006/relationships/hyperlink" Target="https://twitter.com/#!/sapiotextual/status/1138861176559931393" TargetMode="External" /><Relationship Id="rId419" Type="http://schemas.openxmlformats.org/officeDocument/2006/relationships/hyperlink" Target="https://twitter.com/#!/harrypo57202529/status/1138964919989211136" TargetMode="External" /><Relationship Id="rId420" Type="http://schemas.openxmlformats.org/officeDocument/2006/relationships/hyperlink" Target="https://twitter.com/#!/netcum/status/1139032718409437184" TargetMode="External" /><Relationship Id="rId421" Type="http://schemas.openxmlformats.org/officeDocument/2006/relationships/hyperlink" Target="https://twitter.com/#!/netcum/status/1139032718409437184" TargetMode="External" /><Relationship Id="rId422" Type="http://schemas.openxmlformats.org/officeDocument/2006/relationships/hyperlink" Target="https://twitter.com/#!/netcum/status/1139032718409437184" TargetMode="External" /><Relationship Id="rId423" Type="http://schemas.openxmlformats.org/officeDocument/2006/relationships/hyperlink" Target="https://twitter.com/#!/gvea519/status/1139231349749850112" TargetMode="External" /><Relationship Id="rId424" Type="http://schemas.openxmlformats.org/officeDocument/2006/relationships/hyperlink" Target="https://twitter.com/#!/astromouda/status/1139276988328398848" TargetMode="External" /><Relationship Id="rId425" Type="http://schemas.openxmlformats.org/officeDocument/2006/relationships/hyperlink" Target="https://twitter.com/#!/andread20364549/status/1139284359427608576" TargetMode="External" /><Relationship Id="rId426" Type="http://schemas.openxmlformats.org/officeDocument/2006/relationships/hyperlink" Target="https://twitter.com/#!/dancerguild/status/1139160180132864000" TargetMode="External" /><Relationship Id="rId427" Type="http://schemas.openxmlformats.org/officeDocument/2006/relationships/hyperlink" Target="https://twitter.com/#!/dancerguild/status/1139160180132864000" TargetMode="External" /><Relationship Id="rId428" Type="http://schemas.openxmlformats.org/officeDocument/2006/relationships/hyperlink" Target="https://twitter.com/#!/dancerguild/status/1139160180132864000" TargetMode="External" /><Relationship Id="rId429" Type="http://schemas.openxmlformats.org/officeDocument/2006/relationships/hyperlink" Target="https://twitter.com/#!/dancerguild/status/1139294422120697856" TargetMode="External" /><Relationship Id="rId430" Type="http://schemas.openxmlformats.org/officeDocument/2006/relationships/hyperlink" Target="https://twitter.com/#!/shaynadomina/status/1139466965905334272" TargetMode="External" /><Relationship Id="rId431" Type="http://schemas.openxmlformats.org/officeDocument/2006/relationships/hyperlink" Target="https://twitter.com/#!/greyh0undmedia/status/1139563111101284354" TargetMode="External" /><Relationship Id="rId432" Type="http://schemas.openxmlformats.org/officeDocument/2006/relationships/hyperlink" Target="https://twitter.com/#!/greyh0undmedia/status/1139563111101284354" TargetMode="External" /><Relationship Id="rId433" Type="http://schemas.openxmlformats.org/officeDocument/2006/relationships/hyperlink" Target="https://twitter.com/#!/greyh0undmedia/status/1139563111101284354" TargetMode="External" /><Relationship Id="rId434" Type="http://schemas.openxmlformats.org/officeDocument/2006/relationships/hyperlink" Target="https://twitter.com/#!/alejandroxbiz/status/1139605701037154304" TargetMode="External" /><Relationship Id="rId435" Type="http://schemas.openxmlformats.org/officeDocument/2006/relationships/hyperlink" Target="https://twitter.com/#!/alejandroxbiz/status/1139605701037154304" TargetMode="External" /><Relationship Id="rId436" Type="http://schemas.openxmlformats.org/officeDocument/2006/relationships/hyperlink" Target="https://twitter.com/#!/themicahggarcia/status/1138327805496664065" TargetMode="External" /><Relationship Id="rId437" Type="http://schemas.openxmlformats.org/officeDocument/2006/relationships/hyperlink" Target="https://twitter.com/#!/themicahggarcia/status/1138327805496664065" TargetMode="External" /><Relationship Id="rId438" Type="http://schemas.openxmlformats.org/officeDocument/2006/relationships/hyperlink" Target="https://twitter.com/#!/themicahggarcia/status/1139641577704288258" TargetMode="External" /><Relationship Id="rId439" Type="http://schemas.openxmlformats.org/officeDocument/2006/relationships/hyperlink" Target="https://twitter.com/#!/themicahggarcia/status/1139641577704288258" TargetMode="External" /><Relationship Id="rId440" Type="http://schemas.openxmlformats.org/officeDocument/2006/relationships/hyperlink" Target="https://twitter.com/#!/misspnktoes/status/1139666846435741696" TargetMode="External" /><Relationship Id="rId441" Type="http://schemas.openxmlformats.org/officeDocument/2006/relationships/hyperlink" Target="https://twitter.com/#!/misspnktoes/status/1139666846435741696" TargetMode="External" /><Relationship Id="rId442" Type="http://schemas.openxmlformats.org/officeDocument/2006/relationships/hyperlink" Target="https://twitter.com/#!/mistressleianne/status/1139733270713778176" TargetMode="External" /><Relationship Id="rId443" Type="http://schemas.openxmlformats.org/officeDocument/2006/relationships/hyperlink" Target="https://twitter.com/#!/christinasflaw/status/1139935036692561921" TargetMode="External" /><Relationship Id="rId444" Type="http://schemas.openxmlformats.org/officeDocument/2006/relationships/hyperlink" Target="https://twitter.com/#!/whisperwalrusxy/status/1139944608883007488" TargetMode="External" /><Relationship Id="rId445" Type="http://schemas.openxmlformats.org/officeDocument/2006/relationships/hyperlink" Target="https://twitter.com/#!/dontfollowrc/status/1140169564216541184" TargetMode="External" /><Relationship Id="rId446" Type="http://schemas.openxmlformats.org/officeDocument/2006/relationships/hyperlink" Target="https://twitter.com/#!/donyx62216815/status/1140229768866086912" TargetMode="External" /><Relationship Id="rId447" Type="http://schemas.openxmlformats.org/officeDocument/2006/relationships/hyperlink" Target="https://twitter.com/#!/donyx62216815/status/1140229768866086912" TargetMode="External" /><Relationship Id="rId448" Type="http://schemas.openxmlformats.org/officeDocument/2006/relationships/hyperlink" Target="https://twitter.com/#!/donyx62216815/status/1140233970321436672" TargetMode="External" /><Relationship Id="rId449" Type="http://schemas.openxmlformats.org/officeDocument/2006/relationships/hyperlink" Target="https://twitter.com/#!/donyx62216815/status/1140233970321436672" TargetMode="External" /><Relationship Id="rId450" Type="http://schemas.openxmlformats.org/officeDocument/2006/relationships/hyperlink" Target="https://twitter.com/#!/gypsy_liberab/status/1140330262640975872" TargetMode="External" /><Relationship Id="rId451" Type="http://schemas.openxmlformats.org/officeDocument/2006/relationships/hyperlink" Target="https://twitter.com/#!/80_lieto_fied/status/1140331826516389888" TargetMode="External" /><Relationship Id="rId452" Type="http://schemas.openxmlformats.org/officeDocument/2006/relationships/hyperlink" Target="https://twitter.com/#!/train_treason/status/1140662099070214146" TargetMode="External" /><Relationship Id="rId453" Type="http://schemas.openxmlformats.org/officeDocument/2006/relationships/hyperlink" Target="https://twitter.com/#!/femdompaulina/status/1140691828427108352" TargetMode="External" /><Relationship Id="rId454" Type="http://schemas.openxmlformats.org/officeDocument/2006/relationships/hyperlink" Target="https://twitter.com/#!/sfmistress/status/1140720101064241152" TargetMode="External" /><Relationship Id="rId455" Type="http://schemas.openxmlformats.org/officeDocument/2006/relationships/hyperlink" Target="https://twitter.com/#!/spankchain/status/1140751557283209217" TargetMode="External" /><Relationship Id="rId456" Type="http://schemas.openxmlformats.org/officeDocument/2006/relationships/hyperlink" Target="https://twitter.com/#!/bustybettyrage/status/1141142994340503553" TargetMode="External" /><Relationship Id="rId457" Type="http://schemas.openxmlformats.org/officeDocument/2006/relationships/hyperlink" Target="https://twitter.com/#!/shitshowinadump/status/1140663705673306113" TargetMode="External" /><Relationship Id="rId458" Type="http://schemas.openxmlformats.org/officeDocument/2006/relationships/hyperlink" Target="https://twitter.com/#!/shitshowinadump/status/1141306664169213953" TargetMode="External" /><Relationship Id="rId459" Type="http://schemas.openxmlformats.org/officeDocument/2006/relationships/hyperlink" Target="https://twitter.com/#!/myroomcam69/status/1141323892553932800" TargetMode="External" /><Relationship Id="rId460" Type="http://schemas.openxmlformats.org/officeDocument/2006/relationships/hyperlink" Target="https://twitter.com/#!/thawk88/status/1139525865321062400" TargetMode="External" /><Relationship Id="rId461" Type="http://schemas.openxmlformats.org/officeDocument/2006/relationships/hyperlink" Target="https://twitter.com/#!/thawk88/status/1141055306673217536" TargetMode="External" /><Relationship Id="rId462" Type="http://schemas.openxmlformats.org/officeDocument/2006/relationships/hyperlink" Target="https://twitter.com/#!/thawk88/status/1141345445026811904" TargetMode="External" /><Relationship Id="rId463" Type="http://schemas.openxmlformats.org/officeDocument/2006/relationships/hyperlink" Target="https://twitter.com/#!/damienslayter/status/1141346388430741504" TargetMode="External" /><Relationship Id="rId464" Type="http://schemas.openxmlformats.org/officeDocument/2006/relationships/hyperlink" Target="https://twitter.com/#!/sierraslayter/status/1141350573268197377" TargetMode="External" /><Relationship Id="rId465" Type="http://schemas.openxmlformats.org/officeDocument/2006/relationships/hyperlink" Target="https://twitter.com/#!/semwal2424/status/1141351421301817345" TargetMode="External" /><Relationship Id="rId466" Type="http://schemas.openxmlformats.org/officeDocument/2006/relationships/hyperlink" Target="https://twitter.com/#!/wshandcock/status/1141357043011477504" TargetMode="External" /><Relationship Id="rId467" Type="http://schemas.openxmlformats.org/officeDocument/2006/relationships/hyperlink" Target="https://twitter.com/#!/loraliehaze/status/1141357329390026752" TargetMode="External" /><Relationship Id="rId468" Type="http://schemas.openxmlformats.org/officeDocument/2006/relationships/hyperlink" Target="https://twitter.com/#!/bonevision/status/1141355215716667393" TargetMode="External" /><Relationship Id="rId469" Type="http://schemas.openxmlformats.org/officeDocument/2006/relationships/hyperlink" Target="https://twitter.com/#!/bonevision/status/1141357641643388928" TargetMode="External" /><Relationship Id="rId470" Type="http://schemas.openxmlformats.org/officeDocument/2006/relationships/hyperlink" Target="https://twitter.com/#!/bonevision/status/1141357641643388928" TargetMode="External" /><Relationship Id="rId471" Type="http://schemas.openxmlformats.org/officeDocument/2006/relationships/hyperlink" Target="https://twitter.com/#!/bonevision/status/1141358048209801216" TargetMode="External" /><Relationship Id="rId472" Type="http://schemas.openxmlformats.org/officeDocument/2006/relationships/hyperlink" Target="https://twitter.com/#!/loulikesthat/status/1141361265886892033" TargetMode="External" /><Relationship Id="rId473" Type="http://schemas.openxmlformats.org/officeDocument/2006/relationships/hyperlink" Target="https://twitter.com/#!/mjkitty0817/status/1141366119170748416" TargetMode="External" /><Relationship Id="rId474" Type="http://schemas.openxmlformats.org/officeDocument/2006/relationships/hyperlink" Target="https://twitter.com/#!/freyawyld/status/1141367181856464897" TargetMode="External" /><Relationship Id="rId475" Type="http://schemas.openxmlformats.org/officeDocument/2006/relationships/hyperlink" Target="https://twitter.com/#!/batw1ng7/status/1141367893818400768" TargetMode="External" /><Relationship Id="rId476" Type="http://schemas.openxmlformats.org/officeDocument/2006/relationships/hyperlink" Target="https://twitter.com/#!/meggerz/status/1141370345838075905" TargetMode="External" /><Relationship Id="rId477" Type="http://schemas.openxmlformats.org/officeDocument/2006/relationships/hyperlink" Target="https://twitter.com/#!/alanblackrhino/status/1141371881469239296" TargetMode="External" /><Relationship Id="rId478" Type="http://schemas.openxmlformats.org/officeDocument/2006/relationships/hyperlink" Target="https://twitter.com/#!/adultwebmasterz/status/1141376621695262720" TargetMode="External" /><Relationship Id="rId479" Type="http://schemas.openxmlformats.org/officeDocument/2006/relationships/hyperlink" Target="https://twitter.com/#!/siennawestlando/status/1141353291647000576" TargetMode="External" /><Relationship Id="rId480" Type="http://schemas.openxmlformats.org/officeDocument/2006/relationships/hyperlink" Target="https://twitter.com/#!/siennawestlando/status/1141353362144858113" TargetMode="External" /><Relationship Id="rId481" Type="http://schemas.openxmlformats.org/officeDocument/2006/relationships/hyperlink" Target="https://twitter.com/#!/siennawestlando/status/1141353454671208448" TargetMode="External" /><Relationship Id="rId482" Type="http://schemas.openxmlformats.org/officeDocument/2006/relationships/hyperlink" Target="https://twitter.com/#!/siennawestlando/status/1141353454671208448" TargetMode="External" /><Relationship Id="rId483" Type="http://schemas.openxmlformats.org/officeDocument/2006/relationships/hyperlink" Target="https://twitter.com/#!/siennawestlando/status/1141353491186823168" TargetMode="External" /><Relationship Id="rId484" Type="http://schemas.openxmlformats.org/officeDocument/2006/relationships/hyperlink" Target="https://twitter.com/#!/siennawestlando/status/1141354575997427713" TargetMode="External" /><Relationship Id="rId485" Type="http://schemas.openxmlformats.org/officeDocument/2006/relationships/hyperlink" Target="https://twitter.com/#!/siennawestlando/status/1141354655508832259" TargetMode="External" /><Relationship Id="rId486" Type="http://schemas.openxmlformats.org/officeDocument/2006/relationships/hyperlink" Target="https://twitter.com/#!/siennawestlando/status/1141354709854359553" TargetMode="External" /><Relationship Id="rId487" Type="http://schemas.openxmlformats.org/officeDocument/2006/relationships/hyperlink" Target="https://twitter.com/#!/siennawestlando/status/1141374718102122496" TargetMode="External" /><Relationship Id="rId488" Type="http://schemas.openxmlformats.org/officeDocument/2006/relationships/hyperlink" Target="https://twitter.com/#!/siennawestlando/status/1141374884628619264" TargetMode="External" /><Relationship Id="rId489" Type="http://schemas.openxmlformats.org/officeDocument/2006/relationships/hyperlink" Target="https://twitter.com/#!/siennawestlando/status/1141375073363865601" TargetMode="External" /><Relationship Id="rId490" Type="http://schemas.openxmlformats.org/officeDocument/2006/relationships/hyperlink" Target="https://twitter.com/#!/siennawestlando/status/1141375429149962242" TargetMode="External" /><Relationship Id="rId491" Type="http://schemas.openxmlformats.org/officeDocument/2006/relationships/hyperlink" Target="https://twitter.com/#!/siennawestlando/status/1141375979094532096" TargetMode="External" /><Relationship Id="rId492" Type="http://schemas.openxmlformats.org/officeDocument/2006/relationships/hyperlink" Target="https://twitter.com/#!/mateolinaresfe2/status/1141355685038436359" TargetMode="External" /><Relationship Id="rId493" Type="http://schemas.openxmlformats.org/officeDocument/2006/relationships/hyperlink" Target="https://twitter.com/#!/mateolinaresfe2/status/1141377014613626880" TargetMode="External" /><Relationship Id="rId494" Type="http://schemas.openxmlformats.org/officeDocument/2006/relationships/hyperlink" Target="https://twitter.com/#!/mateolinaresfe2/status/1141377127960522753" TargetMode="External" /><Relationship Id="rId495" Type="http://schemas.openxmlformats.org/officeDocument/2006/relationships/hyperlink" Target="https://twitter.com/#!/codydarkstalker/status/1141323989958062080" TargetMode="External" /><Relationship Id="rId496" Type="http://schemas.openxmlformats.org/officeDocument/2006/relationships/hyperlink" Target="https://twitter.com/#!/codydarkstalker/status/1141380063612420096" TargetMode="External" /><Relationship Id="rId497" Type="http://schemas.openxmlformats.org/officeDocument/2006/relationships/hyperlink" Target="https://twitter.com/#!/tarantinoxxx/status/1141381869109334016" TargetMode="External" /><Relationship Id="rId498" Type="http://schemas.openxmlformats.org/officeDocument/2006/relationships/hyperlink" Target="https://twitter.com/#!/nikki_4613/status/1141385139928231936" TargetMode="External" /><Relationship Id="rId499" Type="http://schemas.openxmlformats.org/officeDocument/2006/relationships/hyperlink" Target="https://twitter.com/#!/nikki_4613/status/1141386390422188032" TargetMode="External" /><Relationship Id="rId500" Type="http://schemas.openxmlformats.org/officeDocument/2006/relationships/hyperlink" Target="https://twitter.com/#!/kourtney_chase_/status/1141390238662578176" TargetMode="External" /><Relationship Id="rId501" Type="http://schemas.openxmlformats.org/officeDocument/2006/relationships/hyperlink" Target="https://twitter.com/#!/evebatelle/status/1138997883179479041" TargetMode="External" /><Relationship Id="rId502" Type="http://schemas.openxmlformats.org/officeDocument/2006/relationships/hyperlink" Target="https://twitter.com/#!/evebatelle/status/1138997883179479041" TargetMode="External" /><Relationship Id="rId503" Type="http://schemas.openxmlformats.org/officeDocument/2006/relationships/hyperlink" Target="https://twitter.com/#!/evebatelle/status/1138997883179479041" TargetMode="External" /><Relationship Id="rId504" Type="http://schemas.openxmlformats.org/officeDocument/2006/relationships/hyperlink" Target="https://twitter.com/#!/evebatelle/status/1141390462999072769" TargetMode="External" /><Relationship Id="rId505" Type="http://schemas.openxmlformats.org/officeDocument/2006/relationships/hyperlink" Target="https://twitter.com/#!/savagesin/status/1141380044767371264" TargetMode="External" /><Relationship Id="rId506" Type="http://schemas.openxmlformats.org/officeDocument/2006/relationships/hyperlink" Target="https://twitter.com/#!/dw_sin_/status/1141391056727990273" TargetMode="External" /><Relationship Id="rId507" Type="http://schemas.openxmlformats.org/officeDocument/2006/relationships/hyperlink" Target="https://twitter.com/#!/dpetercrane/status/1141391487759814656" TargetMode="External" /><Relationship Id="rId508" Type="http://schemas.openxmlformats.org/officeDocument/2006/relationships/hyperlink" Target="https://twitter.com/#!/dpetercrane/status/1141391487759814656" TargetMode="External" /><Relationship Id="rId509" Type="http://schemas.openxmlformats.org/officeDocument/2006/relationships/hyperlink" Target="https://twitter.com/#!/lilyxloveless/status/1141391620023181312" TargetMode="External" /><Relationship Id="rId510" Type="http://schemas.openxmlformats.org/officeDocument/2006/relationships/hyperlink" Target="https://twitter.com/#!/lilyxloveless/status/1141391620023181312" TargetMode="External" /><Relationship Id="rId511" Type="http://schemas.openxmlformats.org/officeDocument/2006/relationships/hyperlink" Target="https://twitter.com/#!/upforfun34/status/1141391658077978624" TargetMode="External" /><Relationship Id="rId512" Type="http://schemas.openxmlformats.org/officeDocument/2006/relationships/hyperlink" Target="https://twitter.com/#!/upforfun34/status/1141391658077978624" TargetMode="External" /><Relationship Id="rId513" Type="http://schemas.openxmlformats.org/officeDocument/2006/relationships/hyperlink" Target="https://twitter.com/#!/peejsage/status/1141391761744498693" TargetMode="External" /><Relationship Id="rId514" Type="http://schemas.openxmlformats.org/officeDocument/2006/relationships/hyperlink" Target="https://twitter.com/#!/dragonhammer421/status/1141392722500247552" TargetMode="External" /><Relationship Id="rId515" Type="http://schemas.openxmlformats.org/officeDocument/2006/relationships/hyperlink" Target="https://twitter.com/#!/dragonhammer421/status/1141392722500247552" TargetMode="External" /><Relationship Id="rId516" Type="http://schemas.openxmlformats.org/officeDocument/2006/relationships/hyperlink" Target="https://twitter.com/#!/jolicul2000/status/1141393181159960576" TargetMode="External" /><Relationship Id="rId517" Type="http://schemas.openxmlformats.org/officeDocument/2006/relationships/hyperlink" Target="https://twitter.com/#!/jolicul2000/status/1141393181159960576" TargetMode="External" /><Relationship Id="rId518" Type="http://schemas.openxmlformats.org/officeDocument/2006/relationships/hyperlink" Target="https://twitter.com/#!/alexisandrewsx/status/1141393189556883457" TargetMode="External" /><Relationship Id="rId519" Type="http://schemas.openxmlformats.org/officeDocument/2006/relationships/hyperlink" Target="https://twitter.com/#!/alexisandrewsx/status/1141393189556883457" TargetMode="External" /><Relationship Id="rId520" Type="http://schemas.openxmlformats.org/officeDocument/2006/relationships/hyperlink" Target="https://twitter.com/#!/thebigdadshow/status/1141393576913321984" TargetMode="External" /><Relationship Id="rId521" Type="http://schemas.openxmlformats.org/officeDocument/2006/relationships/hyperlink" Target="https://twitter.com/#!/thebigdadshow/status/1141393576913321984" TargetMode="External" /><Relationship Id="rId522" Type="http://schemas.openxmlformats.org/officeDocument/2006/relationships/hyperlink" Target="https://twitter.com/#!/ellie_s95/status/1141393953020948480" TargetMode="External" /><Relationship Id="rId523" Type="http://schemas.openxmlformats.org/officeDocument/2006/relationships/hyperlink" Target="https://twitter.com/#!/ellie_s95/status/1141393953020948480" TargetMode="External" /><Relationship Id="rId524" Type="http://schemas.openxmlformats.org/officeDocument/2006/relationships/hyperlink" Target="https://twitter.com/#!/kitten_chub/status/1141394951160381441" TargetMode="External" /><Relationship Id="rId525" Type="http://schemas.openxmlformats.org/officeDocument/2006/relationships/hyperlink" Target="https://twitter.com/#!/kitten_chub/status/1141394951160381441" TargetMode="External" /><Relationship Id="rId526" Type="http://schemas.openxmlformats.org/officeDocument/2006/relationships/hyperlink" Target="https://twitter.com/#!/mollydarling69/status/1141395278844612608" TargetMode="External" /><Relationship Id="rId527" Type="http://schemas.openxmlformats.org/officeDocument/2006/relationships/hyperlink" Target="https://twitter.com/#!/mollydarling69/status/1141395278844612608" TargetMode="External" /><Relationship Id="rId528" Type="http://schemas.openxmlformats.org/officeDocument/2006/relationships/hyperlink" Target="https://twitter.com/#!/harlosalem/status/1141395183772131328" TargetMode="External" /><Relationship Id="rId529" Type="http://schemas.openxmlformats.org/officeDocument/2006/relationships/hyperlink" Target="https://twitter.com/#!/harlosalem/status/1141395183772131328" TargetMode="External" /><Relationship Id="rId530" Type="http://schemas.openxmlformats.org/officeDocument/2006/relationships/hyperlink" Target="https://twitter.com/#!/harlosalem/status/1141395724975738880" TargetMode="External" /><Relationship Id="rId531" Type="http://schemas.openxmlformats.org/officeDocument/2006/relationships/hyperlink" Target="https://twitter.com/#!/charley_fan/status/1141396656639881217" TargetMode="External" /><Relationship Id="rId532" Type="http://schemas.openxmlformats.org/officeDocument/2006/relationships/hyperlink" Target="https://twitter.com/#!/charley_fan/status/1141396656639881217" TargetMode="External" /><Relationship Id="rId533" Type="http://schemas.openxmlformats.org/officeDocument/2006/relationships/hyperlink" Target="https://twitter.com/#!/lovelyally6/status/1141397797784174593" TargetMode="External" /><Relationship Id="rId534" Type="http://schemas.openxmlformats.org/officeDocument/2006/relationships/hyperlink" Target="https://twitter.com/#!/lovelyally6/status/1141397797784174593" TargetMode="External" /><Relationship Id="rId535" Type="http://schemas.openxmlformats.org/officeDocument/2006/relationships/hyperlink" Target="https://twitter.com/#!/fickennemark1/status/1141402603810693125" TargetMode="External" /><Relationship Id="rId536" Type="http://schemas.openxmlformats.org/officeDocument/2006/relationships/hyperlink" Target="https://twitter.com/#!/fickennemark1/status/1141402603810693125" TargetMode="External" /><Relationship Id="rId537" Type="http://schemas.openxmlformats.org/officeDocument/2006/relationships/hyperlink" Target="https://twitter.com/#!/micahgrey19/status/1141402710253735938" TargetMode="External" /><Relationship Id="rId538" Type="http://schemas.openxmlformats.org/officeDocument/2006/relationships/hyperlink" Target="https://twitter.com/#!/micahgrey19/status/1141402710253735938" TargetMode="External" /><Relationship Id="rId539" Type="http://schemas.openxmlformats.org/officeDocument/2006/relationships/hyperlink" Target="https://twitter.com/#!/rimobai/status/1141404137625739265" TargetMode="External" /><Relationship Id="rId540" Type="http://schemas.openxmlformats.org/officeDocument/2006/relationships/hyperlink" Target="https://twitter.com/#!/rimobai/status/1141404137625739265" TargetMode="External" /><Relationship Id="rId541" Type="http://schemas.openxmlformats.org/officeDocument/2006/relationships/hyperlink" Target="https://twitter.com/#!/transglamorous/status/1141405375435927552" TargetMode="External" /><Relationship Id="rId542" Type="http://schemas.openxmlformats.org/officeDocument/2006/relationships/hyperlink" Target="https://twitter.com/#!/transglamorous/status/1141405375435927552" TargetMode="External" /><Relationship Id="rId543" Type="http://schemas.openxmlformats.org/officeDocument/2006/relationships/hyperlink" Target="https://twitter.com/#!/missmadisonoff1/status/1141411789185441792" TargetMode="External" /><Relationship Id="rId544" Type="http://schemas.openxmlformats.org/officeDocument/2006/relationships/hyperlink" Target="https://twitter.com/#!/missmadisonoff1/status/1141411789185441792" TargetMode="External" /><Relationship Id="rId545" Type="http://schemas.openxmlformats.org/officeDocument/2006/relationships/hyperlink" Target="https://twitter.com/#!/jjuli_lovers/status/1141413014194855936" TargetMode="External" /><Relationship Id="rId546" Type="http://schemas.openxmlformats.org/officeDocument/2006/relationships/hyperlink" Target="https://twitter.com/#!/jjuli_lovers/status/1141413014194855936" TargetMode="External" /><Relationship Id="rId547" Type="http://schemas.openxmlformats.org/officeDocument/2006/relationships/hyperlink" Target="https://twitter.com/#!/bux_delux/status/1141415081177038849" TargetMode="External" /><Relationship Id="rId548" Type="http://schemas.openxmlformats.org/officeDocument/2006/relationships/hyperlink" Target="https://twitter.com/#!/bux_delux/status/1141415081177038849" TargetMode="External" /><Relationship Id="rId549" Type="http://schemas.openxmlformats.org/officeDocument/2006/relationships/hyperlink" Target="https://twitter.com/#!/bux_delux/status/1141415131328335872" TargetMode="External" /><Relationship Id="rId550" Type="http://schemas.openxmlformats.org/officeDocument/2006/relationships/hyperlink" Target="https://twitter.com/#!/bux_delux/status/1141415152635400192" TargetMode="External" /><Relationship Id="rId551" Type="http://schemas.openxmlformats.org/officeDocument/2006/relationships/hyperlink" Target="https://twitter.com/#!/bux_delux/status/1141415152635400192" TargetMode="External" /><Relationship Id="rId552" Type="http://schemas.openxmlformats.org/officeDocument/2006/relationships/hyperlink" Target="https://twitter.com/#!/bux_delux/status/1141415186877673472" TargetMode="External" /><Relationship Id="rId553" Type="http://schemas.openxmlformats.org/officeDocument/2006/relationships/hyperlink" Target="https://twitter.com/#!/bux_delux/status/1141415204040785920" TargetMode="External" /><Relationship Id="rId554" Type="http://schemas.openxmlformats.org/officeDocument/2006/relationships/hyperlink" Target="https://twitter.com/#!/bux_delux/status/1141415204040785920" TargetMode="External" /><Relationship Id="rId555" Type="http://schemas.openxmlformats.org/officeDocument/2006/relationships/hyperlink" Target="https://twitter.com/#!/bux_delux/status/1141415204040785920" TargetMode="External" /><Relationship Id="rId556" Type="http://schemas.openxmlformats.org/officeDocument/2006/relationships/hyperlink" Target="https://twitter.com/#!/blower_load/status/1141415726579740673" TargetMode="External" /><Relationship Id="rId557" Type="http://schemas.openxmlformats.org/officeDocument/2006/relationships/hyperlink" Target="https://twitter.com/#!/kristi_lovett/status/1141416269201203200" TargetMode="External" /><Relationship Id="rId558" Type="http://schemas.openxmlformats.org/officeDocument/2006/relationships/hyperlink" Target="https://twitter.com/#!/kristi_lovett/status/1141416269201203200" TargetMode="External" /><Relationship Id="rId559" Type="http://schemas.openxmlformats.org/officeDocument/2006/relationships/hyperlink" Target="https://twitter.com/#!/badbabyblairmv/status/1141421916386803712" TargetMode="External" /><Relationship Id="rId560" Type="http://schemas.openxmlformats.org/officeDocument/2006/relationships/hyperlink" Target="https://twitter.com/#!/badbabyblairmv/status/1141421916386803712" TargetMode="External" /><Relationship Id="rId561" Type="http://schemas.openxmlformats.org/officeDocument/2006/relationships/hyperlink" Target="https://twitter.com/#!/foxykitten12/status/1141423484104519682" TargetMode="External" /><Relationship Id="rId562" Type="http://schemas.openxmlformats.org/officeDocument/2006/relationships/hyperlink" Target="https://twitter.com/#!/foxykitten12/status/1141423484104519682" TargetMode="External" /><Relationship Id="rId563" Type="http://schemas.openxmlformats.org/officeDocument/2006/relationships/hyperlink" Target="https://twitter.com/#!/lexdollface/status/1141424238869401600" TargetMode="External" /><Relationship Id="rId564" Type="http://schemas.openxmlformats.org/officeDocument/2006/relationships/hyperlink" Target="https://twitter.com/#!/lexdollface/status/1141424238869401600" TargetMode="External" /><Relationship Id="rId565" Type="http://schemas.openxmlformats.org/officeDocument/2006/relationships/hyperlink" Target="https://twitter.com/#!/allieawesome415/status/1141424338719129601" TargetMode="External" /><Relationship Id="rId566" Type="http://schemas.openxmlformats.org/officeDocument/2006/relationships/hyperlink" Target="https://twitter.com/#!/allieawesome415/status/1141424338719129601" TargetMode="External" /><Relationship Id="rId567" Type="http://schemas.openxmlformats.org/officeDocument/2006/relationships/hyperlink" Target="https://twitter.com/#!/karpaom/status/1141427018237730816" TargetMode="External" /><Relationship Id="rId568" Type="http://schemas.openxmlformats.org/officeDocument/2006/relationships/hyperlink" Target="https://twitter.com/#!/karpaom/status/1141427018237730816" TargetMode="External" /><Relationship Id="rId569" Type="http://schemas.openxmlformats.org/officeDocument/2006/relationships/hyperlink" Target="https://twitter.com/#!/goofykitty4u/status/1141429290833272832" TargetMode="External" /><Relationship Id="rId570" Type="http://schemas.openxmlformats.org/officeDocument/2006/relationships/hyperlink" Target="https://twitter.com/#!/goofykitty4u/status/1141429290833272832" TargetMode="External" /><Relationship Id="rId571" Type="http://schemas.openxmlformats.org/officeDocument/2006/relationships/hyperlink" Target="https://twitter.com/#!/mistressheels2/status/1141430025993871361" TargetMode="External" /><Relationship Id="rId572" Type="http://schemas.openxmlformats.org/officeDocument/2006/relationships/hyperlink" Target="https://twitter.com/#!/mistressheels2/status/1141430025993871361" TargetMode="External" /><Relationship Id="rId573" Type="http://schemas.openxmlformats.org/officeDocument/2006/relationships/hyperlink" Target="https://twitter.com/#!/babysen22/status/1141430423936876549" TargetMode="External" /><Relationship Id="rId574" Type="http://schemas.openxmlformats.org/officeDocument/2006/relationships/hyperlink" Target="https://twitter.com/#!/babysen22/status/1141430423936876549" TargetMode="External" /><Relationship Id="rId575" Type="http://schemas.openxmlformats.org/officeDocument/2006/relationships/hyperlink" Target="https://twitter.com/#!/rwildjoke/status/1141432029801615360" TargetMode="External" /><Relationship Id="rId576" Type="http://schemas.openxmlformats.org/officeDocument/2006/relationships/hyperlink" Target="https://twitter.com/#!/rwildjoke/status/1141432029801615360" TargetMode="External" /><Relationship Id="rId577" Type="http://schemas.openxmlformats.org/officeDocument/2006/relationships/hyperlink" Target="https://twitter.com/#!/mcmyers2000/status/1141434802723282945" TargetMode="External" /><Relationship Id="rId578" Type="http://schemas.openxmlformats.org/officeDocument/2006/relationships/hyperlink" Target="https://twitter.com/#!/mcmyers2000/status/1141434802723282945" TargetMode="External" /><Relationship Id="rId579" Type="http://schemas.openxmlformats.org/officeDocument/2006/relationships/hyperlink" Target="https://twitter.com/#!/dominike_love/status/1141446548192223232" TargetMode="External" /><Relationship Id="rId580" Type="http://schemas.openxmlformats.org/officeDocument/2006/relationships/hyperlink" Target="https://twitter.com/#!/dominike_love/status/1141446548192223232" TargetMode="External" /><Relationship Id="rId581" Type="http://schemas.openxmlformats.org/officeDocument/2006/relationships/hyperlink" Target="https://twitter.com/#!/mistressthick/status/1141446683823366145" TargetMode="External" /><Relationship Id="rId582" Type="http://schemas.openxmlformats.org/officeDocument/2006/relationships/hyperlink" Target="https://twitter.com/#!/hirsutegoddess/status/1141450097051484160" TargetMode="External" /><Relationship Id="rId583" Type="http://schemas.openxmlformats.org/officeDocument/2006/relationships/hyperlink" Target="https://twitter.com/#!/hirsutegoddess/status/1141450097051484160" TargetMode="External" /><Relationship Id="rId584" Type="http://schemas.openxmlformats.org/officeDocument/2006/relationships/hyperlink" Target="https://twitter.com/#!/flaximfc/status/1141450645884624898" TargetMode="External" /><Relationship Id="rId585" Type="http://schemas.openxmlformats.org/officeDocument/2006/relationships/hyperlink" Target="https://twitter.com/#!/boss_justine_/status/1141456544577597441" TargetMode="External" /><Relationship Id="rId586" Type="http://schemas.openxmlformats.org/officeDocument/2006/relationships/hyperlink" Target="https://twitter.com/#!/selenasiren1/status/1141467291042947072" TargetMode="External" /><Relationship Id="rId587" Type="http://schemas.openxmlformats.org/officeDocument/2006/relationships/hyperlink" Target="https://twitter.com/#!/selenasiren1/status/1141467291042947072" TargetMode="External" /><Relationship Id="rId588" Type="http://schemas.openxmlformats.org/officeDocument/2006/relationships/hyperlink" Target="https://twitter.com/#!/lwdwndrty/status/1141467761002127361" TargetMode="External" /><Relationship Id="rId589" Type="http://schemas.openxmlformats.org/officeDocument/2006/relationships/hyperlink" Target="https://twitter.com/#!/lwdwndrty/status/1141467761002127361" TargetMode="External" /><Relationship Id="rId590" Type="http://schemas.openxmlformats.org/officeDocument/2006/relationships/hyperlink" Target="https://twitter.com/#!/rosiesoles_/status/1141472086868811776" TargetMode="External" /><Relationship Id="rId591" Type="http://schemas.openxmlformats.org/officeDocument/2006/relationships/hyperlink" Target="https://twitter.com/#!/rosiesoles_/status/1141472086868811776" TargetMode="External" /><Relationship Id="rId592" Type="http://schemas.openxmlformats.org/officeDocument/2006/relationships/hyperlink" Target="https://twitter.com/#!/rollingbabex/status/1141482981267247104" TargetMode="External" /><Relationship Id="rId593" Type="http://schemas.openxmlformats.org/officeDocument/2006/relationships/hyperlink" Target="https://twitter.com/#!/rollingbabex/status/1141482981267247104" TargetMode="External" /><Relationship Id="rId594" Type="http://schemas.openxmlformats.org/officeDocument/2006/relationships/hyperlink" Target="https://twitter.com/#!/kayanicol/status/1141484963688321024" TargetMode="External" /><Relationship Id="rId595" Type="http://schemas.openxmlformats.org/officeDocument/2006/relationships/hyperlink" Target="https://twitter.com/#!/kayanicol/status/1141484963688321024" TargetMode="External" /><Relationship Id="rId596" Type="http://schemas.openxmlformats.org/officeDocument/2006/relationships/hyperlink" Target="https://twitter.com/#!/carlcarnevale1/status/1141497378832375809" TargetMode="External" /><Relationship Id="rId597" Type="http://schemas.openxmlformats.org/officeDocument/2006/relationships/hyperlink" Target="https://twitter.com/#!/getjobsueboss/status/1141501672667004928" TargetMode="External" /><Relationship Id="rId598" Type="http://schemas.openxmlformats.org/officeDocument/2006/relationships/hyperlink" Target="https://twitter.com/#!/getjobsueboss/status/1141501672667004928" TargetMode="External" /><Relationship Id="rId599" Type="http://schemas.openxmlformats.org/officeDocument/2006/relationships/hyperlink" Target="https://twitter.com/#!/alanaevansxxx/status/1138967473871437824" TargetMode="External" /><Relationship Id="rId600" Type="http://schemas.openxmlformats.org/officeDocument/2006/relationships/hyperlink" Target="https://twitter.com/#!/apagunion/status/1138967845126189056" TargetMode="External" /><Relationship Id="rId601" Type="http://schemas.openxmlformats.org/officeDocument/2006/relationships/hyperlink" Target="https://twitter.com/#!/apagunion/status/1139599082136072192" TargetMode="External" /><Relationship Id="rId602" Type="http://schemas.openxmlformats.org/officeDocument/2006/relationships/hyperlink" Target="https://twitter.com/#!/apagunion/status/1139599082136072192" TargetMode="External" /><Relationship Id="rId603" Type="http://schemas.openxmlformats.org/officeDocument/2006/relationships/hyperlink" Target="https://twitter.com/#!/xxxamberlynns/status/1141046406754394112" TargetMode="External" /><Relationship Id="rId604" Type="http://schemas.openxmlformats.org/officeDocument/2006/relationships/hyperlink" Target="https://twitter.com/#!/apagunion/status/1140864614126800896" TargetMode="External" /><Relationship Id="rId605" Type="http://schemas.openxmlformats.org/officeDocument/2006/relationships/hyperlink" Target="https://twitter.com/#!/apagunion/status/1141043699209723906" TargetMode="External" /><Relationship Id="rId606" Type="http://schemas.openxmlformats.org/officeDocument/2006/relationships/hyperlink" Target="https://twitter.com/#!/xxxamberlynns/status/1141045378931814400" TargetMode="External" /><Relationship Id="rId607" Type="http://schemas.openxmlformats.org/officeDocument/2006/relationships/hyperlink" Target="https://twitter.com/#!/xxxamberlynns/status/1141046168329183232" TargetMode="External" /><Relationship Id="rId608" Type="http://schemas.openxmlformats.org/officeDocument/2006/relationships/hyperlink" Target="https://twitter.com/#!/xxxamberlynns/status/1141046406754394112" TargetMode="External" /><Relationship Id="rId609" Type="http://schemas.openxmlformats.org/officeDocument/2006/relationships/hyperlink" Target="https://twitter.com/#!/xxxamberlynns/status/1141047496073863168" TargetMode="External" /><Relationship Id="rId610" Type="http://schemas.openxmlformats.org/officeDocument/2006/relationships/hyperlink" Target="https://twitter.com/#!/xxxamberlynns/status/1141094995799097344" TargetMode="External" /><Relationship Id="rId611" Type="http://schemas.openxmlformats.org/officeDocument/2006/relationships/hyperlink" Target="https://twitter.com/#!/apagunion/status/1139721965361672192" TargetMode="External" /><Relationship Id="rId612" Type="http://schemas.openxmlformats.org/officeDocument/2006/relationships/hyperlink" Target="https://twitter.com/#!/apagunion/status/1140864614126800896" TargetMode="External" /><Relationship Id="rId613" Type="http://schemas.openxmlformats.org/officeDocument/2006/relationships/hyperlink" Target="https://twitter.com/#!/apagunion/status/1141050873348612101" TargetMode="External" /><Relationship Id="rId614" Type="http://schemas.openxmlformats.org/officeDocument/2006/relationships/hyperlink" Target="https://twitter.com/#!/apagunion/status/1141075303416180737" TargetMode="External" /><Relationship Id="rId615" Type="http://schemas.openxmlformats.org/officeDocument/2006/relationships/hyperlink" Target="https://twitter.com/#!/apagunion/status/1141075303416180737" TargetMode="External" /><Relationship Id="rId616" Type="http://schemas.openxmlformats.org/officeDocument/2006/relationships/hyperlink" Target="https://twitter.com/#!/gabrielleleigh9/status/1138365097074745344" TargetMode="External" /><Relationship Id="rId617" Type="http://schemas.openxmlformats.org/officeDocument/2006/relationships/hyperlink" Target="https://twitter.com/#!/gabrielleleigh9/status/1138365097074745344" TargetMode="External" /><Relationship Id="rId618" Type="http://schemas.openxmlformats.org/officeDocument/2006/relationships/hyperlink" Target="https://twitter.com/#!/gabrielleleigh9/status/1138552660402102273" TargetMode="External" /><Relationship Id="rId619" Type="http://schemas.openxmlformats.org/officeDocument/2006/relationships/hyperlink" Target="https://twitter.com/#!/gabrielleleigh9/status/1138552660402102273" TargetMode="External" /><Relationship Id="rId620" Type="http://schemas.openxmlformats.org/officeDocument/2006/relationships/hyperlink" Target="https://twitter.com/#!/gabrielleleigh9/status/1139600807853211649" TargetMode="External" /><Relationship Id="rId621" Type="http://schemas.openxmlformats.org/officeDocument/2006/relationships/hyperlink" Target="https://twitter.com/#!/gabrielleleigh9/status/1139600807853211649" TargetMode="External" /><Relationship Id="rId622" Type="http://schemas.openxmlformats.org/officeDocument/2006/relationships/hyperlink" Target="https://twitter.com/#!/gabrielleleigh9/status/1141344016841269249" TargetMode="External" /><Relationship Id="rId623" Type="http://schemas.openxmlformats.org/officeDocument/2006/relationships/hyperlink" Target="https://twitter.com/#!/gabrielleleigh9/status/1141344071769886722" TargetMode="External" /><Relationship Id="rId624" Type="http://schemas.openxmlformats.org/officeDocument/2006/relationships/hyperlink" Target="https://twitter.com/#!/gabrielleleigh9/status/1141352390173626368" TargetMode="External" /><Relationship Id="rId625" Type="http://schemas.openxmlformats.org/officeDocument/2006/relationships/hyperlink" Target="https://twitter.com/#!/gabrielleleigh9/status/1141357887186440193" TargetMode="External" /><Relationship Id="rId626" Type="http://schemas.openxmlformats.org/officeDocument/2006/relationships/hyperlink" Target="https://twitter.com/#!/gabrielleleigh9/status/1141359447593422848" TargetMode="External" /><Relationship Id="rId627" Type="http://schemas.openxmlformats.org/officeDocument/2006/relationships/hyperlink" Target="https://twitter.com/#!/gabrielleleigh9/status/1141359447593422848" TargetMode="External" /><Relationship Id="rId628" Type="http://schemas.openxmlformats.org/officeDocument/2006/relationships/hyperlink" Target="https://twitter.com/#!/gabrielleleigh9/status/1141375979732045825" TargetMode="External" /><Relationship Id="rId629" Type="http://schemas.openxmlformats.org/officeDocument/2006/relationships/hyperlink" Target="https://twitter.com/#!/gabrielleleigh9/status/1141386416812957696" TargetMode="External" /><Relationship Id="rId630" Type="http://schemas.openxmlformats.org/officeDocument/2006/relationships/hyperlink" Target="https://twitter.com/#!/gabrielleleigh9/status/1141420074315788289" TargetMode="External" /><Relationship Id="rId631" Type="http://schemas.openxmlformats.org/officeDocument/2006/relationships/hyperlink" Target="https://twitter.com/#!/gabrielleleigh9/status/1141420074315788289" TargetMode="External" /><Relationship Id="rId632" Type="http://schemas.openxmlformats.org/officeDocument/2006/relationships/hyperlink" Target="https://twitter.com/#!/apagunion/status/1141352805376151552" TargetMode="External" /><Relationship Id="rId633" Type="http://schemas.openxmlformats.org/officeDocument/2006/relationships/hyperlink" Target="https://twitter.com/#!/tnewmstweet/status/1141357052369022977" TargetMode="External" /><Relationship Id="rId634" Type="http://schemas.openxmlformats.org/officeDocument/2006/relationships/hyperlink" Target="https://twitter.com/#!/tnewmstweet/status/1141440240017694722" TargetMode="External" /><Relationship Id="rId635" Type="http://schemas.openxmlformats.org/officeDocument/2006/relationships/hyperlink" Target="https://twitter.com/#!/apagunion/status/1141357248507252736" TargetMode="External" /><Relationship Id="rId636" Type="http://schemas.openxmlformats.org/officeDocument/2006/relationships/hyperlink" Target="https://twitter.com/#!/apagunion/status/1141440834065317893" TargetMode="External" /><Relationship Id="rId637" Type="http://schemas.openxmlformats.org/officeDocument/2006/relationships/hyperlink" Target="https://twitter.com/#!/chubbymilf4/status/1141518178461392897" TargetMode="External" /><Relationship Id="rId638" Type="http://schemas.openxmlformats.org/officeDocument/2006/relationships/hyperlink" Target="https://twitter.com/#!/chubbymilf4/status/1141518178461392897" TargetMode="External" /><Relationship Id="rId639" Type="http://schemas.openxmlformats.org/officeDocument/2006/relationships/hyperlink" Target="https://twitter.com/#!/rrickeyrray/status/1141194043558207488" TargetMode="External" /><Relationship Id="rId640" Type="http://schemas.openxmlformats.org/officeDocument/2006/relationships/hyperlink" Target="https://twitter.com/#!/rrickeyrray/status/1139026269218062336" TargetMode="External" /><Relationship Id="rId641" Type="http://schemas.openxmlformats.org/officeDocument/2006/relationships/hyperlink" Target="https://twitter.com/#!/rrickeyrray/status/1141194043558207488" TargetMode="External" /><Relationship Id="rId642" Type="http://schemas.openxmlformats.org/officeDocument/2006/relationships/hyperlink" Target="https://twitter.com/#!/rrickeyrray/status/1141528778633428992" TargetMode="External" /><Relationship Id="rId643" Type="http://schemas.openxmlformats.org/officeDocument/2006/relationships/hyperlink" Target="https://twitter.com/#!/rrickeyrray/status/1141528778633428992" TargetMode="External" /><Relationship Id="rId644" Type="http://schemas.openxmlformats.org/officeDocument/2006/relationships/hyperlink" Target="https://twitter.com/#!/littlesltlexi/status/1141528832861704192" TargetMode="External" /><Relationship Id="rId645" Type="http://schemas.openxmlformats.org/officeDocument/2006/relationships/hyperlink" Target="https://twitter.com/#!/littlesltlexi/status/1141528832861704192" TargetMode="External" /><Relationship Id="rId646" Type="http://schemas.openxmlformats.org/officeDocument/2006/relationships/hyperlink" Target="https://twitter.com/#!/khighlah3/status/1141530657157517313" TargetMode="External" /><Relationship Id="rId647" Type="http://schemas.openxmlformats.org/officeDocument/2006/relationships/hyperlink" Target="https://twitter.com/#!/khighlah3/status/1141530657157517313" TargetMode="External" /><Relationship Id="rId648" Type="http://schemas.openxmlformats.org/officeDocument/2006/relationships/hyperlink" Target="https://twitter.com/#!/lilithts7/status/1141532546733359106" TargetMode="External" /><Relationship Id="rId649" Type="http://schemas.openxmlformats.org/officeDocument/2006/relationships/hyperlink" Target="https://twitter.com/#!/lilithts7/status/1141532546733359106" TargetMode="External" /><Relationship Id="rId650" Type="http://schemas.openxmlformats.org/officeDocument/2006/relationships/hyperlink" Target="https://twitter.com/#!/noitsneezy/status/1141541109195333632" TargetMode="External" /><Relationship Id="rId651" Type="http://schemas.openxmlformats.org/officeDocument/2006/relationships/hyperlink" Target="https://twitter.com/#!/noitsneezy/status/1141541109195333632" TargetMode="External" /><Relationship Id="rId652" Type="http://schemas.openxmlformats.org/officeDocument/2006/relationships/hyperlink" Target="https://twitter.com/#!/leyafalcon/status/1141133401044373504" TargetMode="External" /><Relationship Id="rId653" Type="http://schemas.openxmlformats.org/officeDocument/2006/relationships/hyperlink" Target="https://twitter.com/#!/leyafalcon/status/1141544363555581952" TargetMode="External" /><Relationship Id="rId654" Type="http://schemas.openxmlformats.org/officeDocument/2006/relationships/hyperlink" Target="https://twitter.com/#!/leyafalcon/status/1141544363555581952" TargetMode="External" /><Relationship Id="rId655" Type="http://schemas.openxmlformats.org/officeDocument/2006/relationships/hyperlink" Target="https://twitter.com/#!/cerullinsfw/status/1141547472252264448" TargetMode="External" /><Relationship Id="rId656" Type="http://schemas.openxmlformats.org/officeDocument/2006/relationships/hyperlink" Target="https://twitter.com/#!/cerullinsfw/status/1141547472252264448" TargetMode="External" /><Relationship Id="rId657" Type="http://schemas.openxmlformats.org/officeDocument/2006/relationships/hyperlink" Target="https://twitter.com/#!/chellykoxxx/status/1141551587732709376" TargetMode="External" /><Relationship Id="rId658" Type="http://schemas.openxmlformats.org/officeDocument/2006/relationships/hyperlink" Target="https://twitter.com/#!/chellykoxxx/status/1141551587732709376" TargetMode="External" /><Relationship Id="rId659" Type="http://schemas.openxmlformats.org/officeDocument/2006/relationships/hyperlink" Target="https://twitter.com/#!/alanaevansxxx/status/1136311935253733376" TargetMode="External" /><Relationship Id="rId660" Type="http://schemas.openxmlformats.org/officeDocument/2006/relationships/hyperlink" Target="https://twitter.com/#!/alanaevansxxx/status/1136311935253733376" TargetMode="External" /><Relationship Id="rId661" Type="http://schemas.openxmlformats.org/officeDocument/2006/relationships/hyperlink" Target="https://twitter.com/#!/alanaevansxxx/status/1138223629508915200" TargetMode="External" /><Relationship Id="rId662" Type="http://schemas.openxmlformats.org/officeDocument/2006/relationships/hyperlink" Target="https://twitter.com/#!/alanaevansxxx/status/1138309705887911936" TargetMode="External" /><Relationship Id="rId663" Type="http://schemas.openxmlformats.org/officeDocument/2006/relationships/hyperlink" Target="https://twitter.com/#!/alanaevansxxx/status/1138312509214011392" TargetMode="External" /><Relationship Id="rId664" Type="http://schemas.openxmlformats.org/officeDocument/2006/relationships/hyperlink" Target="https://twitter.com/#!/alanaevansxxx/status/1138319631712542722" TargetMode="External" /><Relationship Id="rId665" Type="http://schemas.openxmlformats.org/officeDocument/2006/relationships/hyperlink" Target="https://twitter.com/#!/alanaevansxxx/status/1138480639961849856" TargetMode="External" /><Relationship Id="rId666" Type="http://schemas.openxmlformats.org/officeDocument/2006/relationships/hyperlink" Target="https://twitter.com/#!/alanaevansxxx/status/1138896851032104960" TargetMode="External" /><Relationship Id="rId667" Type="http://schemas.openxmlformats.org/officeDocument/2006/relationships/hyperlink" Target="https://twitter.com/#!/alanaevansxxx/status/1138967473871437824" TargetMode="External" /><Relationship Id="rId668" Type="http://schemas.openxmlformats.org/officeDocument/2006/relationships/hyperlink" Target="https://twitter.com/#!/alanaevansxxx/status/1139723733742968832" TargetMode="External" /><Relationship Id="rId669" Type="http://schemas.openxmlformats.org/officeDocument/2006/relationships/hyperlink" Target="https://twitter.com/#!/alanaevansxxx/status/1140660265194684416" TargetMode="External" /><Relationship Id="rId670" Type="http://schemas.openxmlformats.org/officeDocument/2006/relationships/hyperlink" Target="https://twitter.com/#!/alanaevansxxx/status/1140803255162687488" TargetMode="External" /><Relationship Id="rId671" Type="http://schemas.openxmlformats.org/officeDocument/2006/relationships/hyperlink" Target="https://twitter.com/#!/alanaevansxxx/status/1141376945927663616" TargetMode="External" /><Relationship Id="rId672" Type="http://schemas.openxmlformats.org/officeDocument/2006/relationships/hyperlink" Target="https://twitter.com/#!/carlcarnevale1/status/1141497378832375809" TargetMode="External" /><Relationship Id="rId673" Type="http://schemas.openxmlformats.org/officeDocument/2006/relationships/hyperlink" Target="https://twitter.com/#!/apagunion/status/1138242095020462081" TargetMode="External" /><Relationship Id="rId674" Type="http://schemas.openxmlformats.org/officeDocument/2006/relationships/hyperlink" Target="https://twitter.com/#!/apagunion/status/1138967845126189056" TargetMode="External" /><Relationship Id="rId675" Type="http://schemas.openxmlformats.org/officeDocument/2006/relationships/hyperlink" Target="https://twitter.com/#!/apagunion/status/1139018527413874688" TargetMode="External" /><Relationship Id="rId676" Type="http://schemas.openxmlformats.org/officeDocument/2006/relationships/hyperlink" Target="https://twitter.com/#!/smartymommy/status/1141562928308473856" TargetMode="External" /><Relationship Id="rId677" Type="http://schemas.openxmlformats.org/officeDocument/2006/relationships/hyperlink" Target="https://twitter.com/#!/carlcarnevale1/status/1141497378832375809" TargetMode="External" /><Relationship Id="rId678" Type="http://schemas.openxmlformats.org/officeDocument/2006/relationships/hyperlink" Target="https://twitter.com/#!/carlcarnevale1/status/1141497378832375809" TargetMode="External" /><Relationship Id="rId679" Type="http://schemas.openxmlformats.org/officeDocument/2006/relationships/hyperlink" Target="https://twitter.com/#!/smartymommy/status/1141562928308473856" TargetMode="External" /><Relationship Id="rId680" Type="http://schemas.openxmlformats.org/officeDocument/2006/relationships/hyperlink" Target="https://twitter.com/#!/smartymommy/status/1141562928308473856" TargetMode="External" /><Relationship Id="rId681" Type="http://schemas.openxmlformats.org/officeDocument/2006/relationships/hyperlink" Target="https://twitter.com/#!/amberkitzune/status/1141577546535854080" TargetMode="External" /><Relationship Id="rId682" Type="http://schemas.openxmlformats.org/officeDocument/2006/relationships/hyperlink" Target="https://twitter.com/#!/amberkitzune/status/1141577546535854080" TargetMode="External" /><Relationship Id="rId683" Type="http://schemas.openxmlformats.org/officeDocument/2006/relationships/hyperlink" Target="https://twitter.com/#!/xwildfrancinex/status/1141593801431011328" TargetMode="External" /><Relationship Id="rId684" Type="http://schemas.openxmlformats.org/officeDocument/2006/relationships/hyperlink" Target="https://twitter.com/#!/xwildfrancinex/status/1141593801431011328" TargetMode="External" /><Relationship Id="rId685" Type="http://schemas.openxmlformats.org/officeDocument/2006/relationships/hyperlink" Target="https://twitter.com/#!/lunaticminx1/status/1141620454416900096" TargetMode="External" /><Relationship Id="rId686" Type="http://schemas.openxmlformats.org/officeDocument/2006/relationships/hyperlink" Target="https://twitter.com/#!/lunaticminx1/status/1141620454416900096" TargetMode="External" /><Relationship Id="rId687" Type="http://schemas.openxmlformats.org/officeDocument/2006/relationships/hyperlink" Target="https://twitter.com/#!/alexiafav/status/1141629410904121344" TargetMode="External" /><Relationship Id="rId688" Type="http://schemas.openxmlformats.org/officeDocument/2006/relationships/hyperlink" Target="https://twitter.com/#!/alexiafav/status/1141629410904121344" TargetMode="External" /><Relationship Id="rId689" Type="http://schemas.openxmlformats.org/officeDocument/2006/relationships/hyperlink" Target="https://twitter.com/#!/jayybone91/status/1141664183219605504" TargetMode="External" /><Relationship Id="rId690" Type="http://schemas.openxmlformats.org/officeDocument/2006/relationships/hyperlink" Target="https://twitter.com/#!/jayybone91/status/1141664183219605504" TargetMode="External" /><Relationship Id="rId691" Type="http://schemas.openxmlformats.org/officeDocument/2006/relationships/hyperlink" Target="https://twitter.com/#!/yumespressa/status/1141665502743293952" TargetMode="External" /><Relationship Id="rId692" Type="http://schemas.openxmlformats.org/officeDocument/2006/relationships/hyperlink" Target="https://twitter.com/#!/yumespressa/status/1141665502743293952" TargetMode="External" /><Relationship Id="rId693" Type="http://schemas.openxmlformats.org/officeDocument/2006/relationships/hyperlink" Target="https://twitter.com/#!/pornxxx_tube/status/1141675269339734016" TargetMode="External" /><Relationship Id="rId694" Type="http://schemas.openxmlformats.org/officeDocument/2006/relationships/hyperlink" Target="https://twitter.com/#!/manyvids/status/1141390662232870915" TargetMode="External" /><Relationship Id="rId695" Type="http://schemas.openxmlformats.org/officeDocument/2006/relationships/hyperlink" Target="https://twitter.com/#!/apagunion/status/1138320034906820608" TargetMode="External" /><Relationship Id="rId696" Type="http://schemas.openxmlformats.org/officeDocument/2006/relationships/hyperlink" Target="https://twitter.com/#!/apagunion/status/1138480738037186560" TargetMode="External" /><Relationship Id="rId697" Type="http://schemas.openxmlformats.org/officeDocument/2006/relationships/hyperlink" Target="https://twitter.com/#!/apagunion/status/1139599082136072192" TargetMode="External" /><Relationship Id="rId698" Type="http://schemas.openxmlformats.org/officeDocument/2006/relationships/hyperlink" Target="https://twitter.com/#!/ganjagirl802xox/status/1141686546950754305" TargetMode="External" /><Relationship Id="rId699" Type="http://schemas.openxmlformats.org/officeDocument/2006/relationships/hyperlink" Target="https://twitter.com/#!/manyvids/status/1141390662232870915" TargetMode="External" /><Relationship Id="rId700" Type="http://schemas.openxmlformats.org/officeDocument/2006/relationships/hyperlink" Target="https://twitter.com/#!/ganjagirl802xox/status/1141686546950754305" TargetMode="External" /><Relationship Id="rId701" Type="http://schemas.openxmlformats.org/officeDocument/2006/relationships/hyperlink" Target="https://twitter.com/#!/mistresskye/status/1139730529711022081" TargetMode="External" /><Relationship Id="rId702" Type="http://schemas.openxmlformats.org/officeDocument/2006/relationships/hyperlink" Target="https://twitter.com/#!/apagunion/status/1136505860140687360" TargetMode="External" /><Relationship Id="rId703" Type="http://schemas.openxmlformats.org/officeDocument/2006/relationships/hyperlink" Target="https://twitter.com/#!/apagunion/status/1138478017435570182" TargetMode="External" /><Relationship Id="rId704" Type="http://schemas.openxmlformats.org/officeDocument/2006/relationships/hyperlink" Target="https://twitter.com/#!/apagunion/status/1139267464154505217" TargetMode="External" /><Relationship Id="rId705" Type="http://schemas.openxmlformats.org/officeDocument/2006/relationships/hyperlink" Target="https://twitter.com/#!/apagunion/status/1139449746639089664" TargetMode="External" /><Relationship Id="rId706" Type="http://schemas.openxmlformats.org/officeDocument/2006/relationships/hyperlink" Target="https://twitter.com/#!/apagunion/status/1139729912145727488" TargetMode="External" /><Relationship Id="rId707" Type="http://schemas.openxmlformats.org/officeDocument/2006/relationships/hyperlink" Target="https://twitter.com/#!/apagunion/status/1140329803117150208" TargetMode="External" /><Relationship Id="rId708" Type="http://schemas.openxmlformats.org/officeDocument/2006/relationships/hyperlink" Target="https://twitter.com/#!/apagunion/status/1140660315387908096" TargetMode="External" /><Relationship Id="rId709" Type="http://schemas.openxmlformats.org/officeDocument/2006/relationships/hyperlink" Target="https://twitter.com/#!/apagunion/status/1140664507213189121" TargetMode="External" /><Relationship Id="rId710" Type="http://schemas.openxmlformats.org/officeDocument/2006/relationships/hyperlink" Target="https://twitter.com/#!/apagunion/status/1140671904921063425" TargetMode="External" /><Relationship Id="rId711" Type="http://schemas.openxmlformats.org/officeDocument/2006/relationships/hyperlink" Target="https://twitter.com/#!/apagunion/status/1140867380060577792" TargetMode="External" /><Relationship Id="rId712" Type="http://schemas.openxmlformats.org/officeDocument/2006/relationships/hyperlink" Target="https://twitter.com/#!/apagunion/status/1140868236990398464" TargetMode="External" /><Relationship Id="rId713" Type="http://schemas.openxmlformats.org/officeDocument/2006/relationships/hyperlink" Target="https://twitter.com/#!/apagunion/status/1141050807275655168" TargetMode="External" /><Relationship Id="rId714" Type="http://schemas.openxmlformats.org/officeDocument/2006/relationships/hyperlink" Target="https://twitter.com/#!/apagunion/status/1141051495980437505" TargetMode="External" /><Relationship Id="rId715" Type="http://schemas.openxmlformats.org/officeDocument/2006/relationships/hyperlink" Target="https://twitter.com/#!/apagunion/status/1141076255040655360" TargetMode="External" /><Relationship Id="rId716" Type="http://schemas.openxmlformats.org/officeDocument/2006/relationships/hyperlink" Target="https://twitter.com/#!/apagunion/status/1141149042711248897" TargetMode="External" /><Relationship Id="rId717" Type="http://schemas.openxmlformats.org/officeDocument/2006/relationships/hyperlink" Target="https://twitter.com/#!/apagunion/status/1141336920871624704" TargetMode="External" /><Relationship Id="rId718" Type="http://schemas.openxmlformats.org/officeDocument/2006/relationships/hyperlink" Target="https://twitter.com/#!/apagunion/status/1141337915680837632" TargetMode="External" /><Relationship Id="rId719" Type="http://schemas.openxmlformats.org/officeDocument/2006/relationships/hyperlink" Target="https://twitter.com/#!/apagunion/status/1141339001640628224" TargetMode="External" /><Relationship Id="rId720" Type="http://schemas.openxmlformats.org/officeDocument/2006/relationships/hyperlink" Target="https://twitter.com/#!/apagunion/status/1141339628512960513" TargetMode="External" /><Relationship Id="rId721" Type="http://schemas.openxmlformats.org/officeDocument/2006/relationships/hyperlink" Target="https://twitter.com/#!/apagunion/status/1141343131381698560" TargetMode="External" /><Relationship Id="rId722" Type="http://schemas.openxmlformats.org/officeDocument/2006/relationships/hyperlink" Target="https://twitter.com/#!/apagunion/status/1141353339466203136" TargetMode="External" /><Relationship Id="rId723" Type="http://schemas.openxmlformats.org/officeDocument/2006/relationships/hyperlink" Target="https://twitter.com/#!/apagunion/status/1141353784859340810" TargetMode="External" /><Relationship Id="rId724" Type="http://schemas.openxmlformats.org/officeDocument/2006/relationships/hyperlink" Target="https://twitter.com/#!/apagunion/status/1141354047007596545" TargetMode="External" /><Relationship Id="rId725" Type="http://schemas.openxmlformats.org/officeDocument/2006/relationships/hyperlink" Target="https://twitter.com/#!/apagunion/status/1141355547138187273" TargetMode="External" /><Relationship Id="rId726" Type="http://schemas.openxmlformats.org/officeDocument/2006/relationships/hyperlink" Target="https://twitter.com/#!/apagunion/status/1141357736791293952" TargetMode="External" /><Relationship Id="rId727" Type="http://schemas.openxmlformats.org/officeDocument/2006/relationships/hyperlink" Target="https://twitter.com/#!/apagunion/status/1141367992154021893" TargetMode="External" /><Relationship Id="rId728" Type="http://schemas.openxmlformats.org/officeDocument/2006/relationships/hyperlink" Target="https://twitter.com/#!/apagunion/status/1141372970159529985" TargetMode="External" /><Relationship Id="rId729" Type="http://schemas.openxmlformats.org/officeDocument/2006/relationships/hyperlink" Target="https://twitter.com/#!/apagunion/status/1141380496036962304" TargetMode="External" /><Relationship Id="rId730" Type="http://schemas.openxmlformats.org/officeDocument/2006/relationships/hyperlink" Target="https://twitter.com/#!/apagunion/status/1141515316415074304" TargetMode="External" /><Relationship Id="rId731" Type="http://schemas.openxmlformats.org/officeDocument/2006/relationships/hyperlink" Target="https://twitter.com/#!/ganjagirl802xox/status/1141686858532958208" TargetMode="External" /><Relationship Id="rId732" Type="http://schemas.openxmlformats.org/officeDocument/2006/relationships/hyperlink" Target="https://twitter.com/#!/mistresskye/status/1141352161311363072" TargetMode="External" /><Relationship Id="rId733" Type="http://schemas.openxmlformats.org/officeDocument/2006/relationships/hyperlink" Target="https://twitter.com/#!/mistresskye/status/1141369087966240769" TargetMode="External" /><Relationship Id="rId734" Type="http://schemas.openxmlformats.org/officeDocument/2006/relationships/hyperlink" Target="https://twitter.com/#!/ganjagirl802xox/status/1141686997934891008" TargetMode="External" /><Relationship Id="rId735" Type="http://schemas.openxmlformats.org/officeDocument/2006/relationships/hyperlink" Target="https://api.twitter.com/1.1/geo/id/01fbe706f872cb32.json" TargetMode="External" /><Relationship Id="rId736" Type="http://schemas.openxmlformats.org/officeDocument/2006/relationships/hyperlink" Target="https://api.twitter.com/1.1/geo/id/01a9a39529b27f36.json" TargetMode="External" /><Relationship Id="rId737" Type="http://schemas.openxmlformats.org/officeDocument/2006/relationships/comments" Target="../comments1.xml" /><Relationship Id="rId738" Type="http://schemas.openxmlformats.org/officeDocument/2006/relationships/vmlDrawing" Target="../drawings/vmlDrawing1.vml" /><Relationship Id="rId739" Type="http://schemas.openxmlformats.org/officeDocument/2006/relationships/table" Target="../tables/table1.xml" /><Relationship Id="rId74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g4KlxMJLj&#8230;" TargetMode="External" /><Relationship Id="rId2" Type="http://schemas.openxmlformats.org/officeDocument/2006/relationships/hyperlink" Target="https://t.co/FxoPQMDPzP" TargetMode="External" /><Relationship Id="rId3" Type="http://schemas.openxmlformats.org/officeDocument/2006/relationships/hyperlink" Target="https://t.co/OrvQaPfq0w" TargetMode="External" /><Relationship Id="rId4" Type="http://schemas.openxmlformats.org/officeDocument/2006/relationships/hyperlink" Target="https://t.co/Iz6KmkWdBK" TargetMode="External" /><Relationship Id="rId5" Type="http://schemas.openxmlformats.org/officeDocument/2006/relationships/hyperlink" Target="https://t.co/OQR3Kbbcdw" TargetMode="External" /><Relationship Id="rId6" Type="http://schemas.openxmlformats.org/officeDocument/2006/relationships/hyperlink" Target="https://t.co/y8MytzlF1g" TargetMode="External" /><Relationship Id="rId7" Type="http://schemas.openxmlformats.org/officeDocument/2006/relationships/hyperlink" Target="https://t.co/E033QvtZeB" TargetMode="External" /><Relationship Id="rId8" Type="http://schemas.openxmlformats.org/officeDocument/2006/relationships/hyperlink" Target="https://t.co/cS5SQJ3HDb" TargetMode="External" /><Relationship Id="rId9" Type="http://schemas.openxmlformats.org/officeDocument/2006/relationships/hyperlink" Target="http://t.co/1BLF4m6PU9" TargetMode="External" /><Relationship Id="rId10" Type="http://schemas.openxmlformats.org/officeDocument/2006/relationships/hyperlink" Target="https://t.co/gLBWMobXWu" TargetMode="External" /><Relationship Id="rId11" Type="http://schemas.openxmlformats.org/officeDocument/2006/relationships/hyperlink" Target="https://t.co/LMKW7X5os4" TargetMode="External" /><Relationship Id="rId12" Type="http://schemas.openxmlformats.org/officeDocument/2006/relationships/hyperlink" Target="https://t.co/PBsehcarkX" TargetMode="External" /><Relationship Id="rId13" Type="http://schemas.openxmlformats.org/officeDocument/2006/relationships/hyperlink" Target="http://t.co/pIMWCL4seN" TargetMode="External" /><Relationship Id="rId14" Type="http://schemas.openxmlformats.org/officeDocument/2006/relationships/hyperlink" Target="https://t.co/x4TS0klQGX" TargetMode="External" /><Relationship Id="rId15" Type="http://schemas.openxmlformats.org/officeDocument/2006/relationships/hyperlink" Target="https://t.co/voBy9xgJd7" TargetMode="External" /><Relationship Id="rId16" Type="http://schemas.openxmlformats.org/officeDocument/2006/relationships/hyperlink" Target="https://t.co/oZ74F3T18J" TargetMode="External" /><Relationship Id="rId17" Type="http://schemas.openxmlformats.org/officeDocument/2006/relationships/hyperlink" Target="https://t.co/0xpoyzqFcB" TargetMode="External" /><Relationship Id="rId18" Type="http://schemas.openxmlformats.org/officeDocument/2006/relationships/hyperlink" Target="https://t.co/EdHh3hYGoj" TargetMode="External" /><Relationship Id="rId19" Type="http://schemas.openxmlformats.org/officeDocument/2006/relationships/hyperlink" Target="https://t.co/IOfkwWrchH" TargetMode="External" /><Relationship Id="rId20" Type="http://schemas.openxmlformats.org/officeDocument/2006/relationships/hyperlink" Target="https://t.co/XRlDe5oHq7" TargetMode="External" /><Relationship Id="rId21" Type="http://schemas.openxmlformats.org/officeDocument/2006/relationships/hyperlink" Target="https://t.co/8H1YWak70P" TargetMode="External" /><Relationship Id="rId22" Type="http://schemas.openxmlformats.org/officeDocument/2006/relationships/hyperlink" Target="https://t.co/YnViPrcRMG" TargetMode="External" /><Relationship Id="rId23" Type="http://schemas.openxmlformats.org/officeDocument/2006/relationships/hyperlink" Target="http://t.co/livbBdyGi2" TargetMode="External" /><Relationship Id="rId24" Type="http://schemas.openxmlformats.org/officeDocument/2006/relationships/hyperlink" Target="https://t.co/kZul6yiAbE" TargetMode="External" /><Relationship Id="rId25" Type="http://schemas.openxmlformats.org/officeDocument/2006/relationships/hyperlink" Target="https://t.co/kCPYut1tmr" TargetMode="External" /><Relationship Id="rId26" Type="http://schemas.openxmlformats.org/officeDocument/2006/relationships/hyperlink" Target="https://t.co/03w2q0swJT" TargetMode="External" /><Relationship Id="rId27" Type="http://schemas.openxmlformats.org/officeDocument/2006/relationships/hyperlink" Target="http://t.co/WOqS2J5Q47" TargetMode="External" /><Relationship Id="rId28" Type="http://schemas.openxmlformats.org/officeDocument/2006/relationships/hyperlink" Target="https://t.co/0dDrET7rUa" TargetMode="External" /><Relationship Id="rId29" Type="http://schemas.openxmlformats.org/officeDocument/2006/relationships/hyperlink" Target="https://t.co/0dDrET7rUa" TargetMode="External" /><Relationship Id="rId30" Type="http://schemas.openxmlformats.org/officeDocument/2006/relationships/hyperlink" Target="https://t.co/W4RADzKfok" TargetMode="External" /><Relationship Id="rId31" Type="http://schemas.openxmlformats.org/officeDocument/2006/relationships/hyperlink" Target="https://t.co/zn6YWKwIdH" TargetMode="External" /><Relationship Id="rId32" Type="http://schemas.openxmlformats.org/officeDocument/2006/relationships/hyperlink" Target="https://t.co/RqSNf5FZDd" TargetMode="External" /><Relationship Id="rId33" Type="http://schemas.openxmlformats.org/officeDocument/2006/relationships/hyperlink" Target="https://t.co/TI3htGOmS7" TargetMode="External" /><Relationship Id="rId34" Type="http://schemas.openxmlformats.org/officeDocument/2006/relationships/hyperlink" Target="https://t.co/6jrgDuHQBt" TargetMode="External" /><Relationship Id="rId35" Type="http://schemas.openxmlformats.org/officeDocument/2006/relationships/hyperlink" Target="http://t.co/0yjBpYX72h" TargetMode="External" /><Relationship Id="rId36" Type="http://schemas.openxmlformats.org/officeDocument/2006/relationships/hyperlink" Target="https://t.co/mJ3niVox2t" TargetMode="External" /><Relationship Id="rId37" Type="http://schemas.openxmlformats.org/officeDocument/2006/relationships/hyperlink" Target="https://t.co/cLuSWdUDZ4" TargetMode="External" /><Relationship Id="rId38" Type="http://schemas.openxmlformats.org/officeDocument/2006/relationships/hyperlink" Target="https://t.co/aAtthdGker" TargetMode="External" /><Relationship Id="rId39" Type="http://schemas.openxmlformats.org/officeDocument/2006/relationships/hyperlink" Target="https://t.co/AbbTMomFuA" TargetMode="External" /><Relationship Id="rId40" Type="http://schemas.openxmlformats.org/officeDocument/2006/relationships/hyperlink" Target="https://t.co/oX4Edbq3hn" TargetMode="External" /><Relationship Id="rId41" Type="http://schemas.openxmlformats.org/officeDocument/2006/relationships/hyperlink" Target="https://t.co/lCl480H2Mu" TargetMode="External" /><Relationship Id="rId42" Type="http://schemas.openxmlformats.org/officeDocument/2006/relationships/hyperlink" Target="https://t.co/R8lC9mIUHv" TargetMode="External" /><Relationship Id="rId43" Type="http://schemas.openxmlformats.org/officeDocument/2006/relationships/hyperlink" Target="https://t.co/5qde7dkIBC" TargetMode="External" /><Relationship Id="rId44" Type="http://schemas.openxmlformats.org/officeDocument/2006/relationships/hyperlink" Target="https://t.co/2libeN34Bu" TargetMode="External" /><Relationship Id="rId45" Type="http://schemas.openxmlformats.org/officeDocument/2006/relationships/hyperlink" Target="https://t.co/rdRfbjU0D0" TargetMode="External" /><Relationship Id="rId46" Type="http://schemas.openxmlformats.org/officeDocument/2006/relationships/hyperlink" Target="https://t.co/yWFunx31nT" TargetMode="External" /><Relationship Id="rId47" Type="http://schemas.openxmlformats.org/officeDocument/2006/relationships/hyperlink" Target="https://t.co/yWFunx31nT" TargetMode="External" /><Relationship Id="rId48" Type="http://schemas.openxmlformats.org/officeDocument/2006/relationships/hyperlink" Target="https://t.co/P8NZV6Xcfd" TargetMode="External" /><Relationship Id="rId49" Type="http://schemas.openxmlformats.org/officeDocument/2006/relationships/hyperlink" Target="https://t.co/v5wXqe28qb" TargetMode="External" /><Relationship Id="rId50" Type="http://schemas.openxmlformats.org/officeDocument/2006/relationships/hyperlink" Target="https://t.co/7D0gpcNtCo" TargetMode="External" /><Relationship Id="rId51" Type="http://schemas.openxmlformats.org/officeDocument/2006/relationships/hyperlink" Target="https://t.co/Xa5VDf0Sl9" TargetMode="External" /><Relationship Id="rId52" Type="http://schemas.openxmlformats.org/officeDocument/2006/relationships/hyperlink" Target="https://t.co/zsagTAyH3b" TargetMode="External" /><Relationship Id="rId53" Type="http://schemas.openxmlformats.org/officeDocument/2006/relationships/hyperlink" Target="https://t.co/DKd3nGQgNj" TargetMode="External" /><Relationship Id="rId54" Type="http://schemas.openxmlformats.org/officeDocument/2006/relationships/hyperlink" Target="https://t.co/Kf05RsxDmo" TargetMode="External" /><Relationship Id="rId55" Type="http://schemas.openxmlformats.org/officeDocument/2006/relationships/hyperlink" Target="https://t.co/ymRy16BVai" TargetMode="External" /><Relationship Id="rId56" Type="http://schemas.openxmlformats.org/officeDocument/2006/relationships/hyperlink" Target="https://t.co/aEK8uMa8wf" TargetMode="External" /><Relationship Id="rId57" Type="http://schemas.openxmlformats.org/officeDocument/2006/relationships/hyperlink" Target="https://t.co/q1nOTVUCtY" TargetMode="External" /><Relationship Id="rId58" Type="http://schemas.openxmlformats.org/officeDocument/2006/relationships/hyperlink" Target="https://t.co/G2AeAEo5qv" TargetMode="External" /><Relationship Id="rId59" Type="http://schemas.openxmlformats.org/officeDocument/2006/relationships/hyperlink" Target="https://t.co/mAdrZMnilg" TargetMode="External" /><Relationship Id="rId60" Type="http://schemas.openxmlformats.org/officeDocument/2006/relationships/hyperlink" Target="https://t.co/Utpjhv4lTb" TargetMode="External" /><Relationship Id="rId61" Type="http://schemas.openxmlformats.org/officeDocument/2006/relationships/hyperlink" Target="https://t.co/17tkyrRptR" TargetMode="External" /><Relationship Id="rId62" Type="http://schemas.openxmlformats.org/officeDocument/2006/relationships/hyperlink" Target="https://t.co/PtLk2fGZW2" TargetMode="External" /><Relationship Id="rId63" Type="http://schemas.openxmlformats.org/officeDocument/2006/relationships/hyperlink" Target="https://t.co/UddeNeP1h6" TargetMode="External" /><Relationship Id="rId64" Type="http://schemas.openxmlformats.org/officeDocument/2006/relationships/hyperlink" Target="https://t.co/jURA1aGaIT" TargetMode="External" /><Relationship Id="rId65" Type="http://schemas.openxmlformats.org/officeDocument/2006/relationships/hyperlink" Target="https://t.co/bX5W335V12" TargetMode="External" /><Relationship Id="rId66" Type="http://schemas.openxmlformats.org/officeDocument/2006/relationships/hyperlink" Target="https://t.co/SEg8P7vv7s" TargetMode="External" /><Relationship Id="rId67" Type="http://schemas.openxmlformats.org/officeDocument/2006/relationships/hyperlink" Target="https://t.co/4lRdIOjdSe" TargetMode="External" /><Relationship Id="rId68" Type="http://schemas.openxmlformats.org/officeDocument/2006/relationships/hyperlink" Target="https://t.co/aE7dtO3EnI" TargetMode="External" /><Relationship Id="rId69" Type="http://schemas.openxmlformats.org/officeDocument/2006/relationships/hyperlink" Target="https://t.co/LkRrW0wUJr" TargetMode="External" /><Relationship Id="rId70" Type="http://schemas.openxmlformats.org/officeDocument/2006/relationships/hyperlink" Target="https://t.co/lOF7OyLkUb" TargetMode="External" /><Relationship Id="rId71" Type="http://schemas.openxmlformats.org/officeDocument/2006/relationships/hyperlink" Target="https://t.co/9WBeB1pK7k" TargetMode="External" /><Relationship Id="rId72" Type="http://schemas.openxmlformats.org/officeDocument/2006/relationships/hyperlink" Target="https://t.co/v85u3s8O6y" TargetMode="External" /><Relationship Id="rId73" Type="http://schemas.openxmlformats.org/officeDocument/2006/relationships/hyperlink" Target="https://t.co/hetPcAWjPE" TargetMode="External" /><Relationship Id="rId74" Type="http://schemas.openxmlformats.org/officeDocument/2006/relationships/hyperlink" Target="https://t.co/vL2fFGlOhW" TargetMode="External" /><Relationship Id="rId75" Type="http://schemas.openxmlformats.org/officeDocument/2006/relationships/hyperlink" Target="https://t.co/SSHtLht2rj" TargetMode="External" /><Relationship Id="rId76" Type="http://schemas.openxmlformats.org/officeDocument/2006/relationships/hyperlink" Target="http://t.co/oJiBKjT5JT" TargetMode="External" /><Relationship Id="rId77" Type="http://schemas.openxmlformats.org/officeDocument/2006/relationships/hyperlink" Target="https://t.co/PMQbFFGh7M" TargetMode="External" /><Relationship Id="rId78" Type="http://schemas.openxmlformats.org/officeDocument/2006/relationships/hyperlink" Target="http://t.co/7bZ2KCQJ2k" TargetMode="External" /><Relationship Id="rId79" Type="http://schemas.openxmlformats.org/officeDocument/2006/relationships/hyperlink" Target="https://t.co/HEJG90orI5" TargetMode="External" /><Relationship Id="rId80" Type="http://schemas.openxmlformats.org/officeDocument/2006/relationships/hyperlink" Target="https://t.co/EFO5l5OEks" TargetMode="External" /><Relationship Id="rId81" Type="http://schemas.openxmlformats.org/officeDocument/2006/relationships/hyperlink" Target="https://t.co/EyCZEpptm8" TargetMode="External" /><Relationship Id="rId82" Type="http://schemas.openxmlformats.org/officeDocument/2006/relationships/hyperlink" Target="https://t.co/AqeDZPrnyJ" TargetMode="External" /><Relationship Id="rId83" Type="http://schemas.openxmlformats.org/officeDocument/2006/relationships/hyperlink" Target="https://t.co/ie0Dagh1ek" TargetMode="External" /><Relationship Id="rId84" Type="http://schemas.openxmlformats.org/officeDocument/2006/relationships/hyperlink" Target="https://t.co/mJ08QCRmvV" TargetMode="External" /><Relationship Id="rId85" Type="http://schemas.openxmlformats.org/officeDocument/2006/relationships/hyperlink" Target="https://t.co/DRZ5QbYgjb" TargetMode="External" /><Relationship Id="rId86" Type="http://schemas.openxmlformats.org/officeDocument/2006/relationships/hyperlink" Target="https://t.co/UHvPYcl1PE" TargetMode="External" /><Relationship Id="rId87" Type="http://schemas.openxmlformats.org/officeDocument/2006/relationships/hyperlink" Target="https://t.co/HdlQ5haK1V" TargetMode="External" /><Relationship Id="rId88" Type="http://schemas.openxmlformats.org/officeDocument/2006/relationships/hyperlink" Target="https://t.co/mgCrzgn3eX" TargetMode="External" /><Relationship Id="rId89" Type="http://schemas.openxmlformats.org/officeDocument/2006/relationships/hyperlink" Target="https://t.co/httU01gPVL" TargetMode="External" /><Relationship Id="rId90" Type="http://schemas.openxmlformats.org/officeDocument/2006/relationships/hyperlink" Target="https://t.co/BosjoHuwti" TargetMode="External" /><Relationship Id="rId91" Type="http://schemas.openxmlformats.org/officeDocument/2006/relationships/hyperlink" Target="https://pbs.twimg.com/profile_banners/3420052701/1469217028" TargetMode="External" /><Relationship Id="rId92" Type="http://schemas.openxmlformats.org/officeDocument/2006/relationships/hyperlink" Target="https://pbs.twimg.com/profile_banners/18663393/1507065234" TargetMode="External" /><Relationship Id="rId93" Type="http://schemas.openxmlformats.org/officeDocument/2006/relationships/hyperlink" Target="https://pbs.twimg.com/profile_banners/59368039/1518933920" TargetMode="External" /><Relationship Id="rId94" Type="http://schemas.openxmlformats.org/officeDocument/2006/relationships/hyperlink" Target="https://pbs.twimg.com/profile_banners/1131516686086037504/1558611553" TargetMode="External" /><Relationship Id="rId95" Type="http://schemas.openxmlformats.org/officeDocument/2006/relationships/hyperlink" Target="https://pbs.twimg.com/profile_banners/1084269226649563136/1560999034" TargetMode="External" /><Relationship Id="rId96" Type="http://schemas.openxmlformats.org/officeDocument/2006/relationships/hyperlink" Target="https://pbs.twimg.com/profile_banners/180505807/1462974771" TargetMode="External" /><Relationship Id="rId97" Type="http://schemas.openxmlformats.org/officeDocument/2006/relationships/hyperlink" Target="https://pbs.twimg.com/profile_banners/15933751/1523106860" TargetMode="External" /><Relationship Id="rId98" Type="http://schemas.openxmlformats.org/officeDocument/2006/relationships/hyperlink" Target="https://pbs.twimg.com/profile_banners/870392721441255424/1559442147" TargetMode="External" /><Relationship Id="rId99" Type="http://schemas.openxmlformats.org/officeDocument/2006/relationships/hyperlink" Target="https://pbs.twimg.com/profile_banners/1070887446890590209/1560475880" TargetMode="External" /><Relationship Id="rId100" Type="http://schemas.openxmlformats.org/officeDocument/2006/relationships/hyperlink" Target="https://pbs.twimg.com/profile_banners/940443353182642176/1560837678" TargetMode="External" /><Relationship Id="rId101" Type="http://schemas.openxmlformats.org/officeDocument/2006/relationships/hyperlink" Target="https://pbs.twimg.com/profile_banners/75245583/1468498245" TargetMode="External" /><Relationship Id="rId102" Type="http://schemas.openxmlformats.org/officeDocument/2006/relationships/hyperlink" Target="https://pbs.twimg.com/profile_banners/20564671/1482890267" TargetMode="External" /><Relationship Id="rId103" Type="http://schemas.openxmlformats.org/officeDocument/2006/relationships/hyperlink" Target="https://pbs.twimg.com/profile_banners/254979927/1557652612" TargetMode="External" /><Relationship Id="rId104" Type="http://schemas.openxmlformats.org/officeDocument/2006/relationships/hyperlink" Target="https://pbs.twimg.com/profile_banners/30767630/1436001149" TargetMode="External" /><Relationship Id="rId105" Type="http://schemas.openxmlformats.org/officeDocument/2006/relationships/hyperlink" Target="https://pbs.twimg.com/profile_banners/1139276018147983360/1560460185" TargetMode="External" /><Relationship Id="rId106" Type="http://schemas.openxmlformats.org/officeDocument/2006/relationships/hyperlink" Target="https://pbs.twimg.com/profile_banners/1096801391274848256/1551045508" TargetMode="External" /><Relationship Id="rId107" Type="http://schemas.openxmlformats.org/officeDocument/2006/relationships/hyperlink" Target="https://pbs.twimg.com/profile_banners/35140619/1522176778" TargetMode="External" /><Relationship Id="rId108" Type="http://schemas.openxmlformats.org/officeDocument/2006/relationships/hyperlink" Target="https://pbs.twimg.com/profile_banners/1132336788129734656/1558985661" TargetMode="External" /><Relationship Id="rId109" Type="http://schemas.openxmlformats.org/officeDocument/2006/relationships/hyperlink" Target="https://pbs.twimg.com/profile_banners/2876399304/1525019239" TargetMode="External" /><Relationship Id="rId110" Type="http://schemas.openxmlformats.org/officeDocument/2006/relationships/hyperlink" Target="https://pbs.twimg.com/profile_banners/4347996079/1478053113" TargetMode="External" /><Relationship Id="rId111" Type="http://schemas.openxmlformats.org/officeDocument/2006/relationships/hyperlink" Target="https://pbs.twimg.com/profile_banners/52242757/1459455961" TargetMode="External" /><Relationship Id="rId112" Type="http://schemas.openxmlformats.org/officeDocument/2006/relationships/hyperlink" Target="https://pbs.twimg.com/profile_banners/1123872948392202242/1560236883" TargetMode="External" /><Relationship Id="rId113" Type="http://schemas.openxmlformats.org/officeDocument/2006/relationships/hyperlink" Target="https://pbs.twimg.com/profile_banners/990966434560991232/1543588849" TargetMode="External" /><Relationship Id="rId114" Type="http://schemas.openxmlformats.org/officeDocument/2006/relationships/hyperlink" Target="https://pbs.twimg.com/profile_banners/82373091/1517172369" TargetMode="External" /><Relationship Id="rId115" Type="http://schemas.openxmlformats.org/officeDocument/2006/relationships/hyperlink" Target="https://pbs.twimg.com/profile_banners/579197344/1560506965" TargetMode="External" /><Relationship Id="rId116" Type="http://schemas.openxmlformats.org/officeDocument/2006/relationships/hyperlink" Target="https://pbs.twimg.com/profile_banners/281469039/1492169779" TargetMode="External" /><Relationship Id="rId117" Type="http://schemas.openxmlformats.org/officeDocument/2006/relationships/hyperlink" Target="https://pbs.twimg.com/profile_banners/1137738957637214210/1560431974" TargetMode="External" /><Relationship Id="rId118" Type="http://schemas.openxmlformats.org/officeDocument/2006/relationships/hyperlink" Target="https://pbs.twimg.com/profile_banners/359978446/1459448704" TargetMode="External" /><Relationship Id="rId119" Type="http://schemas.openxmlformats.org/officeDocument/2006/relationships/hyperlink" Target="https://pbs.twimg.com/profile_banners/2388606229/1507588999" TargetMode="External" /><Relationship Id="rId120" Type="http://schemas.openxmlformats.org/officeDocument/2006/relationships/hyperlink" Target="https://pbs.twimg.com/profile_banners/1068612245846810624/1545092968" TargetMode="External" /><Relationship Id="rId121" Type="http://schemas.openxmlformats.org/officeDocument/2006/relationships/hyperlink" Target="https://pbs.twimg.com/profile_banners/1137086537764605952/1560216966" TargetMode="External" /><Relationship Id="rId122" Type="http://schemas.openxmlformats.org/officeDocument/2006/relationships/hyperlink" Target="https://pbs.twimg.com/profile_banners/880558867968540672/1529094471" TargetMode="External" /><Relationship Id="rId123" Type="http://schemas.openxmlformats.org/officeDocument/2006/relationships/hyperlink" Target="https://pbs.twimg.com/profile_banners/705228913245556737/1555429946" TargetMode="External" /><Relationship Id="rId124" Type="http://schemas.openxmlformats.org/officeDocument/2006/relationships/hyperlink" Target="https://pbs.twimg.com/profile_banners/858858937747210240/1498865201" TargetMode="External" /><Relationship Id="rId125" Type="http://schemas.openxmlformats.org/officeDocument/2006/relationships/hyperlink" Target="https://pbs.twimg.com/profile_banners/69666704/1498613845" TargetMode="External" /><Relationship Id="rId126" Type="http://schemas.openxmlformats.org/officeDocument/2006/relationships/hyperlink" Target="https://pbs.twimg.com/profile_banners/1113109640986980354/1559692736" TargetMode="External" /><Relationship Id="rId127" Type="http://schemas.openxmlformats.org/officeDocument/2006/relationships/hyperlink" Target="https://pbs.twimg.com/profile_banners/1113107864736890880/1557120807" TargetMode="External" /><Relationship Id="rId128" Type="http://schemas.openxmlformats.org/officeDocument/2006/relationships/hyperlink" Target="https://pbs.twimg.com/profile_banners/863397537398611971/1518629199" TargetMode="External" /><Relationship Id="rId129" Type="http://schemas.openxmlformats.org/officeDocument/2006/relationships/hyperlink" Target="https://pbs.twimg.com/profile_banners/1332682741/1414067499" TargetMode="External" /><Relationship Id="rId130" Type="http://schemas.openxmlformats.org/officeDocument/2006/relationships/hyperlink" Target="https://pbs.twimg.com/profile_banners/167226446/1554219207" TargetMode="External" /><Relationship Id="rId131" Type="http://schemas.openxmlformats.org/officeDocument/2006/relationships/hyperlink" Target="https://pbs.twimg.com/profile_banners/879598289783472128/1560494955" TargetMode="External" /><Relationship Id="rId132" Type="http://schemas.openxmlformats.org/officeDocument/2006/relationships/hyperlink" Target="https://pbs.twimg.com/profile_banners/847500830886445056/1560297209" TargetMode="External" /><Relationship Id="rId133" Type="http://schemas.openxmlformats.org/officeDocument/2006/relationships/hyperlink" Target="https://pbs.twimg.com/profile_banners/1227563886/1518102511" TargetMode="External" /><Relationship Id="rId134" Type="http://schemas.openxmlformats.org/officeDocument/2006/relationships/hyperlink" Target="https://pbs.twimg.com/profile_banners/95943579/1529641059" TargetMode="External" /><Relationship Id="rId135" Type="http://schemas.openxmlformats.org/officeDocument/2006/relationships/hyperlink" Target="https://pbs.twimg.com/profile_banners/3065927794/1493154677" TargetMode="External" /><Relationship Id="rId136" Type="http://schemas.openxmlformats.org/officeDocument/2006/relationships/hyperlink" Target="https://pbs.twimg.com/profile_banners/1120576639803564032/1559935596" TargetMode="External" /><Relationship Id="rId137" Type="http://schemas.openxmlformats.org/officeDocument/2006/relationships/hyperlink" Target="https://pbs.twimg.com/profile_banners/51585625/1556215626" TargetMode="External" /><Relationship Id="rId138" Type="http://schemas.openxmlformats.org/officeDocument/2006/relationships/hyperlink" Target="https://pbs.twimg.com/profile_banners/16176803/1543256615" TargetMode="External" /><Relationship Id="rId139" Type="http://schemas.openxmlformats.org/officeDocument/2006/relationships/hyperlink" Target="https://pbs.twimg.com/profile_banners/97189016/1471030306" TargetMode="External" /><Relationship Id="rId140" Type="http://schemas.openxmlformats.org/officeDocument/2006/relationships/hyperlink" Target="https://pbs.twimg.com/profile_banners/224683828/1424451335" TargetMode="External" /><Relationship Id="rId141" Type="http://schemas.openxmlformats.org/officeDocument/2006/relationships/hyperlink" Target="https://pbs.twimg.com/profile_banners/1114659797872402433/1560955010" TargetMode="External" /><Relationship Id="rId142" Type="http://schemas.openxmlformats.org/officeDocument/2006/relationships/hyperlink" Target="https://pbs.twimg.com/profile_banners/364534328/1478799849" TargetMode="External" /><Relationship Id="rId143" Type="http://schemas.openxmlformats.org/officeDocument/2006/relationships/hyperlink" Target="https://pbs.twimg.com/profile_banners/952863887283687425/1543054997" TargetMode="External" /><Relationship Id="rId144" Type="http://schemas.openxmlformats.org/officeDocument/2006/relationships/hyperlink" Target="https://pbs.twimg.com/profile_banners/368113195/1560969367" TargetMode="External" /><Relationship Id="rId145" Type="http://schemas.openxmlformats.org/officeDocument/2006/relationships/hyperlink" Target="https://pbs.twimg.com/profile_banners/27516229/1561005517" TargetMode="External" /><Relationship Id="rId146" Type="http://schemas.openxmlformats.org/officeDocument/2006/relationships/hyperlink" Target="https://pbs.twimg.com/profile_banners/1125826250025553920/1557253343" TargetMode="External" /><Relationship Id="rId147" Type="http://schemas.openxmlformats.org/officeDocument/2006/relationships/hyperlink" Target="https://pbs.twimg.com/profile_banners/954444542354194432/1558565412" TargetMode="External" /><Relationship Id="rId148" Type="http://schemas.openxmlformats.org/officeDocument/2006/relationships/hyperlink" Target="https://pbs.twimg.com/profile_banners/24474450/1556764429" TargetMode="External" /><Relationship Id="rId149" Type="http://schemas.openxmlformats.org/officeDocument/2006/relationships/hyperlink" Target="https://pbs.twimg.com/profile_banners/20888114/1404525075" TargetMode="External" /><Relationship Id="rId150" Type="http://schemas.openxmlformats.org/officeDocument/2006/relationships/hyperlink" Target="https://pbs.twimg.com/profile_banners/602296773/1398311744" TargetMode="External" /><Relationship Id="rId151" Type="http://schemas.openxmlformats.org/officeDocument/2006/relationships/hyperlink" Target="https://pbs.twimg.com/profile_banners/1279220006/1560549143" TargetMode="External" /><Relationship Id="rId152" Type="http://schemas.openxmlformats.org/officeDocument/2006/relationships/hyperlink" Target="https://pbs.twimg.com/profile_banners/1136330169130635267/1559758091" TargetMode="External" /><Relationship Id="rId153" Type="http://schemas.openxmlformats.org/officeDocument/2006/relationships/hyperlink" Target="https://pbs.twimg.com/profile_banners/873708834702929921/1559449962" TargetMode="External" /><Relationship Id="rId154" Type="http://schemas.openxmlformats.org/officeDocument/2006/relationships/hyperlink" Target="https://pbs.twimg.com/profile_banners/1090985468278333440/1553092688" TargetMode="External" /><Relationship Id="rId155" Type="http://schemas.openxmlformats.org/officeDocument/2006/relationships/hyperlink" Target="https://pbs.twimg.com/profile_banners/1131292567197425664/1558606254" TargetMode="External" /><Relationship Id="rId156" Type="http://schemas.openxmlformats.org/officeDocument/2006/relationships/hyperlink" Target="https://pbs.twimg.com/profile_banners/14534843/1559334034" TargetMode="External" /><Relationship Id="rId157" Type="http://schemas.openxmlformats.org/officeDocument/2006/relationships/hyperlink" Target="https://pbs.twimg.com/profile_banners/1135601031415566337/1559585175" TargetMode="External" /><Relationship Id="rId158" Type="http://schemas.openxmlformats.org/officeDocument/2006/relationships/hyperlink" Target="https://pbs.twimg.com/profile_banners/1099314891318546433/1560945332" TargetMode="External" /><Relationship Id="rId159" Type="http://schemas.openxmlformats.org/officeDocument/2006/relationships/hyperlink" Target="https://pbs.twimg.com/profile_banners/1124231737134002176/1560933205" TargetMode="External" /><Relationship Id="rId160" Type="http://schemas.openxmlformats.org/officeDocument/2006/relationships/hyperlink" Target="https://pbs.twimg.com/profile_banners/799446911665086464/1551422753" TargetMode="External" /><Relationship Id="rId161" Type="http://schemas.openxmlformats.org/officeDocument/2006/relationships/hyperlink" Target="https://pbs.twimg.com/profile_banners/4833468999/1515606553" TargetMode="External" /><Relationship Id="rId162" Type="http://schemas.openxmlformats.org/officeDocument/2006/relationships/hyperlink" Target="https://pbs.twimg.com/profile_banners/868657607090765824/1495939672" TargetMode="External" /><Relationship Id="rId163" Type="http://schemas.openxmlformats.org/officeDocument/2006/relationships/hyperlink" Target="https://pbs.twimg.com/profile_banners/989225271042568192/1560795309" TargetMode="External" /><Relationship Id="rId164" Type="http://schemas.openxmlformats.org/officeDocument/2006/relationships/hyperlink" Target="https://pbs.twimg.com/profile_banners/1117520283924074496/1559231297" TargetMode="External" /><Relationship Id="rId165" Type="http://schemas.openxmlformats.org/officeDocument/2006/relationships/hyperlink" Target="https://pbs.twimg.com/profile_banners/26046267/1377849510" TargetMode="External" /><Relationship Id="rId166" Type="http://schemas.openxmlformats.org/officeDocument/2006/relationships/hyperlink" Target="https://pbs.twimg.com/profile_banners/408009190/1560954331" TargetMode="External" /><Relationship Id="rId167" Type="http://schemas.openxmlformats.org/officeDocument/2006/relationships/hyperlink" Target="https://pbs.twimg.com/profile_banners/883099112/1521645751" TargetMode="External" /><Relationship Id="rId168" Type="http://schemas.openxmlformats.org/officeDocument/2006/relationships/hyperlink" Target="https://pbs.twimg.com/profile_banners/1141169415922188288/1560971562" TargetMode="External" /><Relationship Id="rId169" Type="http://schemas.openxmlformats.org/officeDocument/2006/relationships/hyperlink" Target="https://pbs.twimg.com/profile_banners/999221502036803584/1557847470" TargetMode="External" /><Relationship Id="rId170" Type="http://schemas.openxmlformats.org/officeDocument/2006/relationships/hyperlink" Target="https://pbs.twimg.com/profile_banners/961427638945431552/1525158837" TargetMode="External" /><Relationship Id="rId171" Type="http://schemas.openxmlformats.org/officeDocument/2006/relationships/hyperlink" Target="https://pbs.twimg.com/profile_banners/957703958180409345/1517170606" TargetMode="External" /><Relationship Id="rId172" Type="http://schemas.openxmlformats.org/officeDocument/2006/relationships/hyperlink" Target="https://pbs.twimg.com/profile_banners/2386846231/1557346779" TargetMode="External" /><Relationship Id="rId173" Type="http://schemas.openxmlformats.org/officeDocument/2006/relationships/hyperlink" Target="https://pbs.twimg.com/profile_banners/833603154407153664/1547973923" TargetMode="External" /><Relationship Id="rId174" Type="http://schemas.openxmlformats.org/officeDocument/2006/relationships/hyperlink" Target="https://pbs.twimg.com/profile_banners/1134743960805490690/1560155617" TargetMode="External" /><Relationship Id="rId175" Type="http://schemas.openxmlformats.org/officeDocument/2006/relationships/hyperlink" Target="https://pbs.twimg.com/profile_banners/1125177705945751554/1560973541" TargetMode="External" /><Relationship Id="rId176" Type="http://schemas.openxmlformats.org/officeDocument/2006/relationships/hyperlink" Target="https://pbs.twimg.com/profile_banners/986185484505202688/1560619954" TargetMode="External" /><Relationship Id="rId177" Type="http://schemas.openxmlformats.org/officeDocument/2006/relationships/hyperlink" Target="https://pbs.twimg.com/profile_banners/2369525898/1538143479" TargetMode="External" /><Relationship Id="rId178" Type="http://schemas.openxmlformats.org/officeDocument/2006/relationships/hyperlink" Target="https://pbs.twimg.com/profile_banners/206231793/1560958042" TargetMode="External" /><Relationship Id="rId179" Type="http://schemas.openxmlformats.org/officeDocument/2006/relationships/hyperlink" Target="https://pbs.twimg.com/profile_banners/971465580699160577/1556556375" TargetMode="External" /><Relationship Id="rId180" Type="http://schemas.openxmlformats.org/officeDocument/2006/relationships/hyperlink" Target="https://pbs.twimg.com/profile_banners/106974173/1512872621" TargetMode="External" /><Relationship Id="rId181" Type="http://schemas.openxmlformats.org/officeDocument/2006/relationships/hyperlink" Target="https://pbs.twimg.com/profile_banners/1034327264140439553/1544052650" TargetMode="External" /><Relationship Id="rId182" Type="http://schemas.openxmlformats.org/officeDocument/2006/relationships/hyperlink" Target="https://pbs.twimg.com/profile_banners/3290945663/1456901382" TargetMode="External" /><Relationship Id="rId183" Type="http://schemas.openxmlformats.org/officeDocument/2006/relationships/hyperlink" Target="https://pbs.twimg.com/profile_banners/1139717969762770944/1560568247" TargetMode="External" /><Relationship Id="rId184" Type="http://schemas.openxmlformats.org/officeDocument/2006/relationships/hyperlink" Target="https://pbs.twimg.com/profile_banners/961474357586403328/1555618901" TargetMode="External" /><Relationship Id="rId185" Type="http://schemas.openxmlformats.org/officeDocument/2006/relationships/hyperlink" Target="https://pbs.twimg.com/profile_banners/1132697473535893504/1560637785" TargetMode="External" /><Relationship Id="rId186" Type="http://schemas.openxmlformats.org/officeDocument/2006/relationships/hyperlink" Target="https://pbs.twimg.com/profile_banners/1007668790866403330/1529082199" TargetMode="External" /><Relationship Id="rId187" Type="http://schemas.openxmlformats.org/officeDocument/2006/relationships/hyperlink" Target="https://pbs.twimg.com/profile_banners/1095614652816470017/1556147720" TargetMode="External" /><Relationship Id="rId188" Type="http://schemas.openxmlformats.org/officeDocument/2006/relationships/hyperlink" Target="https://pbs.twimg.com/profile_banners/3111613259/1559103122" TargetMode="External" /><Relationship Id="rId189" Type="http://schemas.openxmlformats.org/officeDocument/2006/relationships/hyperlink" Target="https://pbs.twimg.com/profile_banners/1073689208626274305/1553978697" TargetMode="External" /><Relationship Id="rId190" Type="http://schemas.openxmlformats.org/officeDocument/2006/relationships/hyperlink" Target="https://pbs.twimg.com/profile_banners/19254838/1499978707" TargetMode="External" /><Relationship Id="rId191" Type="http://schemas.openxmlformats.org/officeDocument/2006/relationships/hyperlink" Target="https://pbs.twimg.com/profile_banners/1011822180177305600/1530113160" TargetMode="External" /><Relationship Id="rId192" Type="http://schemas.openxmlformats.org/officeDocument/2006/relationships/hyperlink" Target="https://pbs.twimg.com/profile_banners/1103721674132807680/1551988683" TargetMode="External" /><Relationship Id="rId193" Type="http://schemas.openxmlformats.org/officeDocument/2006/relationships/hyperlink" Target="https://pbs.twimg.com/profile_banners/2425151/1506715336" TargetMode="External" /><Relationship Id="rId194" Type="http://schemas.openxmlformats.org/officeDocument/2006/relationships/hyperlink" Target="https://pbs.twimg.com/profile_banners/3936924800/1560645197" TargetMode="External" /><Relationship Id="rId195" Type="http://schemas.openxmlformats.org/officeDocument/2006/relationships/hyperlink" Target="https://pbs.twimg.com/profile_banners/1111356778820845568/1560913942" TargetMode="External" /><Relationship Id="rId196" Type="http://schemas.openxmlformats.org/officeDocument/2006/relationships/hyperlink" Target="https://pbs.twimg.com/profile_banners/1138584768944230401/1560641715" TargetMode="External" /><Relationship Id="rId197" Type="http://schemas.openxmlformats.org/officeDocument/2006/relationships/hyperlink" Target="https://pbs.twimg.com/profile_banners/1122235657386987520/1556740611" TargetMode="External" /><Relationship Id="rId198" Type="http://schemas.openxmlformats.org/officeDocument/2006/relationships/hyperlink" Target="https://pbs.twimg.com/profile_banners/1092235858474909697/1558754378" TargetMode="External" /><Relationship Id="rId199" Type="http://schemas.openxmlformats.org/officeDocument/2006/relationships/hyperlink" Target="https://pbs.twimg.com/profile_banners/1119676543335378946/1560111806" TargetMode="External" /><Relationship Id="rId200" Type="http://schemas.openxmlformats.org/officeDocument/2006/relationships/hyperlink" Target="https://pbs.twimg.com/profile_banners/768453560690368513/1560436403" TargetMode="External" /><Relationship Id="rId201" Type="http://schemas.openxmlformats.org/officeDocument/2006/relationships/hyperlink" Target="https://pbs.twimg.com/profile_banners/369992876/1505668168" TargetMode="External" /><Relationship Id="rId202" Type="http://schemas.openxmlformats.org/officeDocument/2006/relationships/hyperlink" Target="https://pbs.twimg.com/profile_banners/782015558/1548934948" TargetMode="External" /><Relationship Id="rId203" Type="http://schemas.openxmlformats.org/officeDocument/2006/relationships/hyperlink" Target="https://pbs.twimg.com/profile_banners/280332410/1548123574" TargetMode="External" /><Relationship Id="rId204" Type="http://schemas.openxmlformats.org/officeDocument/2006/relationships/hyperlink" Target="https://pbs.twimg.com/profile_banners/839714765962297344/1558945629" TargetMode="External" /><Relationship Id="rId205" Type="http://schemas.openxmlformats.org/officeDocument/2006/relationships/hyperlink" Target="https://pbs.twimg.com/profile_banners/78267626/1529680685" TargetMode="External" /><Relationship Id="rId206" Type="http://schemas.openxmlformats.org/officeDocument/2006/relationships/hyperlink" Target="https://pbs.twimg.com/profile_banners/1084733463624908800/1548334919" TargetMode="External" /><Relationship Id="rId207" Type="http://schemas.openxmlformats.org/officeDocument/2006/relationships/hyperlink" Target="https://pbs.twimg.com/profile_banners/1065905139524005890/1551732139" TargetMode="External" /><Relationship Id="rId208" Type="http://schemas.openxmlformats.org/officeDocument/2006/relationships/hyperlink" Target="https://pbs.twimg.com/profile_banners/727043658097266688/1523989124" TargetMode="External" /><Relationship Id="rId209" Type="http://schemas.openxmlformats.org/officeDocument/2006/relationships/hyperlink" Target="https://pbs.twimg.com/profile_banners/1140427377178075137/1560903656" TargetMode="External" /><Relationship Id="rId210" Type="http://schemas.openxmlformats.org/officeDocument/2006/relationships/hyperlink" Target="https://pbs.twimg.com/profile_banners/798808975567224832/1527823116"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8/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9/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7/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2/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0/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4/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9/bg.gif" TargetMode="External" /><Relationship Id="rId266" Type="http://schemas.openxmlformats.org/officeDocument/2006/relationships/hyperlink" Target="http://abs.twimg.com/images/themes/theme15/bg.png" TargetMode="External" /><Relationship Id="rId267" Type="http://schemas.openxmlformats.org/officeDocument/2006/relationships/hyperlink" Target="http://abs.twimg.com/images/themes/theme11/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1/bg.gif" TargetMode="External" /><Relationship Id="rId273" Type="http://schemas.openxmlformats.org/officeDocument/2006/relationships/hyperlink" Target="http://abs.twimg.com/images/themes/theme18/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pbs.twimg.com/profile_images/631815682917834754/YD0pRfFH_normal.jpg" TargetMode="External" /><Relationship Id="rId288" Type="http://schemas.openxmlformats.org/officeDocument/2006/relationships/hyperlink" Target="http://pbs.twimg.com/profile_images/1116887025037111296/z6b9t0uD_normal.jpg" TargetMode="External" /><Relationship Id="rId289" Type="http://schemas.openxmlformats.org/officeDocument/2006/relationships/hyperlink" Target="http://pbs.twimg.com/profile_images/902259552762167300/Bqx20mxA_normal.jpg" TargetMode="External" /><Relationship Id="rId290" Type="http://schemas.openxmlformats.org/officeDocument/2006/relationships/hyperlink" Target="http://pbs.twimg.com/profile_images/1131523520146550785/Mk80b1vF_normal.jpg" TargetMode="External" /><Relationship Id="rId291" Type="http://schemas.openxmlformats.org/officeDocument/2006/relationships/hyperlink" Target="http://pbs.twimg.com/profile_images/1140465592064864256/vsU-n17a_normal.png" TargetMode="External" /><Relationship Id="rId292" Type="http://schemas.openxmlformats.org/officeDocument/2006/relationships/hyperlink" Target="http://pbs.twimg.com/profile_images/1126625068564402176/VV114FWs_normal.png" TargetMode="External" /><Relationship Id="rId293" Type="http://schemas.openxmlformats.org/officeDocument/2006/relationships/hyperlink" Target="http://pbs.twimg.com/profile_images/1138595554261458944/lvi7wMHs_normal.png" TargetMode="External" /><Relationship Id="rId294" Type="http://schemas.openxmlformats.org/officeDocument/2006/relationships/hyperlink" Target="http://pbs.twimg.com/profile_images/1135008740074303488/fSO9jOmB_normal.jpg" TargetMode="External" /><Relationship Id="rId295" Type="http://schemas.openxmlformats.org/officeDocument/2006/relationships/hyperlink" Target="http://pbs.twimg.com/profile_images/1137635232083955712/4JfxOLkQ_normal.jpg" TargetMode="External" /><Relationship Id="rId296" Type="http://schemas.openxmlformats.org/officeDocument/2006/relationships/hyperlink" Target="http://pbs.twimg.com/profile_images/1141341015619641349/TNHXvgJ-_normal.jpg" TargetMode="External" /><Relationship Id="rId297" Type="http://schemas.openxmlformats.org/officeDocument/2006/relationships/hyperlink" Target="http://pbs.twimg.com/profile_images/866043686257176577/AixmKIK4_normal.jpg" TargetMode="External" /><Relationship Id="rId298" Type="http://schemas.openxmlformats.org/officeDocument/2006/relationships/hyperlink" Target="http://pbs.twimg.com/profile_images/752574702250389504/79XhNWjz_normal.jpg" TargetMode="External" /><Relationship Id="rId299" Type="http://schemas.openxmlformats.org/officeDocument/2006/relationships/hyperlink" Target="http://pbs.twimg.com/profile_images/1127502891315449857/-TLDuir9_normal.jpg" TargetMode="External" /><Relationship Id="rId300" Type="http://schemas.openxmlformats.org/officeDocument/2006/relationships/hyperlink" Target="http://pbs.twimg.com/profile_images/1068408490258046976/-oDTaBxW_normal.jpg" TargetMode="External" /><Relationship Id="rId301" Type="http://schemas.openxmlformats.org/officeDocument/2006/relationships/hyperlink" Target="http://pbs.twimg.com/profile_images/1139286976304041984/KlxMJsr6_normal.jpg" TargetMode="External" /><Relationship Id="rId302" Type="http://schemas.openxmlformats.org/officeDocument/2006/relationships/hyperlink" Target="http://pbs.twimg.com/profile_images/1096803484190552065/AMacUoFa_normal.png" TargetMode="External" /><Relationship Id="rId303" Type="http://schemas.openxmlformats.org/officeDocument/2006/relationships/hyperlink" Target="http://pbs.twimg.com/profile_images/1134850215800762368/9OyczQcA_normal.png" TargetMode="External" /><Relationship Id="rId304" Type="http://schemas.openxmlformats.org/officeDocument/2006/relationships/hyperlink" Target="http://pbs.twimg.com/profile_images/1133799351682134016/gpSYJMAG_normal.jpg" TargetMode="External" /><Relationship Id="rId305" Type="http://schemas.openxmlformats.org/officeDocument/2006/relationships/hyperlink" Target="http://pbs.twimg.com/profile_images/1022817050287210497/1nsqY7GN_normal.jpg" TargetMode="External" /><Relationship Id="rId306" Type="http://schemas.openxmlformats.org/officeDocument/2006/relationships/hyperlink" Target="http://pbs.twimg.com/profile_images/1138501852943667200/SZ5rtb4O_normal.jpg" TargetMode="External" /><Relationship Id="rId307" Type="http://schemas.openxmlformats.org/officeDocument/2006/relationships/hyperlink" Target="http://pbs.twimg.com/profile_images/3656263021/191d7e11fe1d407a7a5627158d6f0ec1_normal.jpeg" TargetMode="External" /><Relationship Id="rId308" Type="http://schemas.openxmlformats.org/officeDocument/2006/relationships/hyperlink" Target="http://pbs.twimg.com/profile_images/1138966267119845376/hb-7IZSb_normal.jpg" TargetMode="External" /><Relationship Id="rId309" Type="http://schemas.openxmlformats.org/officeDocument/2006/relationships/hyperlink" Target="http://pbs.twimg.com/profile_images/1141541189126172673/i8CHLQI1_normal.jpg" TargetMode="External" /><Relationship Id="rId310" Type="http://schemas.openxmlformats.org/officeDocument/2006/relationships/hyperlink" Target="http://pbs.twimg.com/profile_images/1109148913041358848/x3QkvGpt_normal.jpg" TargetMode="External" /><Relationship Id="rId311" Type="http://schemas.openxmlformats.org/officeDocument/2006/relationships/hyperlink" Target="http://pbs.twimg.com/profile_images/1139699739979481089/ZO_o1GZG_normal.png" TargetMode="External" /><Relationship Id="rId312" Type="http://schemas.openxmlformats.org/officeDocument/2006/relationships/hyperlink" Target="http://pbs.twimg.com/profile_images/1119112852319526912/GgeNi3hQ_normal.png" TargetMode="External" /><Relationship Id="rId313" Type="http://schemas.openxmlformats.org/officeDocument/2006/relationships/hyperlink" Target="http://pbs.twimg.com/profile_images/1051084540616298497/GIdyZnRf_normal.jpg" TargetMode="External" /><Relationship Id="rId314" Type="http://schemas.openxmlformats.org/officeDocument/2006/relationships/hyperlink" Target="http://pbs.twimg.com/profile_images/1137739229780295680/Dz5EIhi4_normal.jpg" TargetMode="External" /><Relationship Id="rId315" Type="http://schemas.openxmlformats.org/officeDocument/2006/relationships/hyperlink" Target="http://pbs.twimg.com/profile_images/1132139406599557120/k7e_33LX_normal.jpg" TargetMode="External" /><Relationship Id="rId316" Type="http://schemas.openxmlformats.org/officeDocument/2006/relationships/hyperlink" Target="http://pbs.twimg.com/profile_images/1080058507385176064/eyjDkzUO_normal.jpg" TargetMode="External" /><Relationship Id="rId317" Type="http://schemas.openxmlformats.org/officeDocument/2006/relationships/hyperlink" Target="http://pbs.twimg.com/profile_images/1069293784779829249/yRJZW7gW_normal.jpg" TargetMode="External" /><Relationship Id="rId318" Type="http://schemas.openxmlformats.org/officeDocument/2006/relationships/hyperlink" Target="http://pbs.twimg.com/profile_images/1138158664714506240/5orkohZD_normal.jpg" TargetMode="External" /><Relationship Id="rId319" Type="http://schemas.openxmlformats.org/officeDocument/2006/relationships/hyperlink" Target="http://pbs.twimg.com/profile_images/2858297971/4ee5a4f1a81c057d05e540d2252da658_normal.jpeg" TargetMode="External" /><Relationship Id="rId320" Type="http://schemas.openxmlformats.org/officeDocument/2006/relationships/hyperlink" Target="http://pbs.twimg.com/profile_images/998583437471629312/oxbmFWzq_normal.jpg" TargetMode="External" /><Relationship Id="rId321" Type="http://schemas.openxmlformats.org/officeDocument/2006/relationships/hyperlink" Target="http://pbs.twimg.com/profile_images/1118610264813916161/TrzTIYI2_normal.jpg" TargetMode="External" /><Relationship Id="rId322" Type="http://schemas.openxmlformats.org/officeDocument/2006/relationships/hyperlink" Target="http://pbs.twimg.com/profile_images/880930622683959297/UKOswO1r_normal.jpg" TargetMode="External" /><Relationship Id="rId323" Type="http://schemas.openxmlformats.org/officeDocument/2006/relationships/hyperlink" Target="http://pbs.twimg.com/profile_images/662464628069306369/zef1_v9i_normal.jpg" TargetMode="External" /><Relationship Id="rId324" Type="http://schemas.openxmlformats.org/officeDocument/2006/relationships/hyperlink" Target="http://pbs.twimg.com/profile_images/581207095/FALL_2009_1_normal.jpg" TargetMode="External" /><Relationship Id="rId325" Type="http://schemas.openxmlformats.org/officeDocument/2006/relationships/hyperlink" Target="http://pbs.twimg.com/profile_images/1141389411361468416/RdEXcSIr_normal.jpg" TargetMode="External" /><Relationship Id="rId326" Type="http://schemas.openxmlformats.org/officeDocument/2006/relationships/hyperlink" Target="http://pbs.twimg.com/profile_images/1141388842328559621/pQZ6k4oZ_normal.jpg" TargetMode="External" /><Relationship Id="rId327" Type="http://schemas.openxmlformats.org/officeDocument/2006/relationships/hyperlink" Target="http://pbs.twimg.com/profile_images/1140463134986997760/KcmB_T4b_normal.jpg" TargetMode="External" /><Relationship Id="rId328" Type="http://schemas.openxmlformats.org/officeDocument/2006/relationships/hyperlink" Target="http://pbs.twimg.com/profile_images/1141462800985993216/1KlWvR0j_normal.jpg" TargetMode="External" /><Relationship Id="rId329" Type="http://schemas.openxmlformats.org/officeDocument/2006/relationships/hyperlink" Target="http://pbs.twimg.com/profile_images/562473304704176129/xCzVAroO_normal.jpeg" TargetMode="External" /><Relationship Id="rId330" Type="http://schemas.openxmlformats.org/officeDocument/2006/relationships/hyperlink" Target="http://pbs.twimg.com/profile_images/1141052429418541061/IosQZGQG_normal.png" TargetMode="External" /><Relationship Id="rId331" Type="http://schemas.openxmlformats.org/officeDocument/2006/relationships/hyperlink" Target="http://pbs.twimg.com/profile_images/1083999760292278272/JgihN60Y_normal.jpg" TargetMode="External" /><Relationship Id="rId332" Type="http://schemas.openxmlformats.org/officeDocument/2006/relationships/hyperlink" Target="http://pbs.twimg.com/profile_images/1138604130329608192/LAA61MM6_normal.jpg" TargetMode="External" /><Relationship Id="rId333" Type="http://schemas.openxmlformats.org/officeDocument/2006/relationships/hyperlink" Target="http://pbs.twimg.com/profile_images/1030117437537058816/j0-rWLRQ_normal.jpg" TargetMode="External" /><Relationship Id="rId334" Type="http://schemas.openxmlformats.org/officeDocument/2006/relationships/hyperlink" Target="http://pbs.twimg.com/profile_images/602165477360689152/dFxaHRQg_normal.png" TargetMode="External" /><Relationship Id="rId335" Type="http://schemas.openxmlformats.org/officeDocument/2006/relationships/hyperlink" Target="http://pbs.twimg.com/profile_images/378800000549479787/b7c78503fb90252da88052bd73bdf6a6_normal.jpeg" TargetMode="External" /><Relationship Id="rId336" Type="http://schemas.openxmlformats.org/officeDocument/2006/relationships/hyperlink" Target="http://pbs.twimg.com/profile_images/856979401459863552/9qHemIQL_normal.jpg" TargetMode="External" /><Relationship Id="rId337" Type="http://schemas.openxmlformats.org/officeDocument/2006/relationships/hyperlink" Target="http://pbs.twimg.com/profile_images/1137213218806468608/DR86RqW1_normal.jpg" TargetMode="External" /><Relationship Id="rId338" Type="http://schemas.openxmlformats.org/officeDocument/2006/relationships/hyperlink" Target="http://pbs.twimg.com/profile_images/1124832169933754369/2mY4TEQ6_normal.jpg" TargetMode="External" /><Relationship Id="rId339" Type="http://schemas.openxmlformats.org/officeDocument/2006/relationships/hyperlink" Target="http://pbs.twimg.com/profile_images/837006929511792656/pGxyQnRj_normal.jpg" TargetMode="External" /><Relationship Id="rId340" Type="http://schemas.openxmlformats.org/officeDocument/2006/relationships/hyperlink" Target="http://pbs.twimg.com/profile_images/1045074386439610372/ec7VvQf7_normal.jpg" TargetMode="External" /><Relationship Id="rId341" Type="http://schemas.openxmlformats.org/officeDocument/2006/relationships/hyperlink" Target="http://pbs.twimg.com/profile_images/1186485845/logo_normal.jpg" TargetMode="External" /><Relationship Id="rId342" Type="http://schemas.openxmlformats.org/officeDocument/2006/relationships/hyperlink" Target="http://pbs.twimg.com/profile_images/1141354160291569664/hKYp8pRy_normal.jpg" TargetMode="External" /><Relationship Id="rId343" Type="http://schemas.openxmlformats.org/officeDocument/2006/relationships/hyperlink" Target="http://pbs.twimg.com/profile_images/1044381140239310848/1sNeAf0u_normal.jpg" TargetMode="External" /><Relationship Id="rId344" Type="http://schemas.openxmlformats.org/officeDocument/2006/relationships/hyperlink" Target="http://pbs.twimg.com/profile_images/1109407901108629505/8blr7I5h_normal.jpg" TargetMode="External" /><Relationship Id="rId345" Type="http://schemas.openxmlformats.org/officeDocument/2006/relationships/hyperlink" Target="http://pbs.twimg.com/profile_images/1114178283434803201/iMxmSD9S_normal.jpg" TargetMode="External" /><Relationship Id="rId346" Type="http://schemas.openxmlformats.org/officeDocument/2006/relationships/hyperlink" Target="http://pbs.twimg.com/profile_images/1138288524157865984/e1P-5B3G_normal.jpg" TargetMode="External" /><Relationship Id="rId347" Type="http://schemas.openxmlformats.org/officeDocument/2006/relationships/hyperlink" Target="http://pbs.twimg.com/profile_images/1124915983456526336/J_uqsuhr_normal.jpg" TargetMode="External" /><Relationship Id="rId348" Type="http://schemas.openxmlformats.org/officeDocument/2006/relationships/hyperlink" Target="http://pbs.twimg.com/profile_images/1125826597330677760/4Oqz31QN_normal.jpg" TargetMode="External" /><Relationship Id="rId349" Type="http://schemas.openxmlformats.org/officeDocument/2006/relationships/hyperlink" Target="http://pbs.twimg.com/profile_images/1141392532846174208/mXJ5WITc_normal.jpg" TargetMode="External" /><Relationship Id="rId350" Type="http://schemas.openxmlformats.org/officeDocument/2006/relationships/hyperlink" Target="http://pbs.twimg.com/profile_images/841787689888182272/kiD16vU7_normal.jpg" TargetMode="External" /><Relationship Id="rId351" Type="http://schemas.openxmlformats.org/officeDocument/2006/relationships/hyperlink" Target="http://pbs.twimg.com/profile_images/1793554320/ssf_normal.jpg" TargetMode="External" /><Relationship Id="rId352" Type="http://schemas.openxmlformats.org/officeDocument/2006/relationships/hyperlink" Target="http://pbs.twimg.com/profile_images/2287834146/DWSS_normal.jpg" TargetMode="External" /><Relationship Id="rId353" Type="http://schemas.openxmlformats.org/officeDocument/2006/relationships/hyperlink" Target="http://pbs.twimg.com/profile_images/506712877617541122/FhVq0Lon_normal.png" TargetMode="External" /><Relationship Id="rId354" Type="http://schemas.openxmlformats.org/officeDocument/2006/relationships/hyperlink" Target="http://pbs.twimg.com/profile_images/875447388130947072/9Bv7H1Bl_normal.jpg" TargetMode="External" /><Relationship Id="rId355" Type="http://schemas.openxmlformats.org/officeDocument/2006/relationships/hyperlink" Target="http://pbs.twimg.com/profile_images/1136330506788675589/tOGsQQBV_normal.jpg" TargetMode="External" /><Relationship Id="rId356" Type="http://schemas.openxmlformats.org/officeDocument/2006/relationships/hyperlink" Target="http://pbs.twimg.com/profile_images/1132523648466673665/-KyPn9rk_normal.jpg" TargetMode="External" /><Relationship Id="rId357" Type="http://schemas.openxmlformats.org/officeDocument/2006/relationships/hyperlink" Target="http://pbs.twimg.com/profile_images/982838988145922048/jefOSRpj_normal.jpg" TargetMode="External" /><Relationship Id="rId358" Type="http://schemas.openxmlformats.org/officeDocument/2006/relationships/hyperlink" Target="http://pbs.twimg.com/profile_images/1138468071415267328/_iICO_0c_normal.jpg" TargetMode="External" /><Relationship Id="rId359" Type="http://schemas.openxmlformats.org/officeDocument/2006/relationships/hyperlink" Target="http://pbs.twimg.com/profile_images/1133502642230104065/kO4Al-DH_normal.jpg" TargetMode="External" /><Relationship Id="rId360" Type="http://schemas.openxmlformats.org/officeDocument/2006/relationships/hyperlink" Target="http://pbs.twimg.com/profile_images/1131716930526695425/U2tWLvUb_normal.jpg" TargetMode="External" /><Relationship Id="rId361" Type="http://schemas.openxmlformats.org/officeDocument/2006/relationships/hyperlink" Target="http://pbs.twimg.com/profile_images/1104905899183882241/aKjwOwvB_normal.png" TargetMode="External" /><Relationship Id="rId362" Type="http://schemas.openxmlformats.org/officeDocument/2006/relationships/hyperlink" Target="http://pbs.twimg.com/profile_images/1135684543288156160/4QHhl96a_normal.jpg" TargetMode="External" /><Relationship Id="rId363" Type="http://schemas.openxmlformats.org/officeDocument/2006/relationships/hyperlink" Target="http://pbs.twimg.com/profile_images/1141313543838605312/n1TmcQEa_normal.jpg" TargetMode="External" /><Relationship Id="rId364" Type="http://schemas.openxmlformats.org/officeDocument/2006/relationships/hyperlink" Target="http://pbs.twimg.com/profile_images/1133659395580223489/NSiHkb7Z_normal.jpg" TargetMode="External" /><Relationship Id="rId365" Type="http://schemas.openxmlformats.org/officeDocument/2006/relationships/hyperlink" Target="http://pbs.twimg.com/profile_images/1113031330273538049/OhgaJWDe_normal.jpg" TargetMode="External" /><Relationship Id="rId366" Type="http://schemas.openxmlformats.org/officeDocument/2006/relationships/hyperlink" Target="http://pbs.twimg.com/profile_images/951149064556564480/nhrHpA4-_normal.jpg" TargetMode="External" /><Relationship Id="rId367" Type="http://schemas.openxmlformats.org/officeDocument/2006/relationships/hyperlink" Target="http://pbs.twimg.com/profile_images/1140748707727577089/5aqvDDDs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868659609199718400/lxdUUog5_normal.jpg" TargetMode="External" /><Relationship Id="rId370" Type="http://schemas.openxmlformats.org/officeDocument/2006/relationships/hyperlink" Target="http://abs.twimg.com/sticky/default_profile_images/default_profile_normal.png" TargetMode="External" /><Relationship Id="rId371" Type="http://schemas.openxmlformats.org/officeDocument/2006/relationships/hyperlink" Target="http://pbs.twimg.com/profile_images/1140684315879038977/s4DKlyUf_normal.jpg" TargetMode="External" /><Relationship Id="rId372" Type="http://schemas.openxmlformats.org/officeDocument/2006/relationships/hyperlink" Target="http://pbs.twimg.com/profile_images/1141430923310899201/j_j0fm9c_normal.jpg" TargetMode="External" /><Relationship Id="rId373" Type="http://schemas.openxmlformats.org/officeDocument/2006/relationships/hyperlink" Target="http://pbs.twimg.com/profile_images/1119649486660349958/WyOJhFVS_normal.png" TargetMode="External" /><Relationship Id="rId374" Type="http://schemas.openxmlformats.org/officeDocument/2006/relationships/hyperlink" Target="http://pbs.twimg.com/profile_images/996962083144060929/4hOzq_cY_normal.jpg" TargetMode="External" /><Relationship Id="rId375" Type="http://schemas.openxmlformats.org/officeDocument/2006/relationships/hyperlink" Target="http://pbs.twimg.com/profile_images/1127667964281409536/M4hAM66Y_normal.png" TargetMode="External" /><Relationship Id="rId376" Type="http://schemas.openxmlformats.org/officeDocument/2006/relationships/hyperlink" Target="http://pbs.twimg.com/profile_images/1141351299654533120/qS1Z476j_normal.jpg" TargetMode="External" /><Relationship Id="rId377" Type="http://schemas.openxmlformats.org/officeDocument/2006/relationships/hyperlink" Target="http://pbs.twimg.com/profile_images/976478701209694209/ZGF2JMTM_normal.jpg" TargetMode="External" /><Relationship Id="rId378" Type="http://schemas.openxmlformats.org/officeDocument/2006/relationships/hyperlink" Target="http://pbs.twimg.com/profile_images/1141169819535810560/xShDCokV_normal.jpg" TargetMode="External" /><Relationship Id="rId379" Type="http://schemas.openxmlformats.org/officeDocument/2006/relationships/hyperlink" Target="http://pbs.twimg.com/profile_images/1128320167979769856/lMMEYZz8_normal.jpg" TargetMode="External" /><Relationship Id="rId380" Type="http://schemas.openxmlformats.org/officeDocument/2006/relationships/hyperlink" Target="http://pbs.twimg.com/profile_images/971205238819454976/xVXsgcB-_normal.jpg" TargetMode="External" /><Relationship Id="rId381" Type="http://schemas.openxmlformats.org/officeDocument/2006/relationships/hyperlink" Target="http://pbs.twimg.com/profile_images/1139034366758121472/AnVyeaGB_normal.jpg" TargetMode="External" /><Relationship Id="rId382" Type="http://schemas.openxmlformats.org/officeDocument/2006/relationships/hyperlink" Target="http://pbs.twimg.com/profile_images/1126219072125984773/WNqOdlL3_normal.jpg" TargetMode="External" /><Relationship Id="rId383" Type="http://schemas.openxmlformats.org/officeDocument/2006/relationships/hyperlink" Target="http://pbs.twimg.com/profile_images/1086907527663480832/EVHHsjcj_normal.jpg" TargetMode="External" /><Relationship Id="rId384" Type="http://schemas.openxmlformats.org/officeDocument/2006/relationships/hyperlink" Target="http://pbs.twimg.com/profile_images/1134744588852162560/dJ3r9317_normal.jpg" TargetMode="External" /><Relationship Id="rId385" Type="http://schemas.openxmlformats.org/officeDocument/2006/relationships/hyperlink" Target="http://pbs.twimg.com/profile_images/1125177857481646081/HMZfLWL1_normal.jpg" TargetMode="External" /><Relationship Id="rId386" Type="http://schemas.openxmlformats.org/officeDocument/2006/relationships/hyperlink" Target="http://pbs.twimg.com/profile_images/986188924832833536/xV-JnrWB_normal.jpg" TargetMode="External" /><Relationship Id="rId387" Type="http://schemas.openxmlformats.org/officeDocument/2006/relationships/hyperlink" Target="http://pbs.twimg.com/profile_images/947695086900523008/k-CK9eK__normal.jpg" TargetMode="External" /><Relationship Id="rId388" Type="http://schemas.openxmlformats.org/officeDocument/2006/relationships/hyperlink" Target="http://pbs.twimg.com/profile_images/1094035444742926336/eH74dBlq_normal.jpg" TargetMode="External" /><Relationship Id="rId389" Type="http://schemas.openxmlformats.org/officeDocument/2006/relationships/hyperlink" Target="http://pbs.twimg.com/profile_images/1121814118770540545/K4Gs0f1o_normal.jpg" TargetMode="External" /><Relationship Id="rId390" Type="http://schemas.openxmlformats.org/officeDocument/2006/relationships/hyperlink" Target="http://pbs.twimg.com/profile_images/738780844223913984/EijPe33r_normal.jpg" TargetMode="External" /><Relationship Id="rId391" Type="http://schemas.openxmlformats.org/officeDocument/2006/relationships/hyperlink" Target="http://pbs.twimg.com/profile_images/1098406628116844545/KzePEb-g_normal.png" TargetMode="External" /><Relationship Id="rId392" Type="http://schemas.openxmlformats.org/officeDocument/2006/relationships/hyperlink" Target="http://pbs.twimg.com/profile_images/704929117490257920/uIhJ_Qc8_normal.jpg" TargetMode="External" /><Relationship Id="rId393" Type="http://schemas.openxmlformats.org/officeDocument/2006/relationships/hyperlink" Target="http://pbs.twimg.com/profile_images/1139718341944328192/Z4jKUvxl_normal.jpg" TargetMode="External" /><Relationship Id="rId394" Type="http://schemas.openxmlformats.org/officeDocument/2006/relationships/hyperlink" Target="http://pbs.twimg.com/profile_images/1107694604751695874/JjZW5f8m_normal.jpg" TargetMode="External" /><Relationship Id="rId395" Type="http://schemas.openxmlformats.org/officeDocument/2006/relationships/hyperlink" Target="http://pbs.twimg.com/profile_images/1118970970109284357/4K6rMium_normal.jpg" TargetMode="External" /><Relationship Id="rId396" Type="http://schemas.openxmlformats.org/officeDocument/2006/relationships/hyperlink" Target="http://pbs.twimg.com/profile_images/1132698302313582593/8jwQ590N_normal.jpg" TargetMode="External" /><Relationship Id="rId397" Type="http://schemas.openxmlformats.org/officeDocument/2006/relationships/hyperlink" Target="http://pbs.twimg.com/profile_images/1008701640696893441/oO4suQ-Y_normal.jpg" TargetMode="External" /><Relationship Id="rId398" Type="http://schemas.openxmlformats.org/officeDocument/2006/relationships/hyperlink" Target="http://pbs.twimg.com/profile_images/1121190907531886592/81DSARvr_normal.jpg" TargetMode="External" /><Relationship Id="rId399" Type="http://schemas.openxmlformats.org/officeDocument/2006/relationships/hyperlink" Target="http://pbs.twimg.com/profile_images/1133587479196557312/p1IJal75_normal.png" TargetMode="External" /><Relationship Id="rId400" Type="http://schemas.openxmlformats.org/officeDocument/2006/relationships/hyperlink" Target="http://pbs.twimg.com/profile_images/1110758988931649536/oU8ltpN8_normal.png" TargetMode="External" /><Relationship Id="rId401" Type="http://schemas.openxmlformats.org/officeDocument/2006/relationships/hyperlink" Target="http://pbs.twimg.com/profile_images/881896953809850368/O9dquvTk_normal.jpg" TargetMode="External" /><Relationship Id="rId402" Type="http://schemas.openxmlformats.org/officeDocument/2006/relationships/hyperlink" Target="http://pbs.twimg.com/profile_images/1011830661299109888/mLw9KeEF_normal.jpg" TargetMode="External" /><Relationship Id="rId403" Type="http://schemas.openxmlformats.org/officeDocument/2006/relationships/hyperlink" Target="http://pbs.twimg.com/profile_images/1103722906733830144/A0Yjyebm_normal.jpg" TargetMode="External" /><Relationship Id="rId404" Type="http://schemas.openxmlformats.org/officeDocument/2006/relationships/hyperlink" Target="http://pbs.twimg.com/profile_images/1123287311695982594/X4G0h2LY_normal.png" TargetMode="External" /><Relationship Id="rId405" Type="http://schemas.openxmlformats.org/officeDocument/2006/relationships/hyperlink" Target="http://pbs.twimg.com/profile_images/1141498981123366912/flvdv9nw_normal.jpg" TargetMode="External" /><Relationship Id="rId406" Type="http://schemas.openxmlformats.org/officeDocument/2006/relationships/hyperlink" Target="http://pbs.twimg.com/profile_images/1141442185658810369/rX1cnRIt_normal.jpg" TargetMode="External" /><Relationship Id="rId407" Type="http://schemas.openxmlformats.org/officeDocument/2006/relationships/hyperlink" Target="http://pbs.twimg.com/profile_images/1138646015031033857/hvXF_BQu_normal.jpg" TargetMode="External" /><Relationship Id="rId408" Type="http://schemas.openxmlformats.org/officeDocument/2006/relationships/hyperlink" Target="http://pbs.twimg.com/profile_images/1122236674124046336/W3_iaOKC_normal.jpg" TargetMode="External" /><Relationship Id="rId409" Type="http://schemas.openxmlformats.org/officeDocument/2006/relationships/hyperlink" Target="http://pbs.twimg.com/profile_images/1132122452027478016/1UwoqVUs_normal.jpg" TargetMode="External" /><Relationship Id="rId410" Type="http://schemas.openxmlformats.org/officeDocument/2006/relationships/hyperlink" Target="http://pbs.twimg.com/profile_images/1132530078586417152/tWy1Ym5d_normal.jpg" TargetMode="External" /><Relationship Id="rId411" Type="http://schemas.openxmlformats.org/officeDocument/2006/relationships/hyperlink" Target="http://pbs.twimg.com/profile_images/1138238310856450050/rdmjb8P__normal.jpg" TargetMode="External" /><Relationship Id="rId412" Type="http://schemas.openxmlformats.org/officeDocument/2006/relationships/hyperlink" Target="http://pbs.twimg.com/profile_images/1139177364452184067/S963VvPh_normal.jpg" TargetMode="External" /><Relationship Id="rId413" Type="http://schemas.openxmlformats.org/officeDocument/2006/relationships/hyperlink" Target="http://pbs.twimg.com/profile_images/1101594752321875969/jyyhwdhG_normal.jpg" TargetMode="External" /><Relationship Id="rId414" Type="http://schemas.openxmlformats.org/officeDocument/2006/relationships/hyperlink" Target="http://pbs.twimg.com/profile_images/1117934699417079809/hIZIkqXM_normal.jpg" TargetMode="External" /><Relationship Id="rId415" Type="http://schemas.openxmlformats.org/officeDocument/2006/relationships/hyperlink" Target="http://pbs.twimg.com/profile_images/1117656714352971776/FiwR78gm_normal.jpg" TargetMode="External" /><Relationship Id="rId416" Type="http://schemas.openxmlformats.org/officeDocument/2006/relationships/hyperlink" Target="http://pbs.twimg.com/profile_images/1083573585753620480/krU6NnfU_normal.jpg" TargetMode="External" /><Relationship Id="rId417" Type="http://schemas.openxmlformats.org/officeDocument/2006/relationships/hyperlink" Target="http://pbs.twimg.com/profile_images/1136537727808073728/AmtSYWTk_normal.jpg" TargetMode="External" /><Relationship Id="rId418" Type="http://schemas.openxmlformats.org/officeDocument/2006/relationships/hyperlink" Target="http://pbs.twimg.com/profile_images/1046956433772822528/Kt3hMBJJ_normal.jpg" TargetMode="External" /><Relationship Id="rId419" Type="http://schemas.openxmlformats.org/officeDocument/2006/relationships/hyperlink" Target="http://pbs.twimg.com/profile_images/1098497020980088834/ZiuUm6VY_normal.jpg" TargetMode="External" /><Relationship Id="rId420" Type="http://schemas.openxmlformats.org/officeDocument/2006/relationships/hyperlink" Target="http://pbs.twimg.com/profile_images/1127497582987628544/UG-duoV1_normal.jpg" TargetMode="External" /><Relationship Id="rId421" Type="http://schemas.openxmlformats.org/officeDocument/2006/relationships/hyperlink" Target="http://pbs.twimg.com/profile_images/1134383731018534912/LUPWiI1M_normal.jpg" TargetMode="External" /><Relationship Id="rId422" Type="http://schemas.openxmlformats.org/officeDocument/2006/relationships/hyperlink" Target="http://pbs.twimg.com/profile_images/1140427647173853185/r5Q2IFN7_normal.jp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1082696848496840705/i9nahisF_normal.jpg" TargetMode="External" /><Relationship Id="rId425" Type="http://schemas.openxmlformats.org/officeDocument/2006/relationships/hyperlink" Target="https://twitter.com/hklthedream1" TargetMode="External" /><Relationship Id="rId426" Type="http://schemas.openxmlformats.org/officeDocument/2006/relationships/hyperlink" Target="https://twitter.com/alanaevansxxx" TargetMode="External" /><Relationship Id="rId427" Type="http://schemas.openxmlformats.org/officeDocument/2006/relationships/hyperlink" Target="https://twitter.com/rjacobb" TargetMode="External" /><Relationship Id="rId428" Type="http://schemas.openxmlformats.org/officeDocument/2006/relationships/hyperlink" Target="https://twitter.com/honeyxlions" TargetMode="External" /><Relationship Id="rId429" Type="http://schemas.openxmlformats.org/officeDocument/2006/relationships/hyperlink" Target="https://twitter.com/graves_luna" TargetMode="External" /><Relationship Id="rId430" Type="http://schemas.openxmlformats.org/officeDocument/2006/relationships/hyperlink" Target="https://twitter.com/instagram" TargetMode="External" /><Relationship Id="rId431" Type="http://schemas.openxmlformats.org/officeDocument/2006/relationships/hyperlink" Target="https://twitter.com/radarnell" TargetMode="External" /><Relationship Id="rId432" Type="http://schemas.openxmlformats.org/officeDocument/2006/relationships/hyperlink" Target="https://twitter.com/sapiotextual" TargetMode="External" /><Relationship Id="rId433" Type="http://schemas.openxmlformats.org/officeDocument/2006/relationships/hyperlink" Target="https://twitter.com/harrypo57202529" TargetMode="External" /><Relationship Id="rId434" Type="http://schemas.openxmlformats.org/officeDocument/2006/relationships/hyperlink" Target="https://twitter.com/apagunion" TargetMode="External" /><Relationship Id="rId435" Type="http://schemas.openxmlformats.org/officeDocument/2006/relationships/hyperlink" Target="https://twitter.com/netcum" TargetMode="External" /><Relationship Id="rId436" Type="http://schemas.openxmlformats.org/officeDocument/2006/relationships/hyperlink" Target="https://twitter.com/avnmedianetwork" TargetMode="External" /><Relationship Id="rId437" Type="http://schemas.openxmlformats.org/officeDocument/2006/relationships/hyperlink" Target="https://twitter.com/gvea519" TargetMode="External" /><Relationship Id="rId438" Type="http://schemas.openxmlformats.org/officeDocument/2006/relationships/hyperlink" Target="https://twitter.com/astromouda" TargetMode="External" /><Relationship Id="rId439" Type="http://schemas.openxmlformats.org/officeDocument/2006/relationships/hyperlink" Target="https://twitter.com/andread20364549" TargetMode="External" /><Relationship Id="rId440" Type="http://schemas.openxmlformats.org/officeDocument/2006/relationships/hyperlink" Target="https://twitter.com/dancerguild" TargetMode="External" /><Relationship Id="rId441" Type="http://schemas.openxmlformats.org/officeDocument/2006/relationships/hyperlink" Target="https://twitter.com/shaynadomina" TargetMode="External" /><Relationship Id="rId442" Type="http://schemas.openxmlformats.org/officeDocument/2006/relationships/hyperlink" Target="https://twitter.com/greyh0undmedia" TargetMode="External" /><Relationship Id="rId443" Type="http://schemas.openxmlformats.org/officeDocument/2006/relationships/hyperlink" Target="https://twitter.com/rachelrealityx" TargetMode="External" /><Relationship Id="rId444" Type="http://schemas.openxmlformats.org/officeDocument/2006/relationships/hyperlink" Target="https://twitter.com/alejandroxbiz" TargetMode="External" /><Relationship Id="rId445" Type="http://schemas.openxmlformats.org/officeDocument/2006/relationships/hyperlink" Target="https://twitter.com/instagra" TargetMode="External" /><Relationship Id="rId446" Type="http://schemas.openxmlformats.org/officeDocument/2006/relationships/hyperlink" Target="https://twitter.com/themicahggarcia" TargetMode="External" /><Relationship Id="rId447" Type="http://schemas.openxmlformats.org/officeDocument/2006/relationships/hyperlink" Target="https://twitter.com/misspnktoes" TargetMode="External" /><Relationship Id="rId448" Type="http://schemas.openxmlformats.org/officeDocument/2006/relationships/hyperlink" Target="https://twitter.com/mistressleianne" TargetMode="External" /><Relationship Id="rId449" Type="http://schemas.openxmlformats.org/officeDocument/2006/relationships/hyperlink" Target="https://twitter.com/christinasflaw" TargetMode="External" /><Relationship Id="rId450" Type="http://schemas.openxmlformats.org/officeDocument/2006/relationships/hyperlink" Target="https://twitter.com/whisperwalrusxy" TargetMode="External" /><Relationship Id="rId451" Type="http://schemas.openxmlformats.org/officeDocument/2006/relationships/hyperlink" Target="https://twitter.com/dontfollowrc" TargetMode="External" /><Relationship Id="rId452" Type="http://schemas.openxmlformats.org/officeDocument/2006/relationships/hyperlink" Target="https://twitter.com/donyx62216815" TargetMode="External" /><Relationship Id="rId453" Type="http://schemas.openxmlformats.org/officeDocument/2006/relationships/hyperlink" Target="https://twitter.com/gypsy_liberab" TargetMode="External" /><Relationship Id="rId454" Type="http://schemas.openxmlformats.org/officeDocument/2006/relationships/hyperlink" Target="https://twitter.com/80_lieto_fied" TargetMode="External" /><Relationship Id="rId455" Type="http://schemas.openxmlformats.org/officeDocument/2006/relationships/hyperlink" Target="https://twitter.com/train_treason" TargetMode="External" /><Relationship Id="rId456" Type="http://schemas.openxmlformats.org/officeDocument/2006/relationships/hyperlink" Target="https://twitter.com/femdompaulina" TargetMode="External" /><Relationship Id="rId457" Type="http://schemas.openxmlformats.org/officeDocument/2006/relationships/hyperlink" Target="https://twitter.com/sfmistress" TargetMode="External" /><Relationship Id="rId458" Type="http://schemas.openxmlformats.org/officeDocument/2006/relationships/hyperlink" Target="https://twitter.com/spankchain" TargetMode="External" /><Relationship Id="rId459" Type="http://schemas.openxmlformats.org/officeDocument/2006/relationships/hyperlink" Target="https://twitter.com/bustybettyrage" TargetMode="External" /><Relationship Id="rId460" Type="http://schemas.openxmlformats.org/officeDocument/2006/relationships/hyperlink" Target="https://twitter.com/shitshowinadump" TargetMode="External" /><Relationship Id="rId461" Type="http://schemas.openxmlformats.org/officeDocument/2006/relationships/hyperlink" Target="https://twitter.com/myroomcam69" TargetMode="External" /><Relationship Id="rId462" Type="http://schemas.openxmlformats.org/officeDocument/2006/relationships/hyperlink" Target="https://twitter.com/thawk88" TargetMode="External" /><Relationship Id="rId463" Type="http://schemas.openxmlformats.org/officeDocument/2006/relationships/hyperlink" Target="https://twitter.com/damienslayter" TargetMode="External" /><Relationship Id="rId464" Type="http://schemas.openxmlformats.org/officeDocument/2006/relationships/hyperlink" Target="https://twitter.com/sierraslayter" TargetMode="External" /><Relationship Id="rId465" Type="http://schemas.openxmlformats.org/officeDocument/2006/relationships/hyperlink" Target="https://twitter.com/semwal2424" TargetMode="External" /><Relationship Id="rId466" Type="http://schemas.openxmlformats.org/officeDocument/2006/relationships/hyperlink" Target="https://twitter.com/asstynmartyn" TargetMode="External" /><Relationship Id="rId467" Type="http://schemas.openxmlformats.org/officeDocument/2006/relationships/hyperlink" Target="https://twitter.com/wshandcock" TargetMode="External" /><Relationship Id="rId468" Type="http://schemas.openxmlformats.org/officeDocument/2006/relationships/hyperlink" Target="https://twitter.com/mrskellypierce" TargetMode="External" /><Relationship Id="rId469" Type="http://schemas.openxmlformats.org/officeDocument/2006/relationships/hyperlink" Target="https://twitter.com/loraliehaze" TargetMode="External" /><Relationship Id="rId470" Type="http://schemas.openxmlformats.org/officeDocument/2006/relationships/hyperlink" Target="https://twitter.com/mistresskye" TargetMode="External" /><Relationship Id="rId471" Type="http://schemas.openxmlformats.org/officeDocument/2006/relationships/hyperlink" Target="https://twitter.com/bonevision" TargetMode="External" /><Relationship Id="rId472" Type="http://schemas.openxmlformats.org/officeDocument/2006/relationships/hyperlink" Target="https://twitter.com/tnewmstweet" TargetMode="External" /><Relationship Id="rId473" Type="http://schemas.openxmlformats.org/officeDocument/2006/relationships/hyperlink" Target="https://twitter.com/loulikesthat" TargetMode="External" /><Relationship Id="rId474" Type="http://schemas.openxmlformats.org/officeDocument/2006/relationships/hyperlink" Target="https://twitter.com/mjkitty0817" TargetMode="External" /><Relationship Id="rId475" Type="http://schemas.openxmlformats.org/officeDocument/2006/relationships/hyperlink" Target="https://twitter.com/freyawyld" TargetMode="External" /><Relationship Id="rId476" Type="http://schemas.openxmlformats.org/officeDocument/2006/relationships/hyperlink" Target="https://twitter.com/batw1ng7" TargetMode="External" /><Relationship Id="rId477" Type="http://schemas.openxmlformats.org/officeDocument/2006/relationships/hyperlink" Target="https://twitter.com/meggerz" TargetMode="External" /><Relationship Id="rId478" Type="http://schemas.openxmlformats.org/officeDocument/2006/relationships/hyperlink" Target="https://twitter.com/alanblackrhino" TargetMode="External" /><Relationship Id="rId479" Type="http://schemas.openxmlformats.org/officeDocument/2006/relationships/hyperlink" Target="https://twitter.com/adultwebmasterz" TargetMode="External" /><Relationship Id="rId480" Type="http://schemas.openxmlformats.org/officeDocument/2006/relationships/hyperlink" Target="https://twitter.com/siennawestlando" TargetMode="External" /><Relationship Id="rId481" Type="http://schemas.openxmlformats.org/officeDocument/2006/relationships/hyperlink" Target="https://twitter.com/xxxamberlynns" TargetMode="External" /><Relationship Id="rId482" Type="http://schemas.openxmlformats.org/officeDocument/2006/relationships/hyperlink" Target="https://twitter.com/gabrielleleigh9" TargetMode="External" /><Relationship Id="rId483" Type="http://schemas.openxmlformats.org/officeDocument/2006/relationships/hyperlink" Target="https://twitter.com/mateolinaresfe2" TargetMode="External" /><Relationship Id="rId484" Type="http://schemas.openxmlformats.org/officeDocument/2006/relationships/hyperlink" Target="https://twitter.com/codydarkstalker" TargetMode="External" /><Relationship Id="rId485" Type="http://schemas.openxmlformats.org/officeDocument/2006/relationships/hyperlink" Target="https://twitter.com/tarantinoxxx" TargetMode="External" /><Relationship Id="rId486" Type="http://schemas.openxmlformats.org/officeDocument/2006/relationships/hyperlink" Target="https://twitter.com/nikki_4613" TargetMode="External" /><Relationship Id="rId487" Type="http://schemas.openxmlformats.org/officeDocument/2006/relationships/hyperlink" Target="https://twitter.com/kourtney_chase_" TargetMode="External" /><Relationship Id="rId488" Type="http://schemas.openxmlformats.org/officeDocument/2006/relationships/hyperlink" Target="https://twitter.com/evebatelle" TargetMode="External" /><Relationship Id="rId489" Type="http://schemas.openxmlformats.org/officeDocument/2006/relationships/hyperlink" Target="https://twitter.com/savagesin" TargetMode="External" /><Relationship Id="rId490" Type="http://schemas.openxmlformats.org/officeDocument/2006/relationships/hyperlink" Target="https://twitter.com/dw_sin_" TargetMode="External" /><Relationship Id="rId491" Type="http://schemas.openxmlformats.org/officeDocument/2006/relationships/hyperlink" Target="https://twitter.com/dpetercrane" TargetMode="External" /><Relationship Id="rId492" Type="http://schemas.openxmlformats.org/officeDocument/2006/relationships/hyperlink" Target="https://twitter.com/manyvids" TargetMode="External" /><Relationship Id="rId493" Type="http://schemas.openxmlformats.org/officeDocument/2006/relationships/hyperlink" Target="https://twitter.com/lilyxloveless" TargetMode="External" /><Relationship Id="rId494" Type="http://schemas.openxmlformats.org/officeDocument/2006/relationships/hyperlink" Target="https://twitter.com/upforfun34" TargetMode="External" /><Relationship Id="rId495" Type="http://schemas.openxmlformats.org/officeDocument/2006/relationships/hyperlink" Target="https://twitter.com/peejsage" TargetMode="External" /><Relationship Id="rId496" Type="http://schemas.openxmlformats.org/officeDocument/2006/relationships/hyperlink" Target="https://twitter.com/dragonhammer421" TargetMode="External" /><Relationship Id="rId497" Type="http://schemas.openxmlformats.org/officeDocument/2006/relationships/hyperlink" Target="https://twitter.com/jolicul2000" TargetMode="External" /><Relationship Id="rId498" Type="http://schemas.openxmlformats.org/officeDocument/2006/relationships/hyperlink" Target="https://twitter.com/alexisandrewsx" TargetMode="External" /><Relationship Id="rId499" Type="http://schemas.openxmlformats.org/officeDocument/2006/relationships/hyperlink" Target="https://twitter.com/thebigdadshow" TargetMode="External" /><Relationship Id="rId500" Type="http://schemas.openxmlformats.org/officeDocument/2006/relationships/hyperlink" Target="https://twitter.com/ellie_s95" TargetMode="External" /><Relationship Id="rId501" Type="http://schemas.openxmlformats.org/officeDocument/2006/relationships/hyperlink" Target="https://twitter.com/kitten_chub" TargetMode="External" /><Relationship Id="rId502" Type="http://schemas.openxmlformats.org/officeDocument/2006/relationships/hyperlink" Target="https://twitter.com/mollydarling69" TargetMode="External" /><Relationship Id="rId503" Type="http://schemas.openxmlformats.org/officeDocument/2006/relationships/hyperlink" Target="https://twitter.com/harlosalem" TargetMode="External" /><Relationship Id="rId504" Type="http://schemas.openxmlformats.org/officeDocument/2006/relationships/hyperlink" Target="https://twitter.com/charley_fan" TargetMode="External" /><Relationship Id="rId505" Type="http://schemas.openxmlformats.org/officeDocument/2006/relationships/hyperlink" Target="https://twitter.com/lovelyally6" TargetMode="External" /><Relationship Id="rId506" Type="http://schemas.openxmlformats.org/officeDocument/2006/relationships/hyperlink" Target="https://twitter.com/fickennemark1" TargetMode="External" /><Relationship Id="rId507" Type="http://schemas.openxmlformats.org/officeDocument/2006/relationships/hyperlink" Target="https://twitter.com/micahgrey19" TargetMode="External" /><Relationship Id="rId508" Type="http://schemas.openxmlformats.org/officeDocument/2006/relationships/hyperlink" Target="https://twitter.com/rimobai" TargetMode="External" /><Relationship Id="rId509" Type="http://schemas.openxmlformats.org/officeDocument/2006/relationships/hyperlink" Target="https://twitter.com/transglamorous" TargetMode="External" /><Relationship Id="rId510" Type="http://schemas.openxmlformats.org/officeDocument/2006/relationships/hyperlink" Target="https://twitter.com/missmadisonoff1" TargetMode="External" /><Relationship Id="rId511" Type="http://schemas.openxmlformats.org/officeDocument/2006/relationships/hyperlink" Target="https://twitter.com/jjuli_lovers" TargetMode="External" /><Relationship Id="rId512" Type="http://schemas.openxmlformats.org/officeDocument/2006/relationships/hyperlink" Target="https://twitter.com/bux_delux" TargetMode="External" /><Relationship Id="rId513" Type="http://schemas.openxmlformats.org/officeDocument/2006/relationships/hyperlink" Target="https://twitter.com/blower_load" TargetMode="External" /><Relationship Id="rId514" Type="http://schemas.openxmlformats.org/officeDocument/2006/relationships/hyperlink" Target="https://twitter.com/siennawestland" TargetMode="External" /><Relationship Id="rId515" Type="http://schemas.openxmlformats.org/officeDocument/2006/relationships/hyperlink" Target="https://twitter.com/kristi_lovett" TargetMode="External" /><Relationship Id="rId516" Type="http://schemas.openxmlformats.org/officeDocument/2006/relationships/hyperlink" Target="https://twitter.com/badbabyblairmv" TargetMode="External" /><Relationship Id="rId517" Type="http://schemas.openxmlformats.org/officeDocument/2006/relationships/hyperlink" Target="https://twitter.com/foxykitten12" TargetMode="External" /><Relationship Id="rId518" Type="http://schemas.openxmlformats.org/officeDocument/2006/relationships/hyperlink" Target="https://twitter.com/lexdollface" TargetMode="External" /><Relationship Id="rId519" Type="http://schemas.openxmlformats.org/officeDocument/2006/relationships/hyperlink" Target="https://twitter.com/allieawesome415" TargetMode="External" /><Relationship Id="rId520" Type="http://schemas.openxmlformats.org/officeDocument/2006/relationships/hyperlink" Target="https://twitter.com/karpaom" TargetMode="External" /><Relationship Id="rId521" Type="http://schemas.openxmlformats.org/officeDocument/2006/relationships/hyperlink" Target="https://twitter.com/goofykitty4u" TargetMode="External" /><Relationship Id="rId522" Type="http://schemas.openxmlformats.org/officeDocument/2006/relationships/hyperlink" Target="https://twitter.com/mistressheels2" TargetMode="External" /><Relationship Id="rId523" Type="http://schemas.openxmlformats.org/officeDocument/2006/relationships/hyperlink" Target="https://twitter.com/babysen22" TargetMode="External" /><Relationship Id="rId524" Type="http://schemas.openxmlformats.org/officeDocument/2006/relationships/hyperlink" Target="https://twitter.com/rwildjoke" TargetMode="External" /><Relationship Id="rId525" Type="http://schemas.openxmlformats.org/officeDocument/2006/relationships/hyperlink" Target="https://twitter.com/mcmyers2000" TargetMode="External" /><Relationship Id="rId526" Type="http://schemas.openxmlformats.org/officeDocument/2006/relationships/hyperlink" Target="https://twitter.com/lelulovexo" TargetMode="External" /><Relationship Id="rId527" Type="http://schemas.openxmlformats.org/officeDocument/2006/relationships/hyperlink" Target="https://twitter.com/dominike_love" TargetMode="External" /><Relationship Id="rId528" Type="http://schemas.openxmlformats.org/officeDocument/2006/relationships/hyperlink" Target="https://twitter.com/mistressthick" TargetMode="External" /><Relationship Id="rId529" Type="http://schemas.openxmlformats.org/officeDocument/2006/relationships/hyperlink" Target="https://twitter.com/hirsutegoddess" TargetMode="External" /><Relationship Id="rId530" Type="http://schemas.openxmlformats.org/officeDocument/2006/relationships/hyperlink" Target="https://twitter.com/flaximfc" TargetMode="External" /><Relationship Id="rId531" Type="http://schemas.openxmlformats.org/officeDocument/2006/relationships/hyperlink" Target="https://twitter.com/boss_justine_" TargetMode="External" /><Relationship Id="rId532" Type="http://schemas.openxmlformats.org/officeDocument/2006/relationships/hyperlink" Target="https://twitter.com/selenasiren1" TargetMode="External" /><Relationship Id="rId533" Type="http://schemas.openxmlformats.org/officeDocument/2006/relationships/hyperlink" Target="https://twitter.com/lwdwndrty" TargetMode="External" /><Relationship Id="rId534" Type="http://schemas.openxmlformats.org/officeDocument/2006/relationships/hyperlink" Target="https://twitter.com/laceelust" TargetMode="External" /><Relationship Id="rId535" Type="http://schemas.openxmlformats.org/officeDocument/2006/relationships/hyperlink" Target="https://twitter.com/rosiesoles_" TargetMode="External" /><Relationship Id="rId536" Type="http://schemas.openxmlformats.org/officeDocument/2006/relationships/hyperlink" Target="https://twitter.com/rollingbabex" TargetMode="External" /><Relationship Id="rId537" Type="http://schemas.openxmlformats.org/officeDocument/2006/relationships/hyperlink" Target="https://twitter.com/kayanicol" TargetMode="External" /><Relationship Id="rId538" Type="http://schemas.openxmlformats.org/officeDocument/2006/relationships/hyperlink" Target="https://twitter.com/carlcarnevale1" TargetMode="External" /><Relationship Id="rId539" Type="http://schemas.openxmlformats.org/officeDocument/2006/relationships/hyperlink" Target="https://twitter.com/xbiz" TargetMode="External" /><Relationship Id="rId540" Type="http://schemas.openxmlformats.org/officeDocument/2006/relationships/hyperlink" Target="https://twitter.com/getjobsueboss" TargetMode="External" /><Relationship Id="rId541" Type="http://schemas.openxmlformats.org/officeDocument/2006/relationships/hyperlink" Target="https://twitter.com/gustavoxbiz" TargetMode="External" /><Relationship Id="rId542" Type="http://schemas.openxmlformats.org/officeDocument/2006/relationships/hyperlink" Target="https://twitter.com/facebook" TargetMode="External" /><Relationship Id="rId543" Type="http://schemas.openxmlformats.org/officeDocument/2006/relationships/hyperlink" Target="https://twitter.com/samideluca" TargetMode="External" /><Relationship Id="rId544" Type="http://schemas.openxmlformats.org/officeDocument/2006/relationships/hyperlink" Target="https://twitter.com/seecaratweets" TargetMode="External" /><Relationship Id="rId545" Type="http://schemas.openxmlformats.org/officeDocument/2006/relationships/hyperlink" Target="https://twitter.com/chubbymilf4" TargetMode="External" /><Relationship Id="rId546" Type="http://schemas.openxmlformats.org/officeDocument/2006/relationships/hyperlink" Target="https://twitter.com/rrickeyrray" TargetMode="External" /><Relationship Id="rId547" Type="http://schemas.openxmlformats.org/officeDocument/2006/relationships/hyperlink" Target="https://twitter.com/littlesltlexi" TargetMode="External" /><Relationship Id="rId548" Type="http://schemas.openxmlformats.org/officeDocument/2006/relationships/hyperlink" Target="https://twitter.com/khighlah3" TargetMode="External" /><Relationship Id="rId549" Type="http://schemas.openxmlformats.org/officeDocument/2006/relationships/hyperlink" Target="https://twitter.com/lilithts7" TargetMode="External" /><Relationship Id="rId550" Type="http://schemas.openxmlformats.org/officeDocument/2006/relationships/hyperlink" Target="https://twitter.com/noitsneezy" TargetMode="External" /><Relationship Id="rId551" Type="http://schemas.openxmlformats.org/officeDocument/2006/relationships/hyperlink" Target="https://twitter.com/leyafalcon" TargetMode="External" /><Relationship Id="rId552" Type="http://schemas.openxmlformats.org/officeDocument/2006/relationships/hyperlink" Target="https://twitter.com/cerullinsfw" TargetMode="External" /><Relationship Id="rId553" Type="http://schemas.openxmlformats.org/officeDocument/2006/relationships/hyperlink" Target="https://twitter.com/chellykoxxx" TargetMode="External" /><Relationship Id="rId554" Type="http://schemas.openxmlformats.org/officeDocument/2006/relationships/hyperlink" Target="https://twitter.com/smartymommy" TargetMode="External" /><Relationship Id="rId555" Type="http://schemas.openxmlformats.org/officeDocument/2006/relationships/hyperlink" Target="https://twitter.com/amberkitzune" TargetMode="External" /><Relationship Id="rId556" Type="http://schemas.openxmlformats.org/officeDocument/2006/relationships/hyperlink" Target="https://twitter.com/xwildfrancinex" TargetMode="External" /><Relationship Id="rId557" Type="http://schemas.openxmlformats.org/officeDocument/2006/relationships/hyperlink" Target="https://twitter.com/lunaticminx1" TargetMode="External" /><Relationship Id="rId558" Type="http://schemas.openxmlformats.org/officeDocument/2006/relationships/hyperlink" Target="https://twitter.com/alexiafav" TargetMode="External" /><Relationship Id="rId559" Type="http://schemas.openxmlformats.org/officeDocument/2006/relationships/hyperlink" Target="https://twitter.com/jayybone91" TargetMode="External" /><Relationship Id="rId560" Type="http://schemas.openxmlformats.org/officeDocument/2006/relationships/hyperlink" Target="https://twitter.com/yumespressa" TargetMode="External" /><Relationship Id="rId561" Type="http://schemas.openxmlformats.org/officeDocument/2006/relationships/hyperlink" Target="https://twitter.com/pornxxx_tube" TargetMode="External" /><Relationship Id="rId562" Type="http://schemas.openxmlformats.org/officeDocument/2006/relationships/hyperlink" Target="https://twitter.com/ganjagirl802xox" TargetMode="External" /><Relationship Id="rId563" Type="http://schemas.openxmlformats.org/officeDocument/2006/relationships/comments" Target="../comments2.xml" /><Relationship Id="rId564" Type="http://schemas.openxmlformats.org/officeDocument/2006/relationships/vmlDrawing" Target="../drawings/vmlDrawing2.vml" /><Relationship Id="rId565" Type="http://schemas.openxmlformats.org/officeDocument/2006/relationships/table" Target="../tables/table2.xml" /><Relationship Id="rId566" Type="http://schemas.openxmlformats.org/officeDocument/2006/relationships/drawing" Target="../drawings/drawing1.xml" /><Relationship Id="rId56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apagunion.com/2019/06/06/instastrike-instagram-strike-sign-ups/" TargetMode="External" /><Relationship Id="rId2" Type="http://schemas.openxmlformats.org/officeDocument/2006/relationships/hyperlink" Target="https://avn.com/business/articles/technology/instagram-recoveries-on-the-rise-835753.html" TargetMode="External" /><Relationship Id="rId3" Type="http://schemas.openxmlformats.org/officeDocument/2006/relationships/hyperlink" Target="https://www.dropbox.com/sh/gdzamefa2210nvn/AAAM3AjfG8BIgum4mICcmo_Ia?dl=0" TargetMode="External" /><Relationship Id="rId4" Type="http://schemas.openxmlformats.org/officeDocument/2006/relationships/hyperlink" Target="https://twitter.com/APAGunion/status/1141436657876590592" TargetMode="External" /><Relationship Id="rId5" Type="http://schemas.openxmlformats.org/officeDocument/2006/relationships/hyperlink" Target="https://twitter.com/APAGunion/status/1136505860140687360" TargetMode="External" /><Relationship Id="rId6" Type="http://schemas.openxmlformats.org/officeDocument/2006/relationships/hyperlink" Target="https://www.xbiz.com/news/244876/instagram-policy-team-meets-with-apag-listens-to-adult-performers-concerns" TargetMode="External" /><Relationship Id="rId7" Type="http://schemas.openxmlformats.org/officeDocument/2006/relationships/hyperlink" Target="https://twitter.com/ManyVids/status/1141390662232870915" TargetMode="External" /><Relationship Id="rId8" Type="http://schemas.openxmlformats.org/officeDocument/2006/relationships/hyperlink" Target="https://twitter.com/apagunion/status/1141372970159529985" TargetMode="External" /><Relationship Id="rId9" Type="http://schemas.openxmlformats.org/officeDocument/2006/relationships/hyperlink" Target="https://www.dropbox.com/s/r5ntpol50s6cgw2/instastrike2.jpg?dl=0" TargetMode="External" /><Relationship Id="rId10" Type="http://schemas.openxmlformats.org/officeDocument/2006/relationships/hyperlink" Target="https://twitter.com/APAGunion/status/1139721965361672192" TargetMode="External" /><Relationship Id="rId11" Type="http://schemas.openxmlformats.org/officeDocument/2006/relationships/hyperlink" Target="https://twitter.com/ManyVids/status/1141390662232870915" TargetMode="External" /><Relationship Id="rId12" Type="http://schemas.openxmlformats.org/officeDocument/2006/relationships/hyperlink" Target="http://apagunion.com/2019/06/06/instastrike-instagram-strike-sign-ups/" TargetMode="External" /><Relationship Id="rId13" Type="http://schemas.openxmlformats.org/officeDocument/2006/relationships/hyperlink" Target="http://apagunion.com/2019/06/06/instastrike-instagram-strike-sign-ups/" TargetMode="External" /><Relationship Id="rId14" Type="http://schemas.openxmlformats.org/officeDocument/2006/relationships/hyperlink" Target="https://www.dropbox.com/sh/gdzamefa2210nvn/AAAM3AjfG8BIgum4mICcmo_Ia?dl=0" TargetMode="External" /><Relationship Id="rId15" Type="http://schemas.openxmlformats.org/officeDocument/2006/relationships/hyperlink" Target="https://avn.com/business/articles/technology/instagram-recoveries-on-the-rise-835753.html" TargetMode="External" /><Relationship Id="rId16" Type="http://schemas.openxmlformats.org/officeDocument/2006/relationships/hyperlink" Target="https://twitter.com/alanaevansxxx/status/1141286208544182273" TargetMode="External" /><Relationship Id="rId17" Type="http://schemas.openxmlformats.org/officeDocument/2006/relationships/hyperlink" Target="https://twitter.com/APAGunion/status/1141351217471340544" TargetMode="External" /><Relationship Id="rId18" Type="http://schemas.openxmlformats.org/officeDocument/2006/relationships/hyperlink" Target="http://apagunion.com/" TargetMode="External" /><Relationship Id="rId19" Type="http://schemas.openxmlformats.org/officeDocument/2006/relationships/hyperlink" Target="http://apagunion.com/" TargetMode="External" /><Relationship Id="rId20" Type="http://schemas.openxmlformats.org/officeDocument/2006/relationships/hyperlink" Target="https://twitter.com/CamModelToys/status/1141268225079988225" TargetMode="External" /><Relationship Id="rId21" Type="http://schemas.openxmlformats.org/officeDocument/2006/relationships/hyperlink" Target="https://www.spreaker.com/user/secretkellyradio/instastrike-q-a-on-the-union?utm_campaign=desktop_app&amp;utm_medium=desktop_app&amp;utm_source=desktop_app" TargetMode="External" /><Relationship Id="rId22" Type="http://schemas.openxmlformats.org/officeDocument/2006/relationships/hyperlink" Target="https://www.dropbox.com/s/r5ntpol50s6cgw2/instastrike2.jpg?dl=0" TargetMode="External" /><Relationship Id="rId23" Type="http://schemas.openxmlformats.org/officeDocument/2006/relationships/hyperlink" Target="http://apagunion.com/2019/06/06/instastrike-instagram-strike-sign-ups/" TargetMode="External" /><Relationship Id="rId24" Type="http://schemas.openxmlformats.org/officeDocument/2006/relationships/hyperlink" Target="https://avn.com/business/articles/technology/instagram-recoveries-on-the-rise-835753.html" TargetMode="External" /><Relationship Id="rId25" Type="http://schemas.openxmlformats.org/officeDocument/2006/relationships/hyperlink" Target="https://www.xbiz.com/news/244876/instagram-policy-team-meets-with-apag-listens-to-adult-performers-concerns" TargetMode="External" /><Relationship Id="rId26" Type="http://schemas.openxmlformats.org/officeDocument/2006/relationships/hyperlink" Target="https://www.instagram.com/p/By5cALbAcMY/?igshid=lywc6lzqk0v8" TargetMode="External" /><Relationship Id="rId27" Type="http://schemas.openxmlformats.org/officeDocument/2006/relationships/hyperlink" Target="https://twitter.com/apagunion/status/1141372970159529985" TargetMode="External" /><Relationship Id="rId28" Type="http://schemas.openxmlformats.org/officeDocument/2006/relationships/hyperlink" Target="https://avn.com/business/articles/technology/instagram-recoveries-on-the-rise-835753.html" TargetMode="External" /><Relationship Id="rId29" Type="http://schemas.openxmlformats.org/officeDocument/2006/relationships/hyperlink" Target="https://twitter.com/APAGunion/status/1136505860140687360" TargetMode="External" /><Relationship Id="rId30" Type="http://schemas.openxmlformats.org/officeDocument/2006/relationships/hyperlink" Target="https://twitter.com/espunion/status/1140719715079245824" TargetMode="External" /><Relationship Id="rId31" Type="http://schemas.openxmlformats.org/officeDocument/2006/relationships/hyperlink" Target="http://ww1.myroomcam.com/?sub1=6e280cfa-9366-11e9-873e-53d24727470f" TargetMode="External" /><Relationship Id="rId32" Type="http://schemas.openxmlformats.org/officeDocument/2006/relationships/hyperlink" Target="https://twitter.com/MistressKye/status/1141352161311363072" TargetMode="External" /><Relationship Id="rId33" Type="http://schemas.openxmlformats.org/officeDocument/2006/relationships/hyperlink" Target="http://www.adultwebmasters.org/dir/cskin/2019-06-71980-espu-to-stand-with-apag-during-instastrike-demonstration-today.html?utm_source=dlvr.it&amp;utm_medium=twitter" TargetMode="External" /><Relationship Id="rId34" Type="http://schemas.openxmlformats.org/officeDocument/2006/relationships/hyperlink" Target="https://twitter.com/APAGunion/status/1141436657876590592" TargetMode="Externa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 Id="rId4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2063</v>
      </c>
      <c r="BB2" s="13" t="s">
        <v>2087</v>
      </c>
      <c r="BC2" s="13" t="s">
        <v>2088</v>
      </c>
      <c r="BD2" s="118" t="s">
        <v>2745</v>
      </c>
      <c r="BE2" s="118" t="s">
        <v>2746</v>
      </c>
      <c r="BF2" s="118" t="s">
        <v>2747</v>
      </c>
      <c r="BG2" s="118" t="s">
        <v>2748</v>
      </c>
      <c r="BH2" s="118" t="s">
        <v>2749</v>
      </c>
      <c r="BI2" s="118" t="s">
        <v>2750</v>
      </c>
      <c r="BJ2" s="118" t="s">
        <v>2751</v>
      </c>
      <c r="BK2" s="118" t="s">
        <v>2752</v>
      </c>
      <c r="BL2" s="118" t="s">
        <v>2753</v>
      </c>
    </row>
    <row r="3" spans="1:64" ht="15" customHeight="1">
      <c r="A3" s="64" t="s">
        <v>212</v>
      </c>
      <c r="B3" s="64" t="s">
        <v>311</v>
      </c>
      <c r="C3" s="65" t="s">
        <v>2758</v>
      </c>
      <c r="D3" s="66">
        <v>3</v>
      </c>
      <c r="E3" s="67" t="s">
        <v>132</v>
      </c>
      <c r="F3" s="68">
        <v>32</v>
      </c>
      <c r="G3" s="65"/>
      <c r="H3" s="69"/>
      <c r="I3" s="70"/>
      <c r="J3" s="70"/>
      <c r="K3" s="34" t="s">
        <v>65</v>
      </c>
      <c r="L3" s="71">
        <v>3</v>
      </c>
      <c r="M3" s="71"/>
      <c r="N3" s="72"/>
      <c r="O3" s="78" t="s">
        <v>350</v>
      </c>
      <c r="P3" s="80">
        <v>43626.971030092594</v>
      </c>
      <c r="Q3" s="78" t="s">
        <v>352</v>
      </c>
      <c r="R3" s="82" t="s">
        <v>476</v>
      </c>
      <c r="S3" s="78" t="s">
        <v>498</v>
      </c>
      <c r="T3" s="78" t="s">
        <v>508</v>
      </c>
      <c r="U3" s="78"/>
      <c r="V3" s="82" t="s">
        <v>534</v>
      </c>
      <c r="W3" s="80">
        <v>43626.971030092594</v>
      </c>
      <c r="X3" s="82" t="s">
        <v>650</v>
      </c>
      <c r="Y3" s="78"/>
      <c r="Z3" s="78"/>
      <c r="AA3" s="84" t="s">
        <v>878</v>
      </c>
      <c r="AB3" s="78"/>
      <c r="AC3" s="78" t="b">
        <v>0</v>
      </c>
      <c r="AD3" s="78">
        <v>0</v>
      </c>
      <c r="AE3" s="84" t="s">
        <v>1111</v>
      </c>
      <c r="AF3" s="78" t="b">
        <v>0</v>
      </c>
      <c r="AG3" s="78" t="s">
        <v>1119</v>
      </c>
      <c r="AH3" s="78"/>
      <c r="AI3" s="84" t="s">
        <v>1111</v>
      </c>
      <c r="AJ3" s="78" t="b">
        <v>0</v>
      </c>
      <c r="AK3" s="78">
        <v>19</v>
      </c>
      <c r="AL3" s="84" t="s">
        <v>1048</v>
      </c>
      <c r="AM3" s="78" t="s">
        <v>1125</v>
      </c>
      <c r="AN3" s="78" t="b">
        <v>0</v>
      </c>
      <c r="AO3" s="84" t="s">
        <v>1048</v>
      </c>
      <c r="AP3" s="78" t="s">
        <v>176</v>
      </c>
      <c r="AQ3" s="78">
        <v>0</v>
      </c>
      <c r="AR3" s="78">
        <v>0</v>
      </c>
      <c r="AS3" s="78"/>
      <c r="AT3" s="78"/>
      <c r="AU3" s="78"/>
      <c r="AV3" s="78"/>
      <c r="AW3" s="78"/>
      <c r="AX3" s="78"/>
      <c r="AY3" s="78"/>
      <c r="AZ3" s="78"/>
      <c r="BA3">
        <v>1</v>
      </c>
      <c r="BB3" s="78" t="str">
        <f>REPLACE(INDEX(GroupVertices[Group],MATCH(Edges[[#This Row],[Vertex 1]],GroupVertices[Vertex],0)),1,1,"")</f>
        <v>3</v>
      </c>
      <c r="BC3" s="78" t="str">
        <f>REPLACE(INDEX(GroupVertices[Group],MATCH(Edges[[#This Row],[Vertex 2]],GroupVertices[Vertex],0)),1,1,"")</f>
        <v>3</v>
      </c>
      <c r="BD3" s="48">
        <v>0</v>
      </c>
      <c r="BE3" s="49">
        <v>0</v>
      </c>
      <c r="BF3" s="48">
        <v>0</v>
      </c>
      <c r="BG3" s="49">
        <v>0</v>
      </c>
      <c r="BH3" s="48">
        <v>0</v>
      </c>
      <c r="BI3" s="49">
        <v>0</v>
      </c>
      <c r="BJ3" s="48">
        <v>17</v>
      </c>
      <c r="BK3" s="49">
        <v>100</v>
      </c>
      <c r="BL3" s="48">
        <v>17</v>
      </c>
    </row>
    <row r="4" spans="1:64" ht="15" customHeight="1">
      <c r="A4" s="64" t="s">
        <v>213</v>
      </c>
      <c r="B4" s="64" t="s">
        <v>311</v>
      </c>
      <c r="C4" s="65" t="s">
        <v>2758</v>
      </c>
      <c r="D4" s="66">
        <v>3</v>
      </c>
      <c r="E4" s="67" t="s">
        <v>132</v>
      </c>
      <c r="F4" s="68">
        <v>32</v>
      </c>
      <c r="G4" s="65"/>
      <c r="H4" s="69"/>
      <c r="I4" s="70"/>
      <c r="J4" s="70"/>
      <c r="K4" s="34" t="s">
        <v>65</v>
      </c>
      <c r="L4" s="77">
        <v>4</v>
      </c>
      <c r="M4" s="77"/>
      <c r="N4" s="72"/>
      <c r="O4" s="79" t="s">
        <v>350</v>
      </c>
      <c r="P4" s="81">
        <v>43626.996712962966</v>
      </c>
      <c r="Q4" s="79" t="s">
        <v>352</v>
      </c>
      <c r="R4" s="83" t="s">
        <v>476</v>
      </c>
      <c r="S4" s="79" t="s">
        <v>498</v>
      </c>
      <c r="T4" s="79" t="s">
        <v>508</v>
      </c>
      <c r="U4" s="79"/>
      <c r="V4" s="83" t="s">
        <v>535</v>
      </c>
      <c r="W4" s="81">
        <v>43626.996712962966</v>
      </c>
      <c r="X4" s="83" t="s">
        <v>651</v>
      </c>
      <c r="Y4" s="79"/>
      <c r="Z4" s="79"/>
      <c r="AA4" s="85" t="s">
        <v>879</v>
      </c>
      <c r="AB4" s="79"/>
      <c r="AC4" s="79" t="b">
        <v>0</v>
      </c>
      <c r="AD4" s="79">
        <v>0</v>
      </c>
      <c r="AE4" s="85" t="s">
        <v>1111</v>
      </c>
      <c r="AF4" s="79" t="b">
        <v>0</v>
      </c>
      <c r="AG4" s="79" t="s">
        <v>1119</v>
      </c>
      <c r="AH4" s="79"/>
      <c r="AI4" s="85" t="s">
        <v>1111</v>
      </c>
      <c r="AJ4" s="79" t="b">
        <v>0</v>
      </c>
      <c r="AK4" s="79">
        <v>19</v>
      </c>
      <c r="AL4" s="85" t="s">
        <v>1048</v>
      </c>
      <c r="AM4" s="79" t="s">
        <v>1126</v>
      </c>
      <c r="AN4" s="79" t="b">
        <v>0</v>
      </c>
      <c r="AO4" s="85" t="s">
        <v>1048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17</v>
      </c>
      <c r="BK4" s="49">
        <v>100</v>
      </c>
      <c r="BL4" s="48">
        <v>17</v>
      </c>
    </row>
    <row r="5" spans="1:64" ht="15">
      <c r="A5" s="64" t="s">
        <v>214</v>
      </c>
      <c r="B5" s="64" t="s">
        <v>311</v>
      </c>
      <c r="C5" s="65" t="s">
        <v>2758</v>
      </c>
      <c r="D5" s="66">
        <v>3</v>
      </c>
      <c r="E5" s="67" t="s">
        <v>132</v>
      </c>
      <c r="F5" s="68">
        <v>32</v>
      </c>
      <c r="G5" s="65"/>
      <c r="H5" s="69"/>
      <c r="I5" s="70"/>
      <c r="J5" s="70"/>
      <c r="K5" s="34" t="s">
        <v>65</v>
      </c>
      <c r="L5" s="77">
        <v>5</v>
      </c>
      <c r="M5" s="77"/>
      <c r="N5" s="72"/>
      <c r="O5" s="79" t="s">
        <v>350</v>
      </c>
      <c r="P5" s="81">
        <v>43627.22571759259</v>
      </c>
      <c r="Q5" s="79" t="s">
        <v>353</v>
      </c>
      <c r="R5" s="79"/>
      <c r="S5" s="79"/>
      <c r="T5" s="79" t="s">
        <v>508</v>
      </c>
      <c r="U5" s="79"/>
      <c r="V5" s="83" t="s">
        <v>536</v>
      </c>
      <c r="W5" s="81">
        <v>43627.22571759259</v>
      </c>
      <c r="X5" s="83" t="s">
        <v>652</v>
      </c>
      <c r="Y5" s="79"/>
      <c r="Z5" s="79"/>
      <c r="AA5" s="85" t="s">
        <v>880</v>
      </c>
      <c r="AB5" s="79"/>
      <c r="AC5" s="79" t="b">
        <v>0</v>
      </c>
      <c r="AD5" s="79">
        <v>0</v>
      </c>
      <c r="AE5" s="85" t="s">
        <v>1111</v>
      </c>
      <c r="AF5" s="79" t="b">
        <v>0</v>
      </c>
      <c r="AG5" s="79" t="s">
        <v>1119</v>
      </c>
      <c r="AH5" s="79"/>
      <c r="AI5" s="85" t="s">
        <v>1111</v>
      </c>
      <c r="AJ5" s="79" t="b">
        <v>0</v>
      </c>
      <c r="AK5" s="79">
        <v>7</v>
      </c>
      <c r="AL5" s="85" t="s">
        <v>1050</v>
      </c>
      <c r="AM5" s="79" t="s">
        <v>1127</v>
      </c>
      <c r="AN5" s="79" t="b">
        <v>0</v>
      </c>
      <c r="AO5" s="85" t="s">
        <v>1050</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4.545454545454546</v>
      </c>
      <c r="BF5" s="48">
        <v>0</v>
      </c>
      <c r="BG5" s="49">
        <v>0</v>
      </c>
      <c r="BH5" s="48">
        <v>0</v>
      </c>
      <c r="BI5" s="49">
        <v>0</v>
      </c>
      <c r="BJ5" s="48">
        <v>21</v>
      </c>
      <c r="BK5" s="49">
        <v>95.45454545454545</v>
      </c>
      <c r="BL5" s="48">
        <v>22</v>
      </c>
    </row>
    <row r="6" spans="1:64" ht="15">
      <c r="A6" s="64" t="s">
        <v>215</v>
      </c>
      <c r="B6" s="64" t="s">
        <v>336</v>
      </c>
      <c r="C6" s="65" t="s">
        <v>2758</v>
      </c>
      <c r="D6" s="66">
        <v>3</v>
      </c>
      <c r="E6" s="67" t="s">
        <v>132</v>
      </c>
      <c r="F6" s="68">
        <v>32</v>
      </c>
      <c r="G6" s="65"/>
      <c r="H6" s="69"/>
      <c r="I6" s="70"/>
      <c r="J6" s="70"/>
      <c r="K6" s="34" t="s">
        <v>65</v>
      </c>
      <c r="L6" s="77">
        <v>6</v>
      </c>
      <c r="M6" s="77"/>
      <c r="N6" s="72"/>
      <c r="O6" s="79" t="s">
        <v>350</v>
      </c>
      <c r="P6" s="81">
        <v>43627.248703703706</v>
      </c>
      <c r="Q6" s="79" t="s">
        <v>354</v>
      </c>
      <c r="R6" s="79"/>
      <c r="S6" s="79"/>
      <c r="T6" s="79" t="s">
        <v>508</v>
      </c>
      <c r="U6" s="79"/>
      <c r="V6" s="83" t="s">
        <v>537</v>
      </c>
      <c r="W6" s="81">
        <v>43627.248703703706</v>
      </c>
      <c r="X6" s="83" t="s">
        <v>653</v>
      </c>
      <c r="Y6" s="79"/>
      <c r="Z6" s="79"/>
      <c r="AA6" s="85" t="s">
        <v>881</v>
      </c>
      <c r="AB6" s="79"/>
      <c r="AC6" s="79" t="b">
        <v>0</v>
      </c>
      <c r="AD6" s="79">
        <v>0</v>
      </c>
      <c r="AE6" s="85" t="s">
        <v>1111</v>
      </c>
      <c r="AF6" s="79" t="b">
        <v>0</v>
      </c>
      <c r="AG6" s="79" t="s">
        <v>1119</v>
      </c>
      <c r="AH6" s="79"/>
      <c r="AI6" s="85" t="s">
        <v>1111</v>
      </c>
      <c r="AJ6" s="79" t="b">
        <v>0</v>
      </c>
      <c r="AK6" s="79">
        <v>11</v>
      </c>
      <c r="AL6" s="85" t="s">
        <v>1051</v>
      </c>
      <c r="AM6" s="79" t="s">
        <v>1127</v>
      </c>
      <c r="AN6" s="79" t="b">
        <v>0</v>
      </c>
      <c r="AO6" s="85" t="s">
        <v>1051</v>
      </c>
      <c r="AP6" s="79" t="s">
        <v>176</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1</v>
      </c>
      <c r="BD6" s="48">
        <v>0</v>
      </c>
      <c r="BE6" s="49">
        <v>0</v>
      </c>
      <c r="BF6" s="48">
        <v>0</v>
      </c>
      <c r="BG6" s="49">
        <v>0</v>
      </c>
      <c r="BH6" s="48">
        <v>0</v>
      </c>
      <c r="BI6" s="49">
        <v>0</v>
      </c>
      <c r="BJ6" s="48">
        <v>21</v>
      </c>
      <c r="BK6" s="49">
        <v>100</v>
      </c>
      <c r="BL6" s="48">
        <v>21</v>
      </c>
    </row>
    <row r="7" spans="1:64" ht="15">
      <c r="A7" s="64" t="s">
        <v>215</v>
      </c>
      <c r="B7" s="64" t="s">
        <v>311</v>
      </c>
      <c r="C7" s="65" t="s">
        <v>2758</v>
      </c>
      <c r="D7" s="66">
        <v>3</v>
      </c>
      <c r="E7" s="67" t="s">
        <v>132</v>
      </c>
      <c r="F7" s="68">
        <v>32</v>
      </c>
      <c r="G7" s="65"/>
      <c r="H7" s="69"/>
      <c r="I7" s="70"/>
      <c r="J7" s="70"/>
      <c r="K7" s="34" t="s">
        <v>65</v>
      </c>
      <c r="L7" s="77">
        <v>7</v>
      </c>
      <c r="M7" s="77"/>
      <c r="N7" s="72"/>
      <c r="O7" s="79" t="s">
        <v>350</v>
      </c>
      <c r="P7" s="81">
        <v>43627.248703703706</v>
      </c>
      <c r="Q7" s="79" t="s">
        <v>354</v>
      </c>
      <c r="R7" s="79"/>
      <c r="S7" s="79"/>
      <c r="T7" s="79" t="s">
        <v>508</v>
      </c>
      <c r="U7" s="79"/>
      <c r="V7" s="83" t="s">
        <v>537</v>
      </c>
      <c r="W7" s="81">
        <v>43627.248703703706</v>
      </c>
      <c r="X7" s="83" t="s">
        <v>653</v>
      </c>
      <c r="Y7" s="79"/>
      <c r="Z7" s="79"/>
      <c r="AA7" s="85" t="s">
        <v>881</v>
      </c>
      <c r="AB7" s="79"/>
      <c r="AC7" s="79" t="b">
        <v>0</v>
      </c>
      <c r="AD7" s="79">
        <v>0</v>
      </c>
      <c r="AE7" s="85" t="s">
        <v>1111</v>
      </c>
      <c r="AF7" s="79" t="b">
        <v>0</v>
      </c>
      <c r="AG7" s="79" t="s">
        <v>1119</v>
      </c>
      <c r="AH7" s="79"/>
      <c r="AI7" s="85" t="s">
        <v>1111</v>
      </c>
      <c r="AJ7" s="79" t="b">
        <v>0</v>
      </c>
      <c r="AK7" s="79">
        <v>11</v>
      </c>
      <c r="AL7" s="85" t="s">
        <v>1051</v>
      </c>
      <c r="AM7" s="79" t="s">
        <v>1127</v>
      </c>
      <c r="AN7" s="79" t="b">
        <v>0</v>
      </c>
      <c r="AO7" s="85" t="s">
        <v>1051</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216</v>
      </c>
      <c r="B8" s="64" t="s">
        <v>336</v>
      </c>
      <c r="C8" s="65" t="s">
        <v>2758</v>
      </c>
      <c r="D8" s="66">
        <v>3</v>
      </c>
      <c r="E8" s="67" t="s">
        <v>132</v>
      </c>
      <c r="F8" s="68">
        <v>32</v>
      </c>
      <c r="G8" s="65"/>
      <c r="H8" s="69"/>
      <c r="I8" s="70"/>
      <c r="J8" s="70"/>
      <c r="K8" s="34" t="s">
        <v>65</v>
      </c>
      <c r="L8" s="77">
        <v>8</v>
      </c>
      <c r="M8" s="77"/>
      <c r="N8" s="72"/>
      <c r="O8" s="79" t="s">
        <v>350</v>
      </c>
      <c r="P8" s="81">
        <v>43627.68004629629</v>
      </c>
      <c r="Q8" s="79" t="s">
        <v>355</v>
      </c>
      <c r="R8" s="79"/>
      <c r="S8" s="79"/>
      <c r="T8" s="79"/>
      <c r="U8" s="79"/>
      <c r="V8" s="83" t="s">
        <v>538</v>
      </c>
      <c r="W8" s="81">
        <v>43627.68004629629</v>
      </c>
      <c r="X8" s="83" t="s">
        <v>654</v>
      </c>
      <c r="Y8" s="79"/>
      <c r="Z8" s="79"/>
      <c r="AA8" s="85" t="s">
        <v>882</v>
      </c>
      <c r="AB8" s="79"/>
      <c r="AC8" s="79" t="b">
        <v>0</v>
      </c>
      <c r="AD8" s="79">
        <v>0</v>
      </c>
      <c r="AE8" s="85" t="s">
        <v>1111</v>
      </c>
      <c r="AF8" s="79" t="b">
        <v>0</v>
      </c>
      <c r="AG8" s="79" t="s">
        <v>1119</v>
      </c>
      <c r="AH8" s="79"/>
      <c r="AI8" s="85" t="s">
        <v>1111</v>
      </c>
      <c r="AJ8" s="79" t="b">
        <v>0</v>
      </c>
      <c r="AK8" s="79">
        <v>12</v>
      </c>
      <c r="AL8" s="85" t="s">
        <v>1052</v>
      </c>
      <c r="AM8" s="79" t="s">
        <v>1127</v>
      </c>
      <c r="AN8" s="79" t="b">
        <v>0</v>
      </c>
      <c r="AO8" s="85" t="s">
        <v>1052</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1</v>
      </c>
      <c r="BD8" s="48"/>
      <c r="BE8" s="49"/>
      <c r="BF8" s="48"/>
      <c r="BG8" s="49"/>
      <c r="BH8" s="48"/>
      <c r="BI8" s="49"/>
      <c r="BJ8" s="48"/>
      <c r="BK8" s="49"/>
      <c r="BL8" s="48"/>
    </row>
    <row r="9" spans="1:64" ht="15">
      <c r="A9" s="64" t="s">
        <v>216</v>
      </c>
      <c r="B9" s="64" t="s">
        <v>311</v>
      </c>
      <c r="C9" s="65" t="s">
        <v>2758</v>
      </c>
      <c r="D9" s="66">
        <v>3</v>
      </c>
      <c r="E9" s="67" t="s">
        <v>132</v>
      </c>
      <c r="F9" s="68">
        <v>32</v>
      </c>
      <c r="G9" s="65"/>
      <c r="H9" s="69"/>
      <c r="I9" s="70"/>
      <c r="J9" s="70"/>
      <c r="K9" s="34" t="s">
        <v>65</v>
      </c>
      <c r="L9" s="77">
        <v>9</v>
      </c>
      <c r="M9" s="77"/>
      <c r="N9" s="72"/>
      <c r="O9" s="79" t="s">
        <v>350</v>
      </c>
      <c r="P9" s="81">
        <v>43627.68004629629</v>
      </c>
      <c r="Q9" s="79" t="s">
        <v>355</v>
      </c>
      <c r="R9" s="79"/>
      <c r="S9" s="79"/>
      <c r="T9" s="79"/>
      <c r="U9" s="79"/>
      <c r="V9" s="83" t="s">
        <v>538</v>
      </c>
      <c r="W9" s="81">
        <v>43627.68004629629</v>
      </c>
      <c r="X9" s="83" t="s">
        <v>654</v>
      </c>
      <c r="Y9" s="79"/>
      <c r="Z9" s="79"/>
      <c r="AA9" s="85" t="s">
        <v>882</v>
      </c>
      <c r="AB9" s="79"/>
      <c r="AC9" s="79" t="b">
        <v>0</v>
      </c>
      <c r="AD9" s="79">
        <v>0</v>
      </c>
      <c r="AE9" s="85" t="s">
        <v>1111</v>
      </c>
      <c r="AF9" s="79" t="b">
        <v>0</v>
      </c>
      <c r="AG9" s="79" t="s">
        <v>1119</v>
      </c>
      <c r="AH9" s="79"/>
      <c r="AI9" s="85" t="s">
        <v>1111</v>
      </c>
      <c r="AJ9" s="79" t="b">
        <v>0</v>
      </c>
      <c r="AK9" s="79">
        <v>12</v>
      </c>
      <c r="AL9" s="85" t="s">
        <v>1052</v>
      </c>
      <c r="AM9" s="79" t="s">
        <v>1127</v>
      </c>
      <c r="AN9" s="79" t="b">
        <v>0</v>
      </c>
      <c r="AO9" s="85" t="s">
        <v>1052</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0</v>
      </c>
      <c r="BE9" s="49">
        <v>0</v>
      </c>
      <c r="BF9" s="48">
        <v>1</v>
      </c>
      <c r="BG9" s="49">
        <v>3.7037037037037037</v>
      </c>
      <c r="BH9" s="48">
        <v>0</v>
      </c>
      <c r="BI9" s="49">
        <v>0</v>
      </c>
      <c r="BJ9" s="48">
        <v>26</v>
      </c>
      <c r="BK9" s="49">
        <v>96.29629629629629</v>
      </c>
      <c r="BL9" s="48">
        <v>27</v>
      </c>
    </row>
    <row r="10" spans="1:64" ht="15">
      <c r="A10" s="64" t="s">
        <v>217</v>
      </c>
      <c r="B10" s="64" t="s">
        <v>336</v>
      </c>
      <c r="C10" s="65" t="s">
        <v>2758</v>
      </c>
      <c r="D10" s="66">
        <v>3</v>
      </c>
      <c r="E10" s="67" t="s">
        <v>132</v>
      </c>
      <c r="F10" s="68">
        <v>32</v>
      </c>
      <c r="G10" s="65"/>
      <c r="H10" s="69"/>
      <c r="I10" s="70"/>
      <c r="J10" s="70"/>
      <c r="K10" s="34" t="s">
        <v>65</v>
      </c>
      <c r="L10" s="77">
        <v>10</v>
      </c>
      <c r="M10" s="77"/>
      <c r="N10" s="72"/>
      <c r="O10" s="79" t="s">
        <v>350</v>
      </c>
      <c r="P10" s="81">
        <v>43628.72960648148</v>
      </c>
      <c r="Q10" s="79" t="s">
        <v>355</v>
      </c>
      <c r="R10" s="79"/>
      <c r="S10" s="79"/>
      <c r="T10" s="79"/>
      <c r="U10" s="79"/>
      <c r="V10" s="83" t="s">
        <v>539</v>
      </c>
      <c r="W10" s="81">
        <v>43628.72960648148</v>
      </c>
      <c r="X10" s="83" t="s">
        <v>655</v>
      </c>
      <c r="Y10" s="79"/>
      <c r="Z10" s="79"/>
      <c r="AA10" s="85" t="s">
        <v>883</v>
      </c>
      <c r="AB10" s="79"/>
      <c r="AC10" s="79" t="b">
        <v>0</v>
      </c>
      <c r="AD10" s="79">
        <v>0</v>
      </c>
      <c r="AE10" s="85" t="s">
        <v>1111</v>
      </c>
      <c r="AF10" s="79" t="b">
        <v>0</v>
      </c>
      <c r="AG10" s="79" t="s">
        <v>1119</v>
      </c>
      <c r="AH10" s="79"/>
      <c r="AI10" s="85" t="s">
        <v>1111</v>
      </c>
      <c r="AJ10" s="79" t="b">
        <v>0</v>
      </c>
      <c r="AK10" s="79">
        <v>12</v>
      </c>
      <c r="AL10" s="85" t="s">
        <v>1052</v>
      </c>
      <c r="AM10" s="79" t="s">
        <v>1128</v>
      </c>
      <c r="AN10" s="79" t="b">
        <v>0</v>
      </c>
      <c r="AO10" s="85" t="s">
        <v>1052</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217</v>
      </c>
      <c r="B11" s="64" t="s">
        <v>311</v>
      </c>
      <c r="C11" s="65" t="s">
        <v>2758</v>
      </c>
      <c r="D11" s="66">
        <v>3</v>
      </c>
      <c r="E11" s="67" t="s">
        <v>132</v>
      </c>
      <c r="F11" s="68">
        <v>32</v>
      </c>
      <c r="G11" s="65"/>
      <c r="H11" s="69"/>
      <c r="I11" s="70"/>
      <c r="J11" s="70"/>
      <c r="K11" s="34" t="s">
        <v>65</v>
      </c>
      <c r="L11" s="77">
        <v>11</v>
      </c>
      <c r="M11" s="77"/>
      <c r="N11" s="72"/>
      <c r="O11" s="79" t="s">
        <v>350</v>
      </c>
      <c r="P11" s="81">
        <v>43628.72960648148</v>
      </c>
      <c r="Q11" s="79" t="s">
        <v>355</v>
      </c>
      <c r="R11" s="79"/>
      <c r="S11" s="79"/>
      <c r="T11" s="79"/>
      <c r="U11" s="79"/>
      <c r="V11" s="83" t="s">
        <v>539</v>
      </c>
      <c r="W11" s="81">
        <v>43628.72960648148</v>
      </c>
      <c r="X11" s="83" t="s">
        <v>655</v>
      </c>
      <c r="Y11" s="79"/>
      <c r="Z11" s="79"/>
      <c r="AA11" s="85" t="s">
        <v>883</v>
      </c>
      <c r="AB11" s="79"/>
      <c r="AC11" s="79" t="b">
        <v>0</v>
      </c>
      <c r="AD11" s="79">
        <v>0</v>
      </c>
      <c r="AE11" s="85" t="s">
        <v>1111</v>
      </c>
      <c r="AF11" s="79" t="b">
        <v>0</v>
      </c>
      <c r="AG11" s="79" t="s">
        <v>1119</v>
      </c>
      <c r="AH11" s="79"/>
      <c r="AI11" s="85" t="s">
        <v>1111</v>
      </c>
      <c r="AJ11" s="79" t="b">
        <v>0</v>
      </c>
      <c r="AK11" s="79">
        <v>12</v>
      </c>
      <c r="AL11" s="85" t="s">
        <v>1052</v>
      </c>
      <c r="AM11" s="79" t="s">
        <v>1128</v>
      </c>
      <c r="AN11" s="79" t="b">
        <v>0</v>
      </c>
      <c r="AO11" s="85" t="s">
        <v>1052</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1</v>
      </c>
      <c r="BG11" s="49">
        <v>3.7037037037037037</v>
      </c>
      <c r="BH11" s="48">
        <v>0</v>
      </c>
      <c r="BI11" s="49">
        <v>0</v>
      </c>
      <c r="BJ11" s="48">
        <v>26</v>
      </c>
      <c r="BK11" s="49">
        <v>96.29629629629629</v>
      </c>
      <c r="BL11" s="48">
        <v>27</v>
      </c>
    </row>
    <row r="12" spans="1:64" ht="15">
      <c r="A12" s="64" t="s">
        <v>218</v>
      </c>
      <c r="B12" s="64" t="s">
        <v>312</v>
      </c>
      <c r="C12" s="65" t="s">
        <v>2758</v>
      </c>
      <c r="D12" s="66">
        <v>3</v>
      </c>
      <c r="E12" s="67" t="s">
        <v>132</v>
      </c>
      <c r="F12" s="68">
        <v>32</v>
      </c>
      <c r="G12" s="65"/>
      <c r="H12" s="69"/>
      <c r="I12" s="70"/>
      <c r="J12" s="70"/>
      <c r="K12" s="34" t="s">
        <v>65</v>
      </c>
      <c r="L12" s="77">
        <v>12</v>
      </c>
      <c r="M12" s="77"/>
      <c r="N12" s="72"/>
      <c r="O12" s="79" t="s">
        <v>350</v>
      </c>
      <c r="P12" s="81">
        <v>43629.01587962963</v>
      </c>
      <c r="Q12" s="79" t="s">
        <v>356</v>
      </c>
      <c r="R12" s="83" t="s">
        <v>476</v>
      </c>
      <c r="S12" s="79" t="s">
        <v>498</v>
      </c>
      <c r="T12" s="79" t="s">
        <v>508</v>
      </c>
      <c r="U12" s="79"/>
      <c r="V12" s="83" t="s">
        <v>540</v>
      </c>
      <c r="W12" s="81">
        <v>43629.01587962963</v>
      </c>
      <c r="X12" s="83" t="s">
        <v>656</v>
      </c>
      <c r="Y12" s="79"/>
      <c r="Z12" s="79"/>
      <c r="AA12" s="85" t="s">
        <v>884</v>
      </c>
      <c r="AB12" s="79"/>
      <c r="AC12" s="79" t="b">
        <v>0</v>
      </c>
      <c r="AD12" s="79">
        <v>0</v>
      </c>
      <c r="AE12" s="85" t="s">
        <v>1111</v>
      </c>
      <c r="AF12" s="79" t="b">
        <v>0</v>
      </c>
      <c r="AG12" s="79" t="s">
        <v>1119</v>
      </c>
      <c r="AH12" s="79"/>
      <c r="AI12" s="85" t="s">
        <v>1111</v>
      </c>
      <c r="AJ12" s="79" t="b">
        <v>0</v>
      </c>
      <c r="AK12" s="79">
        <v>91</v>
      </c>
      <c r="AL12" s="85" t="s">
        <v>1073</v>
      </c>
      <c r="AM12" s="79" t="s">
        <v>1126</v>
      </c>
      <c r="AN12" s="79" t="b">
        <v>0</v>
      </c>
      <c r="AO12" s="85" t="s">
        <v>1073</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11</v>
      </c>
      <c r="BK12" s="49">
        <v>100</v>
      </c>
      <c r="BL12" s="48">
        <v>11</v>
      </c>
    </row>
    <row r="13" spans="1:64" ht="15">
      <c r="A13" s="64" t="s">
        <v>219</v>
      </c>
      <c r="B13" s="64" t="s">
        <v>312</v>
      </c>
      <c r="C13" s="65" t="s">
        <v>2758</v>
      </c>
      <c r="D13" s="66">
        <v>3</v>
      </c>
      <c r="E13" s="67" t="s">
        <v>132</v>
      </c>
      <c r="F13" s="68">
        <v>32</v>
      </c>
      <c r="G13" s="65"/>
      <c r="H13" s="69"/>
      <c r="I13" s="70"/>
      <c r="J13" s="70"/>
      <c r="K13" s="34" t="s">
        <v>65</v>
      </c>
      <c r="L13" s="77">
        <v>13</v>
      </c>
      <c r="M13" s="77"/>
      <c r="N13" s="72"/>
      <c r="O13" s="79" t="s">
        <v>350</v>
      </c>
      <c r="P13" s="81">
        <v>43629.20296296296</v>
      </c>
      <c r="Q13" s="79" t="s">
        <v>357</v>
      </c>
      <c r="R13" s="83" t="s">
        <v>477</v>
      </c>
      <c r="S13" s="79" t="s">
        <v>499</v>
      </c>
      <c r="T13" s="79" t="s">
        <v>508</v>
      </c>
      <c r="U13" s="79"/>
      <c r="V13" s="83" t="s">
        <v>541</v>
      </c>
      <c r="W13" s="81">
        <v>43629.20296296296</v>
      </c>
      <c r="X13" s="83" t="s">
        <v>657</v>
      </c>
      <c r="Y13" s="79"/>
      <c r="Z13" s="79"/>
      <c r="AA13" s="85" t="s">
        <v>885</v>
      </c>
      <c r="AB13" s="79"/>
      <c r="AC13" s="79" t="b">
        <v>0</v>
      </c>
      <c r="AD13" s="79">
        <v>0</v>
      </c>
      <c r="AE13" s="85" t="s">
        <v>1111</v>
      </c>
      <c r="AF13" s="79" t="b">
        <v>0</v>
      </c>
      <c r="AG13" s="79" t="s">
        <v>1119</v>
      </c>
      <c r="AH13" s="79"/>
      <c r="AI13" s="85" t="s">
        <v>1111</v>
      </c>
      <c r="AJ13" s="79" t="b">
        <v>0</v>
      </c>
      <c r="AK13" s="79">
        <v>18</v>
      </c>
      <c r="AL13" s="85" t="s">
        <v>1006</v>
      </c>
      <c r="AM13" s="79" t="s">
        <v>1128</v>
      </c>
      <c r="AN13" s="79" t="b">
        <v>0</v>
      </c>
      <c r="AO13" s="85" t="s">
        <v>1006</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2</v>
      </c>
      <c r="BD13" s="48"/>
      <c r="BE13" s="49"/>
      <c r="BF13" s="48"/>
      <c r="BG13" s="49"/>
      <c r="BH13" s="48"/>
      <c r="BI13" s="49"/>
      <c r="BJ13" s="48"/>
      <c r="BK13" s="49"/>
      <c r="BL13" s="48"/>
    </row>
    <row r="14" spans="1:64" ht="15">
      <c r="A14" s="64" t="s">
        <v>219</v>
      </c>
      <c r="B14" s="64" t="s">
        <v>337</v>
      </c>
      <c r="C14" s="65" t="s">
        <v>2758</v>
      </c>
      <c r="D14" s="66">
        <v>3</v>
      </c>
      <c r="E14" s="67" t="s">
        <v>132</v>
      </c>
      <c r="F14" s="68">
        <v>32</v>
      </c>
      <c r="G14" s="65"/>
      <c r="H14" s="69"/>
      <c r="I14" s="70"/>
      <c r="J14" s="70"/>
      <c r="K14" s="34" t="s">
        <v>65</v>
      </c>
      <c r="L14" s="77">
        <v>14</v>
      </c>
      <c r="M14" s="77"/>
      <c r="N14" s="72"/>
      <c r="O14" s="79" t="s">
        <v>350</v>
      </c>
      <c r="P14" s="81">
        <v>43629.20296296296</v>
      </c>
      <c r="Q14" s="79" t="s">
        <v>357</v>
      </c>
      <c r="R14" s="83" t="s">
        <v>477</v>
      </c>
      <c r="S14" s="79" t="s">
        <v>499</v>
      </c>
      <c r="T14" s="79" t="s">
        <v>508</v>
      </c>
      <c r="U14" s="79"/>
      <c r="V14" s="83" t="s">
        <v>541</v>
      </c>
      <c r="W14" s="81">
        <v>43629.20296296296</v>
      </c>
      <c r="X14" s="83" t="s">
        <v>657</v>
      </c>
      <c r="Y14" s="79"/>
      <c r="Z14" s="79"/>
      <c r="AA14" s="85" t="s">
        <v>885</v>
      </c>
      <c r="AB14" s="79"/>
      <c r="AC14" s="79" t="b">
        <v>0</v>
      </c>
      <c r="AD14" s="79">
        <v>0</v>
      </c>
      <c r="AE14" s="85" t="s">
        <v>1111</v>
      </c>
      <c r="AF14" s="79" t="b">
        <v>0</v>
      </c>
      <c r="AG14" s="79" t="s">
        <v>1119</v>
      </c>
      <c r="AH14" s="79"/>
      <c r="AI14" s="85" t="s">
        <v>1111</v>
      </c>
      <c r="AJ14" s="79" t="b">
        <v>0</v>
      </c>
      <c r="AK14" s="79">
        <v>18</v>
      </c>
      <c r="AL14" s="85" t="s">
        <v>1006</v>
      </c>
      <c r="AM14" s="79" t="s">
        <v>1128</v>
      </c>
      <c r="AN14" s="79" t="b">
        <v>0</v>
      </c>
      <c r="AO14" s="85" t="s">
        <v>1006</v>
      </c>
      <c r="AP14" s="79" t="s">
        <v>176</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v>2</v>
      </c>
      <c r="BE14" s="49">
        <v>14.285714285714286</v>
      </c>
      <c r="BF14" s="48">
        <v>0</v>
      </c>
      <c r="BG14" s="49">
        <v>0</v>
      </c>
      <c r="BH14" s="48">
        <v>0</v>
      </c>
      <c r="BI14" s="49">
        <v>0</v>
      </c>
      <c r="BJ14" s="48">
        <v>12</v>
      </c>
      <c r="BK14" s="49">
        <v>85.71428571428571</v>
      </c>
      <c r="BL14" s="48">
        <v>14</v>
      </c>
    </row>
    <row r="15" spans="1:64" ht="15">
      <c r="A15" s="64" t="s">
        <v>219</v>
      </c>
      <c r="B15" s="64" t="s">
        <v>311</v>
      </c>
      <c r="C15" s="65" t="s">
        <v>2758</v>
      </c>
      <c r="D15" s="66">
        <v>3</v>
      </c>
      <c r="E15" s="67" t="s">
        <v>132</v>
      </c>
      <c r="F15" s="68">
        <v>32</v>
      </c>
      <c r="G15" s="65"/>
      <c r="H15" s="69"/>
      <c r="I15" s="70"/>
      <c r="J15" s="70"/>
      <c r="K15" s="34" t="s">
        <v>65</v>
      </c>
      <c r="L15" s="77">
        <v>15</v>
      </c>
      <c r="M15" s="77"/>
      <c r="N15" s="72"/>
      <c r="O15" s="79" t="s">
        <v>350</v>
      </c>
      <c r="P15" s="81">
        <v>43629.20296296296</v>
      </c>
      <c r="Q15" s="79" t="s">
        <v>357</v>
      </c>
      <c r="R15" s="83" t="s">
        <v>477</v>
      </c>
      <c r="S15" s="79" t="s">
        <v>499</v>
      </c>
      <c r="T15" s="79" t="s">
        <v>508</v>
      </c>
      <c r="U15" s="79"/>
      <c r="V15" s="83" t="s">
        <v>541</v>
      </c>
      <c r="W15" s="81">
        <v>43629.20296296296</v>
      </c>
      <c r="X15" s="83" t="s">
        <v>657</v>
      </c>
      <c r="Y15" s="79"/>
      <c r="Z15" s="79"/>
      <c r="AA15" s="85" t="s">
        <v>885</v>
      </c>
      <c r="AB15" s="79"/>
      <c r="AC15" s="79" t="b">
        <v>0</v>
      </c>
      <c r="AD15" s="79">
        <v>0</v>
      </c>
      <c r="AE15" s="85" t="s">
        <v>1111</v>
      </c>
      <c r="AF15" s="79" t="b">
        <v>0</v>
      </c>
      <c r="AG15" s="79" t="s">
        <v>1119</v>
      </c>
      <c r="AH15" s="79"/>
      <c r="AI15" s="85" t="s">
        <v>1111</v>
      </c>
      <c r="AJ15" s="79" t="b">
        <v>0</v>
      </c>
      <c r="AK15" s="79">
        <v>18</v>
      </c>
      <c r="AL15" s="85" t="s">
        <v>1006</v>
      </c>
      <c r="AM15" s="79" t="s">
        <v>1128</v>
      </c>
      <c r="AN15" s="79" t="b">
        <v>0</v>
      </c>
      <c r="AO15" s="85" t="s">
        <v>1006</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220</v>
      </c>
      <c r="B16" s="64" t="s">
        <v>312</v>
      </c>
      <c r="C16" s="65" t="s">
        <v>2758</v>
      </c>
      <c r="D16" s="66">
        <v>3</v>
      </c>
      <c r="E16" s="67" t="s">
        <v>132</v>
      </c>
      <c r="F16" s="68">
        <v>32</v>
      </c>
      <c r="G16" s="65"/>
      <c r="H16" s="69"/>
      <c r="I16" s="70"/>
      <c r="J16" s="70"/>
      <c r="K16" s="34" t="s">
        <v>65</v>
      </c>
      <c r="L16" s="77">
        <v>16</v>
      </c>
      <c r="M16" s="77"/>
      <c r="N16" s="72"/>
      <c r="O16" s="79" t="s">
        <v>350</v>
      </c>
      <c r="P16" s="81">
        <v>43629.75108796296</v>
      </c>
      <c r="Q16" s="79" t="s">
        <v>356</v>
      </c>
      <c r="R16" s="83" t="s">
        <v>476</v>
      </c>
      <c r="S16" s="79" t="s">
        <v>498</v>
      </c>
      <c r="T16" s="79" t="s">
        <v>508</v>
      </c>
      <c r="U16" s="79"/>
      <c r="V16" s="83" t="s">
        <v>542</v>
      </c>
      <c r="W16" s="81">
        <v>43629.75108796296</v>
      </c>
      <c r="X16" s="83" t="s">
        <v>658</v>
      </c>
      <c r="Y16" s="79"/>
      <c r="Z16" s="79"/>
      <c r="AA16" s="85" t="s">
        <v>886</v>
      </c>
      <c r="AB16" s="79"/>
      <c r="AC16" s="79" t="b">
        <v>0</v>
      </c>
      <c r="AD16" s="79">
        <v>0</v>
      </c>
      <c r="AE16" s="85" t="s">
        <v>1111</v>
      </c>
      <c r="AF16" s="79" t="b">
        <v>0</v>
      </c>
      <c r="AG16" s="79" t="s">
        <v>1119</v>
      </c>
      <c r="AH16" s="79"/>
      <c r="AI16" s="85" t="s">
        <v>1111</v>
      </c>
      <c r="AJ16" s="79" t="b">
        <v>0</v>
      </c>
      <c r="AK16" s="79">
        <v>91</v>
      </c>
      <c r="AL16" s="85" t="s">
        <v>1073</v>
      </c>
      <c r="AM16" s="79" t="s">
        <v>1126</v>
      </c>
      <c r="AN16" s="79" t="b">
        <v>0</v>
      </c>
      <c r="AO16" s="85" t="s">
        <v>1073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11</v>
      </c>
      <c r="BK16" s="49">
        <v>100</v>
      </c>
      <c r="BL16" s="48">
        <v>11</v>
      </c>
    </row>
    <row r="17" spans="1:64" ht="15">
      <c r="A17" s="64" t="s">
        <v>221</v>
      </c>
      <c r="B17" s="64" t="s">
        <v>221</v>
      </c>
      <c r="C17" s="65" t="s">
        <v>2758</v>
      </c>
      <c r="D17" s="66">
        <v>3</v>
      </c>
      <c r="E17" s="67" t="s">
        <v>132</v>
      </c>
      <c r="F17" s="68">
        <v>32</v>
      </c>
      <c r="G17" s="65"/>
      <c r="H17" s="69"/>
      <c r="I17" s="70"/>
      <c r="J17" s="70"/>
      <c r="K17" s="34" t="s">
        <v>65</v>
      </c>
      <c r="L17" s="77">
        <v>17</v>
      </c>
      <c r="M17" s="77"/>
      <c r="N17" s="72"/>
      <c r="O17" s="79" t="s">
        <v>176</v>
      </c>
      <c r="P17" s="81">
        <v>43629.87702546296</v>
      </c>
      <c r="Q17" s="79" t="s">
        <v>358</v>
      </c>
      <c r="R17" s="83" t="s">
        <v>477</v>
      </c>
      <c r="S17" s="79" t="s">
        <v>499</v>
      </c>
      <c r="T17" s="79" t="s">
        <v>508</v>
      </c>
      <c r="U17" s="79"/>
      <c r="V17" s="83" t="s">
        <v>543</v>
      </c>
      <c r="W17" s="81">
        <v>43629.87702546296</v>
      </c>
      <c r="X17" s="83" t="s">
        <v>659</v>
      </c>
      <c r="Y17" s="79"/>
      <c r="Z17" s="79"/>
      <c r="AA17" s="85" t="s">
        <v>887</v>
      </c>
      <c r="AB17" s="79"/>
      <c r="AC17" s="79" t="b">
        <v>0</v>
      </c>
      <c r="AD17" s="79">
        <v>0</v>
      </c>
      <c r="AE17" s="85" t="s">
        <v>1111</v>
      </c>
      <c r="AF17" s="79" t="b">
        <v>0</v>
      </c>
      <c r="AG17" s="79" t="s">
        <v>1119</v>
      </c>
      <c r="AH17" s="79"/>
      <c r="AI17" s="85" t="s">
        <v>1111</v>
      </c>
      <c r="AJ17" s="79" t="b">
        <v>0</v>
      </c>
      <c r="AK17" s="79">
        <v>0</v>
      </c>
      <c r="AL17" s="85" t="s">
        <v>1111</v>
      </c>
      <c r="AM17" s="79" t="s">
        <v>1129</v>
      </c>
      <c r="AN17" s="79" t="b">
        <v>0</v>
      </c>
      <c r="AO17" s="85" t="s">
        <v>887</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v>0</v>
      </c>
      <c r="BE17" s="49">
        <v>0</v>
      </c>
      <c r="BF17" s="48">
        <v>0</v>
      </c>
      <c r="BG17" s="49">
        <v>0</v>
      </c>
      <c r="BH17" s="48">
        <v>0</v>
      </c>
      <c r="BI17" s="49">
        <v>0</v>
      </c>
      <c r="BJ17" s="48">
        <v>7</v>
      </c>
      <c r="BK17" s="49">
        <v>100</v>
      </c>
      <c r="BL17" s="48">
        <v>7</v>
      </c>
    </row>
    <row r="18" spans="1:64" ht="15">
      <c r="A18" s="64" t="s">
        <v>222</v>
      </c>
      <c r="B18" s="64" t="s">
        <v>312</v>
      </c>
      <c r="C18" s="65" t="s">
        <v>2758</v>
      </c>
      <c r="D18" s="66">
        <v>3</v>
      </c>
      <c r="E18" s="67" t="s">
        <v>132</v>
      </c>
      <c r="F18" s="68">
        <v>32</v>
      </c>
      <c r="G18" s="65"/>
      <c r="H18" s="69"/>
      <c r="I18" s="70"/>
      <c r="J18" s="70"/>
      <c r="K18" s="34" t="s">
        <v>65</v>
      </c>
      <c r="L18" s="77">
        <v>18</v>
      </c>
      <c r="M18" s="77"/>
      <c r="N18" s="72"/>
      <c r="O18" s="79" t="s">
        <v>350</v>
      </c>
      <c r="P18" s="81">
        <v>43629.897361111114</v>
      </c>
      <c r="Q18" s="79" t="s">
        <v>356</v>
      </c>
      <c r="R18" s="83" t="s">
        <v>476</v>
      </c>
      <c r="S18" s="79" t="s">
        <v>498</v>
      </c>
      <c r="T18" s="79" t="s">
        <v>508</v>
      </c>
      <c r="U18" s="79"/>
      <c r="V18" s="83" t="s">
        <v>544</v>
      </c>
      <c r="W18" s="81">
        <v>43629.897361111114</v>
      </c>
      <c r="X18" s="83" t="s">
        <v>660</v>
      </c>
      <c r="Y18" s="79"/>
      <c r="Z18" s="79"/>
      <c r="AA18" s="85" t="s">
        <v>888</v>
      </c>
      <c r="AB18" s="79"/>
      <c r="AC18" s="79" t="b">
        <v>0</v>
      </c>
      <c r="AD18" s="79">
        <v>0</v>
      </c>
      <c r="AE18" s="85" t="s">
        <v>1111</v>
      </c>
      <c r="AF18" s="79" t="b">
        <v>0</v>
      </c>
      <c r="AG18" s="79" t="s">
        <v>1119</v>
      </c>
      <c r="AH18" s="79"/>
      <c r="AI18" s="85" t="s">
        <v>1111</v>
      </c>
      <c r="AJ18" s="79" t="b">
        <v>0</v>
      </c>
      <c r="AK18" s="79">
        <v>91</v>
      </c>
      <c r="AL18" s="85" t="s">
        <v>1073</v>
      </c>
      <c r="AM18" s="79" t="s">
        <v>1128</v>
      </c>
      <c r="AN18" s="79" t="b">
        <v>0</v>
      </c>
      <c r="AO18" s="85" t="s">
        <v>1073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11</v>
      </c>
      <c r="BK18" s="49">
        <v>100</v>
      </c>
      <c r="BL18" s="48">
        <v>11</v>
      </c>
    </row>
    <row r="19" spans="1:64" ht="15">
      <c r="A19" s="64" t="s">
        <v>223</v>
      </c>
      <c r="B19" s="64" t="s">
        <v>312</v>
      </c>
      <c r="C19" s="65" t="s">
        <v>2758</v>
      </c>
      <c r="D19" s="66">
        <v>3</v>
      </c>
      <c r="E19" s="67" t="s">
        <v>132</v>
      </c>
      <c r="F19" s="68">
        <v>32</v>
      </c>
      <c r="G19" s="65"/>
      <c r="H19" s="69"/>
      <c r="I19" s="70"/>
      <c r="J19" s="70"/>
      <c r="K19" s="34" t="s">
        <v>65</v>
      </c>
      <c r="L19" s="77">
        <v>19</v>
      </c>
      <c r="M19" s="77"/>
      <c r="N19" s="72"/>
      <c r="O19" s="79" t="s">
        <v>350</v>
      </c>
      <c r="P19" s="81">
        <v>43629.55469907408</v>
      </c>
      <c r="Q19" s="79" t="s">
        <v>357</v>
      </c>
      <c r="R19" s="83" t="s">
        <v>477</v>
      </c>
      <c r="S19" s="79" t="s">
        <v>499</v>
      </c>
      <c r="T19" s="79" t="s">
        <v>508</v>
      </c>
      <c r="U19" s="79"/>
      <c r="V19" s="83" t="s">
        <v>545</v>
      </c>
      <c r="W19" s="81">
        <v>43629.55469907408</v>
      </c>
      <c r="X19" s="83" t="s">
        <v>661</v>
      </c>
      <c r="Y19" s="79"/>
      <c r="Z19" s="79"/>
      <c r="AA19" s="85" t="s">
        <v>889</v>
      </c>
      <c r="AB19" s="79"/>
      <c r="AC19" s="79" t="b">
        <v>0</v>
      </c>
      <c r="AD19" s="79">
        <v>0</v>
      </c>
      <c r="AE19" s="85" t="s">
        <v>1111</v>
      </c>
      <c r="AF19" s="79" t="b">
        <v>0</v>
      </c>
      <c r="AG19" s="79" t="s">
        <v>1119</v>
      </c>
      <c r="AH19" s="79"/>
      <c r="AI19" s="85" t="s">
        <v>1111</v>
      </c>
      <c r="AJ19" s="79" t="b">
        <v>0</v>
      </c>
      <c r="AK19" s="79">
        <v>18</v>
      </c>
      <c r="AL19" s="85" t="s">
        <v>1006</v>
      </c>
      <c r="AM19" s="79" t="s">
        <v>1126</v>
      </c>
      <c r="AN19" s="79" t="b">
        <v>0</v>
      </c>
      <c r="AO19" s="85" t="s">
        <v>1006</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2</v>
      </c>
      <c r="BD19" s="48"/>
      <c r="BE19" s="49"/>
      <c r="BF19" s="48"/>
      <c r="BG19" s="49"/>
      <c r="BH19" s="48"/>
      <c r="BI19" s="49"/>
      <c r="BJ19" s="48"/>
      <c r="BK19" s="49"/>
      <c r="BL19" s="48"/>
    </row>
    <row r="20" spans="1:64" ht="15">
      <c r="A20" s="64" t="s">
        <v>223</v>
      </c>
      <c r="B20" s="64" t="s">
        <v>337</v>
      </c>
      <c r="C20" s="65" t="s">
        <v>2758</v>
      </c>
      <c r="D20" s="66">
        <v>3</v>
      </c>
      <c r="E20" s="67" t="s">
        <v>132</v>
      </c>
      <c r="F20" s="68">
        <v>32</v>
      </c>
      <c r="G20" s="65"/>
      <c r="H20" s="69"/>
      <c r="I20" s="70"/>
      <c r="J20" s="70"/>
      <c r="K20" s="34" t="s">
        <v>65</v>
      </c>
      <c r="L20" s="77">
        <v>20</v>
      </c>
      <c r="M20" s="77"/>
      <c r="N20" s="72"/>
      <c r="O20" s="79" t="s">
        <v>350</v>
      </c>
      <c r="P20" s="81">
        <v>43629.55469907408</v>
      </c>
      <c r="Q20" s="79" t="s">
        <v>357</v>
      </c>
      <c r="R20" s="83" t="s">
        <v>477</v>
      </c>
      <c r="S20" s="79" t="s">
        <v>499</v>
      </c>
      <c r="T20" s="79" t="s">
        <v>508</v>
      </c>
      <c r="U20" s="79"/>
      <c r="V20" s="83" t="s">
        <v>545</v>
      </c>
      <c r="W20" s="81">
        <v>43629.55469907408</v>
      </c>
      <c r="X20" s="83" t="s">
        <v>661</v>
      </c>
      <c r="Y20" s="79"/>
      <c r="Z20" s="79"/>
      <c r="AA20" s="85" t="s">
        <v>889</v>
      </c>
      <c r="AB20" s="79"/>
      <c r="AC20" s="79" t="b">
        <v>0</v>
      </c>
      <c r="AD20" s="79">
        <v>0</v>
      </c>
      <c r="AE20" s="85" t="s">
        <v>1111</v>
      </c>
      <c r="AF20" s="79" t="b">
        <v>0</v>
      </c>
      <c r="AG20" s="79" t="s">
        <v>1119</v>
      </c>
      <c r="AH20" s="79"/>
      <c r="AI20" s="85" t="s">
        <v>1111</v>
      </c>
      <c r="AJ20" s="79" t="b">
        <v>0</v>
      </c>
      <c r="AK20" s="79">
        <v>18</v>
      </c>
      <c r="AL20" s="85" t="s">
        <v>1006</v>
      </c>
      <c r="AM20" s="79" t="s">
        <v>1126</v>
      </c>
      <c r="AN20" s="79" t="b">
        <v>0</v>
      </c>
      <c r="AO20" s="85" t="s">
        <v>1006</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223</v>
      </c>
      <c r="B21" s="64" t="s">
        <v>311</v>
      </c>
      <c r="C21" s="65" t="s">
        <v>2758</v>
      </c>
      <c r="D21" s="66">
        <v>3</v>
      </c>
      <c r="E21" s="67" t="s">
        <v>132</v>
      </c>
      <c r="F21" s="68">
        <v>32</v>
      </c>
      <c r="G21" s="65"/>
      <c r="H21" s="69"/>
      <c r="I21" s="70"/>
      <c r="J21" s="70"/>
      <c r="K21" s="34" t="s">
        <v>65</v>
      </c>
      <c r="L21" s="77">
        <v>21</v>
      </c>
      <c r="M21" s="77"/>
      <c r="N21" s="72"/>
      <c r="O21" s="79" t="s">
        <v>350</v>
      </c>
      <c r="P21" s="81">
        <v>43629.55469907408</v>
      </c>
      <c r="Q21" s="79" t="s">
        <v>357</v>
      </c>
      <c r="R21" s="83" t="s">
        <v>477</v>
      </c>
      <c r="S21" s="79" t="s">
        <v>499</v>
      </c>
      <c r="T21" s="79" t="s">
        <v>508</v>
      </c>
      <c r="U21" s="79"/>
      <c r="V21" s="83" t="s">
        <v>545</v>
      </c>
      <c r="W21" s="81">
        <v>43629.55469907408</v>
      </c>
      <c r="X21" s="83" t="s">
        <v>661</v>
      </c>
      <c r="Y21" s="79"/>
      <c r="Z21" s="79"/>
      <c r="AA21" s="85" t="s">
        <v>889</v>
      </c>
      <c r="AB21" s="79"/>
      <c r="AC21" s="79" t="b">
        <v>0</v>
      </c>
      <c r="AD21" s="79">
        <v>0</v>
      </c>
      <c r="AE21" s="85" t="s">
        <v>1111</v>
      </c>
      <c r="AF21" s="79" t="b">
        <v>0</v>
      </c>
      <c r="AG21" s="79" t="s">
        <v>1119</v>
      </c>
      <c r="AH21" s="79"/>
      <c r="AI21" s="85" t="s">
        <v>1111</v>
      </c>
      <c r="AJ21" s="79" t="b">
        <v>0</v>
      </c>
      <c r="AK21" s="79">
        <v>18</v>
      </c>
      <c r="AL21" s="85" t="s">
        <v>1006</v>
      </c>
      <c r="AM21" s="79" t="s">
        <v>1126</v>
      </c>
      <c r="AN21" s="79" t="b">
        <v>0</v>
      </c>
      <c r="AO21" s="85" t="s">
        <v>1006</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2</v>
      </c>
      <c r="BE21" s="49">
        <v>14.285714285714286</v>
      </c>
      <c r="BF21" s="48">
        <v>0</v>
      </c>
      <c r="BG21" s="49">
        <v>0</v>
      </c>
      <c r="BH21" s="48">
        <v>0</v>
      </c>
      <c r="BI21" s="49">
        <v>0</v>
      </c>
      <c r="BJ21" s="48">
        <v>12</v>
      </c>
      <c r="BK21" s="49">
        <v>85.71428571428571</v>
      </c>
      <c r="BL21" s="48">
        <v>14</v>
      </c>
    </row>
    <row r="22" spans="1:64" ht="15">
      <c r="A22" s="64" t="s">
        <v>223</v>
      </c>
      <c r="B22" s="64" t="s">
        <v>223</v>
      </c>
      <c r="C22" s="65" t="s">
        <v>2758</v>
      </c>
      <c r="D22" s="66">
        <v>3</v>
      </c>
      <c r="E22" s="67" t="s">
        <v>132</v>
      </c>
      <c r="F22" s="68">
        <v>32</v>
      </c>
      <c r="G22" s="65"/>
      <c r="H22" s="69"/>
      <c r="I22" s="70"/>
      <c r="J22" s="70"/>
      <c r="K22" s="34" t="s">
        <v>65</v>
      </c>
      <c r="L22" s="77">
        <v>22</v>
      </c>
      <c r="M22" s="77"/>
      <c r="N22" s="72"/>
      <c r="O22" s="79" t="s">
        <v>176</v>
      </c>
      <c r="P22" s="81">
        <v>43629.92512731482</v>
      </c>
      <c r="Q22" s="79" t="s">
        <v>359</v>
      </c>
      <c r="R22" s="83" t="s">
        <v>476</v>
      </c>
      <c r="S22" s="79" t="s">
        <v>498</v>
      </c>
      <c r="T22" s="79" t="s">
        <v>508</v>
      </c>
      <c r="U22" s="79"/>
      <c r="V22" s="83" t="s">
        <v>545</v>
      </c>
      <c r="W22" s="81">
        <v>43629.92512731482</v>
      </c>
      <c r="X22" s="83" t="s">
        <v>662</v>
      </c>
      <c r="Y22" s="79"/>
      <c r="Z22" s="79"/>
      <c r="AA22" s="85" t="s">
        <v>890</v>
      </c>
      <c r="AB22" s="79"/>
      <c r="AC22" s="79" t="b">
        <v>0</v>
      </c>
      <c r="AD22" s="79">
        <v>2</v>
      </c>
      <c r="AE22" s="85" t="s">
        <v>1111</v>
      </c>
      <c r="AF22" s="79" t="b">
        <v>0</v>
      </c>
      <c r="AG22" s="79" t="s">
        <v>1119</v>
      </c>
      <c r="AH22" s="79"/>
      <c r="AI22" s="85" t="s">
        <v>1111</v>
      </c>
      <c r="AJ22" s="79" t="b">
        <v>0</v>
      </c>
      <c r="AK22" s="79">
        <v>2</v>
      </c>
      <c r="AL22" s="85" t="s">
        <v>1111</v>
      </c>
      <c r="AM22" s="79" t="s">
        <v>1127</v>
      </c>
      <c r="AN22" s="79" t="b">
        <v>0</v>
      </c>
      <c r="AO22" s="85" t="s">
        <v>890</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1</v>
      </c>
      <c r="BG22" s="49">
        <v>20</v>
      </c>
      <c r="BH22" s="48">
        <v>0</v>
      </c>
      <c r="BI22" s="49">
        <v>0</v>
      </c>
      <c r="BJ22" s="48">
        <v>4</v>
      </c>
      <c r="BK22" s="49">
        <v>80</v>
      </c>
      <c r="BL22" s="48">
        <v>5</v>
      </c>
    </row>
    <row r="23" spans="1:64" ht="15">
      <c r="A23" s="64" t="s">
        <v>224</v>
      </c>
      <c r="B23" s="64" t="s">
        <v>312</v>
      </c>
      <c r="C23" s="65" t="s">
        <v>2758</v>
      </c>
      <c r="D23" s="66">
        <v>3</v>
      </c>
      <c r="E23" s="67" t="s">
        <v>132</v>
      </c>
      <c r="F23" s="68">
        <v>32</v>
      </c>
      <c r="G23" s="65"/>
      <c r="H23" s="69"/>
      <c r="I23" s="70"/>
      <c r="J23" s="70"/>
      <c r="K23" s="34" t="s">
        <v>65</v>
      </c>
      <c r="L23" s="77">
        <v>23</v>
      </c>
      <c r="M23" s="77"/>
      <c r="N23" s="72"/>
      <c r="O23" s="79" t="s">
        <v>350</v>
      </c>
      <c r="P23" s="81">
        <v>43630.40126157407</v>
      </c>
      <c r="Q23" s="79" t="s">
        <v>356</v>
      </c>
      <c r="R23" s="83" t="s">
        <v>476</v>
      </c>
      <c r="S23" s="79" t="s">
        <v>498</v>
      </c>
      <c r="T23" s="79" t="s">
        <v>508</v>
      </c>
      <c r="U23" s="79"/>
      <c r="V23" s="83" t="s">
        <v>546</v>
      </c>
      <c r="W23" s="81">
        <v>43630.40126157407</v>
      </c>
      <c r="X23" s="83" t="s">
        <v>663</v>
      </c>
      <c r="Y23" s="79"/>
      <c r="Z23" s="79"/>
      <c r="AA23" s="85" t="s">
        <v>891</v>
      </c>
      <c r="AB23" s="79"/>
      <c r="AC23" s="79" t="b">
        <v>0</v>
      </c>
      <c r="AD23" s="79">
        <v>0</v>
      </c>
      <c r="AE23" s="85" t="s">
        <v>1111</v>
      </c>
      <c r="AF23" s="79" t="b">
        <v>0</v>
      </c>
      <c r="AG23" s="79" t="s">
        <v>1119</v>
      </c>
      <c r="AH23" s="79"/>
      <c r="AI23" s="85" t="s">
        <v>1111</v>
      </c>
      <c r="AJ23" s="79" t="b">
        <v>0</v>
      </c>
      <c r="AK23" s="79">
        <v>91</v>
      </c>
      <c r="AL23" s="85" t="s">
        <v>1073</v>
      </c>
      <c r="AM23" s="79" t="s">
        <v>1127</v>
      </c>
      <c r="AN23" s="79" t="b">
        <v>0</v>
      </c>
      <c r="AO23" s="85" t="s">
        <v>1073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11</v>
      </c>
      <c r="BK23" s="49">
        <v>100</v>
      </c>
      <c r="BL23" s="48">
        <v>11</v>
      </c>
    </row>
    <row r="24" spans="1:64" ht="15">
      <c r="A24" s="64" t="s">
        <v>225</v>
      </c>
      <c r="B24" s="64" t="s">
        <v>338</v>
      </c>
      <c r="C24" s="65" t="s">
        <v>2758</v>
      </c>
      <c r="D24" s="66">
        <v>3</v>
      </c>
      <c r="E24" s="67" t="s">
        <v>132</v>
      </c>
      <c r="F24" s="68">
        <v>32</v>
      </c>
      <c r="G24" s="65"/>
      <c r="H24" s="69"/>
      <c r="I24" s="70"/>
      <c r="J24" s="70"/>
      <c r="K24" s="34" t="s">
        <v>65</v>
      </c>
      <c r="L24" s="77">
        <v>24</v>
      </c>
      <c r="M24" s="77"/>
      <c r="N24" s="72"/>
      <c r="O24" s="79" t="s">
        <v>351</v>
      </c>
      <c r="P24" s="81">
        <v>43630.66657407407</v>
      </c>
      <c r="Q24" s="79" t="s">
        <v>360</v>
      </c>
      <c r="R24" s="79"/>
      <c r="S24" s="79"/>
      <c r="T24" s="79" t="s">
        <v>508</v>
      </c>
      <c r="U24" s="79"/>
      <c r="V24" s="83" t="s">
        <v>547</v>
      </c>
      <c r="W24" s="81">
        <v>43630.66657407407</v>
      </c>
      <c r="X24" s="83" t="s">
        <v>664</v>
      </c>
      <c r="Y24" s="79"/>
      <c r="Z24" s="79"/>
      <c r="AA24" s="85" t="s">
        <v>892</v>
      </c>
      <c r="AB24" s="85" t="s">
        <v>1106</v>
      </c>
      <c r="AC24" s="79" t="b">
        <v>0</v>
      </c>
      <c r="AD24" s="79">
        <v>3</v>
      </c>
      <c r="AE24" s="85" t="s">
        <v>1112</v>
      </c>
      <c r="AF24" s="79" t="b">
        <v>0</v>
      </c>
      <c r="AG24" s="79" t="s">
        <v>1119</v>
      </c>
      <c r="AH24" s="79"/>
      <c r="AI24" s="85" t="s">
        <v>1111</v>
      </c>
      <c r="AJ24" s="79" t="b">
        <v>0</v>
      </c>
      <c r="AK24" s="79">
        <v>0</v>
      </c>
      <c r="AL24" s="85" t="s">
        <v>1111</v>
      </c>
      <c r="AM24" s="79" t="s">
        <v>1128</v>
      </c>
      <c r="AN24" s="79" t="b">
        <v>0</v>
      </c>
      <c r="AO24" s="85" t="s">
        <v>1106</v>
      </c>
      <c r="AP24" s="79" t="s">
        <v>176</v>
      </c>
      <c r="AQ24" s="79">
        <v>0</v>
      </c>
      <c r="AR24" s="79">
        <v>0</v>
      </c>
      <c r="AS24" s="79"/>
      <c r="AT24" s="79"/>
      <c r="AU24" s="79"/>
      <c r="AV24" s="79"/>
      <c r="AW24" s="79"/>
      <c r="AX24" s="79"/>
      <c r="AY24" s="79"/>
      <c r="AZ24" s="79"/>
      <c r="BA24">
        <v>1</v>
      </c>
      <c r="BB24" s="78" t="str">
        <f>REPLACE(INDEX(GroupVertices[Group],MATCH(Edges[[#This Row],[Vertex 1]],GroupVertices[Vertex],0)),1,1,"")</f>
        <v>11</v>
      </c>
      <c r="BC24" s="78" t="str">
        <f>REPLACE(INDEX(GroupVertices[Group],MATCH(Edges[[#This Row],[Vertex 2]],GroupVertices[Vertex],0)),1,1,"")</f>
        <v>11</v>
      </c>
      <c r="BD24" s="48">
        <v>0</v>
      </c>
      <c r="BE24" s="49">
        <v>0</v>
      </c>
      <c r="BF24" s="48">
        <v>0</v>
      </c>
      <c r="BG24" s="49">
        <v>0</v>
      </c>
      <c r="BH24" s="48">
        <v>0</v>
      </c>
      <c r="BI24" s="49">
        <v>0</v>
      </c>
      <c r="BJ24" s="48">
        <v>6</v>
      </c>
      <c r="BK24" s="49">
        <v>100</v>
      </c>
      <c r="BL24" s="48">
        <v>6</v>
      </c>
    </row>
    <row r="25" spans="1:64" ht="15">
      <c r="A25" s="64" t="s">
        <v>225</v>
      </c>
      <c r="B25" s="64" t="s">
        <v>336</v>
      </c>
      <c r="C25" s="65" t="s">
        <v>2758</v>
      </c>
      <c r="D25" s="66">
        <v>3</v>
      </c>
      <c r="E25" s="67" t="s">
        <v>132</v>
      </c>
      <c r="F25" s="68">
        <v>32</v>
      </c>
      <c r="G25" s="65"/>
      <c r="H25" s="69"/>
      <c r="I25" s="70"/>
      <c r="J25" s="70"/>
      <c r="K25" s="34" t="s">
        <v>65</v>
      </c>
      <c r="L25" s="77">
        <v>25</v>
      </c>
      <c r="M25" s="77"/>
      <c r="N25" s="72"/>
      <c r="O25" s="79" t="s">
        <v>350</v>
      </c>
      <c r="P25" s="81">
        <v>43630.66657407407</v>
      </c>
      <c r="Q25" s="79" t="s">
        <v>360</v>
      </c>
      <c r="R25" s="79"/>
      <c r="S25" s="79"/>
      <c r="T25" s="79" t="s">
        <v>508</v>
      </c>
      <c r="U25" s="79"/>
      <c r="V25" s="83" t="s">
        <v>547</v>
      </c>
      <c r="W25" s="81">
        <v>43630.66657407407</v>
      </c>
      <c r="X25" s="83" t="s">
        <v>664</v>
      </c>
      <c r="Y25" s="79"/>
      <c r="Z25" s="79"/>
      <c r="AA25" s="85" t="s">
        <v>892</v>
      </c>
      <c r="AB25" s="85" t="s">
        <v>1106</v>
      </c>
      <c r="AC25" s="79" t="b">
        <v>0</v>
      </c>
      <c r="AD25" s="79">
        <v>3</v>
      </c>
      <c r="AE25" s="85" t="s">
        <v>1112</v>
      </c>
      <c r="AF25" s="79" t="b">
        <v>0</v>
      </c>
      <c r="AG25" s="79" t="s">
        <v>1119</v>
      </c>
      <c r="AH25" s="79"/>
      <c r="AI25" s="85" t="s">
        <v>1111</v>
      </c>
      <c r="AJ25" s="79" t="b">
        <v>0</v>
      </c>
      <c r="AK25" s="79">
        <v>0</v>
      </c>
      <c r="AL25" s="85" t="s">
        <v>1111</v>
      </c>
      <c r="AM25" s="79" t="s">
        <v>1128</v>
      </c>
      <c r="AN25" s="79" t="b">
        <v>0</v>
      </c>
      <c r="AO25" s="85" t="s">
        <v>1106</v>
      </c>
      <c r="AP25" s="79" t="s">
        <v>176</v>
      </c>
      <c r="AQ25" s="79">
        <v>0</v>
      </c>
      <c r="AR25" s="79">
        <v>0</v>
      </c>
      <c r="AS25" s="79"/>
      <c r="AT25" s="79"/>
      <c r="AU25" s="79"/>
      <c r="AV25" s="79"/>
      <c r="AW25" s="79"/>
      <c r="AX25" s="79"/>
      <c r="AY25" s="79"/>
      <c r="AZ25" s="79"/>
      <c r="BA25">
        <v>1</v>
      </c>
      <c r="BB25" s="78" t="str">
        <f>REPLACE(INDEX(GroupVertices[Group],MATCH(Edges[[#This Row],[Vertex 1]],GroupVertices[Vertex],0)),1,1,"")</f>
        <v>11</v>
      </c>
      <c r="BC25" s="78" t="str">
        <f>REPLACE(INDEX(GroupVertices[Group],MATCH(Edges[[#This Row],[Vertex 2]],GroupVertices[Vertex],0)),1,1,"")</f>
        <v>1</v>
      </c>
      <c r="BD25" s="48"/>
      <c r="BE25" s="49"/>
      <c r="BF25" s="48"/>
      <c r="BG25" s="49"/>
      <c r="BH25" s="48"/>
      <c r="BI25" s="49"/>
      <c r="BJ25" s="48"/>
      <c r="BK25" s="49"/>
      <c r="BL25" s="48"/>
    </row>
    <row r="26" spans="1:64" ht="15">
      <c r="A26" s="64" t="s">
        <v>225</v>
      </c>
      <c r="B26" s="64" t="s">
        <v>312</v>
      </c>
      <c r="C26" s="65" t="s">
        <v>2758</v>
      </c>
      <c r="D26" s="66">
        <v>3</v>
      </c>
      <c r="E26" s="67" t="s">
        <v>132</v>
      </c>
      <c r="F26" s="68">
        <v>32</v>
      </c>
      <c r="G26" s="65"/>
      <c r="H26" s="69"/>
      <c r="I26" s="70"/>
      <c r="J26" s="70"/>
      <c r="K26" s="34" t="s">
        <v>65</v>
      </c>
      <c r="L26" s="77">
        <v>26</v>
      </c>
      <c r="M26" s="77"/>
      <c r="N26" s="72"/>
      <c r="O26" s="79" t="s">
        <v>350</v>
      </c>
      <c r="P26" s="81">
        <v>43630.66657407407</v>
      </c>
      <c r="Q26" s="79" t="s">
        <v>360</v>
      </c>
      <c r="R26" s="79"/>
      <c r="S26" s="79"/>
      <c r="T26" s="79" t="s">
        <v>508</v>
      </c>
      <c r="U26" s="79"/>
      <c r="V26" s="83" t="s">
        <v>547</v>
      </c>
      <c r="W26" s="81">
        <v>43630.66657407407</v>
      </c>
      <c r="X26" s="83" t="s">
        <v>664</v>
      </c>
      <c r="Y26" s="79"/>
      <c r="Z26" s="79"/>
      <c r="AA26" s="85" t="s">
        <v>892</v>
      </c>
      <c r="AB26" s="85" t="s">
        <v>1106</v>
      </c>
      <c r="AC26" s="79" t="b">
        <v>0</v>
      </c>
      <c r="AD26" s="79">
        <v>3</v>
      </c>
      <c r="AE26" s="85" t="s">
        <v>1112</v>
      </c>
      <c r="AF26" s="79" t="b">
        <v>0</v>
      </c>
      <c r="AG26" s="79" t="s">
        <v>1119</v>
      </c>
      <c r="AH26" s="79"/>
      <c r="AI26" s="85" t="s">
        <v>1111</v>
      </c>
      <c r="AJ26" s="79" t="b">
        <v>0</v>
      </c>
      <c r="AK26" s="79">
        <v>0</v>
      </c>
      <c r="AL26" s="85" t="s">
        <v>1111</v>
      </c>
      <c r="AM26" s="79" t="s">
        <v>1128</v>
      </c>
      <c r="AN26" s="79" t="b">
        <v>0</v>
      </c>
      <c r="AO26" s="85" t="s">
        <v>1106</v>
      </c>
      <c r="AP26" s="79" t="s">
        <v>176</v>
      </c>
      <c r="AQ26" s="79">
        <v>0</v>
      </c>
      <c r="AR26" s="79">
        <v>0</v>
      </c>
      <c r="AS26" s="79"/>
      <c r="AT26" s="79"/>
      <c r="AU26" s="79"/>
      <c r="AV26" s="79"/>
      <c r="AW26" s="79"/>
      <c r="AX26" s="79"/>
      <c r="AY26" s="79"/>
      <c r="AZ26" s="79"/>
      <c r="BA26">
        <v>1</v>
      </c>
      <c r="BB26" s="78" t="str">
        <f>REPLACE(INDEX(GroupVertices[Group],MATCH(Edges[[#This Row],[Vertex 1]],GroupVertices[Vertex],0)),1,1,"")</f>
        <v>11</v>
      </c>
      <c r="BC26" s="78" t="str">
        <f>REPLACE(INDEX(GroupVertices[Group],MATCH(Edges[[#This Row],[Vertex 2]],GroupVertices[Vertex],0)),1,1,"")</f>
        <v>2</v>
      </c>
      <c r="BD26" s="48"/>
      <c r="BE26" s="49"/>
      <c r="BF26" s="48"/>
      <c r="BG26" s="49"/>
      <c r="BH26" s="48"/>
      <c r="BI26" s="49"/>
      <c r="BJ26" s="48"/>
      <c r="BK26" s="49"/>
      <c r="BL26" s="48"/>
    </row>
    <row r="27" spans="1:64" ht="15">
      <c r="A27" s="64" t="s">
        <v>226</v>
      </c>
      <c r="B27" s="64" t="s">
        <v>339</v>
      </c>
      <c r="C27" s="65" t="s">
        <v>2758</v>
      </c>
      <c r="D27" s="66">
        <v>3</v>
      </c>
      <c r="E27" s="67" t="s">
        <v>132</v>
      </c>
      <c r="F27" s="68">
        <v>32</v>
      </c>
      <c r="G27" s="65"/>
      <c r="H27" s="69"/>
      <c r="I27" s="70"/>
      <c r="J27" s="70"/>
      <c r="K27" s="34" t="s">
        <v>65</v>
      </c>
      <c r="L27" s="77">
        <v>27</v>
      </c>
      <c r="M27" s="77"/>
      <c r="N27" s="72"/>
      <c r="O27" s="79" t="s">
        <v>350</v>
      </c>
      <c r="P27" s="81">
        <v>43630.784097222226</v>
      </c>
      <c r="Q27" s="79" t="s">
        <v>361</v>
      </c>
      <c r="R27" s="79"/>
      <c r="S27" s="79"/>
      <c r="T27" s="79" t="s">
        <v>508</v>
      </c>
      <c r="U27" s="79"/>
      <c r="V27" s="83" t="s">
        <v>548</v>
      </c>
      <c r="W27" s="81">
        <v>43630.784097222226</v>
      </c>
      <c r="X27" s="83" t="s">
        <v>665</v>
      </c>
      <c r="Y27" s="79"/>
      <c r="Z27" s="79"/>
      <c r="AA27" s="85" t="s">
        <v>893</v>
      </c>
      <c r="AB27" s="79"/>
      <c r="AC27" s="79" t="b">
        <v>0</v>
      </c>
      <c r="AD27" s="79">
        <v>0</v>
      </c>
      <c r="AE27" s="85" t="s">
        <v>1111</v>
      </c>
      <c r="AF27" s="79" t="b">
        <v>0</v>
      </c>
      <c r="AG27" s="79" t="s">
        <v>1119</v>
      </c>
      <c r="AH27" s="79"/>
      <c r="AI27" s="85" t="s">
        <v>1111</v>
      </c>
      <c r="AJ27" s="79" t="b">
        <v>0</v>
      </c>
      <c r="AK27" s="79">
        <v>43</v>
      </c>
      <c r="AL27" s="85" t="s">
        <v>1008</v>
      </c>
      <c r="AM27" s="79" t="s">
        <v>1125</v>
      </c>
      <c r="AN27" s="79" t="b">
        <v>0</v>
      </c>
      <c r="AO27" s="85" t="s">
        <v>1008</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5</v>
      </c>
      <c r="BD27" s="48">
        <v>2</v>
      </c>
      <c r="BE27" s="49">
        <v>9.090909090909092</v>
      </c>
      <c r="BF27" s="48">
        <v>0</v>
      </c>
      <c r="BG27" s="49">
        <v>0</v>
      </c>
      <c r="BH27" s="48">
        <v>0</v>
      </c>
      <c r="BI27" s="49">
        <v>0</v>
      </c>
      <c r="BJ27" s="48">
        <v>20</v>
      </c>
      <c r="BK27" s="49">
        <v>90.9090909090909</v>
      </c>
      <c r="BL27" s="48">
        <v>22</v>
      </c>
    </row>
    <row r="28" spans="1:64" ht="15">
      <c r="A28" s="64" t="s">
        <v>226</v>
      </c>
      <c r="B28" s="64" t="s">
        <v>312</v>
      </c>
      <c r="C28" s="65" t="s">
        <v>2758</v>
      </c>
      <c r="D28" s="66">
        <v>3</v>
      </c>
      <c r="E28" s="67" t="s">
        <v>132</v>
      </c>
      <c r="F28" s="68">
        <v>32</v>
      </c>
      <c r="G28" s="65"/>
      <c r="H28" s="69"/>
      <c r="I28" s="70"/>
      <c r="J28" s="70"/>
      <c r="K28" s="34" t="s">
        <v>65</v>
      </c>
      <c r="L28" s="77">
        <v>28</v>
      </c>
      <c r="M28" s="77"/>
      <c r="N28" s="72"/>
      <c r="O28" s="79" t="s">
        <v>350</v>
      </c>
      <c r="P28" s="81">
        <v>43630.784097222226</v>
      </c>
      <c r="Q28" s="79" t="s">
        <v>361</v>
      </c>
      <c r="R28" s="79"/>
      <c r="S28" s="79"/>
      <c r="T28" s="79" t="s">
        <v>508</v>
      </c>
      <c r="U28" s="79"/>
      <c r="V28" s="83" t="s">
        <v>548</v>
      </c>
      <c r="W28" s="81">
        <v>43630.784097222226</v>
      </c>
      <c r="X28" s="83" t="s">
        <v>665</v>
      </c>
      <c r="Y28" s="79"/>
      <c r="Z28" s="79"/>
      <c r="AA28" s="85" t="s">
        <v>893</v>
      </c>
      <c r="AB28" s="79"/>
      <c r="AC28" s="79" t="b">
        <v>0</v>
      </c>
      <c r="AD28" s="79">
        <v>0</v>
      </c>
      <c r="AE28" s="85" t="s">
        <v>1111</v>
      </c>
      <c r="AF28" s="79" t="b">
        <v>0</v>
      </c>
      <c r="AG28" s="79" t="s">
        <v>1119</v>
      </c>
      <c r="AH28" s="79"/>
      <c r="AI28" s="85" t="s">
        <v>1111</v>
      </c>
      <c r="AJ28" s="79" t="b">
        <v>0</v>
      </c>
      <c r="AK28" s="79">
        <v>43</v>
      </c>
      <c r="AL28" s="85" t="s">
        <v>1008</v>
      </c>
      <c r="AM28" s="79" t="s">
        <v>1125</v>
      </c>
      <c r="AN28" s="79" t="b">
        <v>0</v>
      </c>
      <c r="AO28" s="85" t="s">
        <v>1008</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2</v>
      </c>
      <c r="BD28" s="48"/>
      <c r="BE28" s="49"/>
      <c r="BF28" s="48"/>
      <c r="BG28" s="49"/>
      <c r="BH28" s="48"/>
      <c r="BI28" s="49"/>
      <c r="BJ28" s="48"/>
      <c r="BK28" s="49"/>
      <c r="BL28" s="48"/>
    </row>
    <row r="29" spans="1:64" ht="15">
      <c r="A29" s="64" t="s">
        <v>227</v>
      </c>
      <c r="B29" s="64" t="s">
        <v>336</v>
      </c>
      <c r="C29" s="65" t="s">
        <v>2758</v>
      </c>
      <c r="D29" s="66">
        <v>3</v>
      </c>
      <c r="E29" s="67" t="s">
        <v>132</v>
      </c>
      <c r="F29" s="68">
        <v>32</v>
      </c>
      <c r="G29" s="65"/>
      <c r="H29" s="69"/>
      <c r="I29" s="70"/>
      <c r="J29" s="70"/>
      <c r="K29" s="34" t="s">
        <v>65</v>
      </c>
      <c r="L29" s="77">
        <v>29</v>
      </c>
      <c r="M29" s="77"/>
      <c r="N29" s="72"/>
      <c r="O29" s="79" t="s">
        <v>350</v>
      </c>
      <c r="P29" s="81">
        <v>43627.25777777778</v>
      </c>
      <c r="Q29" s="79" t="s">
        <v>354</v>
      </c>
      <c r="R29" s="79"/>
      <c r="S29" s="79"/>
      <c r="T29" s="79" t="s">
        <v>508</v>
      </c>
      <c r="U29" s="79"/>
      <c r="V29" s="83" t="s">
        <v>549</v>
      </c>
      <c r="W29" s="81">
        <v>43627.25777777778</v>
      </c>
      <c r="X29" s="83" t="s">
        <v>666</v>
      </c>
      <c r="Y29" s="79"/>
      <c r="Z29" s="79"/>
      <c r="AA29" s="85" t="s">
        <v>894</v>
      </c>
      <c r="AB29" s="79"/>
      <c r="AC29" s="79" t="b">
        <v>0</v>
      </c>
      <c r="AD29" s="79">
        <v>0</v>
      </c>
      <c r="AE29" s="85" t="s">
        <v>1111</v>
      </c>
      <c r="AF29" s="79" t="b">
        <v>0</v>
      </c>
      <c r="AG29" s="79" t="s">
        <v>1119</v>
      </c>
      <c r="AH29" s="79"/>
      <c r="AI29" s="85" t="s">
        <v>1111</v>
      </c>
      <c r="AJ29" s="79" t="b">
        <v>0</v>
      </c>
      <c r="AK29" s="79">
        <v>11</v>
      </c>
      <c r="AL29" s="85" t="s">
        <v>1051</v>
      </c>
      <c r="AM29" s="79" t="s">
        <v>1128</v>
      </c>
      <c r="AN29" s="79" t="b">
        <v>0</v>
      </c>
      <c r="AO29" s="85" t="s">
        <v>1051</v>
      </c>
      <c r="AP29" s="79" t="s">
        <v>176</v>
      </c>
      <c r="AQ29" s="79">
        <v>0</v>
      </c>
      <c r="AR29" s="79">
        <v>0</v>
      </c>
      <c r="AS29" s="79"/>
      <c r="AT29" s="79"/>
      <c r="AU29" s="79"/>
      <c r="AV29" s="79"/>
      <c r="AW29" s="79"/>
      <c r="AX29" s="79"/>
      <c r="AY29" s="79"/>
      <c r="AZ29" s="79"/>
      <c r="BA29">
        <v>1</v>
      </c>
      <c r="BB29" s="78" t="str">
        <f>REPLACE(INDEX(GroupVertices[Group],MATCH(Edges[[#This Row],[Vertex 1]],GroupVertices[Vertex],0)),1,1,"")</f>
        <v>5</v>
      </c>
      <c r="BC29" s="78" t="str">
        <f>REPLACE(INDEX(GroupVertices[Group],MATCH(Edges[[#This Row],[Vertex 2]],GroupVertices[Vertex],0)),1,1,"")</f>
        <v>1</v>
      </c>
      <c r="BD29" s="48"/>
      <c r="BE29" s="49"/>
      <c r="BF29" s="48"/>
      <c r="BG29" s="49"/>
      <c r="BH29" s="48"/>
      <c r="BI29" s="49"/>
      <c r="BJ29" s="48"/>
      <c r="BK29" s="49"/>
      <c r="BL29" s="48"/>
    </row>
    <row r="30" spans="1:64" ht="15">
      <c r="A30" s="64" t="s">
        <v>227</v>
      </c>
      <c r="B30" s="64" t="s">
        <v>311</v>
      </c>
      <c r="C30" s="65" t="s">
        <v>2758</v>
      </c>
      <c r="D30" s="66">
        <v>3</v>
      </c>
      <c r="E30" s="67" t="s">
        <v>132</v>
      </c>
      <c r="F30" s="68">
        <v>32</v>
      </c>
      <c r="G30" s="65"/>
      <c r="H30" s="69"/>
      <c r="I30" s="70"/>
      <c r="J30" s="70"/>
      <c r="K30" s="34" t="s">
        <v>65</v>
      </c>
      <c r="L30" s="77">
        <v>30</v>
      </c>
      <c r="M30" s="77"/>
      <c r="N30" s="72"/>
      <c r="O30" s="79" t="s">
        <v>350</v>
      </c>
      <c r="P30" s="81">
        <v>43627.25777777778</v>
      </c>
      <c r="Q30" s="79" t="s">
        <v>354</v>
      </c>
      <c r="R30" s="79"/>
      <c r="S30" s="79"/>
      <c r="T30" s="79" t="s">
        <v>508</v>
      </c>
      <c r="U30" s="79"/>
      <c r="V30" s="83" t="s">
        <v>549</v>
      </c>
      <c r="W30" s="81">
        <v>43627.25777777778</v>
      </c>
      <c r="X30" s="83" t="s">
        <v>666</v>
      </c>
      <c r="Y30" s="79"/>
      <c r="Z30" s="79"/>
      <c r="AA30" s="85" t="s">
        <v>894</v>
      </c>
      <c r="AB30" s="79"/>
      <c r="AC30" s="79" t="b">
        <v>0</v>
      </c>
      <c r="AD30" s="79">
        <v>0</v>
      </c>
      <c r="AE30" s="85" t="s">
        <v>1111</v>
      </c>
      <c r="AF30" s="79" t="b">
        <v>0</v>
      </c>
      <c r="AG30" s="79" t="s">
        <v>1119</v>
      </c>
      <c r="AH30" s="79"/>
      <c r="AI30" s="85" t="s">
        <v>1111</v>
      </c>
      <c r="AJ30" s="79" t="b">
        <v>0</v>
      </c>
      <c r="AK30" s="79">
        <v>11</v>
      </c>
      <c r="AL30" s="85" t="s">
        <v>1051</v>
      </c>
      <c r="AM30" s="79" t="s">
        <v>1128</v>
      </c>
      <c r="AN30" s="79" t="b">
        <v>0</v>
      </c>
      <c r="AO30" s="85" t="s">
        <v>1051</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3</v>
      </c>
      <c r="BD30" s="48">
        <v>0</v>
      </c>
      <c r="BE30" s="49">
        <v>0</v>
      </c>
      <c r="BF30" s="48">
        <v>0</v>
      </c>
      <c r="BG30" s="49">
        <v>0</v>
      </c>
      <c r="BH30" s="48">
        <v>0</v>
      </c>
      <c r="BI30" s="49">
        <v>0</v>
      </c>
      <c r="BJ30" s="48">
        <v>21</v>
      </c>
      <c r="BK30" s="49">
        <v>100</v>
      </c>
      <c r="BL30" s="48">
        <v>21</v>
      </c>
    </row>
    <row r="31" spans="1:64" ht="15">
      <c r="A31" s="64" t="s">
        <v>227</v>
      </c>
      <c r="B31" s="64" t="s">
        <v>339</v>
      </c>
      <c r="C31" s="65" t="s">
        <v>2758</v>
      </c>
      <c r="D31" s="66">
        <v>3</v>
      </c>
      <c r="E31" s="67" t="s">
        <v>132</v>
      </c>
      <c r="F31" s="68">
        <v>32</v>
      </c>
      <c r="G31" s="65"/>
      <c r="H31" s="69"/>
      <c r="I31" s="70"/>
      <c r="J31" s="70"/>
      <c r="K31" s="34" t="s">
        <v>65</v>
      </c>
      <c r="L31" s="77">
        <v>31</v>
      </c>
      <c r="M31" s="77"/>
      <c r="N31" s="72"/>
      <c r="O31" s="79" t="s">
        <v>350</v>
      </c>
      <c r="P31" s="81">
        <v>43630.883101851854</v>
      </c>
      <c r="Q31" s="79" t="s">
        <v>361</v>
      </c>
      <c r="R31" s="79"/>
      <c r="S31" s="79"/>
      <c r="T31" s="79" t="s">
        <v>508</v>
      </c>
      <c r="U31" s="79"/>
      <c r="V31" s="83" t="s">
        <v>549</v>
      </c>
      <c r="W31" s="81">
        <v>43630.883101851854</v>
      </c>
      <c r="X31" s="83" t="s">
        <v>667</v>
      </c>
      <c r="Y31" s="79"/>
      <c r="Z31" s="79"/>
      <c r="AA31" s="85" t="s">
        <v>895</v>
      </c>
      <c r="AB31" s="79"/>
      <c r="AC31" s="79" t="b">
        <v>0</v>
      </c>
      <c r="AD31" s="79">
        <v>0</v>
      </c>
      <c r="AE31" s="85" t="s">
        <v>1111</v>
      </c>
      <c r="AF31" s="79" t="b">
        <v>0</v>
      </c>
      <c r="AG31" s="79" t="s">
        <v>1119</v>
      </c>
      <c r="AH31" s="79"/>
      <c r="AI31" s="85" t="s">
        <v>1111</v>
      </c>
      <c r="AJ31" s="79" t="b">
        <v>0</v>
      </c>
      <c r="AK31" s="79">
        <v>43</v>
      </c>
      <c r="AL31" s="85" t="s">
        <v>1008</v>
      </c>
      <c r="AM31" s="79" t="s">
        <v>1128</v>
      </c>
      <c r="AN31" s="79" t="b">
        <v>0</v>
      </c>
      <c r="AO31" s="85" t="s">
        <v>1008</v>
      </c>
      <c r="AP31" s="79" t="s">
        <v>176</v>
      </c>
      <c r="AQ31" s="79">
        <v>0</v>
      </c>
      <c r="AR31" s="79">
        <v>0</v>
      </c>
      <c r="AS31" s="79"/>
      <c r="AT31" s="79"/>
      <c r="AU31" s="79"/>
      <c r="AV31" s="79"/>
      <c r="AW31" s="79"/>
      <c r="AX31" s="79"/>
      <c r="AY31" s="79"/>
      <c r="AZ31" s="79"/>
      <c r="BA31">
        <v>1</v>
      </c>
      <c r="BB31" s="78" t="str">
        <f>REPLACE(INDEX(GroupVertices[Group],MATCH(Edges[[#This Row],[Vertex 1]],GroupVertices[Vertex],0)),1,1,"")</f>
        <v>5</v>
      </c>
      <c r="BC31" s="78" t="str">
        <f>REPLACE(INDEX(GroupVertices[Group],MATCH(Edges[[#This Row],[Vertex 2]],GroupVertices[Vertex],0)),1,1,"")</f>
        <v>5</v>
      </c>
      <c r="BD31" s="48"/>
      <c r="BE31" s="49"/>
      <c r="BF31" s="48"/>
      <c r="BG31" s="49"/>
      <c r="BH31" s="48"/>
      <c r="BI31" s="49"/>
      <c r="BJ31" s="48"/>
      <c r="BK31" s="49"/>
      <c r="BL31" s="48"/>
    </row>
    <row r="32" spans="1:64" ht="15">
      <c r="A32" s="64" t="s">
        <v>227</v>
      </c>
      <c r="B32" s="64" t="s">
        <v>312</v>
      </c>
      <c r="C32" s="65" t="s">
        <v>2758</v>
      </c>
      <c r="D32" s="66">
        <v>3</v>
      </c>
      <c r="E32" s="67" t="s">
        <v>132</v>
      </c>
      <c r="F32" s="68">
        <v>32</v>
      </c>
      <c r="G32" s="65"/>
      <c r="H32" s="69"/>
      <c r="I32" s="70"/>
      <c r="J32" s="70"/>
      <c r="K32" s="34" t="s">
        <v>65</v>
      </c>
      <c r="L32" s="77">
        <v>32</v>
      </c>
      <c r="M32" s="77"/>
      <c r="N32" s="72"/>
      <c r="O32" s="79" t="s">
        <v>350</v>
      </c>
      <c r="P32" s="81">
        <v>43630.883101851854</v>
      </c>
      <c r="Q32" s="79" t="s">
        <v>361</v>
      </c>
      <c r="R32" s="79"/>
      <c r="S32" s="79"/>
      <c r="T32" s="79" t="s">
        <v>508</v>
      </c>
      <c r="U32" s="79"/>
      <c r="V32" s="83" t="s">
        <v>549</v>
      </c>
      <c r="W32" s="81">
        <v>43630.883101851854</v>
      </c>
      <c r="X32" s="83" t="s">
        <v>667</v>
      </c>
      <c r="Y32" s="79"/>
      <c r="Z32" s="79"/>
      <c r="AA32" s="85" t="s">
        <v>895</v>
      </c>
      <c r="AB32" s="79"/>
      <c r="AC32" s="79" t="b">
        <v>0</v>
      </c>
      <c r="AD32" s="79">
        <v>0</v>
      </c>
      <c r="AE32" s="85" t="s">
        <v>1111</v>
      </c>
      <c r="AF32" s="79" t="b">
        <v>0</v>
      </c>
      <c r="AG32" s="79" t="s">
        <v>1119</v>
      </c>
      <c r="AH32" s="79"/>
      <c r="AI32" s="85" t="s">
        <v>1111</v>
      </c>
      <c r="AJ32" s="79" t="b">
        <v>0</v>
      </c>
      <c r="AK32" s="79">
        <v>43</v>
      </c>
      <c r="AL32" s="85" t="s">
        <v>1008</v>
      </c>
      <c r="AM32" s="79" t="s">
        <v>1128</v>
      </c>
      <c r="AN32" s="79" t="b">
        <v>0</v>
      </c>
      <c r="AO32" s="85" t="s">
        <v>1008</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2</v>
      </c>
      <c r="BD32" s="48">
        <v>2</v>
      </c>
      <c r="BE32" s="49">
        <v>9.090909090909092</v>
      </c>
      <c r="BF32" s="48">
        <v>0</v>
      </c>
      <c r="BG32" s="49">
        <v>0</v>
      </c>
      <c r="BH32" s="48">
        <v>0</v>
      </c>
      <c r="BI32" s="49">
        <v>0</v>
      </c>
      <c r="BJ32" s="48">
        <v>20</v>
      </c>
      <c r="BK32" s="49">
        <v>90.9090909090909</v>
      </c>
      <c r="BL32" s="48">
        <v>22</v>
      </c>
    </row>
    <row r="33" spans="1:64" ht="15">
      <c r="A33" s="64" t="s">
        <v>228</v>
      </c>
      <c r="B33" s="64" t="s">
        <v>336</v>
      </c>
      <c r="C33" s="65" t="s">
        <v>2758</v>
      </c>
      <c r="D33" s="66">
        <v>3</v>
      </c>
      <c r="E33" s="67" t="s">
        <v>132</v>
      </c>
      <c r="F33" s="68">
        <v>32</v>
      </c>
      <c r="G33" s="65"/>
      <c r="H33" s="69"/>
      <c r="I33" s="70"/>
      <c r="J33" s="70"/>
      <c r="K33" s="34" t="s">
        <v>65</v>
      </c>
      <c r="L33" s="77">
        <v>33</v>
      </c>
      <c r="M33" s="77"/>
      <c r="N33" s="72"/>
      <c r="O33" s="79" t="s">
        <v>350</v>
      </c>
      <c r="P33" s="81">
        <v>43630.95282407408</v>
      </c>
      <c r="Q33" s="79" t="s">
        <v>362</v>
      </c>
      <c r="R33" s="79"/>
      <c r="S33" s="79"/>
      <c r="T33" s="79"/>
      <c r="U33" s="79"/>
      <c r="V33" s="83" t="s">
        <v>550</v>
      </c>
      <c r="W33" s="81">
        <v>43630.95282407408</v>
      </c>
      <c r="X33" s="83" t="s">
        <v>668</v>
      </c>
      <c r="Y33" s="79"/>
      <c r="Z33" s="79"/>
      <c r="AA33" s="85" t="s">
        <v>896</v>
      </c>
      <c r="AB33" s="79"/>
      <c r="AC33" s="79" t="b">
        <v>0</v>
      </c>
      <c r="AD33" s="79">
        <v>0</v>
      </c>
      <c r="AE33" s="85" t="s">
        <v>1111</v>
      </c>
      <c r="AF33" s="79" t="b">
        <v>0</v>
      </c>
      <c r="AG33" s="79" t="s">
        <v>1119</v>
      </c>
      <c r="AH33" s="79"/>
      <c r="AI33" s="85" t="s">
        <v>1111</v>
      </c>
      <c r="AJ33" s="79" t="b">
        <v>0</v>
      </c>
      <c r="AK33" s="79">
        <v>122</v>
      </c>
      <c r="AL33" s="85" t="s">
        <v>1047</v>
      </c>
      <c r="AM33" s="79" t="s">
        <v>1128</v>
      </c>
      <c r="AN33" s="79" t="b">
        <v>0</v>
      </c>
      <c r="AO33" s="85" t="s">
        <v>1047</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1</v>
      </c>
      <c r="BD33" s="48"/>
      <c r="BE33" s="49"/>
      <c r="BF33" s="48"/>
      <c r="BG33" s="49"/>
      <c r="BH33" s="48"/>
      <c r="BI33" s="49"/>
      <c r="BJ33" s="48"/>
      <c r="BK33" s="49"/>
      <c r="BL33" s="48"/>
    </row>
    <row r="34" spans="1:64" ht="15">
      <c r="A34" s="64" t="s">
        <v>228</v>
      </c>
      <c r="B34" s="64" t="s">
        <v>311</v>
      </c>
      <c r="C34" s="65" t="s">
        <v>2758</v>
      </c>
      <c r="D34" s="66">
        <v>3</v>
      </c>
      <c r="E34" s="67" t="s">
        <v>132</v>
      </c>
      <c r="F34" s="68">
        <v>32</v>
      </c>
      <c r="G34" s="65"/>
      <c r="H34" s="69"/>
      <c r="I34" s="70"/>
      <c r="J34" s="70"/>
      <c r="K34" s="34" t="s">
        <v>65</v>
      </c>
      <c r="L34" s="77">
        <v>34</v>
      </c>
      <c r="M34" s="77"/>
      <c r="N34" s="72"/>
      <c r="O34" s="79" t="s">
        <v>350</v>
      </c>
      <c r="P34" s="81">
        <v>43630.95282407408</v>
      </c>
      <c r="Q34" s="79" t="s">
        <v>362</v>
      </c>
      <c r="R34" s="79"/>
      <c r="S34" s="79"/>
      <c r="T34" s="79"/>
      <c r="U34" s="79"/>
      <c r="V34" s="83" t="s">
        <v>550</v>
      </c>
      <c r="W34" s="81">
        <v>43630.95282407408</v>
      </c>
      <c r="X34" s="83" t="s">
        <v>668</v>
      </c>
      <c r="Y34" s="79"/>
      <c r="Z34" s="79"/>
      <c r="AA34" s="85" t="s">
        <v>896</v>
      </c>
      <c r="AB34" s="79"/>
      <c r="AC34" s="79" t="b">
        <v>0</v>
      </c>
      <c r="AD34" s="79">
        <v>0</v>
      </c>
      <c r="AE34" s="85" t="s">
        <v>1111</v>
      </c>
      <c r="AF34" s="79" t="b">
        <v>0</v>
      </c>
      <c r="AG34" s="79" t="s">
        <v>1119</v>
      </c>
      <c r="AH34" s="79"/>
      <c r="AI34" s="85" t="s">
        <v>1111</v>
      </c>
      <c r="AJ34" s="79" t="b">
        <v>0</v>
      </c>
      <c r="AK34" s="79">
        <v>122</v>
      </c>
      <c r="AL34" s="85" t="s">
        <v>1047</v>
      </c>
      <c r="AM34" s="79" t="s">
        <v>1128</v>
      </c>
      <c r="AN34" s="79" t="b">
        <v>0</v>
      </c>
      <c r="AO34" s="85" t="s">
        <v>1047</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0</v>
      </c>
      <c r="BE34" s="49">
        <v>0</v>
      </c>
      <c r="BF34" s="48">
        <v>1</v>
      </c>
      <c r="BG34" s="49">
        <v>3.8461538461538463</v>
      </c>
      <c r="BH34" s="48">
        <v>0</v>
      </c>
      <c r="BI34" s="49">
        <v>0</v>
      </c>
      <c r="BJ34" s="48">
        <v>25</v>
      </c>
      <c r="BK34" s="49">
        <v>96.15384615384616</v>
      </c>
      <c r="BL34" s="48">
        <v>26</v>
      </c>
    </row>
    <row r="35" spans="1:64" ht="15">
      <c r="A35" s="64" t="s">
        <v>229</v>
      </c>
      <c r="B35" s="64" t="s">
        <v>312</v>
      </c>
      <c r="C35" s="65" t="s">
        <v>2758</v>
      </c>
      <c r="D35" s="66">
        <v>3</v>
      </c>
      <c r="E35" s="67" t="s">
        <v>132</v>
      </c>
      <c r="F35" s="68">
        <v>32</v>
      </c>
      <c r="G35" s="65"/>
      <c r="H35" s="69"/>
      <c r="I35" s="70"/>
      <c r="J35" s="70"/>
      <c r="K35" s="34" t="s">
        <v>65</v>
      </c>
      <c r="L35" s="77">
        <v>35</v>
      </c>
      <c r="M35" s="77"/>
      <c r="N35" s="72"/>
      <c r="O35" s="79" t="s">
        <v>350</v>
      </c>
      <c r="P35" s="81">
        <v>43631.13612268519</v>
      </c>
      <c r="Q35" s="79" t="s">
        <v>363</v>
      </c>
      <c r="R35" s="79"/>
      <c r="S35" s="79"/>
      <c r="T35" s="79" t="s">
        <v>508</v>
      </c>
      <c r="U35" s="79"/>
      <c r="V35" s="83" t="s">
        <v>551</v>
      </c>
      <c r="W35" s="81">
        <v>43631.13612268519</v>
      </c>
      <c r="X35" s="83" t="s">
        <v>669</v>
      </c>
      <c r="Y35" s="79"/>
      <c r="Z35" s="79"/>
      <c r="AA35" s="85" t="s">
        <v>897</v>
      </c>
      <c r="AB35" s="79"/>
      <c r="AC35" s="79" t="b">
        <v>0</v>
      </c>
      <c r="AD35" s="79">
        <v>0</v>
      </c>
      <c r="AE35" s="85" t="s">
        <v>1111</v>
      </c>
      <c r="AF35" s="79" t="b">
        <v>0</v>
      </c>
      <c r="AG35" s="79" t="s">
        <v>1119</v>
      </c>
      <c r="AH35" s="79"/>
      <c r="AI35" s="85" t="s">
        <v>1111</v>
      </c>
      <c r="AJ35" s="79" t="b">
        <v>0</v>
      </c>
      <c r="AK35" s="79">
        <v>20</v>
      </c>
      <c r="AL35" s="85" t="s">
        <v>1016</v>
      </c>
      <c r="AM35" s="79" t="s">
        <v>1128</v>
      </c>
      <c r="AN35" s="79" t="b">
        <v>0</v>
      </c>
      <c r="AO35" s="85" t="s">
        <v>1016</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2</v>
      </c>
      <c r="BE35" s="49">
        <v>8.333333333333334</v>
      </c>
      <c r="BF35" s="48">
        <v>1</v>
      </c>
      <c r="BG35" s="49">
        <v>4.166666666666667</v>
      </c>
      <c r="BH35" s="48">
        <v>0</v>
      </c>
      <c r="BI35" s="49">
        <v>0</v>
      </c>
      <c r="BJ35" s="48">
        <v>21</v>
      </c>
      <c r="BK35" s="49">
        <v>87.5</v>
      </c>
      <c r="BL35" s="48">
        <v>24</v>
      </c>
    </row>
    <row r="36" spans="1:64" ht="15">
      <c r="A36" s="64" t="s">
        <v>230</v>
      </c>
      <c r="B36" s="64" t="s">
        <v>230</v>
      </c>
      <c r="C36" s="65" t="s">
        <v>2758</v>
      </c>
      <c r="D36" s="66">
        <v>3</v>
      </c>
      <c r="E36" s="67" t="s">
        <v>132</v>
      </c>
      <c r="F36" s="68">
        <v>32</v>
      </c>
      <c r="G36" s="65"/>
      <c r="H36" s="69"/>
      <c r="I36" s="70"/>
      <c r="J36" s="70"/>
      <c r="K36" s="34" t="s">
        <v>65</v>
      </c>
      <c r="L36" s="77">
        <v>36</v>
      </c>
      <c r="M36" s="77"/>
      <c r="N36" s="72"/>
      <c r="O36" s="79" t="s">
        <v>176</v>
      </c>
      <c r="P36" s="81">
        <v>43631.69289351852</v>
      </c>
      <c r="Q36" s="79" t="s">
        <v>364</v>
      </c>
      <c r="R36" s="83" t="s">
        <v>478</v>
      </c>
      <c r="S36" s="79" t="s">
        <v>500</v>
      </c>
      <c r="T36" s="79" t="s">
        <v>509</v>
      </c>
      <c r="U36" s="79"/>
      <c r="V36" s="83" t="s">
        <v>552</v>
      </c>
      <c r="W36" s="81">
        <v>43631.69289351852</v>
      </c>
      <c r="X36" s="83" t="s">
        <v>670</v>
      </c>
      <c r="Y36" s="79"/>
      <c r="Z36" s="79"/>
      <c r="AA36" s="85" t="s">
        <v>898</v>
      </c>
      <c r="AB36" s="79"/>
      <c r="AC36" s="79" t="b">
        <v>0</v>
      </c>
      <c r="AD36" s="79">
        <v>1</v>
      </c>
      <c r="AE36" s="85" t="s">
        <v>1111</v>
      </c>
      <c r="AF36" s="79" t="b">
        <v>1</v>
      </c>
      <c r="AG36" s="79" t="s">
        <v>1119</v>
      </c>
      <c r="AH36" s="79"/>
      <c r="AI36" s="85" t="s">
        <v>1073</v>
      </c>
      <c r="AJ36" s="79" t="b">
        <v>0</v>
      </c>
      <c r="AK36" s="79">
        <v>0</v>
      </c>
      <c r="AL36" s="85" t="s">
        <v>1111</v>
      </c>
      <c r="AM36" s="79" t="s">
        <v>1127</v>
      </c>
      <c r="AN36" s="79" t="b">
        <v>0</v>
      </c>
      <c r="AO36" s="85" t="s">
        <v>898</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7.142857142857143</v>
      </c>
      <c r="BF36" s="48">
        <v>0</v>
      </c>
      <c r="BG36" s="49">
        <v>0</v>
      </c>
      <c r="BH36" s="48">
        <v>0</v>
      </c>
      <c r="BI36" s="49">
        <v>0</v>
      </c>
      <c r="BJ36" s="48">
        <v>13</v>
      </c>
      <c r="BK36" s="49">
        <v>92.85714285714286</v>
      </c>
      <c r="BL36" s="48">
        <v>14</v>
      </c>
    </row>
    <row r="37" spans="1:64" ht="15">
      <c r="A37" s="64" t="s">
        <v>231</v>
      </c>
      <c r="B37" s="64" t="s">
        <v>312</v>
      </c>
      <c r="C37" s="65" t="s">
        <v>2758</v>
      </c>
      <c r="D37" s="66">
        <v>3</v>
      </c>
      <c r="E37" s="67" t="s">
        <v>132</v>
      </c>
      <c r="F37" s="68">
        <v>32</v>
      </c>
      <c r="G37" s="65"/>
      <c r="H37" s="69"/>
      <c r="I37" s="70"/>
      <c r="J37" s="70"/>
      <c r="K37" s="34" t="s">
        <v>65</v>
      </c>
      <c r="L37" s="77">
        <v>37</v>
      </c>
      <c r="M37" s="77"/>
      <c r="N37" s="72"/>
      <c r="O37" s="79" t="s">
        <v>350</v>
      </c>
      <c r="P37" s="81">
        <v>43631.719305555554</v>
      </c>
      <c r="Q37" s="79" t="s">
        <v>356</v>
      </c>
      <c r="R37" s="83" t="s">
        <v>476</v>
      </c>
      <c r="S37" s="79" t="s">
        <v>498</v>
      </c>
      <c r="T37" s="79" t="s">
        <v>508</v>
      </c>
      <c r="U37" s="79"/>
      <c r="V37" s="83" t="s">
        <v>553</v>
      </c>
      <c r="W37" s="81">
        <v>43631.719305555554</v>
      </c>
      <c r="X37" s="83" t="s">
        <v>671</v>
      </c>
      <c r="Y37" s="79"/>
      <c r="Z37" s="79"/>
      <c r="AA37" s="85" t="s">
        <v>899</v>
      </c>
      <c r="AB37" s="79"/>
      <c r="AC37" s="79" t="b">
        <v>0</v>
      </c>
      <c r="AD37" s="79">
        <v>0</v>
      </c>
      <c r="AE37" s="85" t="s">
        <v>1111</v>
      </c>
      <c r="AF37" s="79" t="b">
        <v>0</v>
      </c>
      <c r="AG37" s="79" t="s">
        <v>1119</v>
      </c>
      <c r="AH37" s="79"/>
      <c r="AI37" s="85" t="s">
        <v>1111</v>
      </c>
      <c r="AJ37" s="79" t="b">
        <v>0</v>
      </c>
      <c r="AK37" s="79">
        <v>91</v>
      </c>
      <c r="AL37" s="85" t="s">
        <v>1073</v>
      </c>
      <c r="AM37" s="79" t="s">
        <v>1127</v>
      </c>
      <c r="AN37" s="79" t="b">
        <v>0</v>
      </c>
      <c r="AO37" s="85" t="s">
        <v>1073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11</v>
      </c>
      <c r="BK37" s="49">
        <v>100</v>
      </c>
      <c r="BL37" s="48">
        <v>11</v>
      </c>
    </row>
    <row r="38" spans="1:64" ht="15">
      <c r="A38" s="64" t="s">
        <v>232</v>
      </c>
      <c r="B38" s="64" t="s">
        <v>312</v>
      </c>
      <c r="C38" s="65" t="s">
        <v>2758</v>
      </c>
      <c r="D38" s="66">
        <v>3</v>
      </c>
      <c r="E38" s="67" t="s">
        <v>132</v>
      </c>
      <c r="F38" s="68">
        <v>32</v>
      </c>
      <c r="G38" s="65"/>
      <c r="H38" s="69"/>
      <c r="I38" s="70"/>
      <c r="J38" s="70"/>
      <c r="K38" s="34" t="s">
        <v>65</v>
      </c>
      <c r="L38" s="77">
        <v>38</v>
      </c>
      <c r="M38" s="77"/>
      <c r="N38" s="72"/>
      <c r="O38" s="79" t="s">
        <v>350</v>
      </c>
      <c r="P38" s="81">
        <v>43632.34006944444</v>
      </c>
      <c r="Q38" s="79" t="s">
        <v>363</v>
      </c>
      <c r="R38" s="79"/>
      <c r="S38" s="79"/>
      <c r="T38" s="79" t="s">
        <v>508</v>
      </c>
      <c r="U38" s="79"/>
      <c r="V38" s="83" t="s">
        <v>554</v>
      </c>
      <c r="W38" s="81">
        <v>43632.34006944444</v>
      </c>
      <c r="X38" s="83" t="s">
        <v>672</v>
      </c>
      <c r="Y38" s="79"/>
      <c r="Z38" s="79"/>
      <c r="AA38" s="85" t="s">
        <v>900</v>
      </c>
      <c r="AB38" s="79"/>
      <c r="AC38" s="79" t="b">
        <v>0</v>
      </c>
      <c r="AD38" s="79">
        <v>0</v>
      </c>
      <c r="AE38" s="85" t="s">
        <v>1111</v>
      </c>
      <c r="AF38" s="79" t="b">
        <v>0</v>
      </c>
      <c r="AG38" s="79" t="s">
        <v>1119</v>
      </c>
      <c r="AH38" s="79"/>
      <c r="AI38" s="85" t="s">
        <v>1111</v>
      </c>
      <c r="AJ38" s="79" t="b">
        <v>0</v>
      </c>
      <c r="AK38" s="79">
        <v>20</v>
      </c>
      <c r="AL38" s="85" t="s">
        <v>1016</v>
      </c>
      <c r="AM38" s="79" t="s">
        <v>1130</v>
      </c>
      <c r="AN38" s="79" t="b">
        <v>0</v>
      </c>
      <c r="AO38" s="85" t="s">
        <v>1016</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2</v>
      </c>
      <c r="BE38" s="49">
        <v>8.333333333333334</v>
      </c>
      <c r="BF38" s="48">
        <v>1</v>
      </c>
      <c r="BG38" s="49">
        <v>4.166666666666667</v>
      </c>
      <c r="BH38" s="48">
        <v>0</v>
      </c>
      <c r="BI38" s="49">
        <v>0</v>
      </c>
      <c r="BJ38" s="48">
        <v>21</v>
      </c>
      <c r="BK38" s="49">
        <v>87.5</v>
      </c>
      <c r="BL38" s="48">
        <v>24</v>
      </c>
    </row>
    <row r="39" spans="1:64" ht="15">
      <c r="A39" s="64" t="s">
        <v>233</v>
      </c>
      <c r="B39" s="64" t="s">
        <v>339</v>
      </c>
      <c r="C39" s="65" t="s">
        <v>2758</v>
      </c>
      <c r="D39" s="66">
        <v>3</v>
      </c>
      <c r="E39" s="67" t="s">
        <v>132</v>
      </c>
      <c r="F39" s="68">
        <v>32</v>
      </c>
      <c r="G39" s="65"/>
      <c r="H39" s="69"/>
      <c r="I39" s="70"/>
      <c r="J39" s="70"/>
      <c r="K39" s="34" t="s">
        <v>65</v>
      </c>
      <c r="L39" s="77">
        <v>39</v>
      </c>
      <c r="M39" s="77"/>
      <c r="N39" s="72"/>
      <c r="O39" s="79" t="s">
        <v>350</v>
      </c>
      <c r="P39" s="81">
        <v>43632.50619212963</v>
      </c>
      <c r="Q39" s="79" t="s">
        <v>361</v>
      </c>
      <c r="R39" s="79"/>
      <c r="S39" s="79"/>
      <c r="T39" s="79" t="s">
        <v>508</v>
      </c>
      <c r="U39" s="79"/>
      <c r="V39" s="83" t="s">
        <v>555</v>
      </c>
      <c r="W39" s="81">
        <v>43632.50619212963</v>
      </c>
      <c r="X39" s="83" t="s">
        <v>673</v>
      </c>
      <c r="Y39" s="79"/>
      <c r="Z39" s="79"/>
      <c r="AA39" s="85" t="s">
        <v>901</v>
      </c>
      <c r="AB39" s="79"/>
      <c r="AC39" s="79" t="b">
        <v>0</v>
      </c>
      <c r="AD39" s="79">
        <v>0</v>
      </c>
      <c r="AE39" s="85" t="s">
        <v>1111</v>
      </c>
      <c r="AF39" s="79" t="b">
        <v>0</v>
      </c>
      <c r="AG39" s="79" t="s">
        <v>1119</v>
      </c>
      <c r="AH39" s="79"/>
      <c r="AI39" s="85" t="s">
        <v>1111</v>
      </c>
      <c r="AJ39" s="79" t="b">
        <v>0</v>
      </c>
      <c r="AK39" s="79">
        <v>43</v>
      </c>
      <c r="AL39" s="85" t="s">
        <v>1008</v>
      </c>
      <c r="AM39" s="79" t="s">
        <v>1126</v>
      </c>
      <c r="AN39" s="79" t="b">
        <v>0</v>
      </c>
      <c r="AO39" s="85" t="s">
        <v>1008</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c r="BE39" s="49"/>
      <c r="BF39" s="48"/>
      <c r="BG39" s="49"/>
      <c r="BH39" s="48"/>
      <c r="BI39" s="49"/>
      <c r="BJ39" s="48"/>
      <c r="BK39" s="49"/>
      <c r="BL39" s="48"/>
    </row>
    <row r="40" spans="1:64" ht="15">
      <c r="A40" s="64" t="s">
        <v>233</v>
      </c>
      <c r="B40" s="64" t="s">
        <v>312</v>
      </c>
      <c r="C40" s="65" t="s">
        <v>2759</v>
      </c>
      <c r="D40" s="66">
        <v>4.166666666666667</v>
      </c>
      <c r="E40" s="67" t="s">
        <v>136</v>
      </c>
      <c r="F40" s="68">
        <v>31.071428571428573</v>
      </c>
      <c r="G40" s="65"/>
      <c r="H40" s="69"/>
      <c r="I40" s="70"/>
      <c r="J40" s="70"/>
      <c r="K40" s="34" t="s">
        <v>65</v>
      </c>
      <c r="L40" s="77">
        <v>40</v>
      </c>
      <c r="M40" s="77"/>
      <c r="N40" s="72"/>
      <c r="O40" s="79" t="s">
        <v>350</v>
      </c>
      <c r="P40" s="81">
        <v>43632.50619212963</v>
      </c>
      <c r="Q40" s="79" t="s">
        <v>361</v>
      </c>
      <c r="R40" s="79"/>
      <c r="S40" s="79"/>
      <c r="T40" s="79" t="s">
        <v>508</v>
      </c>
      <c r="U40" s="79"/>
      <c r="V40" s="83" t="s">
        <v>555</v>
      </c>
      <c r="W40" s="81">
        <v>43632.50619212963</v>
      </c>
      <c r="X40" s="83" t="s">
        <v>673</v>
      </c>
      <c r="Y40" s="79"/>
      <c r="Z40" s="79"/>
      <c r="AA40" s="85" t="s">
        <v>901</v>
      </c>
      <c r="AB40" s="79"/>
      <c r="AC40" s="79" t="b">
        <v>0</v>
      </c>
      <c r="AD40" s="79">
        <v>0</v>
      </c>
      <c r="AE40" s="85" t="s">
        <v>1111</v>
      </c>
      <c r="AF40" s="79" t="b">
        <v>0</v>
      </c>
      <c r="AG40" s="79" t="s">
        <v>1119</v>
      </c>
      <c r="AH40" s="79"/>
      <c r="AI40" s="85" t="s">
        <v>1111</v>
      </c>
      <c r="AJ40" s="79" t="b">
        <v>0</v>
      </c>
      <c r="AK40" s="79">
        <v>43</v>
      </c>
      <c r="AL40" s="85" t="s">
        <v>1008</v>
      </c>
      <c r="AM40" s="79" t="s">
        <v>1126</v>
      </c>
      <c r="AN40" s="79" t="b">
        <v>0</v>
      </c>
      <c r="AO40" s="85" t="s">
        <v>1008</v>
      </c>
      <c r="AP40" s="79" t="s">
        <v>176</v>
      </c>
      <c r="AQ40" s="79">
        <v>0</v>
      </c>
      <c r="AR40" s="79">
        <v>0</v>
      </c>
      <c r="AS40" s="79"/>
      <c r="AT40" s="79"/>
      <c r="AU40" s="79"/>
      <c r="AV40" s="79"/>
      <c r="AW40" s="79"/>
      <c r="AX40" s="79"/>
      <c r="AY40" s="79"/>
      <c r="AZ40" s="79"/>
      <c r="BA40">
        <v>2</v>
      </c>
      <c r="BB40" s="78" t="str">
        <f>REPLACE(INDEX(GroupVertices[Group],MATCH(Edges[[#This Row],[Vertex 1]],GroupVertices[Vertex],0)),1,1,"")</f>
        <v>5</v>
      </c>
      <c r="BC40" s="78" t="str">
        <f>REPLACE(INDEX(GroupVertices[Group],MATCH(Edges[[#This Row],[Vertex 2]],GroupVertices[Vertex],0)),1,1,"")</f>
        <v>2</v>
      </c>
      <c r="BD40" s="48">
        <v>2</v>
      </c>
      <c r="BE40" s="49">
        <v>9.090909090909092</v>
      </c>
      <c r="BF40" s="48">
        <v>0</v>
      </c>
      <c r="BG40" s="49">
        <v>0</v>
      </c>
      <c r="BH40" s="48">
        <v>0</v>
      </c>
      <c r="BI40" s="49">
        <v>0</v>
      </c>
      <c r="BJ40" s="48">
        <v>20</v>
      </c>
      <c r="BK40" s="49">
        <v>90.9090909090909</v>
      </c>
      <c r="BL40" s="48">
        <v>22</v>
      </c>
    </row>
    <row r="41" spans="1:64" ht="15">
      <c r="A41" s="64" t="s">
        <v>233</v>
      </c>
      <c r="B41" s="64" t="s">
        <v>336</v>
      </c>
      <c r="C41" s="65" t="s">
        <v>2758</v>
      </c>
      <c r="D41" s="66">
        <v>3</v>
      </c>
      <c r="E41" s="67" t="s">
        <v>132</v>
      </c>
      <c r="F41" s="68">
        <v>32</v>
      </c>
      <c r="G41" s="65"/>
      <c r="H41" s="69"/>
      <c r="I41" s="70"/>
      <c r="J41" s="70"/>
      <c r="K41" s="34" t="s">
        <v>65</v>
      </c>
      <c r="L41" s="77">
        <v>41</v>
      </c>
      <c r="M41" s="77"/>
      <c r="N41" s="72"/>
      <c r="O41" s="79" t="s">
        <v>350</v>
      </c>
      <c r="P41" s="81">
        <v>43632.51778935185</v>
      </c>
      <c r="Q41" s="79" t="s">
        <v>365</v>
      </c>
      <c r="R41" s="79"/>
      <c r="S41" s="79"/>
      <c r="T41" s="79"/>
      <c r="U41" s="79"/>
      <c r="V41" s="83" t="s">
        <v>555</v>
      </c>
      <c r="W41" s="81">
        <v>43632.51778935185</v>
      </c>
      <c r="X41" s="83" t="s">
        <v>674</v>
      </c>
      <c r="Y41" s="79"/>
      <c r="Z41" s="79"/>
      <c r="AA41" s="85" t="s">
        <v>902</v>
      </c>
      <c r="AB41" s="79"/>
      <c r="AC41" s="79" t="b">
        <v>0</v>
      </c>
      <c r="AD41" s="79">
        <v>0</v>
      </c>
      <c r="AE41" s="85" t="s">
        <v>1111</v>
      </c>
      <c r="AF41" s="79" t="b">
        <v>0</v>
      </c>
      <c r="AG41" s="79" t="s">
        <v>1119</v>
      </c>
      <c r="AH41" s="79"/>
      <c r="AI41" s="85" t="s">
        <v>1111</v>
      </c>
      <c r="AJ41" s="79" t="b">
        <v>0</v>
      </c>
      <c r="AK41" s="79">
        <v>5</v>
      </c>
      <c r="AL41" s="85" t="s">
        <v>1070</v>
      </c>
      <c r="AM41" s="79" t="s">
        <v>1126</v>
      </c>
      <c r="AN41" s="79" t="b">
        <v>0</v>
      </c>
      <c r="AO41" s="85" t="s">
        <v>1070</v>
      </c>
      <c r="AP41" s="79" t="s">
        <v>176</v>
      </c>
      <c r="AQ41" s="79">
        <v>0</v>
      </c>
      <c r="AR41" s="79">
        <v>0</v>
      </c>
      <c r="AS41" s="79"/>
      <c r="AT41" s="79"/>
      <c r="AU41" s="79"/>
      <c r="AV41" s="79"/>
      <c r="AW41" s="79"/>
      <c r="AX41" s="79"/>
      <c r="AY41" s="79"/>
      <c r="AZ41" s="79"/>
      <c r="BA41">
        <v>1</v>
      </c>
      <c r="BB41" s="78" t="str">
        <f>REPLACE(INDEX(GroupVertices[Group],MATCH(Edges[[#This Row],[Vertex 1]],GroupVertices[Vertex],0)),1,1,"")</f>
        <v>5</v>
      </c>
      <c r="BC41" s="78" t="str">
        <f>REPLACE(INDEX(GroupVertices[Group],MATCH(Edges[[#This Row],[Vertex 2]],GroupVertices[Vertex],0)),1,1,"")</f>
        <v>1</v>
      </c>
      <c r="BD41" s="48"/>
      <c r="BE41" s="49"/>
      <c r="BF41" s="48"/>
      <c r="BG41" s="49"/>
      <c r="BH41" s="48"/>
      <c r="BI41" s="49"/>
      <c r="BJ41" s="48"/>
      <c r="BK41" s="49"/>
      <c r="BL41" s="48"/>
    </row>
    <row r="42" spans="1:64" ht="15">
      <c r="A42" s="64" t="s">
        <v>233</v>
      </c>
      <c r="B42" s="64" t="s">
        <v>312</v>
      </c>
      <c r="C42" s="65" t="s">
        <v>2759</v>
      </c>
      <c r="D42" s="66">
        <v>4.166666666666667</v>
      </c>
      <c r="E42" s="67" t="s">
        <v>136</v>
      </c>
      <c r="F42" s="68">
        <v>31.071428571428573</v>
      </c>
      <c r="G42" s="65"/>
      <c r="H42" s="69"/>
      <c r="I42" s="70"/>
      <c r="J42" s="70"/>
      <c r="K42" s="34" t="s">
        <v>65</v>
      </c>
      <c r="L42" s="77">
        <v>42</v>
      </c>
      <c r="M42" s="77"/>
      <c r="N42" s="72"/>
      <c r="O42" s="79" t="s">
        <v>350</v>
      </c>
      <c r="P42" s="81">
        <v>43632.51778935185</v>
      </c>
      <c r="Q42" s="79" t="s">
        <v>365</v>
      </c>
      <c r="R42" s="79"/>
      <c r="S42" s="79"/>
      <c r="T42" s="79"/>
      <c r="U42" s="79"/>
      <c r="V42" s="83" t="s">
        <v>555</v>
      </c>
      <c r="W42" s="81">
        <v>43632.51778935185</v>
      </c>
      <c r="X42" s="83" t="s">
        <v>674</v>
      </c>
      <c r="Y42" s="79"/>
      <c r="Z42" s="79"/>
      <c r="AA42" s="85" t="s">
        <v>902</v>
      </c>
      <c r="AB42" s="79"/>
      <c r="AC42" s="79" t="b">
        <v>0</v>
      </c>
      <c r="AD42" s="79">
        <v>0</v>
      </c>
      <c r="AE42" s="85" t="s">
        <v>1111</v>
      </c>
      <c r="AF42" s="79" t="b">
        <v>0</v>
      </c>
      <c r="AG42" s="79" t="s">
        <v>1119</v>
      </c>
      <c r="AH42" s="79"/>
      <c r="AI42" s="85" t="s">
        <v>1111</v>
      </c>
      <c r="AJ42" s="79" t="b">
        <v>0</v>
      </c>
      <c r="AK42" s="79">
        <v>5</v>
      </c>
      <c r="AL42" s="85" t="s">
        <v>1070</v>
      </c>
      <c r="AM42" s="79" t="s">
        <v>1126</v>
      </c>
      <c r="AN42" s="79" t="b">
        <v>0</v>
      </c>
      <c r="AO42" s="85" t="s">
        <v>1070</v>
      </c>
      <c r="AP42" s="79" t="s">
        <v>176</v>
      </c>
      <c r="AQ42" s="79">
        <v>0</v>
      </c>
      <c r="AR42" s="79">
        <v>0</v>
      </c>
      <c r="AS42" s="79"/>
      <c r="AT42" s="79"/>
      <c r="AU42" s="79"/>
      <c r="AV42" s="79"/>
      <c r="AW42" s="79"/>
      <c r="AX42" s="79"/>
      <c r="AY42" s="79"/>
      <c r="AZ42" s="79"/>
      <c r="BA42">
        <v>2</v>
      </c>
      <c r="BB42" s="78" t="str">
        <f>REPLACE(INDEX(GroupVertices[Group],MATCH(Edges[[#This Row],[Vertex 1]],GroupVertices[Vertex],0)),1,1,"")</f>
        <v>5</v>
      </c>
      <c r="BC42" s="78" t="str">
        <f>REPLACE(INDEX(GroupVertices[Group],MATCH(Edges[[#This Row],[Vertex 2]],GroupVertices[Vertex],0)),1,1,"")</f>
        <v>2</v>
      </c>
      <c r="BD42" s="48">
        <v>0</v>
      </c>
      <c r="BE42" s="49">
        <v>0</v>
      </c>
      <c r="BF42" s="48">
        <v>1</v>
      </c>
      <c r="BG42" s="49">
        <v>3.5714285714285716</v>
      </c>
      <c r="BH42" s="48">
        <v>0</v>
      </c>
      <c r="BI42" s="49">
        <v>0</v>
      </c>
      <c r="BJ42" s="48">
        <v>27</v>
      </c>
      <c r="BK42" s="49">
        <v>96.42857142857143</v>
      </c>
      <c r="BL42" s="48">
        <v>28</v>
      </c>
    </row>
    <row r="43" spans="1:64" ht="15">
      <c r="A43" s="64" t="s">
        <v>234</v>
      </c>
      <c r="B43" s="64" t="s">
        <v>312</v>
      </c>
      <c r="C43" s="65" t="s">
        <v>2758</v>
      </c>
      <c r="D43" s="66">
        <v>3</v>
      </c>
      <c r="E43" s="67" t="s">
        <v>132</v>
      </c>
      <c r="F43" s="68">
        <v>32</v>
      </c>
      <c r="G43" s="65"/>
      <c r="H43" s="69"/>
      <c r="I43" s="70"/>
      <c r="J43" s="70"/>
      <c r="K43" s="34" t="s">
        <v>65</v>
      </c>
      <c r="L43" s="77">
        <v>43</v>
      </c>
      <c r="M43" s="77"/>
      <c r="N43" s="72"/>
      <c r="O43" s="79" t="s">
        <v>350</v>
      </c>
      <c r="P43" s="81">
        <v>43632.78350694444</v>
      </c>
      <c r="Q43" s="79" t="s">
        <v>366</v>
      </c>
      <c r="R43" s="79"/>
      <c r="S43" s="79"/>
      <c r="T43" s="79" t="s">
        <v>508</v>
      </c>
      <c r="U43" s="79"/>
      <c r="V43" s="83" t="s">
        <v>556</v>
      </c>
      <c r="W43" s="81">
        <v>43632.78350694444</v>
      </c>
      <c r="X43" s="83" t="s">
        <v>675</v>
      </c>
      <c r="Y43" s="79"/>
      <c r="Z43" s="79"/>
      <c r="AA43" s="85" t="s">
        <v>903</v>
      </c>
      <c r="AB43" s="79"/>
      <c r="AC43" s="79" t="b">
        <v>0</v>
      </c>
      <c r="AD43" s="79">
        <v>0</v>
      </c>
      <c r="AE43" s="85" t="s">
        <v>1111</v>
      </c>
      <c r="AF43" s="79" t="b">
        <v>0</v>
      </c>
      <c r="AG43" s="79" t="s">
        <v>1119</v>
      </c>
      <c r="AH43" s="79"/>
      <c r="AI43" s="85" t="s">
        <v>1111</v>
      </c>
      <c r="AJ43" s="79" t="b">
        <v>0</v>
      </c>
      <c r="AK43" s="79">
        <v>13</v>
      </c>
      <c r="AL43" s="85" t="s">
        <v>1078</v>
      </c>
      <c r="AM43" s="79" t="s">
        <v>1126</v>
      </c>
      <c r="AN43" s="79" t="b">
        <v>0</v>
      </c>
      <c r="AO43" s="85" t="s">
        <v>1078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1</v>
      </c>
      <c r="BE43" s="49">
        <v>3.8461538461538463</v>
      </c>
      <c r="BF43" s="48">
        <v>1</v>
      </c>
      <c r="BG43" s="49">
        <v>3.8461538461538463</v>
      </c>
      <c r="BH43" s="48">
        <v>0</v>
      </c>
      <c r="BI43" s="49">
        <v>0</v>
      </c>
      <c r="BJ43" s="48">
        <v>24</v>
      </c>
      <c r="BK43" s="49">
        <v>92.3076923076923</v>
      </c>
      <c r="BL43" s="48">
        <v>26</v>
      </c>
    </row>
    <row r="44" spans="1:64" ht="15">
      <c r="A44" s="64" t="s">
        <v>235</v>
      </c>
      <c r="B44" s="64" t="s">
        <v>336</v>
      </c>
      <c r="C44" s="65" t="s">
        <v>2758</v>
      </c>
      <c r="D44" s="66">
        <v>3</v>
      </c>
      <c r="E44" s="67" t="s">
        <v>132</v>
      </c>
      <c r="F44" s="68">
        <v>32</v>
      </c>
      <c r="G44" s="65"/>
      <c r="H44" s="69"/>
      <c r="I44" s="70"/>
      <c r="J44" s="70"/>
      <c r="K44" s="34" t="s">
        <v>65</v>
      </c>
      <c r="L44" s="77">
        <v>44</v>
      </c>
      <c r="M44" s="77"/>
      <c r="N44" s="72"/>
      <c r="O44" s="79" t="s">
        <v>350</v>
      </c>
      <c r="P44" s="81">
        <v>43632.787824074076</v>
      </c>
      <c r="Q44" s="79" t="s">
        <v>367</v>
      </c>
      <c r="R44" s="79"/>
      <c r="S44" s="79"/>
      <c r="T44" s="79" t="s">
        <v>508</v>
      </c>
      <c r="U44" s="79"/>
      <c r="V44" s="83" t="s">
        <v>557</v>
      </c>
      <c r="W44" s="81">
        <v>43632.787824074076</v>
      </c>
      <c r="X44" s="83" t="s">
        <v>676</v>
      </c>
      <c r="Y44" s="79"/>
      <c r="Z44" s="79"/>
      <c r="AA44" s="85" t="s">
        <v>904</v>
      </c>
      <c r="AB44" s="79"/>
      <c r="AC44" s="79" t="b">
        <v>0</v>
      </c>
      <c r="AD44" s="79">
        <v>11</v>
      </c>
      <c r="AE44" s="85" t="s">
        <v>1111</v>
      </c>
      <c r="AF44" s="79" t="b">
        <v>0</v>
      </c>
      <c r="AG44" s="79" t="s">
        <v>1119</v>
      </c>
      <c r="AH44" s="79"/>
      <c r="AI44" s="85" t="s">
        <v>1111</v>
      </c>
      <c r="AJ44" s="79" t="b">
        <v>0</v>
      </c>
      <c r="AK44" s="79">
        <v>2</v>
      </c>
      <c r="AL44" s="85" t="s">
        <v>1111</v>
      </c>
      <c r="AM44" s="79" t="s">
        <v>1128</v>
      </c>
      <c r="AN44" s="79" t="b">
        <v>0</v>
      </c>
      <c r="AO44" s="85" t="s">
        <v>904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1</v>
      </c>
      <c r="BE44" s="49">
        <v>2</v>
      </c>
      <c r="BF44" s="48">
        <v>3</v>
      </c>
      <c r="BG44" s="49">
        <v>6</v>
      </c>
      <c r="BH44" s="48">
        <v>0</v>
      </c>
      <c r="BI44" s="49">
        <v>0</v>
      </c>
      <c r="BJ44" s="48">
        <v>46</v>
      </c>
      <c r="BK44" s="49">
        <v>92</v>
      </c>
      <c r="BL44" s="48">
        <v>50</v>
      </c>
    </row>
    <row r="45" spans="1:64" ht="15">
      <c r="A45" s="64" t="s">
        <v>236</v>
      </c>
      <c r="B45" s="64" t="s">
        <v>311</v>
      </c>
      <c r="C45" s="65" t="s">
        <v>2758</v>
      </c>
      <c r="D45" s="66">
        <v>3</v>
      </c>
      <c r="E45" s="67" t="s">
        <v>132</v>
      </c>
      <c r="F45" s="68">
        <v>32</v>
      </c>
      <c r="G45" s="65"/>
      <c r="H45" s="69"/>
      <c r="I45" s="70"/>
      <c r="J45" s="70"/>
      <c r="K45" s="34" t="s">
        <v>65</v>
      </c>
      <c r="L45" s="77">
        <v>45</v>
      </c>
      <c r="M45" s="77"/>
      <c r="N45" s="72"/>
      <c r="O45" s="79" t="s">
        <v>350</v>
      </c>
      <c r="P45" s="81">
        <v>43633.69920138889</v>
      </c>
      <c r="Q45" s="79" t="s">
        <v>368</v>
      </c>
      <c r="R45" s="79"/>
      <c r="S45" s="79"/>
      <c r="T45" s="79" t="s">
        <v>508</v>
      </c>
      <c r="U45" s="79"/>
      <c r="V45" s="83" t="s">
        <v>558</v>
      </c>
      <c r="W45" s="81">
        <v>43633.69920138889</v>
      </c>
      <c r="X45" s="83" t="s">
        <v>677</v>
      </c>
      <c r="Y45" s="79"/>
      <c r="Z45" s="79"/>
      <c r="AA45" s="85" t="s">
        <v>905</v>
      </c>
      <c r="AB45" s="79"/>
      <c r="AC45" s="79" t="b">
        <v>0</v>
      </c>
      <c r="AD45" s="79">
        <v>0</v>
      </c>
      <c r="AE45" s="85" t="s">
        <v>1111</v>
      </c>
      <c r="AF45" s="79" t="b">
        <v>0</v>
      </c>
      <c r="AG45" s="79" t="s">
        <v>1119</v>
      </c>
      <c r="AH45" s="79"/>
      <c r="AI45" s="85" t="s">
        <v>1111</v>
      </c>
      <c r="AJ45" s="79" t="b">
        <v>0</v>
      </c>
      <c r="AK45" s="79">
        <v>7</v>
      </c>
      <c r="AL45" s="85" t="s">
        <v>1055</v>
      </c>
      <c r="AM45" s="79" t="s">
        <v>1127</v>
      </c>
      <c r="AN45" s="79" t="b">
        <v>0</v>
      </c>
      <c r="AO45" s="85" t="s">
        <v>1055</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4.166666666666667</v>
      </c>
      <c r="BF45" s="48">
        <v>0</v>
      </c>
      <c r="BG45" s="49">
        <v>0</v>
      </c>
      <c r="BH45" s="48">
        <v>0</v>
      </c>
      <c r="BI45" s="49">
        <v>0</v>
      </c>
      <c r="BJ45" s="48">
        <v>23</v>
      </c>
      <c r="BK45" s="49">
        <v>95.83333333333333</v>
      </c>
      <c r="BL45" s="48">
        <v>24</v>
      </c>
    </row>
    <row r="46" spans="1:64" ht="15">
      <c r="A46" s="64" t="s">
        <v>237</v>
      </c>
      <c r="B46" s="64" t="s">
        <v>312</v>
      </c>
      <c r="C46" s="65" t="s">
        <v>2758</v>
      </c>
      <c r="D46" s="66">
        <v>3</v>
      </c>
      <c r="E46" s="67" t="s">
        <v>132</v>
      </c>
      <c r="F46" s="68">
        <v>32</v>
      </c>
      <c r="G46" s="65"/>
      <c r="H46" s="69"/>
      <c r="I46" s="70"/>
      <c r="J46" s="70"/>
      <c r="K46" s="34" t="s">
        <v>65</v>
      </c>
      <c r="L46" s="77">
        <v>46</v>
      </c>
      <c r="M46" s="77"/>
      <c r="N46" s="72"/>
      <c r="O46" s="79" t="s">
        <v>350</v>
      </c>
      <c r="P46" s="81">
        <v>43633.78123842592</v>
      </c>
      <c r="Q46" s="79" t="s">
        <v>369</v>
      </c>
      <c r="R46" s="79"/>
      <c r="S46" s="79"/>
      <c r="T46" s="79" t="s">
        <v>508</v>
      </c>
      <c r="U46" s="83" t="s">
        <v>521</v>
      </c>
      <c r="V46" s="83" t="s">
        <v>521</v>
      </c>
      <c r="W46" s="81">
        <v>43633.78123842592</v>
      </c>
      <c r="X46" s="83" t="s">
        <v>678</v>
      </c>
      <c r="Y46" s="79"/>
      <c r="Z46" s="79"/>
      <c r="AA46" s="85" t="s">
        <v>906</v>
      </c>
      <c r="AB46" s="79"/>
      <c r="AC46" s="79" t="b">
        <v>0</v>
      </c>
      <c r="AD46" s="79">
        <v>0</v>
      </c>
      <c r="AE46" s="85" t="s">
        <v>1111</v>
      </c>
      <c r="AF46" s="79" t="b">
        <v>0</v>
      </c>
      <c r="AG46" s="79" t="s">
        <v>1119</v>
      </c>
      <c r="AH46" s="79"/>
      <c r="AI46" s="85" t="s">
        <v>1111</v>
      </c>
      <c r="AJ46" s="79" t="b">
        <v>0</v>
      </c>
      <c r="AK46" s="79">
        <v>12</v>
      </c>
      <c r="AL46" s="85" t="s">
        <v>1080</v>
      </c>
      <c r="AM46" s="79" t="s">
        <v>1127</v>
      </c>
      <c r="AN46" s="79" t="b">
        <v>0</v>
      </c>
      <c r="AO46" s="85" t="s">
        <v>1080</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v>1</v>
      </c>
      <c r="BE46" s="49">
        <v>9.090909090909092</v>
      </c>
      <c r="BF46" s="48">
        <v>0</v>
      </c>
      <c r="BG46" s="49">
        <v>0</v>
      </c>
      <c r="BH46" s="48">
        <v>0</v>
      </c>
      <c r="BI46" s="49">
        <v>0</v>
      </c>
      <c r="BJ46" s="48">
        <v>10</v>
      </c>
      <c r="BK46" s="49">
        <v>90.9090909090909</v>
      </c>
      <c r="BL46" s="48">
        <v>11</v>
      </c>
    </row>
    <row r="47" spans="1:64" ht="15">
      <c r="A47" s="64" t="s">
        <v>238</v>
      </c>
      <c r="B47" s="64" t="s">
        <v>238</v>
      </c>
      <c r="C47" s="65" t="s">
        <v>2758</v>
      </c>
      <c r="D47" s="66">
        <v>3</v>
      </c>
      <c r="E47" s="67" t="s">
        <v>132</v>
      </c>
      <c r="F47" s="68">
        <v>32</v>
      </c>
      <c r="G47" s="65"/>
      <c r="H47" s="69"/>
      <c r="I47" s="70"/>
      <c r="J47" s="70"/>
      <c r="K47" s="34" t="s">
        <v>65</v>
      </c>
      <c r="L47" s="77">
        <v>47</v>
      </c>
      <c r="M47" s="77"/>
      <c r="N47" s="72"/>
      <c r="O47" s="79" t="s">
        <v>176</v>
      </c>
      <c r="P47" s="81">
        <v>43633.85925925926</v>
      </c>
      <c r="Q47" s="79" t="s">
        <v>370</v>
      </c>
      <c r="R47" s="83" t="s">
        <v>479</v>
      </c>
      <c r="S47" s="79" t="s">
        <v>500</v>
      </c>
      <c r="T47" s="79" t="s">
        <v>508</v>
      </c>
      <c r="U47" s="79"/>
      <c r="V47" s="83" t="s">
        <v>559</v>
      </c>
      <c r="W47" s="81">
        <v>43633.85925925926</v>
      </c>
      <c r="X47" s="83" t="s">
        <v>679</v>
      </c>
      <c r="Y47" s="79"/>
      <c r="Z47" s="79"/>
      <c r="AA47" s="85" t="s">
        <v>907</v>
      </c>
      <c r="AB47" s="79"/>
      <c r="AC47" s="79" t="b">
        <v>0</v>
      </c>
      <c r="AD47" s="79">
        <v>0</v>
      </c>
      <c r="AE47" s="85" t="s">
        <v>1111</v>
      </c>
      <c r="AF47" s="79" t="b">
        <v>1</v>
      </c>
      <c r="AG47" s="79" t="s">
        <v>1119</v>
      </c>
      <c r="AH47" s="79"/>
      <c r="AI47" s="85" t="s">
        <v>1111</v>
      </c>
      <c r="AJ47" s="79" t="b">
        <v>0</v>
      </c>
      <c r="AK47" s="79">
        <v>0</v>
      </c>
      <c r="AL47" s="85" t="s">
        <v>1111</v>
      </c>
      <c r="AM47" s="79" t="s">
        <v>1128</v>
      </c>
      <c r="AN47" s="79" t="b">
        <v>0</v>
      </c>
      <c r="AO47" s="85" t="s">
        <v>907</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10</v>
      </c>
      <c r="BK47" s="49">
        <v>100</v>
      </c>
      <c r="BL47" s="48">
        <v>10</v>
      </c>
    </row>
    <row r="48" spans="1:64" ht="15">
      <c r="A48" s="64" t="s">
        <v>239</v>
      </c>
      <c r="B48" s="64" t="s">
        <v>312</v>
      </c>
      <c r="C48" s="65" t="s">
        <v>2758</v>
      </c>
      <c r="D48" s="66">
        <v>3</v>
      </c>
      <c r="E48" s="67" t="s">
        <v>132</v>
      </c>
      <c r="F48" s="68">
        <v>32</v>
      </c>
      <c r="G48" s="65"/>
      <c r="H48" s="69"/>
      <c r="I48" s="70"/>
      <c r="J48" s="70"/>
      <c r="K48" s="34" t="s">
        <v>65</v>
      </c>
      <c r="L48" s="77">
        <v>48</v>
      </c>
      <c r="M48" s="77"/>
      <c r="N48" s="72"/>
      <c r="O48" s="79" t="s">
        <v>350</v>
      </c>
      <c r="P48" s="81">
        <v>43633.946064814816</v>
      </c>
      <c r="Q48" s="79" t="s">
        <v>356</v>
      </c>
      <c r="R48" s="83" t="s">
        <v>476</v>
      </c>
      <c r="S48" s="79" t="s">
        <v>498</v>
      </c>
      <c r="T48" s="79" t="s">
        <v>508</v>
      </c>
      <c r="U48" s="79"/>
      <c r="V48" s="83" t="s">
        <v>560</v>
      </c>
      <c r="W48" s="81">
        <v>43633.946064814816</v>
      </c>
      <c r="X48" s="83" t="s">
        <v>680</v>
      </c>
      <c r="Y48" s="79"/>
      <c r="Z48" s="79"/>
      <c r="AA48" s="85" t="s">
        <v>908</v>
      </c>
      <c r="AB48" s="79"/>
      <c r="AC48" s="79" t="b">
        <v>0</v>
      </c>
      <c r="AD48" s="79">
        <v>0</v>
      </c>
      <c r="AE48" s="85" t="s">
        <v>1111</v>
      </c>
      <c r="AF48" s="79" t="b">
        <v>0</v>
      </c>
      <c r="AG48" s="79" t="s">
        <v>1119</v>
      </c>
      <c r="AH48" s="79"/>
      <c r="AI48" s="85" t="s">
        <v>1111</v>
      </c>
      <c r="AJ48" s="79" t="b">
        <v>0</v>
      </c>
      <c r="AK48" s="79">
        <v>91</v>
      </c>
      <c r="AL48" s="85" t="s">
        <v>1073</v>
      </c>
      <c r="AM48" s="79" t="s">
        <v>1127</v>
      </c>
      <c r="AN48" s="79" t="b">
        <v>0</v>
      </c>
      <c r="AO48" s="85" t="s">
        <v>1073</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11</v>
      </c>
      <c r="BK48" s="49">
        <v>100</v>
      </c>
      <c r="BL48" s="48">
        <v>11</v>
      </c>
    </row>
    <row r="49" spans="1:64" ht="15">
      <c r="A49" s="64" t="s">
        <v>240</v>
      </c>
      <c r="B49" s="64" t="s">
        <v>312</v>
      </c>
      <c r="C49" s="65" t="s">
        <v>2758</v>
      </c>
      <c r="D49" s="66">
        <v>3</v>
      </c>
      <c r="E49" s="67" t="s">
        <v>132</v>
      </c>
      <c r="F49" s="68">
        <v>32</v>
      </c>
      <c r="G49" s="65"/>
      <c r="H49" s="69"/>
      <c r="I49" s="70"/>
      <c r="J49" s="70"/>
      <c r="K49" s="34" t="s">
        <v>65</v>
      </c>
      <c r="L49" s="77">
        <v>49</v>
      </c>
      <c r="M49" s="77"/>
      <c r="N49" s="72"/>
      <c r="O49" s="79" t="s">
        <v>350</v>
      </c>
      <c r="P49" s="81">
        <v>43635.02621527778</v>
      </c>
      <c r="Q49" s="79" t="s">
        <v>371</v>
      </c>
      <c r="R49" s="79"/>
      <c r="S49" s="79"/>
      <c r="T49" s="79" t="s">
        <v>508</v>
      </c>
      <c r="U49" s="79"/>
      <c r="V49" s="83" t="s">
        <v>561</v>
      </c>
      <c r="W49" s="81">
        <v>43635.02621527778</v>
      </c>
      <c r="X49" s="83" t="s">
        <v>681</v>
      </c>
      <c r="Y49" s="79"/>
      <c r="Z49" s="79"/>
      <c r="AA49" s="85" t="s">
        <v>909</v>
      </c>
      <c r="AB49" s="79"/>
      <c r="AC49" s="79" t="b">
        <v>0</v>
      </c>
      <c r="AD49" s="79">
        <v>0</v>
      </c>
      <c r="AE49" s="85" t="s">
        <v>1111</v>
      </c>
      <c r="AF49" s="79" t="b">
        <v>0</v>
      </c>
      <c r="AG49" s="79" t="s">
        <v>1119</v>
      </c>
      <c r="AH49" s="79"/>
      <c r="AI49" s="85" t="s">
        <v>1111</v>
      </c>
      <c r="AJ49" s="79" t="b">
        <v>0</v>
      </c>
      <c r="AK49" s="79">
        <v>5</v>
      </c>
      <c r="AL49" s="85" t="s">
        <v>1082</v>
      </c>
      <c r="AM49" s="79" t="s">
        <v>1126</v>
      </c>
      <c r="AN49" s="79" t="b">
        <v>0</v>
      </c>
      <c r="AO49" s="85" t="s">
        <v>1082</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4.166666666666667</v>
      </c>
      <c r="BF49" s="48">
        <v>0</v>
      </c>
      <c r="BG49" s="49">
        <v>0</v>
      </c>
      <c r="BH49" s="48">
        <v>0</v>
      </c>
      <c r="BI49" s="49">
        <v>0</v>
      </c>
      <c r="BJ49" s="48">
        <v>23</v>
      </c>
      <c r="BK49" s="49">
        <v>95.83333333333333</v>
      </c>
      <c r="BL49" s="48">
        <v>24</v>
      </c>
    </row>
    <row r="50" spans="1:64" ht="15">
      <c r="A50" s="64" t="s">
        <v>241</v>
      </c>
      <c r="B50" s="64" t="s">
        <v>311</v>
      </c>
      <c r="C50" s="65" t="s">
        <v>2758</v>
      </c>
      <c r="D50" s="66">
        <v>3</v>
      </c>
      <c r="E50" s="67" t="s">
        <v>132</v>
      </c>
      <c r="F50" s="68">
        <v>32</v>
      </c>
      <c r="G50" s="65"/>
      <c r="H50" s="69"/>
      <c r="I50" s="70"/>
      <c r="J50" s="70"/>
      <c r="K50" s="34" t="s">
        <v>65</v>
      </c>
      <c r="L50" s="77">
        <v>50</v>
      </c>
      <c r="M50" s="77"/>
      <c r="N50" s="72"/>
      <c r="O50" s="79" t="s">
        <v>350</v>
      </c>
      <c r="P50" s="81">
        <v>43633.70363425926</v>
      </c>
      <c r="Q50" s="79" t="s">
        <v>368</v>
      </c>
      <c r="R50" s="79"/>
      <c r="S50" s="79"/>
      <c r="T50" s="79" t="s">
        <v>508</v>
      </c>
      <c r="U50" s="79"/>
      <c r="V50" s="83" t="s">
        <v>562</v>
      </c>
      <c r="W50" s="81">
        <v>43633.70363425926</v>
      </c>
      <c r="X50" s="83" t="s">
        <v>682</v>
      </c>
      <c r="Y50" s="79"/>
      <c r="Z50" s="79"/>
      <c r="AA50" s="85" t="s">
        <v>910</v>
      </c>
      <c r="AB50" s="79"/>
      <c r="AC50" s="79" t="b">
        <v>0</v>
      </c>
      <c r="AD50" s="79">
        <v>0</v>
      </c>
      <c r="AE50" s="85" t="s">
        <v>1111</v>
      </c>
      <c r="AF50" s="79" t="b">
        <v>0</v>
      </c>
      <c r="AG50" s="79" t="s">
        <v>1119</v>
      </c>
      <c r="AH50" s="79"/>
      <c r="AI50" s="85" t="s">
        <v>1111</v>
      </c>
      <c r="AJ50" s="79" t="b">
        <v>0</v>
      </c>
      <c r="AK50" s="79">
        <v>7</v>
      </c>
      <c r="AL50" s="85" t="s">
        <v>1055</v>
      </c>
      <c r="AM50" s="79" t="s">
        <v>1126</v>
      </c>
      <c r="AN50" s="79" t="b">
        <v>0</v>
      </c>
      <c r="AO50" s="85" t="s">
        <v>1055</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1</v>
      </c>
      <c r="BE50" s="49">
        <v>4.166666666666667</v>
      </c>
      <c r="BF50" s="48">
        <v>0</v>
      </c>
      <c r="BG50" s="49">
        <v>0</v>
      </c>
      <c r="BH50" s="48">
        <v>0</v>
      </c>
      <c r="BI50" s="49">
        <v>0</v>
      </c>
      <c r="BJ50" s="48">
        <v>23</v>
      </c>
      <c r="BK50" s="49">
        <v>95.83333333333333</v>
      </c>
      <c r="BL50" s="48">
        <v>24</v>
      </c>
    </row>
    <row r="51" spans="1:64" ht="15">
      <c r="A51" s="64" t="s">
        <v>241</v>
      </c>
      <c r="B51" s="64" t="s">
        <v>312</v>
      </c>
      <c r="C51" s="65" t="s">
        <v>2758</v>
      </c>
      <c r="D51" s="66">
        <v>3</v>
      </c>
      <c r="E51" s="67" t="s">
        <v>132</v>
      </c>
      <c r="F51" s="68">
        <v>32</v>
      </c>
      <c r="G51" s="65"/>
      <c r="H51" s="69"/>
      <c r="I51" s="70"/>
      <c r="J51" s="70"/>
      <c r="K51" s="34" t="s">
        <v>65</v>
      </c>
      <c r="L51" s="77">
        <v>51</v>
      </c>
      <c r="M51" s="77"/>
      <c r="N51" s="72"/>
      <c r="O51" s="79" t="s">
        <v>350</v>
      </c>
      <c r="P51" s="81">
        <v>43635.477858796294</v>
      </c>
      <c r="Q51" s="79" t="s">
        <v>372</v>
      </c>
      <c r="R51" s="79"/>
      <c r="S51" s="79"/>
      <c r="T51" s="79" t="s">
        <v>510</v>
      </c>
      <c r="U51" s="79"/>
      <c r="V51" s="83" t="s">
        <v>562</v>
      </c>
      <c r="W51" s="81">
        <v>43635.477858796294</v>
      </c>
      <c r="X51" s="83" t="s">
        <v>683</v>
      </c>
      <c r="Y51" s="79"/>
      <c r="Z51" s="79"/>
      <c r="AA51" s="85" t="s">
        <v>911</v>
      </c>
      <c r="AB51" s="79"/>
      <c r="AC51" s="79" t="b">
        <v>0</v>
      </c>
      <c r="AD51" s="79">
        <v>0</v>
      </c>
      <c r="AE51" s="85" t="s">
        <v>1111</v>
      </c>
      <c r="AF51" s="79" t="b">
        <v>0</v>
      </c>
      <c r="AG51" s="79" t="s">
        <v>1119</v>
      </c>
      <c r="AH51" s="79"/>
      <c r="AI51" s="85" t="s">
        <v>1111</v>
      </c>
      <c r="AJ51" s="79" t="b">
        <v>0</v>
      </c>
      <c r="AK51" s="79">
        <v>13</v>
      </c>
      <c r="AL51" s="85" t="s">
        <v>1085</v>
      </c>
      <c r="AM51" s="79" t="s">
        <v>1126</v>
      </c>
      <c r="AN51" s="79" t="b">
        <v>0</v>
      </c>
      <c r="AO51" s="85" t="s">
        <v>1085</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2</v>
      </c>
      <c r="BD51" s="48">
        <v>0</v>
      </c>
      <c r="BE51" s="49">
        <v>0</v>
      </c>
      <c r="BF51" s="48">
        <v>1</v>
      </c>
      <c r="BG51" s="49">
        <v>4.166666666666667</v>
      </c>
      <c r="BH51" s="48">
        <v>0</v>
      </c>
      <c r="BI51" s="49">
        <v>0</v>
      </c>
      <c r="BJ51" s="48">
        <v>23</v>
      </c>
      <c r="BK51" s="49">
        <v>95.83333333333333</v>
      </c>
      <c r="BL51" s="48">
        <v>24</v>
      </c>
    </row>
    <row r="52" spans="1:64" ht="15">
      <c r="A52" s="64" t="s">
        <v>242</v>
      </c>
      <c r="B52" s="64" t="s">
        <v>242</v>
      </c>
      <c r="C52" s="65" t="s">
        <v>2758</v>
      </c>
      <c r="D52" s="66">
        <v>3</v>
      </c>
      <c r="E52" s="67" t="s">
        <v>132</v>
      </c>
      <c r="F52" s="68">
        <v>32</v>
      </c>
      <c r="G52" s="65"/>
      <c r="H52" s="69"/>
      <c r="I52" s="70"/>
      <c r="J52" s="70"/>
      <c r="K52" s="34" t="s">
        <v>65</v>
      </c>
      <c r="L52" s="77">
        <v>52</v>
      </c>
      <c r="M52" s="77"/>
      <c r="N52" s="72"/>
      <c r="O52" s="79" t="s">
        <v>176</v>
      </c>
      <c r="P52" s="81">
        <v>43635.525405092594</v>
      </c>
      <c r="Q52" s="79" t="s">
        <v>373</v>
      </c>
      <c r="R52" s="83" t="s">
        <v>480</v>
      </c>
      <c r="S52" s="79" t="s">
        <v>501</v>
      </c>
      <c r="T52" s="79" t="s">
        <v>508</v>
      </c>
      <c r="U52" s="79"/>
      <c r="V52" s="83" t="s">
        <v>563</v>
      </c>
      <c r="W52" s="81">
        <v>43635.525405092594</v>
      </c>
      <c r="X52" s="83" t="s">
        <v>684</v>
      </c>
      <c r="Y52" s="79"/>
      <c r="Z52" s="79"/>
      <c r="AA52" s="85" t="s">
        <v>912</v>
      </c>
      <c r="AB52" s="79"/>
      <c r="AC52" s="79" t="b">
        <v>0</v>
      </c>
      <c r="AD52" s="79">
        <v>0</v>
      </c>
      <c r="AE52" s="85" t="s">
        <v>1111</v>
      </c>
      <c r="AF52" s="79" t="b">
        <v>0</v>
      </c>
      <c r="AG52" s="79" t="s">
        <v>1119</v>
      </c>
      <c r="AH52" s="79"/>
      <c r="AI52" s="85" t="s">
        <v>1111</v>
      </c>
      <c r="AJ52" s="79" t="b">
        <v>0</v>
      </c>
      <c r="AK52" s="79">
        <v>0</v>
      </c>
      <c r="AL52" s="85" t="s">
        <v>1111</v>
      </c>
      <c r="AM52" s="79" t="s">
        <v>1131</v>
      </c>
      <c r="AN52" s="79" t="b">
        <v>0</v>
      </c>
      <c r="AO52" s="85" t="s">
        <v>912</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9</v>
      </c>
      <c r="BK52" s="49">
        <v>100</v>
      </c>
      <c r="BL52" s="48">
        <v>9</v>
      </c>
    </row>
    <row r="53" spans="1:64" ht="15">
      <c r="A53" s="64" t="s">
        <v>243</v>
      </c>
      <c r="B53" s="64" t="s">
        <v>312</v>
      </c>
      <c r="C53" s="65" t="s">
        <v>2760</v>
      </c>
      <c r="D53" s="66">
        <v>5.333333333333334</v>
      </c>
      <c r="E53" s="67" t="s">
        <v>136</v>
      </c>
      <c r="F53" s="68">
        <v>30.142857142857142</v>
      </c>
      <c r="G53" s="65"/>
      <c r="H53" s="69"/>
      <c r="I53" s="70"/>
      <c r="J53" s="70"/>
      <c r="K53" s="34" t="s">
        <v>65</v>
      </c>
      <c r="L53" s="77">
        <v>53</v>
      </c>
      <c r="M53" s="77"/>
      <c r="N53" s="72"/>
      <c r="O53" s="79" t="s">
        <v>350</v>
      </c>
      <c r="P53" s="81">
        <v>43630.563796296294</v>
      </c>
      <c r="Q53" s="79" t="s">
        <v>374</v>
      </c>
      <c r="R53" s="79"/>
      <c r="S53" s="79"/>
      <c r="T53" s="79"/>
      <c r="U53" s="79"/>
      <c r="V53" s="83" t="s">
        <v>564</v>
      </c>
      <c r="W53" s="81">
        <v>43630.563796296294</v>
      </c>
      <c r="X53" s="83" t="s">
        <v>685</v>
      </c>
      <c r="Y53" s="79"/>
      <c r="Z53" s="79"/>
      <c r="AA53" s="85" t="s">
        <v>913</v>
      </c>
      <c r="AB53" s="79"/>
      <c r="AC53" s="79" t="b">
        <v>0</v>
      </c>
      <c r="AD53" s="79">
        <v>0</v>
      </c>
      <c r="AE53" s="85" t="s">
        <v>1111</v>
      </c>
      <c r="AF53" s="79" t="b">
        <v>0</v>
      </c>
      <c r="AG53" s="79" t="s">
        <v>1119</v>
      </c>
      <c r="AH53" s="79"/>
      <c r="AI53" s="85" t="s">
        <v>1111</v>
      </c>
      <c r="AJ53" s="79" t="b">
        <v>0</v>
      </c>
      <c r="AK53" s="79">
        <v>8</v>
      </c>
      <c r="AL53" s="85" t="s">
        <v>1075</v>
      </c>
      <c r="AM53" s="79" t="s">
        <v>1125</v>
      </c>
      <c r="AN53" s="79" t="b">
        <v>0</v>
      </c>
      <c r="AO53" s="85" t="s">
        <v>1075</v>
      </c>
      <c r="AP53" s="79" t="s">
        <v>176</v>
      </c>
      <c r="AQ53" s="79">
        <v>0</v>
      </c>
      <c r="AR53" s="79">
        <v>0</v>
      </c>
      <c r="AS53" s="79"/>
      <c r="AT53" s="79"/>
      <c r="AU53" s="79"/>
      <c r="AV53" s="79"/>
      <c r="AW53" s="79"/>
      <c r="AX53" s="79"/>
      <c r="AY53" s="79"/>
      <c r="AZ53" s="79"/>
      <c r="BA53">
        <v>3</v>
      </c>
      <c r="BB53" s="78" t="str">
        <f>REPLACE(INDEX(GroupVertices[Group],MATCH(Edges[[#This Row],[Vertex 1]],GroupVertices[Vertex],0)),1,1,"")</f>
        <v>2</v>
      </c>
      <c r="BC53" s="78" t="str">
        <f>REPLACE(INDEX(GroupVertices[Group],MATCH(Edges[[#This Row],[Vertex 2]],GroupVertices[Vertex],0)),1,1,"")</f>
        <v>2</v>
      </c>
      <c r="BD53" s="48">
        <v>0</v>
      </c>
      <c r="BE53" s="49">
        <v>0</v>
      </c>
      <c r="BF53" s="48">
        <v>0</v>
      </c>
      <c r="BG53" s="49">
        <v>0</v>
      </c>
      <c r="BH53" s="48">
        <v>0</v>
      </c>
      <c r="BI53" s="49">
        <v>0</v>
      </c>
      <c r="BJ53" s="48">
        <v>30</v>
      </c>
      <c r="BK53" s="49">
        <v>100</v>
      </c>
      <c r="BL53" s="48">
        <v>30</v>
      </c>
    </row>
    <row r="54" spans="1:64" ht="15">
      <c r="A54" s="64" t="s">
        <v>243</v>
      </c>
      <c r="B54" s="64" t="s">
        <v>312</v>
      </c>
      <c r="C54" s="65" t="s">
        <v>2760</v>
      </c>
      <c r="D54" s="66">
        <v>5.333333333333334</v>
      </c>
      <c r="E54" s="67" t="s">
        <v>136</v>
      </c>
      <c r="F54" s="68">
        <v>30.142857142857142</v>
      </c>
      <c r="G54" s="65"/>
      <c r="H54" s="69"/>
      <c r="I54" s="70"/>
      <c r="J54" s="70"/>
      <c r="K54" s="34" t="s">
        <v>65</v>
      </c>
      <c r="L54" s="77">
        <v>54</v>
      </c>
      <c r="M54" s="77"/>
      <c r="N54" s="72"/>
      <c r="O54" s="79" t="s">
        <v>350</v>
      </c>
      <c r="P54" s="81">
        <v>43634.78424768519</v>
      </c>
      <c r="Q54" s="79" t="s">
        <v>375</v>
      </c>
      <c r="R54" s="79"/>
      <c r="S54" s="79"/>
      <c r="T54" s="79"/>
      <c r="U54" s="79"/>
      <c r="V54" s="83" t="s">
        <v>564</v>
      </c>
      <c r="W54" s="81">
        <v>43634.78424768519</v>
      </c>
      <c r="X54" s="83" t="s">
        <v>686</v>
      </c>
      <c r="Y54" s="79"/>
      <c r="Z54" s="79"/>
      <c r="AA54" s="85" t="s">
        <v>914</v>
      </c>
      <c r="AB54" s="79"/>
      <c r="AC54" s="79" t="b">
        <v>0</v>
      </c>
      <c r="AD54" s="79">
        <v>0</v>
      </c>
      <c r="AE54" s="85" t="s">
        <v>1111</v>
      </c>
      <c r="AF54" s="79" t="b">
        <v>0</v>
      </c>
      <c r="AG54" s="79" t="s">
        <v>1119</v>
      </c>
      <c r="AH54" s="79"/>
      <c r="AI54" s="85" t="s">
        <v>1111</v>
      </c>
      <c r="AJ54" s="79" t="b">
        <v>0</v>
      </c>
      <c r="AK54" s="79">
        <v>5</v>
      </c>
      <c r="AL54" s="85" t="s">
        <v>1083</v>
      </c>
      <c r="AM54" s="79" t="s">
        <v>1125</v>
      </c>
      <c r="AN54" s="79" t="b">
        <v>0</v>
      </c>
      <c r="AO54" s="85" t="s">
        <v>1083</v>
      </c>
      <c r="AP54" s="79" t="s">
        <v>176</v>
      </c>
      <c r="AQ54" s="79">
        <v>0</v>
      </c>
      <c r="AR54" s="79">
        <v>0</v>
      </c>
      <c r="AS54" s="79"/>
      <c r="AT54" s="79"/>
      <c r="AU54" s="79"/>
      <c r="AV54" s="79"/>
      <c r="AW54" s="79"/>
      <c r="AX54" s="79"/>
      <c r="AY54" s="79"/>
      <c r="AZ54" s="79"/>
      <c r="BA54">
        <v>3</v>
      </c>
      <c r="BB54" s="78" t="str">
        <f>REPLACE(INDEX(GroupVertices[Group],MATCH(Edges[[#This Row],[Vertex 1]],GroupVertices[Vertex],0)),1,1,"")</f>
        <v>2</v>
      </c>
      <c r="BC54" s="78" t="str">
        <f>REPLACE(INDEX(GroupVertices[Group],MATCH(Edges[[#This Row],[Vertex 2]],GroupVertices[Vertex],0)),1,1,"")</f>
        <v>2</v>
      </c>
      <c r="BD54" s="48">
        <v>2</v>
      </c>
      <c r="BE54" s="49">
        <v>7.407407407407407</v>
      </c>
      <c r="BF54" s="48">
        <v>0</v>
      </c>
      <c r="BG54" s="49">
        <v>0</v>
      </c>
      <c r="BH54" s="48">
        <v>0</v>
      </c>
      <c r="BI54" s="49">
        <v>0</v>
      </c>
      <c r="BJ54" s="48">
        <v>25</v>
      </c>
      <c r="BK54" s="49">
        <v>92.5925925925926</v>
      </c>
      <c r="BL54" s="48">
        <v>27</v>
      </c>
    </row>
    <row r="55" spans="1:64" ht="15">
      <c r="A55" s="64" t="s">
        <v>243</v>
      </c>
      <c r="B55" s="64" t="s">
        <v>312</v>
      </c>
      <c r="C55" s="65" t="s">
        <v>2760</v>
      </c>
      <c r="D55" s="66">
        <v>5.333333333333334</v>
      </c>
      <c r="E55" s="67" t="s">
        <v>136</v>
      </c>
      <c r="F55" s="68">
        <v>30.142857142857142</v>
      </c>
      <c r="G55" s="65"/>
      <c r="H55" s="69"/>
      <c r="I55" s="70"/>
      <c r="J55" s="70"/>
      <c r="K55" s="34" t="s">
        <v>65</v>
      </c>
      <c r="L55" s="77">
        <v>55</v>
      </c>
      <c r="M55" s="77"/>
      <c r="N55" s="72"/>
      <c r="O55" s="79" t="s">
        <v>350</v>
      </c>
      <c r="P55" s="81">
        <v>43635.584872685184</v>
      </c>
      <c r="Q55" s="79" t="s">
        <v>372</v>
      </c>
      <c r="R55" s="79"/>
      <c r="S55" s="79"/>
      <c r="T55" s="79" t="s">
        <v>510</v>
      </c>
      <c r="U55" s="79"/>
      <c r="V55" s="83" t="s">
        <v>564</v>
      </c>
      <c r="W55" s="81">
        <v>43635.584872685184</v>
      </c>
      <c r="X55" s="83" t="s">
        <v>687</v>
      </c>
      <c r="Y55" s="79"/>
      <c r="Z55" s="79"/>
      <c r="AA55" s="85" t="s">
        <v>915</v>
      </c>
      <c r="AB55" s="79"/>
      <c r="AC55" s="79" t="b">
        <v>0</v>
      </c>
      <c r="AD55" s="79">
        <v>0</v>
      </c>
      <c r="AE55" s="85" t="s">
        <v>1111</v>
      </c>
      <c r="AF55" s="79" t="b">
        <v>0</v>
      </c>
      <c r="AG55" s="79" t="s">
        <v>1119</v>
      </c>
      <c r="AH55" s="79"/>
      <c r="AI55" s="85" t="s">
        <v>1111</v>
      </c>
      <c r="AJ55" s="79" t="b">
        <v>0</v>
      </c>
      <c r="AK55" s="79">
        <v>13</v>
      </c>
      <c r="AL55" s="85" t="s">
        <v>1085</v>
      </c>
      <c r="AM55" s="79" t="s">
        <v>1125</v>
      </c>
      <c r="AN55" s="79" t="b">
        <v>0</v>
      </c>
      <c r="AO55" s="85" t="s">
        <v>1085</v>
      </c>
      <c r="AP55" s="79" t="s">
        <v>176</v>
      </c>
      <c r="AQ55" s="79">
        <v>0</v>
      </c>
      <c r="AR55" s="79">
        <v>0</v>
      </c>
      <c r="AS55" s="79"/>
      <c r="AT55" s="79"/>
      <c r="AU55" s="79"/>
      <c r="AV55" s="79"/>
      <c r="AW55" s="79"/>
      <c r="AX55" s="79"/>
      <c r="AY55" s="79"/>
      <c r="AZ55" s="79"/>
      <c r="BA55">
        <v>3</v>
      </c>
      <c r="BB55" s="78" t="str">
        <f>REPLACE(INDEX(GroupVertices[Group],MATCH(Edges[[#This Row],[Vertex 1]],GroupVertices[Vertex],0)),1,1,"")</f>
        <v>2</v>
      </c>
      <c r="BC55" s="78" t="str">
        <f>REPLACE(INDEX(GroupVertices[Group],MATCH(Edges[[#This Row],[Vertex 2]],GroupVertices[Vertex],0)),1,1,"")</f>
        <v>2</v>
      </c>
      <c r="BD55" s="48">
        <v>0</v>
      </c>
      <c r="BE55" s="49">
        <v>0</v>
      </c>
      <c r="BF55" s="48">
        <v>1</v>
      </c>
      <c r="BG55" s="49">
        <v>4.166666666666667</v>
      </c>
      <c r="BH55" s="48">
        <v>0</v>
      </c>
      <c r="BI55" s="49">
        <v>0</v>
      </c>
      <c r="BJ55" s="48">
        <v>23</v>
      </c>
      <c r="BK55" s="49">
        <v>95.83333333333333</v>
      </c>
      <c r="BL55" s="48">
        <v>24</v>
      </c>
    </row>
    <row r="56" spans="1:64" ht="15">
      <c r="A56" s="64" t="s">
        <v>244</v>
      </c>
      <c r="B56" s="64" t="s">
        <v>244</v>
      </c>
      <c r="C56" s="65" t="s">
        <v>2758</v>
      </c>
      <c r="D56" s="66">
        <v>3</v>
      </c>
      <c r="E56" s="67" t="s">
        <v>132</v>
      </c>
      <c r="F56" s="68">
        <v>32</v>
      </c>
      <c r="G56" s="65"/>
      <c r="H56" s="69"/>
      <c r="I56" s="70"/>
      <c r="J56" s="70"/>
      <c r="K56" s="34" t="s">
        <v>65</v>
      </c>
      <c r="L56" s="77">
        <v>56</v>
      </c>
      <c r="M56" s="77"/>
      <c r="N56" s="72"/>
      <c r="O56" s="79" t="s">
        <v>176</v>
      </c>
      <c r="P56" s="81">
        <v>43635.587476851855</v>
      </c>
      <c r="Q56" s="79" t="s">
        <v>376</v>
      </c>
      <c r="R56" s="79"/>
      <c r="S56" s="79"/>
      <c r="T56" s="79" t="s">
        <v>511</v>
      </c>
      <c r="U56" s="83" t="s">
        <v>522</v>
      </c>
      <c r="V56" s="83" t="s">
        <v>522</v>
      </c>
      <c r="W56" s="81">
        <v>43635.587476851855</v>
      </c>
      <c r="X56" s="83" t="s">
        <v>688</v>
      </c>
      <c r="Y56" s="79"/>
      <c r="Z56" s="79"/>
      <c r="AA56" s="85" t="s">
        <v>916</v>
      </c>
      <c r="AB56" s="79"/>
      <c r="AC56" s="79" t="b">
        <v>0</v>
      </c>
      <c r="AD56" s="79">
        <v>1</v>
      </c>
      <c r="AE56" s="85" t="s">
        <v>1111</v>
      </c>
      <c r="AF56" s="79" t="b">
        <v>0</v>
      </c>
      <c r="AG56" s="79" t="s">
        <v>1120</v>
      </c>
      <c r="AH56" s="79"/>
      <c r="AI56" s="85" t="s">
        <v>1111</v>
      </c>
      <c r="AJ56" s="79" t="b">
        <v>0</v>
      </c>
      <c r="AK56" s="79">
        <v>0</v>
      </c>
      <c r="AL56" s="85" t="s">
        <v>1111</v>
      </c>
      <c r="AM56" s="79" t="s">
        <v>1128</v>
      </c>
      <c r="AN56" s="79" t="b">
        <v>0</v>
      </c>
      <c r="AO56" s="85" t="s">
        <v>916</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2</v>
      </c>
      <c r="BK56" s="49">
        <v>100</v>
      </c>
      <c r="BL56" s="48">
        <v>2</v>
      </c>
    </row>
    <row r="57" spans="1:64" ht="15">
      <c r="A57" s="64" t="s">
        <v>245</v>
      </c>
      <c r="B57" s="64" t="s">
        <v>245</v>
      </c>
      <c r="C57" s="65" t="s">
        <v>2758</v>
      </c>
      <c r="D57" s="66">
        <v>3</v>
      </c>
      <c r="E57" s="67" t="s">
        <v>132</v>
      </c>
      <c r="F57" s="68">
        <v>32</v>
      </c>
      <c r="G57" s="65"/>
      <c r="H57" s="69"/>
      <c r="I57" s="70"/>
      <c r="J57" s="70"/>
      <c r="K57" s="34" t="s">
        <v>65</v>
      </c>
      <c r="L57" s="77">
        <v>57</v>
      </c>
      <c r="M57" s="77"/>
      <c r="N57" s="72"/>
      <c r="O57" s="79" t="s">
        <v>176</v>
      </c>
      <c r="P57" s="81">
        <v>43635.599027777775</v>
      </c>
      <c r="Q57" s="79" t="s">
        <v>377</v>
      </c>
      <c r="R57" s="79"/>
      <c r="S57" s="79"/>
      <c r="T57" s="79" t="s">
        <v>511</v>
      </c>
      <c r="U57" s="83" t="s">
        <v>523</v>
      </c>
      <c r="V57" s="83" t="s">
        <v>523</v>
      </c>
      <c r="W57" s="81">
        <v>43635.599027777775</v>
      </c>
      <c r="X57" s="83" t="s">
        <v>689</v>
      </c>
      <c r="Y57" s="79"/>
      <c r="Z57" s="79"/>
      <c r="AA57" s="85" t="s">
        <v>917</v>
      </c>
      <c r="AB57" s="79"/>
      <c r="AC57" s="79" t="b">
        <v>0</v>
      </c>
      <c r="AD57" s="79">
        <v>2</v>
      </c>
      <c r="AE57" s="85" t="s">
        <v>1111</v>
      </c>
      <c r="AF57" s="79" t="b">
        <v>0</v>
      </c>
      <c r="AG57" s="79" t="s">
        <v>1120</v>
      </c>
      <c r="AH57" s="79"/>
      <c r="AI57" s="85" t="s">
        <v>1111</v>
      </c>
      <c r="AJ57" s="79" t="b">
        <v>0</v>
      </c>
      <c r="AK57" s="79">
        <v>0</v>
      </c>
      <c r="AL57" s="85" t="s">
        <v>1111</v>
      </c>
      <c r="AM57" s="79" t="s">
        <v>1128</v>
      </c>
      <c r="AN57" s="79" t="b">
        <v>0</v>
      </c>
      <c r="AO57" s="85" t="s">
        <v>917</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2</v>
      </c>
      <c r="BK57" s="49">
        <v>100</v>
      </c>
      <c r="BL57" s="48">
        <v>2</v>
      </c>
    </row>
    <row r="58" spans="1:64" ht="15">
      <c r="A58" s="64" t="s">
        <v>246</v>
      </c>
      <c r="B58" s="64" t="s">
        <v>340</v>
      </c>
      <c r="C58" s="65" t="s">
        <v>2758</v>
      </c>
      <c r="D58" s="66">
        <v>3</v>
      </c>
      <c r="E58" s="67" t="s">
        <v>132</v>
      </c>
      <c r="F58" s="68">
        <v>32</v>
      </c>
      <c r="G58" s="65"/>
      <c r="H58" s="69"/>
      <c r="I58" s="70"/>
      <c r="J58" s="70"/>
      <c r="K58" s="34" t="s">
        <v>65</v>
      </c>
      <c r="L58" s="77">
        <v>58</v>
      </c>
      <c r="M58" s="77"/>
      <c r="N58" s="72"/>
      <c r="O58" s="79" t="s">
        <v>351</v>
      </c>
      <c r="P58" s="81">
        <v>43635.60136574074</v>
      </c>
      <c r="Q58" s="79" t="s">
        <v>378</v>
      </c>
      <c r="R58" s="79"/>
      <c r="S58" s="79"/>
      <c r="T58" s="79" t="s">
        <v>508</v>
      </c>
      <c r="U58" s="79"/>
      <c r="V58" s="83" t="s">
        <v>565</v>
      </c>
      <c r="W58" s="81">
        <v>43635.60136574074</v>
      </c>
      <c r="X58" s="83" t="s">
        <v>690</v>
      </c>
      <c r="Y58" s="79"/>
      <c r="Z58" s="79"/>
      <c r="AA58" s="85" t="s">
        <v>918</v>
      </c>
      <c r="AB58" s="85" t="s">
        <v>1107</v>
      </c>
      <c r="AC58" s="79" t="b">
        <v>0</v>
      </c>
      <c r="AD58" s="79">
        <v>0</v>
      </c>
      <c r="AE58" s="85" t="s">
        <v>1113</v>
      </c>
      <c r="AF58" s="79" t="b">
        <v>0</v>
      </c>
      <c r="AG58" s="79" t="s">
        <v>1119</v>
      </c>
      <c r="AH58" s="79"/>
      <c r="AI58" s="85" t="s">
        <v>1111</v>
      </c>
      <c r="AJ58" s="79" t="b">
        <v>0</v>
      </c>
      <c r="AK58" s="79">
        <v>0</v>
      </c>
      <c r="AL58" s="85" t="s">
        <v>1111</v>
      </c>
      <c r="AM58" s="79" t="s">
        <v>1126</v>
      </c>
      <c r="AN58" s="79" t="b">
        <v>0</v>
      </c>
      <c r="AO58" s="85" t="s">
        <v>1107</v>
      </c>
      <c r="AP58" s="79" t="s">
        <v>176</v>
      </c>
      <c r="AQ58" s="79">
        <v>0</v>
      </c>
      <c r="AR58" s="79">
        <v>0</v>
      </c>
      <c r="AS58" s="79"/>
      <c r="AT58" s="79"/>
      <c r="AU58" s="79"/>
      <c r="AV58" s="79"/>
      <c r="AW58" s="79"/>
      <c r="AX58" s="79"/>
      <c r="AY58" s="79"/>
      <c r="AZ58" s="79"/>
      <c r="BA58">
        <v>1</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7</v>
      </c>
      <c r="BK58" s="49">
        <v>100</v>
      </c>
      <c r="BL58" s="48">
        <v>7</v>
      </c>
    </row>
    <row r="59" spans="1:64" ht="15">
      <c r="A59" s="64" t="s">
        <v>247</v>
      </c>
      <c r="B59" s="64" t="s">
        <v>341</v>
      </c>
      <c r="C59" s="65" t="s">
        <v>2758</v>
      </c>
      <c r="D59" s="66">
        <v>3</v>
      </c>
      <c r="E59" s="67" t="s">
        <v>132</v>
      </c>
      <c r="F59" s="68">
        <v>32</v>
      </c>
      <c r="G59" s="65"/>
      <c r="H59" s="69"/>
      <c r="I59" s="70"/>
      <c r="J59" s="70"/>
      <c r="K59" s="34" t="s">
        <v>65</v>
      </c>
      <c r="L59" s="77">
        <v>59</v>
      </c>
      <c r="M59" s="77"/>
      <c r="N59" s="72"/>
      <c r="O59" s="79" t="s">
        <v>351</v>
      </c>
      <c r="P59" s="81">
        <v>43635.61688657408</v>
      </c>
      <c r="Q59" s="79" t="s">
        <v>379</v>
      </c>
      <c r="R59" s="79"/>
      <c r="S59" s="79"/>
      <c r="T59" s="79" t="s">
        <v>508</v>
      </c>
      <c r="U59" s="79"/>
      <c r="V59" s="83" t="s">
        <v>566</v>
      </c>
      <c r="W59" s="81">
        <v>43635.61688657408</v>
      </c>
      <c r="X59" s="83" t="s">
        <v>691</v>
      </c>
      <c r="Y59" s="79"/>
      <c r="Z59" s="79"/>
      <c r="AA59" s="85" t="s">
        <v>919</v>
      </c>
      <c r="AB59" s="79"/>
      <c r="AC59" s="79" t="b">
        <v>0</v>
      </c>
      <c r="AD59" s="79">
        <v>2</v>
      </c>
      <c r="AE59" s="85" t="s">
        <v>1114</v>
      </c>
      <c r="AF59" s="79" t="b">
        <v>0</v>
      </c>
      <c r="AG59" s="79" t="s">
        <v>1119</v>
      </c>
      <c r="AH59" s="79"/>
      <c r="AI59" s="85" t="s">
        <v>1111</v>
      </c>
      <c r="AJ59" s="79" t="b">
        <v>0</v>
      </c>
      <c r="AK59" s="79">
        <v>2</v>
      </c>
      <c r="AL59" s="85" t="s">
        <v>1111</v>
      </c>
      <c r="AM59" s="79" t="s">
        <v>1126</v>
      </c>
      <c r="AN59" s="79" t="b">
        <v>0</v>
      </c>
      <c r="AO59" s="85" t="s">
        <v>919</v>
      </c>
      <c r="AP59" s="79" t="s">
        <v>176</v>
      </c>
      <c r="AQ59" s="79">
        <v>0</v>
      </c>
      <c r="AR59" s="79">
        <v>0</v>
      </c>
      <c r="AS59" s="79" t="s">
        <v>1135</v>
      </c>
      <c r="AT59" s="79" t="s">
        <v>1137</v>
      </c>
      <c r="AU59" s="79" t="s">
        <v>1138</v>
      </c>
      <c r="AV59" s="79" t="s">
        <v>1139</v>
      </c>
      <c r="AW59" s="79" t="s">
        <v>1141</v>
      </c>
      <c r="AX59" s="79" t="s">
        <v>1143</v>
      </c>
      <c r="AY59" s="79" t="s">
        <v>1145</v>
      </c>
      <c r="AZ59" s="83" t="s">
        <v>1146</v>
      </c>
      <c r="BA59">
        <v>1</v>
      </c>
      <c r="BB59" s="78" t="str">
        <f>REPLACE(INDEX(GroupVertices[Group],MATCH(Edges[[#This Row],[Vertex 1]],GroupVertices[Vertex],0)),1,1,"")</f>
        <v>2</v>
      </c>
      <c r="BC59" s="78" t="str">
        <f>REPLACE(INDEX(GroupVertices[Group],MATCH(Edges[[#This Row],[Vertex 2]],GroupVertices[Vertex],0)),1,1,"")</f>
        <v>2</v>
      </c>
      <c r="BD59" s="48">
        <v>2</v>
      </c>
      <c r="BE59" s="49">
        <v>22.22222222222222</v>
      </c>
      <c r="BF59" s="48">
        <v>0</v>
      </c>
      <c r="BG59" s="49">
        <v>0</v>
      </c>
      <c r="BH59" s="48">
        <v>0</v>
      </c>
      <c r="BI59" s="49">
        <v>0</v>
      </c>
      <c r="BJ59" s="48">
        <v>7</v>
      </c>
      <c r="BK59" s="49">
        <v>77.77777777777777</v>
      </c>
      <c r="BL59" s="48">
        <v>9</v>
      </c>
    </row>
    <row r="60" spans="1:64" ht="15">
      <c r="A60" s="64" t="s">
        <v>248</v>
      </c>
      <c r="B60" s="64" t="s">
        <v>335</v>
      </c>
      <c r="C60" s="65" t="s">
        <v>2758</v>
      </c>
      <c r="D60" s="66">
        <v>3</v>
      </c>
      <c r="E60" s="67" t="s">
        <v>132</v>
      </c>
      <c r="F60" s="68">
        <v>32</v>
      </c>
      <c r="G60" s="65"/>
      <c r="H60" s="69"/>
      <c r="I60" s="70"/>
      <c r="J60" s="70"/>
      <c r="K60" s="34" t="s">
        <v>65</v>
      </c>
      <c r="L60" s="77">
        <v>60</v>
      </c>
      <c r="M60" s="77"/>
      <c r="N60" s="72"/>
      <c r="O60" s="79" t="s">
        <v>350</v>
      </c>
      <c r="P60" s="81">
        <v>43635.61767361111</v>
      </c>
      <c r="Q60" s="79" t="s">
        <v>380</v>
      </c>
      <c r="R60" s="79"/>
      <c r="S60" s="79"/>
      <c r="T60" s="79" t="s">
        <v>508</v>
      </c>
      <c r="U60" s="79"/>
      <c r="V60" s="83" t="s">
        <v>567</v>
      </c>
      <c r="W60" s="81">
        <v>43635.61767361111</v>
      </c>
      <c r="X60" s="83" t="s">
        <v>692</v>
      </c>
      <c r="Y60" s="79"/>
      <c r="Z60" s="79"/>
      <c r="AA60" s="85" t="s">
        <v>920</v>
      </c>
      <c r="AB60" s="79"/>
      <c r="AC60" s="79" t="b">
        <v>0</v>
      </c>
      <c r="AD60" s="79">
        <v>0</v>
      </c>
      <c r="AE60" s="85" t="s">
        <v>1111</v>
      </c>
      <c r="AF60" s="79" t="b">
        <v>1</v>
      </c>
      <c r="AG60" s="79" t="s">
        <v>1119</v>
      </c>
      <c r="AH60" s="79"/>
      <c r="AI60" s="85" t="s">
        <v>1121</v>
      </c>
      <c r="AJ60" s="79" t="b">
        <v>0</v>
      </c>
      <c r="AK60" s="79">
        <v>13</v>
      </c>
      <c r="AL60" s="85" t="s">
        <v>1103</v>
      </c>
      <c r="AM60" s="79" t="s">
        <v>1126</v>
      </c>
      <c r="AN60" s="79" t="b">
        <v>0</v>
      </c>
      <c r="AO60" s="85" t="s">
        <v>1103</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4</v>
      </c>
      <c r="BF60" s="48">
        <v>0</v>
      </c>
      <c r="BG60" s="49">
        <v>0</v>
      </c>
      <c r="BH60" s="48">
        <v>0</v>
      </c>
      <c r="BI60" s="49">
        <v>0</v>
      </c>
      <c r="BJ60" s="48">
        <v>24</v>
      </c>
      <c r="BK60" s="49">
        <v>96</v>
      </c>
      <c r="BL60" s="48">
        <v>25</v>
      </c>
    </row>
    <row r="61" spans="1:64" ht="15">
      <c r="A61" s="64" t="s">
        <v>249</v>
      </c>
      <c r="B61" s="64" t="s">
        <v>312</v>
      </c>
      <c r="C61" s="65" t="s">
        <v>2760</v>
      </c>
      <c r="D61" s="66">
        <v>5.333333333333334</v>
      </c>
      <c r="E61" s="67" t="s">
        <v>136</v>
      </c>
      <c r="F61" s="68">
        <v>30.142857142857142</v>
      </c>
      <c r="G61" s="65"/>
      <c r="H61" s="69"/>
      <c r="I61" s="70"/>
      <c r="J61" s="70"/>
      <c r="K61" s="34" t="s">
        <v>65</v>
      </c>
      <c r="L61" s="77">
        <v>61</v>
      </c>
      <c r="M61" s="77"/>
      <c r="N61" s="72"/>
      <c r="O61" s="79" t="s">
        <v>350</v>
      </c>
      <c r="P61" s="81">
        <v>43635.61184027778</v>
      </c>
      <c r="Q61" s="79" t="s">
        <v>381</v>
      </c>
      <c r="R61" s="79"/>
      <c r="S61" s="79"/>
      <c r="T61" s="79"/>
      <c r="U61" s="79"/>
      <c r="V61" s="83" t="s">
        <v>568</v>
      </c>
      <c r="W61" s="81">
        <v>43635.61184027778</v>
      </c>
      <c r="X61" s="83" t="s">
        <v>693</v>
      </c>
      <c r="Y61" s="79"/>
      <c r="Z61" s="79"/>
      <c r="AA61" s="85" t="s">
        <v>921</v>
      </c>
      <c r="AB61" s="79"/>
      <c r="AC61" s="79" t="b">
        <v>0</v>
      </c>
      <c r="AD61" s="79">
        <v>0</v>
      </c>
      <c r="AE61" s="85" t="s">
        <v>1111</v>
      </c>
      <c r="AF61" s="79" t="b">
        <v>1</v>
      </c>
      <c r="AG61" s="79" t="s">
        <v>1119</v>
      </c>
      <c r="AH61" s="79"/>
      <c r="AI61" s="85" t="s">
        <v>1122</v>
      </c>
      <c r="AJ61" s="79" t="b">
        <v>0</v>
      </c>
      <c r="AK61" s="79">
        <v>5</v>
      </c>
      <c r="AL61" s="85" t="s">
        <v>1093</v>
      </c>
      <c r="AM61" s="79" t="s">
        <v>1128</v>
      </c>
      <c r="AN61" s="79" t="b">
        <v>0</v>
      </c>
      <c r="AO61" s="85" t="s">
        <v>1093</v>
      </c>
      <c r="AP61" s="79" t="s">
        <v>176</v>
      </c>
      <c r="AQ61" s="79">
        <v>0</v>
      </c>
      <c r="AR61" s="79">
        <v>0</v>
      </c>
      <c r="AS61" s="79"/>
      <c r="AT61" s="79"/>
      <c r="AU61" s="79"/>
      <c r="AV61" s="79"/>
      <c r="AW61" s="79"/>
      <c r="AX61" s="79"/>
      <c r="AY61" s="79"/>
      <c r="AZ61" s="79"/>
      <c r="BA61">
        <v>3</v>
      </c>
      <c r="BB61" s="78" t="str">
        <f>REPLACE(INDEX(GroupVertices[Group],MATCH(Edges[[#This Row],[Vertex 1]],GroupVertices[Vertex],0)),1,1,"")</f>
        <v>2</v>
      </c>
      <c r="BC61" s="78" t="str">
        <f>REPLACE(INDEX(GroupVertices[Group],MATCH(Edges[[#This Row],[Vertex 2]],GroupVertices[Vertex],0)),1,1,"")</f>
        <v>2</v>
      </c>
      <c r="BD61" s="48">
        <v>1</v>
      </c>
      <c r="BE61" s="49">
        <v>4.166666666666667</v>
      </c>
      <c r="BF61" s="48">
        <v>1</v>
      </c>
      <c r="BG61" s="49">
        <v>4.166666666666667</v>
      </c>
      <c r="BH61" s="48">
        <v>0</v>
      </c>
      <c r="BI61" s="49">
        <v>0</v>
      </c>
      <c r="BJ61" s="48">
        <v>22</v>
      </c>
      <c r="BK61" s="49">
        <v>91.66666666666667</v>
      </c>
      <c r="BL61" s="48">
        <v>24</v>
      </c>
    </row>
    <row r="62" spans="1:64" ht="15">
      <c r="A62" s="64" t="s">
        <v>249</v>
      </c>
      <c r="B62" s="64" t="s">
        <v>312</v>
      </c>
      <c r="C62" s="65" t="s">
        <v>2760</v>
      </c>
      <c r="D62" s="66">
        <v>5.333333333333334</v>
      </c>
      <c r="E62" s="67" t="s">
        <v>136</v>
      </c>
      <c r="F62" s="68">
        <v>30.142857142857142</v>
      </c>
      <c r="G62" s="65"/>
      <c r="H62" s="69"/>
      <c r="I62" s="70"/>
      <c r="J62" s="70"/>
      <c r="K62" s="34" t="s">
        <v>65</v>
      </c>
      <c r="L62" s="77">
        <v>62</v>
      </c>
      <c r="M62" s="77"/>
      <c r="N62" s="72"/>
      <c r="O62" s="79" t="s">
        <v>350</v>
      </c>
      <c r="P62" s="81">
        <v>43635.61853009259</v>
      </c>
      <c r="Q62" s="79" t="s">
        <v>382</v>
      </c>
      <c r="R62" s="79"/>
      <c r="S62" s="79"/>
      <c r="T62" s="79"/>
      <c r="U62" s="79"/>
      <c r="V62" s="83" t="s">
        <v>568</v>
      </c>
      <c r="W62" s="81">
        <v>43635.61853009259</v>
      </c>
      <c r="X62" s="83" t="s">
        <v>694</v>
      </c>
      <c r="Y62" s="79"/>
      <c r="Z62" s="79"/>
      <c r="AA62" s="85" t="s">
        <v>922</v>
      </c>
      <c r="AB62" s="79"/>
      <c r="AC62" s="79" t="b">
        <v>0</v>
      </c>
      <c r="AD62" s="79">
        <v>0</v>
      </c>
      <c r="AE62" s="85" t="s">
        <v>1111</v>
      </c>
      <c r="AF62" s="79" t="b">
        <v>0</v>
      </c>
      <c r="AG62" s="79" t="s">
        <v>1119</v>
      </c>
      <c r="AH62" s="79"/>
      <c r="AI62" s="85" t="s">
        <v>1111</v>
      </c>
      <c r="AJ62" s="79" t="b">
        <v>0</v>
      </c>
      <c r="AK62" s="79">
        <v>21</v>
      </c>
      <c r="AL62" s="85" t="s">
        <v>1031</v>
      </c>
      <c r="AM62" s="79" t="s">
        <v>1128</v>
      </c>
      <c r="AN62" s="79" t="b">
        <v>0</v>
      </c>
      <c r="AO62" s="85" t="s">
        <v>1031</v>
      </c>
      <c r="AP62" s="79" t="s">
        <v>176</v>
      </c>
      <c r="AQ62" s="79">
        <v>0</v>
      </c>
      <c r="AR62" s="79">
        <v>0</v>
      </c>
      <c r="AS62" s="79"/>
      <c r="AT62" s="79"/>
      <c r="AU62" s="79"/>
      <c r="AV62" s="79"/>
      <c r="AW62" s="79"/>
      <c r="AX62" s="79"/>
      <c r="AY62" s="79"/>
      <c r="AZ62" s="79"/>
      <c r="BA62">
        <v>3</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249</v>
      </c>
      <c r="B63" s="64" t="s">
        <v>315</v>
      </c>
      <c r="C63" s="65" t="s">
        <v>2758</v>
      </c>
      <c r="D63" s="66">
        <v>3</v>
      </c>
      <c r="E63" s="67" t="s">
        <v>132</v>
      </c>
      <c r="F63" s="68">
        <v>32</v>
      </c>
      <c r="G63" s="65"/>
      <c r="H63" s="69"/>
      <c r="I63" s="70"/>
      <c r="J63" s="70"/>
      <c r="K63" s="34" t="s">
        <v>65</v>
      </c>
      <c r="L63" s="77">
        <v>63</v>
      </c>
      <c r="M63" s="77"/>
      <c r="N63" s="72"/>
      <c r="O63" s="79" t="s">
        <v>350</v>
      </c>
      <c r="P63" s="81">
        <v>43635.61853009259</v>
      </c>
      <c r="Q63" s="79" t="s">
        <v>382</v>
      </c>
      <c r="R63" s="79"/>
      <c r="S63" s="79"/>
      <c r="T63" s="79"/>
      <c r="U63" s="79"/>
      <c r="V63" s="83" t="s">
        <v>568</v>
      </c>
      <c r="W63" s="81">
        <v>43635.61853009259</v>
      </c>
      <c r="X63" s="83" t="s">
        <v>694</v>
      </c>
      <c r="Y63" s="79"/>
      <c r="Z63" s="79"/>
      <c r="AA63" s="85" t="s">
        <v>922</v>
      </c>
      <c r="AB63" s="79"/>
      <c r="AC63" s="79" t="b">
        <v>0</v>
      </c>
      <c r="AD63" s="79">
        <v>0</v>
      </c>
      <c r="AE63" s="85" t="s">
        <v>1111</v>
      </c>
      <c r="AF63" s="79" t="b">
        <v>0</v>
      </c>
      <c r="AG63" s="79" t="s">
        <v>1119</v>
      </c>
      <c r="AH63" s="79"/>
      <c r="AI63" s="85" t="s">
        <v>1111</v>
      </c>
      <c r="AJ63" s="79" t="b">
        <v>0</v>
      </c>
      <c r="AK63" s="79">
        <v>21</v>
      </c>
      <c r="AL63" s="85" t="s">
        <v>1031</v>
      </c>
      <c r="AM63" s="79" t="s">
        <v>1128</v>
      </c>
      <c r="AN63" s="79" t="b">
        <v>0</v>
      </c>
      <c r="AO63" s="85" t="s">
        <v>1031</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1</v>
      </c>
      <c r="BG63" s="49">
        <v>4.761904761904762</v>
      </c>
      <c r="BH63" s="48">
        <v>0</v>
      </c>
      <c r="BI63" s="49">
        <v>0</v>
      </c>
      <c r="BJ63" s="48">
        <v>20</v>
      </c>
      <c r="BK63" s="49">
        <v>95.23809523809524</v>
      </c>
      <c r="BL63" s="48">
        <v>21</v>
      </c>
    </row>
    <row r="64" spans="1:64" ht="15">
      <c r="A64" s="64" t="s">
        <v>249</v>
      </c>
      <c r="B64" s="64" t="s">
        <v>312</v>
      </c>
      <c r="C64" s="65" t="s">
        <v>2760</v>
      </c>
      <c r="D64" s="66">
        <v>5.333333333333334</v>
      </c>
      <c r="E64" s="67" t="s">
        <v>136</v>
      </c>
      <c r="F64" s="68">
        <v>30.142857142857142</v>
      </c>
      <c r="G64" s="65"/>
      <c r="H64" s="69"/>
      <c r="I64" s="70"/>
      <c r="J64" s="70"/>
      <c r="K64" s="34" t="s">
        <v>65</v>
      </c>
      <c r="L64" s="77">
        <v>64</v>
      </c>
      <c r="M64" s="77"/>
      <c r="N64" s="72"/>
      <c r="O64" s="79" t="s">
        <v>350</v>
      </c>
      <c r="P64" s="81">
        <v>43635.61965277778</v>
      </c>
      <c r="Q64" s="79" t="s">
        <v>383</v>
      </c>
      <c r="R64" s="79"/>
      <c r="S64" s="79"/>
      <c r="T64" s="79"/>
      <c r="U64" s="79"/>
      <c r="V64" s="83" t="s">
        <v>568</v>
      </c>
      <c r="W64" s="81">
        <v>43635.61965277778</v>
      </c>
      <c r="X64" s="83" t="s">
        <v>695</v>
      </c>
      <c r="Y64" s="79"/>
      <c r="Z64" s="79"/>
      <c r="AA64" s="85" t="s">
        <v>923</v>
      </c>
      <c r="AB64" s="79"/>
      <c r="AC64" s="79" t="b">
        <v>0</v>
      </c>
      <c r="AD64" s="79">
        <v>0</v>
      </c>
      <c r="AE64" s="85" t="s">
        <v>1111</v>
      </c>
      <c r="AF64" s="79" t="b">
        <v>0</v>
      </c>
      <c r="AG64" s="79" t="s">
        <v>1119</v>
      </c>
      <c r="AH64" s="79"/>
      <c r="AI64" s="85" t="s">
        <v>1111</v>
      </c>
      <c r="AJ64" s="79" t="b">
        <v>0</v>
      </c>
      <c r="AK64" s="79">
        <v>35</v>
      </c>
      <c r="AL64" s="85" t="s">
        <v>1097</v>
      </c>
      <c r="AM64" s="79" t="s">
        <v>1128</v>
      </c>
      <c r="AN64" s="79" t="b">
        <v>0</v>
      </c>
      <c r="AO64" s="85" t="s">
        <v>1097</v>
      </c>
      <c r="AP64" s="79" t="s">
        <v>176</v>
      </c>
      <c r="AQ64" s="79">
        <v>0</v>
      </c>
      <c r="AR64" s="79">
        <v>0</v>
      </c>
      <c r="AS64" s="79"/>
      <c r="AT64" s="79"/>
      <c r="AU64" s="79"/>
      <c r="AV64" s="79"/>
      <c r="AW64" s="79"/>
      <c r="AX64" s="79"/>
      <c r="AY64" s="79"/>
      <c r="AZ64" s="79"/>
      <c r="BA64">
        <v>3</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24</v>
      </c>
      <c r="BK64" s="49">
        <v>100</v>
      </c>
      <c r="BL64" s="48">
        <v>24</v>
      </c>
    </row>
    <row r="65" spans="1:64" ht="15">
      <c r="A65" s="64" t="s">
        <v>250</v>
      </c>
      <c r="B65" s="64" t="s">
        <v>250</v>
      </c>
      <c r="C65" s="65" t="s">
        <v>2758</v>
      </c>
      <c r="D65" s="66">
        <v>3</v>
      </c>
      <c r="E65" s="67" t="s">
        <v>132</v>
      </c>
      <c r="F65" s="68">
        <v>32</v>
      </c>
      <c r="G65" s="65"/>
      <c r="H65" s="69"/>
      <c r="I65" s="70"/>
      <c r="J65" s="70"/>
      <c r="K65" s="34" t="s">
        <v>65</v>
      </c>
      <c r="L65" s="77">
        <v>65</v>
      </c>
      <c r="M65" s="77"/>
      <c r="N65" s="72"/>
      <c r="O65" s="79" t="s">
        <v>176</v>
      </c>
      <c r="P65" s="81">
        <v>43635.628530092596</v>
      </c>
      <c r="Q65" s="79" t="s">
        <v>384</v>
      </c>
      <c r="R65" s="79"/>
      <c r="S65" s="79"/>
      <c r="T65" s="79" t="s">
        <v>508</v>
      </c>
      <c r="U65" s="79"/>
      <c r="V65" s="83" t="s">
        <v>569</v>
      </c>
      <c r="W65" s="81">
        <v>43635.628530092596</v>
      </c>
      <c r="X65" s="83" t="s">
        <v>696</v>
      </c>
      <c r="Y65" s="79"/>
      <c r="Z65" s="79"/>
      <c r="AA65" s="85" t="s">
        <v>924</v>
      </c>
      <c r="AB65" s="79"/>
      <c r="AC65" s="79" t="b">
        <v>0</v>
      </c>
      <c r="AD65" s="79">
        <v>4</v>
      </c>
      <c r="AE65" s="85" t="s">
        <v>1111</v>
      </c>
      <c r="AF65" s="79" t="b">
        <v>0</v>
      </c>
      <c r="AG65" s="79" t="s">
        <v>1119</v>
      </c>
      <c r="AH65" s="79"/>
      <c r="AI65" s="85" t="s">
        <v>1111</v>
      </c>
      <c r="AJ65" s="79" t="b">
        <v>0</v>
      </c>
      <c r="AK65" s="79">
        <v>1</v>
      </c>
      <c r="AL65" s="85" t="s">
        <v>1111</v>
      </c>
      <c r="AM65" s="79" t="s">
        <v>1126</v>
      </c>
      <c r="AN65" s="79" t="b">
        <v>0</v>
      </c>
      <c r="AO65" s="85" t="s">
        <v>924</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2</v>
      </c>
      <c r="BE65" s="49">
        <v>13.333333333333334</v>
      </c>
      <c r="BF65" s="48">
        <v>0</v>
      </c>
      <c r="BG65" s="49">
        <v>0</v>
      </c>
      <c r="BH65" s="48">
        <v>0</v>
      </c>
      <c r="BI65" s="49">
        <v>0</v>
      </c>
      <c r="BJ65" s="48">
        <v>13</v>
      </c>
      <c r="BK65" s="49">
        <v>86.66666666666667</v>
      </c>
      <c r="BL65" s="48">
        <v>15</v>
      </c>
    </row>
    <row r="66" spans="1:64" ht="15">
      <c r="A66" s="64" t="s">
        <v>251</v>
      </c>
      <c r="B66" s="64" t="s">
        <v>251</v>
      </c>
      <c r="C66" s="65" t="s">
        <v>2758</v>
      </c>
      <c r="D66" s="66">
        <v>3</v>
      </c>
      <c r="E66" s="67" t="s">
        <v>132</v>
      </c>
      <c r="F66" s="68">
        <v>32</v>
      </c>
      <c r="G66" s="65"/>
      <c r="H66" s="69"/>
      <c r="I66" s="70"/>
      <c r="J66" s="70"/>
      <c r="K66" s="34" t="s">
        <v>65</v>
      </c>
      <c r="L66" s="77">
        <v>66</v>
      </c>
      <c r="M66" s="77"/>
      <c r="N66" s="72"/>
      <c r="O66" s="79" t="s">
        <v>176</v>
      </c>
      <c r="P66" s="81">
        <v>43635.64193287037</v>
      </c>
      <c r="Q66" s="79" t="s">
        <v>385</v>
      </c>
      <c r="R66" s="83" t="s">
        <v>481</v>
      </c>
      <c r="S66" s="79" t="s">
        <v>500</v>
      </c>
      <c r="T66" s="79" t="s">
        <v>508</v>
      </c>
      <c r="U66" s="79"/>
      <c r="V66" s="83" t="s">
        <v>570</v>
      </c>
      <c r="W66" s="81">
        <v>43635.64193287037</v>
      </c>
      <c r="X66" s="83" t="s">
        <v>697</v>
      </c>
      <c r="Y66" s="79"/>
      <c r="Z66" s="79"/>
      <c r="AA66" s="85" t="s">
        <v>925</v>
      </c>
      <c r="AB66" s="79"/>
      <c r="AC66" s="79" t="b">
        <v>0</v>
      </c>
      <c r="AD66" s="79">
        <v>1</v>
      </c>
      <c r="AE66" s="85" t="s">
        <v>1111</v>
      </c>
      <c r="AF66" s="79" t="b">
        <v>1</v>
      </c>
      <c r="AG66" s="79" t="s">
        <v>1120</v>
      </c>
      <c r="AH66" s="79"/>
      <c r="AI66" s="85" t="s">
        <v>1103</v>
      </c>
      <c r="AJ66" s="79" t="b">
        <v>0</v>
      </c>
      <c r="AK66" s="79">
        <v>0</v>
      </c>
      <c r="AL66" s="85" t="s">
        <v>1111</v>
      </c>
      <c r="AM66" s="79" t="s">
        <v>1125</v>
      </c>
      <c r="AN66" s="79" t="b">
        <v>0</v>
      </c>
      <c r="AO66" s="85" t="s">
        <v>925</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v>
      </c>
      <c r="BK66" s="49">
        <v>100</v>
      </c>
      <c r="BL66" s="48">
        <v>1</v>
      </c>
    </row>
    <row r="67" spans="1:64" ht="15">
      <c r="A67" s="64" t="s">
        <v>252</v>
      </c>
      <c r="B67" s="64" t="s">
        <v>335</v>
      </c>
      <c r="C67" s="65" t="s">
        <v>2758</v>
      </c>
      <c r="D67" s="66">
        <v>3</v>
      </c>
      <c r="E67" s="67" t="s">
        <v>132</v>
      </c>
      <c r="F67" s="68">
        <v>32</v>
      </c>
      <c r="G67" s="65"/>
      <c r="H67" s="69"/>
      <c r="I67" s="70"/>
      <c r="J67" s="70"/>
      <c r="K67" s="34" t="s">
        <v>65</v>
      </c>
      <c r="L67" s="77">
        <v>67</v>
      </c>
      <c r="M67" s="77"/>
      <c r="N67" s="72"/>
      <c r="O67" s="79" t="s">
        <v>350</v>
      </c>
      <c r="P67" s="81">
        <v>43635.64486111111</v>
      </c>
      <c r="Q67" s="79" t="s">
        <v>380</v>
      </c>
      <c r="R67" s="79"/>
      <c r="S67" s="79"/>
      <c r="T67" s="79" t="s">
        <v>508</v>
      </c>
      <c r="U67" s="79"/>
      <c r="V67" s="83" t="s">
        <v>571</v>
      </c>
      <c r="W67" s="81">
        <v>43635.64486111111</v>
      </c>
      <c r="X67" s="83" t="s">
        <v>698</v>
      </c>
      <c r="Y67" s="79"/>
      <c r="Z67" s="79"/>
      <c r="AA67" s="85" t="s">
        <v>926</v>
      </c>
      <c r="AB67" s="79"/>
      <c r="AC67" s="79" t="b">
        <v>0</v>
      </c>
      <c r="AD67" s="79">
        <v>0</v>
      </c>
      <c r="AE67" s="85" t="s">
        <v>1111</v>
      </c>
      <c r="AF67" s="79" t="b">
        <v>1</v>
      </c>
      <c r="AG67" s="79" t="s">
        <v>1119</v>
      </c>
      <c r="AH67" s="79"/>
      <c r="AI67" s="85" t="s">
        <v>1121</v>
      </c>
      <c r="AJ67" s="79" t="b">
        <v>0</v>
      </c>
      <c r="AK67" s="79">
        <v>13</v>
      </c>
      <c r="AL67" s="85" t="s">
        <v>1103</v>
      </c>
      <c r="AM67" s="79" t="s">
        <v>1128</v>
      </c>
      <c r="AN67" s="79" t="b">
        <v>0</v>
      </c>
      <c r="AO67" s="85" t="s">
        <v>1103</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1</v>
      </c>
      <c r="BE67" s="49">
        <v>4</v>
      </c>
      <c r="BF67" s="48">
        <v>0</v>
      </c>
      <c r="BG67" s="49">
        <v>0</v>
      </c>
      <c r="BH67" s="48">
        <v>0</v>
      </c>
      <c r="BI67" s="49">
        <v>0</v>
      </c>
      <c r="BJ67" s="48">
        <v>24</v>
      </c>
      <c r="BK67" s="49">
        <v>96</v>
      </c>
      <c r="BL67" s="48">
        <v>25</v>
      </c>
    </row>
    <row r="68" spans="1:64" ht="15">
      <c r="A68" s="64" t="s">
        <v>253</v>
      </c>
      <c r="B68" s="64" t="s">
        <v>312</v>
      </c>
      <c r="C68" s="65" t="s">
        <v>2758</v>
      </c>
      <c r="D68" s="66">
        <v>3</v>
      </c>
      <c r="E68" s="67" t="s">
        <v>132</v>
      </c>
      <c r="F68" s="68">
        <v>32</v>
      </c>
      <c r="G68" s="65"/>
      <c r="H68" s="69"/>
      <c r="I68" s="70"/>
      <c r="J68" s="70"/>
      <c r="K68" s="34" t="s">
        <v>65</v>
      </c>
      <c r="L68" s="77">
        <v>68</v>
      </c>
      <c r="M68" s="77"/>
      <c r="N68" s="72"/>
      <c r="O68" s="79" t="s">
        <v>350</v>
      </c>
      <c r="P68" s="81">
        <v>43635.646828703706</v>
      </c>
      <c r="Q68" s="79" t="s">
        <v>383</v>
      </c>
      <c r="R68" s="79"/>
      <c r="S68" s="79"/>
      <c r="T68" s="79"/>
      <c r="U68" s="79"/>
      <c r="V68" s="83" t="s">
        <v>572</v>
      </c>
      <c r="W68" s="81">
        <v>43635.646828703706</v>
      </c>
      <c r="X68" s="83" t="s">
        <v>699</v>
      </c>
      <c r="Y68" s="79"/>
      <c r="Z68" s="79"/>
      <c r="AA68" s="85" t="s">
        <v>927</v>
      </c>
      <c r="AB68" s="79"/>
      <c r="AC68" s="79" t="b">
        <v>0</v>
      </c>
      <c r="AD68" s="79">
        <v>0</v>
      </c>
      <c r="AE68" s="85" t="s">
        <v>1111</v>
      </c>
      <c r="AF68" s="79" t="b">
        <v>0</v>
      </c>
      <c r="AG68" s="79" t="s">
        <v>1119</v>
      </c>
      <c r="AH68" s="79"/>
      <c r="AI68" s="85" t="s">
        <v>1111</v>
      </c>
      <c r="AJ68" s="79" t="b">
        <v>0</v>
      </c>
      <c r="AK68" s="79">
        <v>35</v>
      </c>
      <c r="AL68" s="85" t="s">
        <v>1097</v>
      </c>
      <c r="AM68" s="79" t="s">
        <v>1126</v>
      </c>
      <c r="AN68" s="79" t="b">
        <v>0</v>
      </c>
      <c r="AO68" s="85" t="s">
        <v>1097</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24</v>
      </c>
      <c r="BK68" s="49">
        <v>100</v>
      </c>
      <c r="BL68" s="48">
        <v>24</v>
      </c>
    </row>
    <row r="69" spans="1:64" ht="15">
      <c r="A69" s="64" t="s">
        <v>254</v>
      </c>
      <c r="B69" s="64" t="s">
        <v>312</v>
      </c>
      <c r="C69" s="65" t="s">
        <v>2758</v>
      </c>
      <c r="D69" s="66">
        <v>3</v>
      </c>
      <c r="E69" s="67" t="s">
        <v>132</v>
      </c>
      <c r="F69" s="68">
        <v>32</v>
      </c>
      <c r="G69" s="65"/>
      <c r="H69" s="69"/>
      <c r="I69" s="70"/>
      <c r="J69" s="70"/>
      <c r="K69" s="34" t="s">
        <v>65</v>
      </c>
      <c r="L69" s="77">
        <v>69</v>
      </c>
      <c r="M69" s="77"/>
      <c r="N69" s="72"/>
      <c r="O69" s="79" t="s">
        <v>350</v>
      </c>
      <c r="P69" s="81">
        <v>43635.65358796297</v>
      </c>
      <c r="Q69" s="79" t="s">
        <v>356</v>
      </c>
      <c r="R69" s="83" t="s">
        <v>476</v>
      </c>
      <c r="S69" s="79" t="s">
        <v>498</v>
      </c>
      <c r="T69" s="79" t="s">
        <v>508</v>
      </c>
      <c r="U69" s="79"/>
      <c r="V69" s="83" t="s">
        <v>573</v>
      </c>
      <c r="W69" s="81">
        <v>43635.65358796297</v>
      </c>
      <c r="X69" s="83" t="s">
        <v>700</v>
      </c>
      <c r="Y69" s="79"/>
      <c r="Z69" s="79"/>
      <c r="AA69" s="85" t="s">
        <v>928</v>
      </c>
      <c r="AB69" s="79"/>
      <c r="AC69" s="79" t="b">
        <v>0</v>
      </c>
      <c r="AD69" s="79">
        <v>0</v>
      </c>
      <c r="AE69" s="85" t="s">
        <v>1111</v>
      </c>
      <c r="AF69" s="79" t="b">
        <v>0</v>
      </c>
      <c r="AG69" s="79" t="s">
        <v>1119</v>
      </c>
      <c r="AH69" s="79"/>
      <c r="AI69" s="85" t="s">
        <v>1111</v>
      </c>
      <c r="AJ69" s="79" t="b">
        <v>0</v>
      </c>
      <c r="AK69" s="79">
        <v>91</v>
      </c>
      <c r="AL69" s="85" t="s">
        <v>1073</v>
      </c>
      <c r="AM69" s="79" t="s">
        <v>1127</v>
      </c>
      <c r="AN69" s="79" t="b">
        <v>0</v>
      </c>
      <c r="AO69" s="85" t="s">
        <v>1073</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0</v>
      </c>
      <c r="BE69" s="49">
        <v>0</v>
      </c>
      <c r="BF69" s="48">
        <v>0</v>
      </c>
      <c r="BG69" s="49">
        <v>0</v>
      </c>
      <c r="BH69" s="48">
        <v>0</v>
      </c>
      <c r="BI69" s="49">
        <v>0</v>
      </c>
      <c r="BJ69" s="48">
        <v>11</v>
      </c>
      <c r="BK69" s="49">
        <v>100</v>
      </c>
      <c r="BL69" s="48">
        <v>11</v>
      </c>
    </row>
    <row r="70" spans="1:64" ht="15">
      <c r="A70" s="64" t="s">
        <v>255</v>
      </c>
      <c r="B70" s="64" t="s">
        <v>312</v>
      </c>
      <c r="C70" s="65" t="s">
        <v>2758</v>
      </c>
      <c r="D70" s="66">
        <v>3</v>
      </c>
      <c r="E70" s="67" t="s">
        <v>132</v>
      </c>
      <c r="F70" s="68">
        <v>32</v>
      </c>
      <c r="G70" s="65"/>
      <c r="H70" s="69"/>
      <c r="I70" s="70"/>
      <c r="J70" s="70"/>
      <c r="K70" s="34" t="s">
        <v>65</v>
      </c>
      <c r="L70" s="77">
        <v>70</v>
      </c>
      <c r="M70" s="77"/>
      <c r="N70" s="72"/>
      <c r="O70" s="79" t="s">
        <v>350</v>
      </c>
      <c r="P70" s="81">
        <v>43635.65782407407</v>
      </c>
      <c r="Q70" s="79" t="s">
        <v>356</v>
      </c>
      <c r="R70" s="83" t="s">
        <v>476</v>
      </c>
      <c r="S70" s="79" t="s">
        <v>498</v>
      </c>
      <c r="T70" s="79" t="s">
        <v>508</v>
      </c>
      <c r="U70" s="79"/>
      <c r="V70" s="83" t="s">
        <v>574</v>
      </c>
      <c r="W70" s="81">
        <v>43635.65782407407</v>
      </c>
      <c r="X70" s="83" t="s">
        <v>701</v>
      </c>
      <c r="Y70" s="79"/>
      <c r="Z70" s="79"/>
      <c r="AA70" s="85" t="s">
        <v>929</v>
      </c>
      <c r="AB70" s="79"/>
      <c r="AC70" s="79" t="b">
        <v>0</v>
      </c>
      <c r="AD70" s="79">
        <v>0</v>
      </c>
      <c r="AE70" s="85" t="s">
        <v>1111</v>
      </c>
      <c r="AF70" s="79" t="b">
        <v>0</v>
      </c>
      <c r="AG70" s="79" t="s">
        <v>1119</v>
      </c>
      <c r="AH70" s="79"/>
      <c r="AI70" s="85" t="s">
        <v>1111</v>
      </c>
      <c r="AJ70" s="79" t="b">
        <v>0</v>
      </c>
      <c r="AK70" s="79">
        <v>91</v>
      </c>
      <c r="AL70" s="85" t="s">
        <v>1073</v>
      </c>
      <c r="AM70" s="79" t="s">
        <v>1128</v>
      </c>
      <c r="AN70" s="79" t="b">
        <v>0</v>
      </c>
      <c r="AO70" s="85" t="s">
        <v>1073</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11</v>
      </c>
      <c r="BK70" s="49">
        <v>100</v>
      </c>
      <c r="BL70" s="48">
        <v>11</v>
      </c>
    </row>
    <row r="71" spans="1:64" ht="15">
      <c r="A71" s="64" t="s">
        <v>256</v>
      </c>
      <c r="B71" s="64" t="s">
        <v>256</v>
      </c>
      <c r="C71" s="65" t="s">
        <v>2758</v>
      </c>
      <c r="D71" s="66">
        <v>3</v>
      </c>
      <c r="E71" s="67" t="s">
        <v>132</v>
      </c>
      <c r="F71" s="68">
        <v>32</v>
      </c>
      <c r="G71" s="65"/>
      <c r="H71" s="69"/>
      <c r="I71" s="70"/>
      <c r="J71" s="70"/>
      <c r="K71" s="34" t="s">
        <v>65</v>
      </c>
      <c r="L71" s="77">
        <v>71</v>
      </c>
      <c r="M71" s="77"/>
      <c r="N71" s="72"/>
      <c r="O71" s="79" t="s">
        <v>176</v>
      </c>
      <c r="P71" s="81">
        <v>43635.67091435185</v>
      </c>
      <c r="Q71" s="79" t="s">
        <v>386</v>
      </c>
      <c r="R71" s="83" t="s">
        <v>482</v>
      </c>
      <c r="S71" s="79" t="s">
        <v>502</v>
      </c>
      <c r="T71" s="79" t="s">
        <v>508</v>
      </c>
      <c r="U71" s="79"/>
      <c r="V71" s="83" t="s">
        <v>575</v>
      </c>
      <c r="W71" s="81">
        <v>43635.67091435185</v>
      </c>
      <c r="X71" s="83" t="s">
        <v>702</v>
      </c>
      <c r="Y71" s="79"/>
      <c r="Z71" s="79"/>
      <c r="AA71" s="85" t="s">
        <v>930</v>
      </c>
      <c r="AB71" s="79"/>
      <c r="AC71" s="79" t="b">
        <v>0</v>
      </c>
      <c r="AD71" s="79">
        <v>3</v>
      </c>
      <c r="AE71" s="85" t="s">
        <v>1111</v>
      </c>
      <c r="AF71" s="79" t="b">
        <v>0</v>
      </c>
      <c r="AG71" s="79" t="s">
        <v>1119</v>
      </c>
      <c r="AH71" s="79"/>
      <c r="AI71" s="85" t="s">
        <v>1111</v>
      </c>
      <c r="AJ71" s="79" t="b">
        <v>0</v>
      </c>
      <c r="AK71" s="79">
        <v>1</v>
      </c>
      <c r="AL71" s="85" t="s">
        <v>1111</v>
      </c>
      <c r="AM71" s="79" t="s">
        <v>1132</v>
      </c>
      <c r="AN71" s="79" t="b">
        <v>0</v>
      </c>
      <c r="AO71" s="85" t="s">
        <v>930</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0</v>
      </c>
      <c r="BE71" s="49">
        <v>0</v>
      </c>
      <c r="BF71" s="48">
        <v>0</v>
      </c>
      <c r="BG71" s="49">
        <v>0</v>
      </c>
      <c r="BH71" s="48">
        <v>0</v>
      </c>
      <c r="BI71" s="49">
        <v>0</v>
      </c>
      <c r="BJ71" s="48">
        <v>9</v>
      </c>
      <c r="BK71" s="49">
        <v>100</v>
      </c>
      <c r="BL71" s="48">
        <v>9</v>
      </c>
    </row>
    <row r="72" spans="1:64" ht="15">
      <c r="A72" s="64" t="s">
        <v>257</v>
      </c>
      <c r="B72" s="64" t="s">
        <v>312</v>
      </c>
      <c r="C72" s="65" t="s">
        <v>2761</v>
      </c>
      <c r="D72" s="66">
        <v>7.666666666666667</v>
      </c>
      <c r="E72" s="67" t="s">
        <v>136</v>
      </c>
      <c r="F72" s="68">
        <v>28.285714285714285</v>
      </c>
      <c r="G72" s="65"/>
      <c r="H72" s="69"/>
      <c r="I72" s="70"/>
      <c r="J72" s="70"/>
      <c r="K72" s="34" t="s">
        <v>65</v>
      </c>
      <c r="L72" s="77">
        <v>72</v>
      </c>
      <c r="M72" s="77"/>
      <c r="N72" s="72"/>
      <c r="O72" s="79" t="s">
        <v>350</v>
      </c>
      <c r="P72" s="81">
        <v>43635.606527777774</v>
      </c>
      <c r="Q72" s="79" t="s">
        <v>387</v>
      </c>
      <c r="R72" s="79"/>
      <c r="S72" s="79"/>
      <c r="T72" s="79" t="s">
        <v>508</v>
      </c>
      <c r="U72" s="79"/>
      <c r="V72" s="83" t="s">
        <v>576</v>
      </c>
      <c r="W72" s="81">
        <v>43635.606527777774</v>
      </c>
      <c r="X72" s="83" t="s">
        <v>703</v>
      </c>
      <c r="Y72" s="79"/>
      <c r="Z72" s="79"/>
      <c r="AA72" s="85" t="s">
        <v>931</v>
      </c>
      <c r="AB72" s="79"/>
      <c r="AC72" s="79" t="b">
        <v>0</v>
      </c>
      <c r="AD72" s="79">
        <v>0</v>
      </c>
      <c r="AE72" s="85" t="s">
        <v>1111</v>
      </c>
      <c r="AF72" s="79" t="b">
        <v>0</v>
      </c>
      <c r="AG72" s="79" t="s">
        <v>1119</v>
      </c>
      <c r="AH72" s="79"/>
      <c r="AI72" s="85" t="s">
        <v>1111</v>
      </c>
      <c r="AJ72" s="79" t="b">
        <v>0</v>
      </c>
      <c r="AK72" s="79">
        <v>22</v>
      </c>
      <c r="AL72" s="85" t="s">
        <v>1088</v>
      </c>
      <c r="AM72" s="79" t="s">
        <v>1126</v>
      </c>
      <c r="AN72" s="79" t="b">
        <v>0</v>
      </c>
      <c r="AO72" s="85" t="s">
        <v>1088</v>
      </c>
      <c r="AP72" s="79" t="s">
        <v>176</v>
      </c>
      <c r="AQ72" s="79">
        <v>0</v>
      </c>
      <c r="AR72" s="79">
        <v>0</v>
      </c>
      <c r="AS72" s="79"/>
      <c r="AT72" s="79"/>
      <c r="AU72" s="79"/>
      <c r="AV72" s="79"/>
      <c r="AW72" s="79"/>
      <c r="AX72" s="79"/>
      <c r="AY72" s="79"/>
      <c r="AZ72" s="79"/>
      <c r="BA72">
        <v>5</v>
      </c>
      <c r="BB72" s="78" t="str">
        <f>REPLACE(INDEX(GroupVertices[Group],MATCH(Edges[[#This Row],[Vertex 1]],GroupVertices[Vertex],0)),1,1,"")</f>
        <v>2</v>
      </c>
      <c r="BC72" s="78" t="str">
        <f>REPLACE(INDEX(GroupVertices[Group],MATCH(Edges[[#This Row],[Vertex 2]],GroupVertices[Vertex],0)),1,1,"")</f>
        <v>2</v>
      </c>
      <c r="BD72" s="48">
        <v>2</v>
      </c>
      <c r="BE72" s="49">
        <v>7.6923076923076925</v>
      </c>
      <c r="BF72" s="48">
        <v>0</v>
      </c>
      <c r="BG72" s="49">
        <v>0</v>
      </c>
      <c r="BH72" s="48">
        <v>0</v>
      </c>
      <c r="BI72" s="49">
        <v>0</v>
      </c>
      <c r="BJ72" s="48">
        <v>24</v>
      </c>
      <c r="BK72" s="49">
        <v>92.3076923076923</v>
      </c>
      <c r="BL72" s="48">
        <v>26</v>
      </c>
    </row>
    <row r="73" spans="1:64" ht="15">
      <c r="A73" s="64" t="s">
        <v>257</v>
      </c>
      <c r="B73" s="64" t="s">
        <v>312</v>
      </c>
      <c r="C73" s="65" t="s">
        <v>2761</v>
      </c>
      <c r="D73" s="66">
        <v>7.666666666666667</v>
      </c>
      <c r="E73" s="67" t="s">
        <v>136</v>
      </c>
      <c r="F73" s="68">
        <v>28.285714285714285</v>
      </c>
      <c r="G73" s="65"/>
      <c r="H73" s="69"/>
      <c r="I73" s="70"/>
      <c r="J73" s="70"/>
      <c r="K73" s="34" t="s">
        <v>65</v>
      </c>
      <c r="L73" s="77">
        <v>73</v>
      </c>
      <c r="M73" s="77"/>
      <c r="N73" s="72"/>
      <c r="O73" s="79" t="s">
        <v>350</v>
      </c>
      <c r="P73" s="81">
        <v>43635.606724537036</v>
      </c>
      <c r="Q73" s="79" t="s">
        <v>372</v>
      </c>
      <c r="R73" s="79"/>
      <c r="S73" s="79"/>
      <c r="T73" s="79" t="s">
        <v>510</v>
      </c>
      <c r="U73" s="79"/>
      <c r="V73" s="83" t="s">
        <v>576</v>
      </c>
      <c r="W73" s="81">
        <v>43635.606724537036</v>
      </c>
      <c r="X73" s="83" t="s">
        <v>704</v>
      </c>
      <c r="Y73" s="79"/>
      <c r="Z73" s="79"/>
      <c r="AA73" s="85" t="s">
        <v>932</v>
      </c>
      <c r="AB73" s="79"/>
      <c r="AC73" s="79" t="b">
        <v>0</v>
      </c>
      <c r="AD73" s="79">
        <v>0</v>
      </c>
      <c r="AE73" s="85" t="s">
        <v>1111</v>
      </c>
      <c r="AF73" s="79" t="b">
        <v>0</v>
      </c>
      <c r="AG73" s="79" t="s">
        <v>1119</v>
      </c>
      <c r="AH73" s="79"/>
      <c r="AI73" s="85" t="s">
        <v>1111</v>
      </c>
      <c r="AJ73" s="79" t="b">
        <v>0</v>
      </c>
      <c r="AK73" s="79">
        <v>13</v>
      </c>
      <c r="AL73" s="85" t="s">
        <v>1085</v>
      </c>
      <c r="AM73" s="79" t="s">
        <v>1126</v>
      </c>
      <c r="AN73" s="79" t="b">
        <v>0</v>
      </c>
      <c r="AO73" s="85" t="s">
        <v>1085</v>
      </c>
      <c r="AP73" s="79" t="s">
        <v>176</v>
      </c>
      <c r="AQ73" s="79">
        <v>0</v>
      </c>
      <c r="AR73" s="79">
        <v>0</v>
      </c>
      <c r="AS73" s="79"/>
      <c r="AT73" s="79"/>
      <c r="AU73" s="79"/>
      <c r="AV73" s="79"/>
      <c r="AW73" s="79"/>
      <c r="AX73" s="79"/>
      <c r="AY73" s="79"/>
      <c r="AZ73" s="79"/>
      <c r="BA73">
        <v>5</v>
      </c>
      <c r="BB73" s="78" t="str">
        <f>REPLACE(INDEX(GroupVertices[Group],MATCH(Edges[[#This Row],[Vertex 1]],GroupVertices[Vertex],0)),1,1,"")</f>
        <v>2</v>
      </c>
      <c r="BC73" s="78" t="str">
        <f>REPLACE(INDEX(GroupVertices[Group],MATCH(Edges[[#This Row],[Vertex 2]],GroupVertices[Vertex],0)),1,1,"")</f>
        <v>2</v>
      </c>
      <c r="BD73" s="48">
        <v>0</v>
      </c>
      <c r="BE73" s="49">
        <v>0</v>
      </c>
      <c r="BF73" s="48">
        <v>1</v>
      </c>
      <c r="BG73" s="49">
        <v>4.166666666666667</v>
      </c>
      <c r="BH73" s="48">
        <v>0</v>
      </c>
      <c r="BI73" s="49">
        <v>0</v>
      </c>
      <c r="BJ73" s="48">
        <v>23</v>
      </c>
      <c r="BK73" s="49">
        <v>95.83333333333333</v>
      </c>
      <c r="BL73" s="48">
        <v>24</v>
      </c>
    </row>
    <row r="74" spans="1:64" ht="15">
      <c r="A74" s="64" t="s">
        <v>257</v>
      </c>
      <c r="B74" s="64" t="s">
        <v>312</v>
      </c>
      <c r="C74" s="65" t="s">
        <v>2761</v>
      </c>
      <c r="D74" s="66">
        <v>7.666666666666667</v>
      </c>
      <c r="E74" s="67" t="s">
        <v>136</v>
      </c>
      <c r="F74" s="68">
        <v>28.285714285714285</v>
      </c>
      <c r="G74" s="65"/>
      <c r="H74" s="69"/>
      <c r="I74" s="70"/>
      <c r="J74" s="70"/>
      <c r="K74" s="34" t="s">
        <v>65</v>
      </c>
      <c r="L74" s="77">
        <v>74</v>
      </c>
      <c r="M74" s="77"/>
      <c r="N74" s="72"/>
      <c r="O74" s="79" t="s">
        <v>350</v>
      </c>
      <c r="P74" s="81">
        <v>43635.60697916667</v>
      </c>
      <c r="Q74" s="79" t="s">
        <v>388</v>
      </c>
      <c r="R74" s="79"/>
      <c r="S74" s="79"/>
      <c r="T74" s="79" t="s">
        <v>512</v>
      </c>
      <c r="U74" s="79"/>
      <c r="V74" s="83" t="s">
        <v>576</v>
      </c>
      <c r="W74" s="81">
        <v>43635.60697916667</v>
      </c>
      <c r="X74" s="83" t="s">
        <v>705</v>
      </c>
      <c r="Y74" s="79"/>
      <c r="Z74" s="79"/>
      <c r="AA74" s="85" t="s">
        <v>933</v>
      </c>
      <c r="AB74" s="79"/>
      <c r="AC74" s="79" t="b">
        <v>0</v>
      </c>
      <c r="AD74" s="79">
        <v>0</v>
      </c>
      <c r="AE74" s="85" t="s">
        <v>1111</v>
      </c>
      <c r="AF74" s="79" t="b">
        <v>1</v>
      </c>
      <c r="AG74" s="79" t="s">
        <v>1119</v>
      </c>
      <c r="AH74" s="79"/>
      <c r="AI74" s="85" t="s">
        <v>1073</v>
      </c>
      <c r="AJ74" s="79" t="b">
        <v>0</v>
      </c>
      <c r="AK74" s="79">
        <v>10</v>
      </c>
      <c r="AL74" s="85" t="s">
        <v>1012</v>
      </c>
      <c r="AM74" s="79" t="s">
        <v>1126</v>
      </c>
      <c r="AN74" s="79" t="b">
        <v>0</v>
      </c>
      <c r="AO74" s="85" t="s">
        <v>1012</v>
      </c>
      <c r="AP74" s="79" t="s">
        <v>176</v>
      </c>
      <c r="AQ74" s="79">
        <v>0</v>
      </c>
      <c r="AR74" s="79">
        <v>0</v>
      </c>
      <c r="AS74" s="79"/>
      <c r="AT74" s="79"/>
      <c r="AU74" s="79"/>
      <c r="AV74" s="79"/>
      <c r="AW74" s="79"/>
      <c r="AX74" s="79"/>
      <c r="AY74" s="79"/>
      <c r="AZ74" s="79"/>
      <c r="BA74">
        <v>5</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257</v>
      </c>
      <c r="B75" s="64" t="s">
        <v>313</v>
      </c>
      <c r="C75" s="65" t="s">
        <v>2758</v>
      </c>
      <c r="D75" s="66">
        <v>3</v>
      </c>
      <c r="E75" s="67" t="s">
        <v>132</v>
      </c>
      <c r="F75" s="68">
        <v>32</v>
      </c>
      <c r="G75" s="65"/>
      <c r="H75" s="69"/>
      <c r="I75" s="70"/>
      <c r="J75" s="70"/>
      <c r="K75" s="34" t="s">
        <v>65</v>
      </c>
      <c r="L75" s="77">
        <v>75</v>
      </c>
      <c r="M75" s="77"/>
      <c r="N75" s="72"/>
      <c r="O75" s="79" t="s">
        <v>350</v>
      </c>
      <c r="P75" s="81">
        <v>43635.60697916667</v>
      </c>
      <c r="Q75" s="79" t="s">
        <v>388</v>
      </c>
      <c r="R75" s="79"/>
      <c r="S75" s="79"/>
      <c r="T75" s="79" t="s">
        <v>512</v>
      </c>
      <c r="U75" s="79"/>
      <c r="V75" s="83" t="s">
        <v>576</v>
      </c>
      <c r="W75" s="81">
        <v>43635.60697916667</v>
      </c>
      <c r="X75" s="83" t="s">
        <v>705</v>
      </c>
      <c r="Y75" s="79"/>
      <c r="Z75" s="79"/>
      <c r="AA75" s="85" t="s">
        <v>933</v>
      </c>
      <c r="AB75" s="79"/>
      <c r="AC75" s="79" t="b">
        <v>0</v>
      </c>
      <c r="AD75" s="79">
        <v>0</v>
      </c>
      <c r="AE75" s="85" t="s">
        <v>1111</v>
      </c>
      <c r="AF75" s="79" t="b">
        <v>1</v>
      </c>
      <c r="AG75" s="79" t="s">
        <v>1119</v>
      </c>
      <c r="AH75" s="79"/>
      <c r="AI75" s="85" t="s">
        <v>1073</v>
      </c>
      <c r="AJ75" s="79" t="b">
        <v>0</v>
      </c>
      <c r="AK75" s="79">
        <v>10</v>
      </c>
      <c r="AL75" s="85" t="s">
        <v>1012</v>
      </c>
      <c r="AM75" s="79" t="s">
        <v>1126</v>
      </c>
      <c r="AN75" s="79" t="b">
        <v>0</v>
      </c>
      <c r="AO75" s="85" t="s">
        <v>1012</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1</v>
      </c>
      <c r="BE75" s="49">
        <v>4.166666666666667</v>
      </c>
      <c r="BF75" s="48">
        <v>0</v>
      </c>
      <c r="BG75" s="49">
        <v>0</v>
      </c>
      <c r="BH75" s="48">
        <v>0</v>
      </c>
      <c r="BI75" s="49">
        <v>0</v>
      </c>
      <c r="BJ75" s="48">
        <v>23</v>
      </c>
      <c r="BK75" s="49">
        <v>95.83333333333333</v>
      </c>
      <c r="BL75" s="48">
        <v>24</v>
      </c>
    </row>
    <row r="76" spans="1:64" ht="15">
      <c r="A76" s="64" t="s">
        <v>257</v>
      </c>
      <c r="B76" s="64" t="s">
        <v>312</v>
      </c>
      <c r="C76" s="65" t="s">
        <v>2761</v>
      </c>
      <c r="D76" s="66">
        <v>7.666666666666667</v>
      </c>
      <c r="E76" s="67" t="s">
        <v>136</v>
      </c>
      <c r="F76" s="68">
        <v>28.285714285714285</v>
      </c>
      <c r="G76" s="65"/>
      <c r="H76" s="69"/>
      <c r="I76" s="70"/>
      <c r="J76" s="70"/>
      <c r="K76" s="34" t="s">
        <v>65</v>
      </c>
      <c r="L76" s="77">
        <v>76</v>
      </c>
      <c r="M76" s="77"/>
      <c r="N76" s="72"/>
      <c r="O76" s="79" t="s">
        <v>350</v>
      </c>
      <c r="P76" s="81">
        <v>43635.607083333336</v>
      </c>
      <c r="Q76" s="79" t="s">
        <v>389</v>
      </c>
      <c r="R76" s="79"/>
      <c r="S76" s="79"/>
      <c r="T76" s="79" t="s">
        <v>508</v>
      </c>
      <c r="U76" s="79"/>
      <c r="V76" s="83" t="s">
        <v>576</v>
      </c>
      <c r="W76" s="81">
        <v>43635.607083333336</v>
      </c>
      <c r="X76" s="83" t="s">
        <v>706</v>
      </c>
      <c r="Y76" s="79"/>
      <c r="Z76" s="79"/>
      <c r="AA76" s="85" t="s">
        <v>934</v>
      </c>
      <c r="AB76" s="79"/>
      <c r="AC76" s="79" t="b">
        <v>0</v>
      </c>
      <c r="AD76" s="79">
        <v>0</v>
      </c>
      <c r="AE76" s="85" t="s">
        <v>1111</v>
      </c>
      <c r="AF76" s="79" t="b">
        <v>0</v>
      </c>
      <c r="AG76" s="79" t="s">
        <v>1119</v>
      </c>
      <c r="AH76" s="79"/>
      <c r="AI76" s="85" t="s">
        <v>1111</v>
      </c>
      <c r="AJ76" s="79" t="b">
        <v>0</v>
      </c>
      <c r="AK76" s="79">
        <v>4</v>
      </c>
      <c r="AL76" s="85" t="s">
        <v>1086</v>
      </c>
      <c r="AM76" s="79" t="s">
        <v>1126</v>
      </c>
      <c r="AN76" s="79" t="b">
        <v>0</v>
      </c>
      <c r="AO76" s="85" t="s">
        <v>1086</v>
      </c>
      <c r="AP76" s="79" t="s">
        <v>176</v>
      </c>
      <c r="AQ76" s="79">
        <v>0</v>
      </c>
      <c r="AR76" s="79">
        <v>0</v>
      </c>
      <c r="AS76" s="79"/>
      <c r="AT76" s="79"/>
      <c r="AU76" s="79"/>
      <c r="AV76" s="79"/>
      <c r="AW76" s="79"/>
      <c r="AX76" s="79"/>
      <c r="AY76" s="79"/>
      <c r="AZ76" s="79"/>
      <c r="BA76">
        <v>5</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26</v>
      </c>
      <c r="BK76" s="49">
        <v>100</v>
      </c>
      <c r="BL76" s="48">
        <v>26</v>
      </c>
    </row>
    <row r="77" spans="1:64" ht="15">
      <c r="A77" s="64" t="s">
        <v>257</v>
      </c>
      <c r="B77" s="64" t="s">
        <v>257</v>
      </c>
      <c r="C77" s="65" t="s">
        <v>2761</v>
      </c>
      <c r="D77" s="66">
        <v>7.666666666666667</v>
      </c>
      <c r="E77" s="67" t="s">
        <v>136</v>
      </c>
      <c r="F77" s="68">
        <v>28.285714285714285</v>
      </c>
      <c r="G77" s="65"/>
      <c r="H77" s="69"/>
      <c r="I77" s="70"/>
      <c r="J77" s="70"/>
      <c r="K77" s="34" t="s">
        <v>65</v>
      </c>
      <c r="L77" s="77">
        <v>77</v>
      </c>
      <c r="M77" s="77"/>
      <c r="N77" s="72"/>
      <c r="O77" s="79" t="s">
        <v>176</v>
      </c>
      <c r="P77" s="81">
        <v>43635.61006944445</v>
      </c>
      <c r="Q77" s="79" t="s">
        <v>390</v>
      </c>
      <c r="R77" s="79"/>
      <c r="S77" s="79"/>
      <c r="T77" s="79" t="s">
        <v>508</v>
      </c>
      <c r="U77" s="79"/>
      <c r="V77" s="83" t="s">
        <v>576</v>
      </c>
      <c r="W77" s="81">
        <v>43635.61006944445</v>
      </c>
      <c r="X77" s="83" t="s">
        <v>707</v>
      </c>
      <c r="Y77" s="79"/>
      <c r="Z77" s="79"/>
      <c r="AA77" s="85" t="s">
        <v>935</v>
      </c>
      <c r="AB77" s="79"/>
      <c r="AC77" s="79" t="b">
        <v>0</v>
      </c>
      <c r="AD77" s="79">
        <v>2</v>
      </c>
      <c r="AE77" s="85" t="s">
        <v>1111</v>
      </c>
      <c r="AF77" s="79" t="b">
        <v>0</v>
      </c>
      <c r="AG77" s="79" t="s">
        <v>1119</v>
      </c>
      <c r="AH77" s="79"/>
      <c r="AI77" s="85" t="s">
        <v>1111</v>
      </c>
      <c r="AJ77" s="79" t="b">
        <v>0</v>
      </c>
      <c r="AK77" s="79">
        <v>1</v>
      </c>
      <c r="AL77" s="85" t="s">
        <v>1111</v>
      </c>
      <c r="AM77" s="79" t="s">
        <v>1126</v>
      </c>
      <c r="AN77" s="79" t="b">
        <v>0</v>
      </c>
      <c r="AO77" s="85" t="s">
        <v>935</v>
      </c>
      <c r="AP77" s="79" t="s">
        <v>176</v>
      </c>
      <c r="AQ77" s="79">
        <v>0</v>
      </c>
      <c r="AR77" s="79">
        <v>0</v>
      </c>
      <c r="AS77" s="79"/>
      <c r="AT77" s="79"/>
      <c r="AU77" s="79"/>
      <c r="AV77" s="79"/>
      <c r="AW77" s="79"/>
      <c r="AX77" s="79"/>
      <c r="AY77" s="79"/>
      <c r="AZ77" s="79"/>
      <c r="BA77">
        <v>5</v>
      </c>
      <c r="BB77" s="78" t="str">
        <f>REPLACE(INDEX(GroupVertices[Group],MATCH(Edges[[#This Row],[Vertex 1]],GroupVertices[Vertex],0)),1,1,"")</f>
        <v>2</v>
      </c>
      <c r="BC77" s="78" t="str">
        <f>REPLACE(INDEX(GroupVertices[Group],MATCH(Edges[[#This Row],[Vertex 2]],GroupVertices[Vertex],0)),1,1,"")</f>
        <v>2</v>
      </c>
      <c r="BD77" s="48">
        <v>0</v>
      </c>
      <c r="BE77" s="49">
        <v>0</v>
      </c>
      <c r="BF77" s="48">
        <v>0</v>
      </c>
      <c r="BG77" s="49">
        <v>0</v>
      </c>
      <c r="BH77" s="48">
        <v>0</v>
      </c>
      <c r="BI77" s="49">
        <v>0</v>
      </c>
      <c r="BJ77" s="48">
        <v>3</v>
      </c>
      <c r="BK77" s="49">
        <v>100</v>
      </c>
      <c r="BL77" s="48">
        <v>3</v>
      </c>
    </row>
    <row r="78" spans="1:64" ht="15">
      <c r="A78" s="64" t="s">
        <v>257</v>
      </c>
      <c r="B78" s="64" t="s">
        <v>335</v>
      </c>
      <c r="C78" s="65" t="s">
        <v>2758</v>
      </c>
      <c r="D78" s="66">
        <v>3</v>
      </c>
      <c r="E78" s="67" t="s">
        <v>132</v>
      </c>
      <c r="F78" s="68">
        <v>32</v>
      </c>
      <c r="G78" s="65"/>
      <c r="H78" s="69"/>
      <c r="I78" s="70"/>
      <c r="J78" s="70"/>
      <c r="K78" s="34" t="s">
        <v>65</v>
      </c>
      <c r="L78" s="77">
        <v>78</v>
      </c>
      <c r="M78" s="77"/>
      <c r="N78" s="72"/>
      <c r="O78" s="79" t="s">
        <v>350</v>
      </c>
      <c r="P78" s="81">
        <v>43635.610289351855</v>
      </c>
      <c r="Q78" s="79" t="s">
        <v>380</v>
      </c>
      <c r="R78" s="79"/>
      <c r="S78" s="79"/>
      <c r="T78" s="79" t="s">
        <v>508</v>
      </c>
      <c r="U78" s="79"/>
      <c r="V78" s="83" t="s">
        <v>576</v>
      </c>
      <c r="W78" s="81">
        <v>43635.610289351855</v>
      </c>
      <c r="X78" s="83" t="s">
        <v>708</v>
      </c>
      <c r="Y78" s="79"/>
      <c r="Z78" s="79"/>
      <c r="AA78" s="85" t="s">
        <v>936</v>
      </c>
      <c r="AB78" s="79"/>
      <c r="AC78" s="79" t="b">
        <v>0</v>
      </c>
      <c r="AD78" s="79">
        <v>0</v>
      </c>
      <c r="AE78" s="85" t="s">
        <v>1111</v>
      </c>
      <c r="AF78" s="79" t="b">
        <v>1</v>
      </c>
      <c r="AG78" s="79" t="s">
        <v>1119</v>
      </c>
      <c r="AH78" s="79"/>
      <c r="AI78" s="85" t="s">
        <v>1121</v>
      </c>
      <c r="AJ78" s="79" t="b">
        <v>0</v>
      </c>
      <c r="AK78" s="79">
        <v>13</v>
      </c>
      <c r="AL78" s="85" t="s">
        <v>1103</v>
      </c>
      <c r="AM78" s="79" t="s">
        <v>1126</v>
      </c>
      <c r="AN78" s="79" t="b">
        <v>0</v>
      </c>
      <c r="AO78" s="85" t="s">
        <v>1103</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4</v>
      </c>
      <c r="BF78" s="48">
        <v>0</v>
      </c>
      <c r="BG78" s="49">
        <v>0</v>
      </c>
      <c r="BH78" s="48">
        <v>0</v>
      </c>
      <c r="BI78" s="49">
        <v>0</v>
      </c>
      <c r="BJ78" s="48">
        <v>24</v>
      </c>
      <c r="BK78" s="49">
        <v>96</v>
      </c>
      <c r="BL78" s="48">
        <v>25</v>
      </c>
    </row>
    <row r="79" spans="1:64" ht="15">
      <c r="A79" s="64" t="s">
        <v>257</v>
      </c>
      <c r="B79" s="64" t="s">
        <v>314</v>
      </c>
      <c r="C79" s="65" t="s">
        <v>2758</v>
      </c>
      <c r="D79" s="66">
        <v>3</v>
      </c>
      <c r="E79" s="67" t="s">
        <v>132</v>
      </c>
      <c r="F79" s="68">
        <v>32</v>
      </c>
      <c r="G79" s="65"/>
      <c r="H79" s="69"/>
      <c r="I79" s="70"/>
      <c r="J79" s="70"/>
      <c r="K79" s="34" t="s">
        <v>65</v>
      </c>
      <c r="L79" s="77">
        <v>79</v>
      </c>
      <c r="M79" s="77"/>
      <c r="N79" s="72"/>
      <c r="O79" s="79" t="s">
        <v>350</v>
      </c>
      <c r="P79" s="81">
        <v>43635.610439814816</v>
      </c>
      <c r="Q79" s="79" t="s">
        <v>391</v>
      </c>
      <c r="R79" s="79"/>
      <c r="S79" s="79"/>
      <c r="T79" s="79" t="s">
        <v>508</v>
      </c>
      <c r="U79" s="79"/>
      <c r="V79" s="83" t="s">
        <v>576</v>
      </c>
      <c r="W79" s="81">
        <v>43635.610439814816</v>
      </c>
      <c r="X79" s="83" t="s">
        <v>709</v>
      </c>
      <c r="Y79" s="79"/>
      <c r="Z79" s="79"/>
      <c r="AA79" s="85" t="s">
        <v>937</v>
      </c>
      <c r="AB79" s="79"/>
      <c r="AC79" s="79" t="b">
        <v>0</v>
      </c>
      <c r="AD79" s="79">
        <v>0</v>
      </c>
      <c r="AE79" s="85" t="s">
        <v>1111</v>
      </c>
      <c r="AF79" s="79" t="b">
        <v>0</v>
      </c>
      <c r="AG79" s="79" t="s">
        <v>1119</v>
      </c>
      <c r="AH79" s="79"/>
      <c r="AI79" s="85" t="s">
        <v>1111</v>
      </c>
      <c r="AJ79" s="79" t="b">
        <v>0</v>
      </c>
      <c r="AK79" s="79">
        <v>8</v>
      </c>
      <c r="AL79" s="85" t="s">
        <v>1024</v>
      </c>
      <c r="AM79" s="79" t="s">
        <v>1126</v>
      </c>
      <c r="AN79" s="79" t="b">
        <v>0</v>
      </c>
      <c r="AO79" s="85" t="s">
        <v>1024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0</v>
      </c>
      <c r="BE79" s="49">
        <v>0</v>
      </c>
      <c r="BF79" s="48">
        <v>1</v>
      </c>
      <c r="BG79" s="49">
        <v>4.3478260869565215</v>
      </c>
      <c r="BH79" s="48">
        <v>0</v>
      </c>
      <c r="BI79" s="49">
        <v>0</v>
      </c>
      <c r="BJ79" s="48">
        <v>22</v>
      </c>
      <c r="BK79" s="49">
        <v>95.65217391304348</v>
      </c>
      <c r="BL79" s="48">
        <v>23</v>
      </c>
    </row>
    <row r="80" spans="1:64" ht="15">
      <c r="A80" s="64" t="s">
        <v>257</v>
      </c>
      <c r="B80" s="64" t="s">
        <v>257</v>
      </c>
      <c r="C80" s="65" t="s">
        <v>2761</v>
      </c>
      <c r="D80" s="66">
        <v>7.666666666666667</v>
      </c>
      <c r="E80" s="67" t="s">
        <v>136</v>
      </c>
      <c r="F80" s="68">
        <v>28.285714285714285</v>
      </c>
      <c r="G80" s="65"/>
      <c r="H80" s="69"/>
      <c r="I80" s="70"/>
      <c r="J80" s="70"/>
      <c r="K80" s="34" t="s">
        <v>65</v>
      </c>
      <c r="L80" s="77">
        <v>80</v>
      </c>
      <c r="M80" s="77"/>
      <c r="N80" s="72"/>
      <c r="O80" s="79" t="s">
        <v>176</v>
      </c>
      <c r="P80" s="81">
        <v>43635.665659722225</v>
      </c>
      <c r="Q80" s="79" t="s">
        <v>392</v>
      </c>
      <c r="R80" s="79"/>
      <c r="S80" s="79"/>
      <c r="T80" s="79" t="s">
        <v>508</v>
      </c>
      <c r="U80" s="83" t="s">
        <v>524</v>
      </c>
      <c r="V80" s="83" t="s">
        <v>524</v>
      </c>
      <c r="W80" s="81">
        <v>43635.665659722225</v>
      </c>
      <c r="X80" s="83" t="s">
        <v>710</v>
      </c>
      <c r="Y80" s="79"/>
      <c r="Z80" s="79"/>
      <c r="AA80" s="85" t="s">
        <v>938</v>
      </c>
      <c r="AB80" s="79"/>
      <c r="AC80" s="79" t="b">
        <v>0</v>
      </c>
      <c r="AD80" s="79">
        <v>1</v>
      </c>
      <c r="AE80" s="85" t="s">
        <v>1111</v>
      </c>
      <c r="AF80" s="79" t="b">
        <v>0</v>
      </c>
      <c r="AG80" s="79" t="s">
        <v>1120</v>
      </c>
      <c r="AH80" s="79"/>
      <c r="AI80" s="85" t="s">
        <v>1111</v>
      </c>
      <c r="AJ80" s="79" t="b">
        <v>0</v>
      </c>
      <c r="AK80" s="79">
        <v>1</v>
      </c>
      <c r="AL80" s="85" t="s">
        <v>1111</v>
      </c>
      <c r="AM80" s="79" t="s">
        <v>1126</v>
      </c>
      <c r="AN80" s="79" t="b">
        <v>0</v>
      </c>
      <c r="AO80" s="85" t="s">
        <v>938</v>
      </c>
      <c r="AP80" s="79" t="s">
        <v>176</v>
      </c>
      <c r="AQ80" s="79">
        <v>0</v>
      </c>
      <c r="AR80" s="79">
        <v>0</v>
      </c>
      <c r="AS80" s="79"/>
      <c r="AT80" s="79"/>
      <c r="AU80" s="79"/>
      <c r="AV80" s="79"/>
      <c r="AW80" s="79"/>
      <c r="AX80" s="79"/>
      <c r="AY80" s="79"/>
      <c r="AZ80" s="79"/>
      <c r="BA80">
        <v>5</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v>
      </c>
      <c r="BK80" s="49">
        <v>100</v>
      </c>
      <c r="BL80" s="48">
        <v>1</v>
      </c>
    </row>
    <row r="81" spans="1:64" ht="15">
      <c r="A81" s="64" t="s">
        <v>257</v>
      </c>
      <c r="B81" s="64" t="s">
        <v>257</v>
      </c>
      <c r="C81" s="65" t="s">
        <v>2761</v>
      </c>
      <c r="D81" s="66">
        <v>7.666666666666667</v>
      </c>
      <c r="E81" s="67" t="s">
        <v>136</v>
      </c>
      <c r="F81" s="68">
        <v>28.285714285714285</v>
      </c>
      <c r="G81" s="65"/>
      <c r="H81" s="69"/>
      <c r="I81" s="70"/>
      <c r="J81" s="70"/>
      <c r="K81" s="34" t="s">
        <v>65</v>
      </c>
      <c r="L81" s="77">
        <v>81</v>
      </c>
      <c r="M81" s="77"/>
      <c r="N81" s="72"/>
      <c r="O81" s="79" t="s">
        <v>176</v>
      </c>
      <c r="P81" s="81">
        <v>43635.66611111111</v>
      </c>
      <c r="Q81" s="79" t="s">
        <v>393</v>
      </c>
      <c r="R81" s="79"/>
      <c r="S81" s="79"/>
      <c r="T81" s="79" t="s">
        <v>508</v>
      </c>
      <c r="U81" s="83" t="s">
        <v>525</v>
      </c>
      <c r="V81" s="83" t="s">
        <v>525</v>
      </c>
      <c r="W81" s="81">
        <v>43635.66611111111</v>
      </c>
      <c r="X81" s="83" t="s">
        <v>711</v>
      </c>
      <c r="Y81" s="79"/>
      <c r="Z81" s="79"/>
      <c r="AA81" s="85" t="s">
        <v>939</v>
      </c>
      <c r="AB81" s="79"/>
      <c r="AC81" s="79" t="b">
        <v>0</v>
      </c>
      <c r="AD81" s="79">
        <v>1</v>
      </c>
      <c r="AE81" s="85" t="s">
        <v>1111</v>
      </c>
      <c r="AF81" s="79" t="b">
        <v>0</v>
      </c>
      <c r="AG81" s="79" t="s">
        <v>1120</v>
      </c>
      <c r="AH81" s="79"/>
      <c r="AI81" s="85" t="s">
        <v>1111</v>
      </c>
      <c r="AJ81" s="79" t="b">
        <v>0</v>
      </c>
      <c r="AK81" s="79">
        <v>0</v>
      </c>
      <c r="AL81" s="85" t="s">
        <v>1111</v>
      </c>
      <c r="AM81" s="79" t="s">
        <v>1126</v>
      </c>
      <c r="AN81" s="79" t="b">
        <v>0</v>
      </c>
      <c r="AO81" s="85" t="s">
        <v>939</v>
      </c>
      <c r="AP81" s="79" t="s">
        <v>176</v>
      </c>
      <c r="AQ81" s="79">
        <v>0</v>
      </c>
      <c r="AR81" s="79">
        <v>0</v>
      </c>
      <c r="AS81" s="79"/>
      <c r="AT81" s="79"/>
      <c r="AU81" s="79"/>
      <c r="AV81" s="79"/>
      <c r="AW81" s="79"/>
      <c r="AX81" s="79"/>
      <c r="AY81" s="79"/>
      <c r="AZ81" s="79"/>
      <c r="BA81">
        <v>5</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v>
      </c>
      <c r="BK81" s="49">
        <v>100</v>
      </c>
      <c r="BL81" s="48">
        <v>1</v>
      </c>
    </row>
    <row r="82" spans="1:64" ht="15">
      <c r="A82" s="64" t="s">
        <v>257</v>
      </c>
      <c r="B82" s="64" t="s">
        <v>257</v>
      </c>
      <c r="C82" s="65" t="s">
        <v>2761</v>
      </c>
      <c r="D82" s="66">
        <v>7.666666666666667</v>
      </c>
      <c r="E82" s="67" t="s">
        <v>136</v>
      </c>
      <c r="F82" s="68">
        <v>28.285714285714285</v>
      </c>
      <c r="G82" s="65"/>
      <c r="H82" s="69"/>
      <c r="I82" s="70"/>
      <c r="J82" s="70"/>
      <c r="K82" s="34" t="s">
        <v>65</v>
      </c>
      <c r="L82" s="77">
        <v>82</v>
      </c>
      <c r="M82" s="77"/>
      <c r="N82" s="72"/>
      <c r="O82" s="79" t="s">
        <v>176</v>
      </c>
      <c r="P82" s="81">
        <v>43635.66663194444</v>
      </c>
      <c r="Q82" s="79" t="s">
        <v>394</v>
      </c>
      <c r="R82" s="79"/>
      <c r="S82" s="79"/>
      <c r="T82" s="79" t="s">
        <v>508</v>
      </c>
      <c r="U82" s="83" t="s">
        <v>526</v>
      </c>
      <c r="V82" s="83" t="s">
        <v>526</v>
      </c>
      <c r="W82" s="81">
        <v>43635.66663194444</v>
      </c>
      <c r="X82" s="83" t="s">
        <v>712</v>
      </c>
      <c r="Y82" s="79"/>
      <c r="Z82" s="79"/>
      <c r="AA82" s="85" t="s">
        <v>940</v>
      </c>
      <c r="AB82" s="79"/>
      <c r="AC82" s="79" t="b">
        <v>0</v>
      </c>
      <c r="AD82" s="79">
        <v>1</v>
      </c>
      <c r="AE82" s="85" t="s">
        <v>1111</v>
      </c>
      <c r="AF82" s="79" t="b">
        <v>0</v>
      </c>
      <c r="AG82" s="79" t="s">
        <v>1120</v>
      </c>
      <c r="AH82" s="79"/>
      <c r="AI82" s="85" t="s">
        <v>1111</v>
      </c>
      <c r="AJ82" s="79" t="b">
        <v>0</v>
      </c>
      <c r="AK82" s="79">
        <v>0</v>
      </c>
      <c r="AL82" s="85" t="s">
        <v>1111</v>
      </c>
      <c r="AM82" s="79" t="s">
        <v>1126</v>
      </c>
      <c r="AN82" s="79" t="b">
        <v>0</v>
      </c>
      <c r="AO82" s="85" t="s">
        <v>940</v>
      </c>
      <c r="AP82" s="79" t="s">
        <v>176</v>
      </c>
      <c r="AQ82" s="79">
        <v>0</v>
      </c>
      <c r="AR82" s="79">
        <v>0</v>
      </c>
      <c r="AS82" s="79"/>
      <c r="AT82" s="79"/>
      <c r="AU82" s="79"/>
      <c r="AV82" s="79"/>
      <c r="AW82" s="79"/>
      <c r="AX82" s="79"/>
      <c r="AY82" s="79"/>
      <c r="AZ82" s="79"/>
      <c r="BA82">
        <v>5</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v>
      </c>
      <c r="BK82" s="49">
        <v>100</v>
      </c>
      <c r="BL82" s="48">
        <v>1</v>
      </c>
    </row>
    <row r="83" spans="1:64" ht="15">
      <c r="A83" s="64" t="s">
        <v>257</v>
      </c>
      <c r="B83" s="64" t="s">
        <v>257</v>
      </c>
      <c r="C83" s="65" t="s">
        <v>2761</v>
      </c>
      <c r="D83" s="66">
        <v>7.666666666666667</v>
      </c>
      <c r="E83" s="67" t="s">
        <v>136</v>
      </c>
      <c r="F83" s="68">
        <v>28.285714285714285</v>
      </c>
      <c r="G83" s="65"/>
      <c r="H83" s="69"/>
      <c r="I83" s="70"/>
      <c r="J83" s="70"/>
      <c r="K83" s="34" t="s">
        <v>65</v>
      </c>
      <c r="L83" s="77">
        <v>83</v>
      </c>
      <c r="M83" s="77"/>
      <c r="N83" s="72"/>
      <c r="O83" s="79" t="s">
        <v>176</v>
      </c>
      <c r="P83" s="81">
        <v>43635.66761574074</v>
      </c>
      <c r="Q83" s="79" t="s">
        <v>395</v>
      </c>
      <c r="R83" s="79"/>
      <c r="S83" s="79"/>
      <c r="T83" s="79" t="s">
        <v>508</v>
      </c>
      <c r="U83" s="83" t="s">
        <v>527</v>
      </c>
      <c r="V83" s="83" t="s">
        <v>527</v>
      </c>
      <c r="W83" s="81">
        <v>43635.66761574074</v>
      </c>
      <c r="X83" s="83" t="s">
        <v>713</v>
      </c>
      <c r="Y83" s="79"/>
      <c r="Z83" s="79"/>
      <c r="AA83" s="85" t="s">
        <v>941</v>
      </c>
      <c r="AB83" s="79"/>
      <c r="AC83" s="79" t="b">
        <v>0</v>
      </c>
      <c r="AD83" s="79">
        <v>3</v>
      </c>
      <c r="AE83" s="85" t="s">
        <v>1111</v>
      </c>
      <c r="AF83" s="79" t="b">
        <v>0</v>
      </c>
      <c r="AG83" s="79" t="s">
        <v>1120</v>
      </c>
      <c r="AH83" s="79"/>
      <c r="AI83" s="85" t="s">
        <v>1111</v>
      </c>
      <c r="AJ83" s="79" t="b">
        <v>0</v>
      </c>
      <c r="AK83" s="79">
        <v>1</v>
      </c>
      <c r="AL83" s="85" t="s">
        <v>1111</v>
      </c>
      <c r="AM83" s="79" t="s">
        <v>1126</v>
      </c>
      <c r="AN83" s="79" t="b">
        <v>0</v>
      </c>
      <c r="AO83" s="85" t="s">
        <v>941</v>
      </c>
      <c r="AP83" s="79" t="s">
        <v>176</v>
      </c>
      <c r="AQ83" s="79">
        <v>0</v>
      </c>
      <c r="AR83" s="79">
        <v>0</v>
      </c>
      <c r="AS83" s="79"/>
      <c r="AT83" s="79"/>
      <c r="AU83" s="79"/>
      <c r="AV83" s="79"/>
      <c r="AW83" s="79"/>
      <c r="AX83" s="79"/>
      <c r="AY83" s="79"/>
      <c r="AZ83" s="79"/>
      <c r="BA83">
        <v>5</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v>
      </c>
      <c r="BK83" s="49">
        <v>100</v>
      </c>
      <c r="BL83" s="48">
        <v>1</v>
      </c>
    </row>
    <row r="84" spans="1:64" ht="15">
      <c r="A84" s="64" t="s">
        <v>257</v>
      </c>
      <c r="B84" s="64" t="s">
        <v>312</v>
      </c>
      <c r="C84" s="65" t="s">
        <v>2761</v>
      </c>
      <c r="D84" s="66">
        <v>7.666666666666667</v>
      </c>
      <c r="E84" s="67" t="s">
        <v>136</v>
      </c>
      <c r="F84" s="68">
        <v>28.285714285714285</v>
      </c>
      <c r="G84" s="65"/>
      <c r="H84" s="69"/>
      <c r="I84" s="70"/>
      <c r="J84" s="70"/>
      <c r="K84" s="34" t="s">
        <v>65</v>
      </c>
      <c r="L84" s="77">
        <v>84</v>
      </c>
      <c r="M84" s="77"/>
      <c r="N84" s="72"/>
      <c r="O84" s="79" t="s">
        <v>350</v>
      </c>
      <c r="P84" s="81">
        <v>43635.66913194444</v>
      </c>
      <c r="Q84" s="79" t="s">
        <v>396</v>
      </c>
      <c r="R84" s="79"/>
      <c r="S84" s="79"/>
      <c r="T84" s="79" t="s">
        <v>508</v>
      </c>
      <c r="U84" s="79"/>
      <c r="V84" s="83" t="s">
        <v>576</v>
      </c>
      <c r="W84" s="81">
        <v>43635.66913194444</v>
      </c>
      <c r="X84" s="83" t="s">
        <v>714</v>
      </c>
      <c r="Y84" s="79"/>
      <c r="Z84" s="79"/>
      <c r="AA84" s="85" t="s">
        <v>942</v>
      </c>
      <c r="AB84" s="79"/>
      <c r="AC84" s="79" t="b">
        <v>0</v>
      </c>
      <c r="AD84" s="79">
        <v>0</v>
      </c>
      <c r="AE84" s="85" t="s">
        <v>1111</v>
      </c>
      <c r="AF84" s="79" t="b">
        <v>0</v>
      </c>
      <c r="AG84" s="79" t="s">
        <v>1119</v>
      </c>
      <c r="AH84" s="79"/>
      <c r="AI84" s="85" t="s">
        <v>1111</v>
      </c>
      <c r="AJ84" s="79" t="b">
        <v>0</v>
      </c>
      <c r="AK84" s="79">
        <v>6</v>
      </c>
      <c r="AL84" s="85" t="s">
        <v>1094</v>
      </c>
      <c r="AM84" s="79" t="s">
        <v>1126</v>
      </c>
      <c r="AN84" s="79" t="b">
        <v>0</v>
      </c>
      <c r="AO84" s="85" t="s">
        <v>1094</v>
      </c>
      <c r="AP84" s="79" t="s">
        <v>176</v>
      </c>
      <c r="AQ84" s="79">
        <v>0</v>
      </c>
      <c r="AR84" s="79">
        <v>0</v>
      </c>
      <c r="AS84" s="79"/>
      <c r="AT84" s="79"/>
      <c r="AU84" s="79"/>
      <c r="AV84" s="79"/>
      <c r="AW84" s="79"/>
      <c r="AX84" s="79"/>
      <c r="AY84" s="79"/>
      <c r="AZ84" s="79"/>
      <c r="BA84">
        <v>5</v>
      </c>
      <c r="BB84" s="78" t="str">
        <f>REPLACE(INDEX(GroupVertices[Group],MATCH(Edges[[#This Row],[Vertex 1]],GroupVertices[Vertex],0)),1,1,"")</f>
        <v>2</v>
      </c>
      <c r="BC84" s="78" t="str">
        <f>REPLACE(INDEX(GroupVertices[Group],MATCH(Edges[[#This Row],[Vertex 2]],GroupVertices[Vertex],0)),1,1,"")</f>
        <v>2</v>
      </c>
      <c r="BD84" s="48">
        <v>0</v>
      </c>
      <c r="BE84" s="49">
        <v>0</v>
      </c>
      <c r="BF84" s="48">
        <v>1</v>
      </c>
      <c r="BG84" s="49">
        <v>5</v>
      </c>
      <c r="BH84" s="48">
        <v>0</v>
      </c>
      <c r="BI84" s="49">
        <v>0</v>
      </c>
      <c r="BJ84" s="48">
        <v>19</v>
      </c>
      <c r="BK84" s="49">
        <v>95</v>
      </c>
      <c r="BL84" s="48">
        <v>20</v>
      </c>
    </row>
    <row r="85" spans="1:64" ht="15">
      <c r="A85" s="64" t="s">
        <v>258</v>
      </c>
      <c r="B85" s="64" t="s">
        <v>257</v>
      </c>
      <c r="C85" s="65" t="s">
        <v>2760</v>
      </c>
      <c r="D85" s="66">
        <v>5.333333333333334</v>
      </c>
      <c r="E85" s="67" t="s">
        <v>136</v>
      </c>
      <c r="F85" s="68">
        <v>30.142857142857142</v>
      </c>
      <c r="G85" s="65"/>
      <c r="H85" s="69"/>
      <c r="I85" s="70"/>
      <c r="J85" s="70"/>
      <c r="K85" s="34" t="s">
        <v>65</v>
      </c>
      <c r="L85" s="77">
        <v>85</v>
      </c>
      <c r="M85" s="77"/>
      <c r="N85" s="72"/>
      <c r="O85" s="79" t="s">
        <v>350</v>
      </c>
      <c r="P85" s="81">
        <v>43635.61313657407</v>
      </c>
      <c r="Q85" s="79" t="s">
        <v>397</v>
      </c>
      <c r="R85" s="79"/>
      <c r="S85" s="79"/>
      <c r="T85" s="79" t="s">
        <v>508</v>
      </c>
      <c r="U85" s="79"/>
      <c r="V85" s="83" t="s">
        <v>577</v>
      </c>
      <c r="W85" s="81">
        <v>43635.61313657407</v>
      </c>
      <c r="X85" s="83" t="s">
        <v>715</v>
      </c>
      <c r="Y85" s="79"/>
      <c r="Z85" s="79"/>
      <c r="AA85" s="85" t="s">
        <v>943</v>
      </c>
      <c r="AB85" s="79"/>
      <c r="AC85" s="79" t="b">
        <v>0</v>
      </c>
      <c r="AD85" s="79">
        <v>0</v>
      </c>
      <c r="AE85" s="85" t="s">
        <v>1111</v>
      </c>
      <c r="AF85" s="79" t="b">
        <v>0</v>
      </c>
      <c r="AG85" s="79" t="s">
        <v>1119</v>
      </c>
      <c r="AH85" s="79"/>
      <c r="AI85" s="85" t="s">
        <v>1111</v>
      </c>
      <c r="AJ85" s="79" t="b">
        <v>0</v>
      </c>
      <c r="AK85" s="79">
        <v>1</v>
      </c>
      <c r="AL85" s="85" t="s">
        <v>935</v>
      </c>
      <c r="AM85" s="79" t="s">
        <v>1126</v>
      </c>
      <c r="AN85" s="79" t="b">
        <v>0</v>
      </c>
      <c r="AO85" s="85" t="s">
        <v>935</v>
      </c>
      <c r="AP85" s="79" t="s">
        <v>176</v>
      </c>
      <c r="AQ85" s="79">
        <v>0</v>
      </c>
      <c r="AR85" s="79">
        <v>0</v>
      </c>
      <c r="AS85" s="79"/>
      <c r="AT85" s="79"/>
      <c r="AU85" s="79"/>
      <c r="AV85" s="79"/>
      <c r="AW85" s="79"/>
      <c r="AX85" s="79"/>
      <c r="AY85" s="79"/>
      <c r="AZ85" s="79"/>
      <c r="BA85">
        <v>3</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5</v>
      </c>
      <c r="BK85" s="49">
        <v>100</v>
      </c>
      <c r="BL85" s="48">
        <v>5</v>
      </c>
    </row>
    <row r="86" spans="1:64" ht="15">
      <c r="A86" s="64" t="s">
        <v>258</v>
      </c>
      <c r="B86" s="64" t="s">
        <v>257</v>
      </c>
      <c r="C86" s="65" t="s">
        <v>2760</v>
      </c>
      <c r="D86" s="66">
        <v>5.333333333333334</v>
      </c>
      <c r="E86" s="67" t="s">
        <v>136</v>
      </c>
      <c r="F86" s="68">
        <v>30.142857142857142</v>
      </c>
      <c r="G86" s="65"/>
      <c r="H86" s="69"/>
      <c r="I86" s="70"/>
      <c r="J86" s="70"/>
      <c r="K86" s="34" t="s">
        <v>65</v>
      </c>
      <c r="L86" s="77">
        <v>86</v>
      </c>
      <c r="M86" s="77"/>
      <c r="N86" s="72"/>
      <c r="O86" s="79" t="s">
        <v>350</v>
      </c>
      <c r="P86" s="81">
        <v>43635.67199074074</v>
      </c>
      <c r="Q86" s="79" t="s">
        <v>398</v>
      </c>
      <c r="R86" s="79"/>
      <c r="S86" s="79"/>
      <c r="T86" s="79" t="s">
        <v>508</v>
      </c>
      <c r="U86" s="83" t="s">
        <v>527</v>
      </c>
      <c r="V86" s="83" t="s">
        <v>527</v>
      </c>
      <c r="W86" s="81">
        <v>43635.67199074074</v>
      </c>
      <c r="X86" s="83" t="s">
        <v>716</v>
      </c>
      <c r="Y86" s="79"/>
      <c r="Z86" s="79"/>
      <c r="AA86" s="85" t="s">
        <v>944</v>
      </c>
      <c r="AB86" s="79"/>
      <c r="AC86" s="79" t="b">
        <v>0</v>
      </c>
      <c r="AD86" s="79">
        <v>0</v>
      </c>
      <c r="AE86" s="85" t="s">
        <v>1111</v>
      </c>
      <c r="AF86" s="79" t="b">
        <v>0</v>
      </c>
      <c r="AG86" s="79" t="s">
        <v>1120</v>
      </c>
      <c r="AH86" s="79"/>
      <c r="AI86" s="85" t="s">
        <v>1111</v>
      </c>
      <c r="AJ86" s="79" t="b">
        <v>0</v>
      </c>
      <c r="AK86" s="79">
        <v>1</v>
      </c>
      <c r="AL86" s="85" t="s">
        <v>941</v>
      </c>
      <c r="AM86" s="79" t="s">
        <v>1126</v>
      </c>
      <c r="AN86" s="79" t="b">
        <v>0</v>
      </c>
      <c r="AO86" s="85" t="s">
        <v>941</v>
      </c>
      <c r="AP86" s="79" t="s">
        <v>176</v>
      </c>
      <c r="AQ86" s="79">
        <v>0</v>
      </c>
      <c r="AR86" s="79">
        <v>0</v>
      </c>
      <c r="AS86" s="79"/>
      <c r="AT86" s="79"/>
      <c r="AU86" s="79"/>
      <c r="AV86" s="79"/>
      <c r="AW86" s="79"/>
      <c r="AX86" s="79"/>
      <c r="AY86" s="79"/>
      <c r="AZ86" s="79"/>
      <c r="BA86">
        <v>3</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3</v>
      </c>
      <c r="BK86" s="49">
        <v>100</v>
      </c>
      <c r="BL86" s="48">
        <v>3</v>
      </c>
    </row>
    <row r="87" spans="1:64" ht="15">
      <c r="A87" s="64" t="s">
        <v>258</v>
      </c>
      <c r="B87" s="64" t="s">
        <v>257</v>
      </c>
      <c r="C87" s="65" t="s">
        <v>2760</v>
      </c>
      <c r="D87" s="66">
        <v>5.333333333333334</v>
      </c>
      <c r="E87" s="67" t="s">
        <v>136</v>
      </c>
      <c r="F87" s="68">
        <v>30.142857142857142</v>
      </c>
      <c r="G87" s="65"/>
      <c r="H87" s="69"/>
      <c r="I87" s="70"/>
      <c r="J87" s="70"/>
      <c r="K87" s="34" t="s">
        <v>65</v>
      </c>
      <c r="L87" s="77">
        <v>87</v>
      </c>
      <c r="M87" s="77"/>
      <c r="N87" s="72"/>
      <c r="O87" s="79" t="s">
        <v>350</v>
      </c>
      <c r="P87" s="81">
        <v>43635.67230324074</v>
      </c>
      <c r="Q87" s="79" t="s">
        <v>399</v>
      </c>
      <c r="R87" s="79"/>
      <c r="S87" s="79"/>
      <c r="T87" s="79" t="s">
        <v>508</v>
      </c>
      <c r="U87" s="83" t="s">
        <v>524</v>
      </c>
      <c r="V87" s="83" t="s">
        <v>524</v>
      </c>
      <c r="W87" s="81">
        <v>43635.67230324074</v>
      </c>
      <c r="X87" s="83" t="s">
        <v>717</v>
      </c>
      <c r="Y87" s="79"/>
      <c r="Z87" s="79"/>
      <c r="AA87" s="85" t="s">
        <v>945</v>
      </c>
      <c r="AB87" s="79"/>
      <c r="AC87" s="79" t="b">
        <v>0</v>
      </c>
      <c r="AD87" s="79">
        <v>0</v>
      </c>
      <c r="AE87" s="85" t="s">
        <v>1111</v>
      </c>
      <c r="AF87" s="79" t="b">
        <v>0</v>
      </c>
      <c r="AG87" s="79" t="s">
        <v>1120</v>
      </c>
      <c r="AH87" s="79"/>
      <c r="AI87" s="85" t="s">
        <v>1111</v>
      </c>
      <c r="AJ87" s="79" t="b">
        <v>0</v>
      </c>
      <c r="AK87" s="79">
        <v>1</v>
      </c>
      <c r="AL87" s="85" t="s">
        <v>938</v>
      </c>
      <c r="AM87" s="79" t="s">
        <v>1126</v>
      </c>
      <c r="AN87" s="79" t="b">
        <v>0</v>
      </c>
      <c r="AO87" s="85" t="s">
        <v>938</v>
      </c>
      <c r="AP87" s="79" t="s">
        <v>176</v>
      </c>
      <c r="AQ87" s="79">
        <v>0</v>
      </c>
      <c r="AR87" s="79">
        <v>0</v>
      </c>
      <c r="AS87" s="79"/>
      <c r="AT87" s="79"/>
      <c r="AU87" s="79"/>
      <c r="AV87" s="79"/>
      <c r="AW87" s="79"/>
      <c r="AX87" s="79"/>
      <c r="AY87" s="79"/>
      <c r="AZ87" s="79"/>
      <c r="BA87">
        <v>3</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3</v>
      </c>
      <c r="BK87" s="49">
        <v>100</v>
      </c>
      <c r="BL87" s="48">
        <v>3</v>
      </c>
    </row>
    <row r="88" spans="1:64" ht="15">
      <c r="A88" s="64" t="s">
        <v>259</v>
      </c>
      <c r="B88" s="64" t="s">
        <v>312</v>
      </c>
      <c r="C88" s="65" t="s">
        <v>2759</v>
      </c>
      <c r="D88" s="66">
        <v>4.166666666666667</v>
      </c>
      <c r="E88" s="67" t="s">
        <v>136</v>
      </c>
      <c r="F88" s="68">
        <v>31.071428571428573</v>
      </c>
      <c r="G88" s="65"/>
      <c r="H88" s="69"/>
      <c r="I88" s="70"/>
      <c r="J88" s="70"/>
      <c r="K88" s="34" t="s">
        <v>65</v>
      </c>
      <c r="L88" s="77">
        <v>88</v>
      </c>
      <c r="M88" s="77"/>
      <c r="N88" s="72"/>
      <c r="O88" s="79" t="s">
        <v>350</v>
      </c>
      <c r="P88" s="81">
        <v>43635.525671296295</v>
      </c>
      <c r="Q88" s="79" t="s">
        <v>356</v>
      </c>
      <c r="R88" s="83" t="s">
        <v>476</v>
      </c>
      <c r="S88" s="79" t="s">
        <v>498</v>
      </c>
      <c r="T88" s="79" t="s">
        <v>508</v>
      </c>
      <c r="U88" s="79"/>
      <c r="V88" s="83" t="s">
        <v>578</v>
      </c>
      <c r="W88" s="81">
        <v>43635.525671296295</v>
      </c>
      <c r="X88" s="83" t="s">
        <v>718</v>
      </c>
      <c r="Y88" s="79"/>
      <c r="Z88" s="79"/>
      <c r="AA88" s="85" t="s">
        <v>946</v>
      </c>
      <c r="AB88" s="79"/>
      <c r="AC88" s="79" t="b">
        <v>0</v>
      </c>
      <c r="AD88" s="79">
        <v>0</v>
      </c>
      <c r="AE88" s="85" t="s">
        <v>1111</v>
      </c>
      <c r="AF88" s="79" t="b">
        <v>0</v>
      </c>
      <c r="AG88" s="79" t="s">
        <v>1119</v>
      </c>
      <c r="AH88" s="79"/>
      <c r="AI88" s="85" t="s">
        <v>1111</v>
      </c>
      <c r="AJ88" s="79" t="b">
        <v>0</v>
      </c>
      <c r="AK88" s="79">
        <v>91</v>
      </c>
      <c r="AL88" s="85" t="s">
        <v>1073</v>
      </c>
      <c r="AM88" s="79" t="s">
        <v>1126</v>
      </c>
      <c r="AN88" s="79" t="b">
        <v>0</v>
      </c>
      <c r="AO88" s="85" t="s">
        <v>1073</v>
      </c>
      <c r="AP88" s="79" t="s">
        <v>176</v>
      </c>
      <c r="AQ88" s="79">
        <v>0</v>
      </c>
      <c r="AR88" s="79">
        <v>0</v>
      </c>
      <c r="AS88" s="79"/>
      <c r="AT88" s="79"/>
      <c r="AU88" s="79"/>
      <c r="AV88" s="79"/>
      <c r="AW88" s="79"/>
      <c r="AX88" s="79"/>
      <c r="AY88" s="79"/>
      <c r="AZ88" s="79"/>
      <c r="BA88">
        <v>2</v>
      </c>
      <c r="BB88" s="78" t="str">
        <f>REPLACE(INDEX(GroupVertices[Group],MATCH(Edges[[#This Row],[Vertex 1]],GroupVertices[Vertex],0)),1,1,"")</f>
        <v>2</v>
      </c>
      <c r="BC88" s="78" t="str">
        <f>REPLACE(INDEX(GroupVertices[Group],MATCH(Edges[[#This Row],[Vertex 2]],GroupVertices[Vertex],0)),1,1,"")</f>
        <v>2</v>
      </c>
      <c r="BD88" s="48">
        <v>0</v>
      </c>
      <c r="BE88" s="49">
        <v>0</v>
      </c>
      <c r="BF88" s="48">
        <v>0</v>
      </c>
      <c r="BG88" s="49">
        <v>0</v>
      </c>
      <c r="BH88" s="48">
        <v>0</v>
      </c>
      <c r="BI88" s="49">
        <v>0</v>
      </c>
      <c r="BJ88" s="48">
        <v>11</v>
      </c>
      <c r="BK88" s="49">
        <v>100</v>
      </c>
      <c r="BL88" s="48">
        <v>11</v>
      </c>
    </row>
    <row r="89" spans="1:64" ht="15">
      <c r="A89" s="64" t="s">
        <v>259</v>
      </c>
      <c r="B89" s="64" t="s">
        <v>312</v>
      </c>
      <c r="C89" s="65" t="s">
        <v>2759</v>
      </c>
      <c r="D89" s="66">
        <v>4.166666666666667</v>
      </c>
      <c r="E89" s="67" t="s">
        <v>136</v>
      </c>
      <c r="F89" s="68">
        <v>31.071428571428573</v>
      </c>
      <c r="G89" s="65"/>
      <c r="H89" s="69"/>
      <c r="I89" s="70"/>
      <c r="J89" s="70"/>
      <c r="K89" s="34" t="s">
        <v>65</v>
      </c>
      <c r="L89" s="77">
        <v>89</v>
      </c>
      <c r="M89" s="77"/>
      <c r="N89" s="72"/>
      <c r="O89" s="79" t="s">
        <v>350</v>
      </c>
      <c r="P89" s="81">
        <v>43635.68040509259</v>
      </c>
      <c r="Q89" s="79" t="s">
        <v>383</v>
      </c>
      <c r="R89" s="79"/>
      <c r="S89" s="79"/>
      <c r="T89" s="79"/>
      <c r="U89" s="79"/>
      <c r="V89" s="83" t="s">
        <v>578</v>
      </c>
      <c r="W89" s="81">
        <v>43635.68040509259</v>
      </c>
      <c r="X89" s="83" t="s">
        <v>719</v>
      </c>
      <c r="Y89" s="79"/>
      <c r="Z89" s="79"/>
      <c r="AA89" s="85" t="s">
        <v>947</v>
      </c>
      <c r="AB89" s="79"/>
      <c r="AC89" s="79" t="b">
        <v>0</v>
      </c>
      <c r="AD89" s="79">
        <v>0</v>
      </c>
      <c r="AE89" s="85" t="s">
        <v>1111</v>
      </c>
      <c r="AF89" s="79" t="b">
        <v>0</v>
      </c>
      <c r="AG89" s="79" t="s">
        <v>1119</v>
      </c>
      <c r="AH89" s="79"/>
      <c r="AI89" s="85" t="s">
        <v>1111</v>
      </c>
      <c r="AJ89" s="79" t="b">
        <v>0</v>
      </c>
      <c r="AK89" s="79">
        <v>35</v>
      </c>
      <c r="AL89" s="85" t="s">
        <v>1097</v>
      </c>
      <c r="AM89" s="79" t="s">
        <v>1126</v>
      </c>
      <c r="AN89" s="79" t="b">
        <v>0</v>
      </c>
      <c r="AO89" s="85" t="s">
        <v>1097</v>
      </c>
      <c r="AP89" s="79" t="s">
        <v>176</v>
      </c>
      <c r="AQ89" s="79">
        <v>0</v>
      </c>
      <c r="AR89" s="79">
        <v>0</v>
      </c>
      <c r="AS89" s="79"/>
      <c r="AT89" s="79"/>
      <c r="AU89" s="79"/>
      <c r="AV89" s="79"/>
      <c r="AW89" s="79"/>
      <c r="AX89" s="79"/>
      <c r="AY89" s="79"/>
      <c r="AZ89" s="79"/>
      <c r="BA89">
        <v>2</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24</v>
      </c>
      <c r="BK89" s="49">
        <v>100</v>
      </c>
      <c r="BL89" s="48">
        <v>24</v>
      </c>
    </row>
    <row r="90" spans="1:64" ht="15">
      <c r="A90" s="64" t="s">
        <v>260</v>
      </c>
      <c r="B90" s="64" t="s">
        <v>312</v>
      </c>
      <c r="C90" s="65" t="s">
        <v>2758</v>
      </c>
      <c r="D90" s="66">
        <v>3</v>
      </c>
      <c r="E90" s="67" t="s">
        <v>132</v>
      </c>
      <c r="F90" s="68">
        <v>32</v>
      </c>
      <c r="G90" s="65"/>
      <c r="H90" s="69"/>
      <c r="I90" s="70"/>
      <c r="J90" s="70"/>
      <c r="K90" s="34" t="s">
        <v>65</v>
      </c>
      <c r="L90" s="77">
        <v>90</v>
      </c>
      <c r="M90" s="77"/>
      <c r="N90" s="72"/>
      <c r="O90" s="79" t="s">
        <v>350</v>
      </c>
      <c r="P90" s="81">
        <v>43635.68539351852</v>
      </c>
      <c r="Q90" s="79" t="s">
        <v>400</v>
      </c>
      <c r="R90" s="79"/>
      <c r="S90" s="79"/>
      <c r="T90" s="79" t="s">
        <v>508</v>
      </c>
      <c r="U90" s="79"/>
      <c r="V90" s="83" t="s">
        <v>579</v>
      </c>
      <c r="W90" s="81">
        <v>43635.68539351852</v>
      </c>
      <c r="X90" s="83" t="s">
        <v>720</v>
      </c>
      <c r="Y90" s="79"/>
      <c r="Z90" s="79"/>
      <c r="AA90" s="85" t="s">
        <v>948</v>
      </c>
      <c r="AB90" s="79"/>
      <c r="AC90" s="79" t="b">
        <v>0</v>
      </c>
      <c r="AD90" s="79">
        <v>0</v>
      </c>
      <c r="AE90" s="85" t="s">
        <v>1111</v>
      </c>
      <c r="AF90" s="79" t="b">
        <v>0</v>
      </c>
      <c r="AG90" s="79" t="s">
        <v>1119</v>
      </c>
      <c r="AH90" s="79"/>
      <c r="AI90" s="85" t="s">
        <v>1111</v>
      </c>
      <c r="AJ90" s="79" t="b">
        <v>0</v>
      </c>
      <c r="AK90" s="79">
        <v>23</v>
      </c>
      <c r="AL90" s="85" t="s">
        <v>1099</v>
      </c>
      <c r="AM90" s="79" t="s">
        <v>1128</v>
      </c>
      <c r="AN90" s="79" t="b">
        <v>0</v>
      </c>
      <c r="AO90" s="85" t="s">
        <v>1099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7.142857142857143</v>
      </c>
      <c r="BF90" s="48">
        <v>0</v>
      </c>
      <c r="BG90" s="49">
        <v>0</v>
      </c>
      <c r="BH90" s="48">
        <v>0</v>
      </c>
      <c r="BI90" s="49">
        <v>0</v>
      </c>
      <c r="BJ90" s="48">
        <v>13</v>
      </c>
      <c r="BK90" s="49">
        <v>92.85714285714286</v>
      </c>
      <c r="BL90" s="48">
        <v>14</v>
      </c>
    </row>
    <row r="91" spans="1:64" ht="15">
      <c r="A91" s="64" t="s">
        <v>261</v>
      </c>
      <c r="B91" s="64" t="s">
        <v>312</v>
      </c>
      <c r="C91" s="65" t="s">
        <v>2759</v>
      </c>
      <c r="D91" s="66">
        <v>4.166666666666667</v>
      </c>
      <c r="E91" s="67" t="s">
        <v>136</v>
      </c>
      <c r="F91" s="68">
        <v>31.071428571428573</v>
      </c>
      <c r="G91" s="65"/>
      <c r="H91" s="69"/>
      <c r="I91" s="70"/>
      <c r="J91" s="70"/>
      <c r="K91" s="34" t="s">
        <v>65</v>
      </c>
      <c r="L91" s="77">
        <v>91</v>
      </c>
      <c r="M91" s="77"/>
      <c r="N91" s="72"/>
      <c r="O91" s="79" t="s">
        <v>350</v>
      </c>
      <c r="P91" s="81">
        <v>43635.69440972222</v>
      </c>
      <c r="Q91" s="79" t="s">
        <v>387</v>
      </c>
      <c r="R91" s="79"/>
      <c r="S91" s="79"/>
      <c r="T91" s="79" t="s">
        <v>508</v>
      </c>
      <c r="U91" s="79"/>
      <c r="V91" s="83" t="s">
        <v>580</v>
      </c>
      <c r="W91" s="81">
        <v>43635.69440972222</v>
      </c>
      <c r="X91" s="83" t="s">
        <v>721</v>
      </c>
      <c r="Y91" s="79"/>
      <c r="Z91" s="79"/>
      <c r="AA91" s="85" t="s">
        <v>949</v>
      </c>
      <c r="AB91" s="79"/>
      <c r="AC91" s="79" t="b">
        <v>0</v>
      </c>
      <c r="AD91" s="79">
        <v>0</v>
      </c>
      <c r="AE91" s="85" t="s">
        <v>1111</v>
      </c>
      <c r="AF91" s="79" t="b">
        <v>0</v>
      </c>
      <c r="AG91" s="79" t="s">
        <v>1119</v>
      </c>
      <c r="AH91" s="79"/>
      <c r="AI91" s="85" t="s">
        <v>1111</v>
      </c>
      <c r="AJ91" s="79" t="b">
        <v>0</v>
      </c>
      <c r="AK91" s="79">
        <v>22</v>
      </c>
      <c r="AL91" s="85" t="s">
        <v>1088</v>
      </c>
      <c r="AM91" s="79" t="s">
        <v>1128</v>
      </c>
      <c r="AN91" s="79" t="b">
        <v>0</v>
      </c>
      <c r="AO91" s="85" t="s">
        <v>1088</v>
      </c>
      <c r="AP91" s="79" t="s">
        <v>176</v>
      </c>
      <c r="AQ91" s="79">
        <v>0</v>
      </c>
      <c r="AR91" s="79">
        <v>0</v>
      </c>
      <c r="AS91" s="79"/>
      <c r="AT91" s="79"/>
      <c r="AU91" s="79"/>
      <c r="AV91" s="79"/>
      <c r="AW91" s="79"/>
      <c r="AX91" s="79"/>
      <c r="AY91" s="79"/>
      <c r="AZ91" s="79"/>
      <c r="BA91">
        <v>2</v>
      </c>
      <c r="BB91" s="78" t="str">
        <f>REPLACE(INDEX(GroupVertices[Group],MATCH(Edges[[#This Row],[Vertex 1]],GroupVertices[Vertex],0)),1,1,"")</f>
        <v>2</v>
      </c>
      <c r="BC91" s="78" t="str">
        <f>REPLACE(INDEX(GroupVertices[Group],MATCH(Edges[[#This Row],[Vertex 2]],GroupVertices[Vertex],0)),1,1,"")</f>
        <v>2</v>
      </c>
      <c r="BD91" s="48">
        <v>2</v>
      </c>
      <c r="BE91" s="49">
        <v>7.6923076923076925</v>
      </c>
      <c r="BF91" s="48">
        <v>0</v>
      </c>
      <c r="BG91" s="49">
        <v>0</v>
      </c>
      <c r="BH91" s="48">
        <v>0</v>
      </c>
      <c r="BI91" s="49">
        <v>0</v>
      </c>
      <c r="BJ91" s="48">
        <v>24</v>
      </c>
      <c r="BK91" s="49">
        <v>92.3076923076923</v>
      </c>
      <c r="BL91" s="48">
        <v>26</v>
      </c>
    </row>
    <row r="92" spans="1:64" ht="15">
      <c r="A92" s="64" t="s">
        <v>261</v>
      </c>
      <c r="B92" s="64" t="s">
        <v>312</v>
      </c>
      <c r="C92" s="65" t="s">
        <v>2759</v>
      </c>
      <c r="D92" s="66">
        <v>4.166666666666667</v>
      </c>
      <c r="E92" s="67" t="s">
        <v>136</v>
      </c>
      <c r="F92" s="68">
        <v>31.071428571428573</v>
      </c>
      <c r="G92" s="65"/>
      <c r="H92" s="69"/>
      <c r="I92" s="70"/>
      <c r="J92" s="70"/>
      <c r="K92" s="34" t="s">
        <v>65</v>
      </c>
      <c r="L92" s="77">
        <v>92</v>
      </c>
      <c r="M92" s="77"/>
      <c r="N92" s="72"/>
      <c r="O92" s="79" t="s">
        <v>350</v>
      </c>
      <c r="P92" s="81">
        <v>43635.69787037037</v>
      </c>
      <c r="Q92" s="79" t="s">
        <v>383</v>
      </c>
      <c r="R92" s="79"/>
      <c r="S92" s="79"/>
      <c r="T92" s="79"/>
      <c r="U92" s="79"/>
      <c r="V92" s="83" t="s">
        <v>580</v>
      </c>
      <c r="W92" s="81">
        <v>43635.69787037037</v>
      </c>
      <c r="X92" s="83" t="s">
        <v>722</v>
      </c>
      <c r="Y92" s="79"/>
      <c r="Z92" s="79"/>
      <c r="AA92" s="85" t="s">
        <v>950</v>
      </c>
      <c r="AB92" s="79"/>
      <c r="AC92" s="79" t="b">
        <v>0</v>
      </c>
      <c r="AD92" s="79">
        <v>0</v>
      </c>
      <c r="AE92" s="85" t="s">
        <v>1111</v>
      </c>
      <c r="AF92" s="79" t="b">
        <v>0</v>
      </c>
      <c r="AG92" s="79" t="s">
        <v>1119</v>
      </c>
      <c r="AH92" s="79"/>
      <c r="AI92" s="85" t="s">
        <v>1111</v>
      </c>
      <c r="AJ92" s="79" t="b">
        <v>0</v>
      </c>
      <c r="AK92" s="79">
        <v>35</v>
      </c>
      <c r="AL92" s="85" t="s">
        <v>1097</v>
      </c>
      <c r="AM92" s="79" t="s">
        <v>1128</v>
      </c>
      <c r="AN92" s="79" t="b">
        <v>0</v>
      </c>
      <c r="AO92" s="85" t="s">
        <v>1097</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24</v>
      </c>
      <c r="BK92" s="49">
        <v>100</v>
      </c>
      <c r="BL92" s="48">
        <v>24</v>
      </c>
    </row>
    <row r="93" spans="1:64" ht="15">
      <c r="A93" s="64" t="s">
        <v>262</v>
      </c>
      <c r="B93" s="64" t="s">
        <v>312</v>
      </c>
      <c r="C93" s="65" t="s">
        <v>2758</v>
      </c>
      <c r="D93" s="66">
        <v>3</v>
      </c>
      <c r="E93" s="67" t="s">
        <v>132</v>
      </c>
      <c r="F93" s="68">
        <v>32</v>
      </c>
      <c r="G93" s="65"/>
      <c r="H93" s="69"/>
      <c r="I93" s="70"/>
      <c r="J93" s="70"/>
      <c r="K93" s="34" t="s">
        <v>65</v>
      </c>
      <c r="L93" s="77">
        <v>93</v>
      </c>
      <c r="M93" s="77"/>
      <c r="N93" s="72"/>
      <c r="O93" s="79" t="s">
        <v>350</v>
      </c>
      <c r="P93" s="81">
        <v>43635.7084837963</v>
      </c>
      <c r="Q93" s="79" t="s">
        <v>387</v>
      </c>
      <c r="R93" s="79"/>
      <c r="S93" s="79"/>
      <c r="T93" s="79" t="s">
        <v>508</v>
      </c>
      <c r="U93" s="79"/>
      <c r="V93" s="83" t="s">
        <v>581</v>
      </c>
      <c r="W93" s="81">
        <v>43635.7084837963</v>
      </c>
      <c r="X93" s="83" t="s">
        <v>723</v>
      </c>
      <c r="Y93" s="79"/>
      <c r="Z93" s="79"/>
      <c r="AA93" s="85" t="s">
        <v>951</v>
      </c>
      <c r="AB93" s="79"/>
      <c r="AC93" s="79" t="b">
        <v>0</v>
      </c>
      <c r="AD93" s="79">
        <v>0</v>
      </c>
      <c r="AE93" s="85" t="s">
        <v>1111</v>
      </c>
      <c r="AF93" s="79" t="b">
        <v>0</v>
      </c>
      <c r="AG93" s="79" t="s">
        <v>1119</v>
      </c>
      <c r="AH93" s="79"/>
      <c r="AI93" s="85" t="s">
        <v>1111</v>
      </c>
      <c r="AJ93" s="79" t="b">
        <v>0</v>
      </c>
      <c r="AK93" s="79">
        <v>22</v>
      </c>
      <c r="AL93" s="85" t="s">
        <v>1088</v>
      </c>
      <c r="AM93" s="79" t="s">
        <v>1128</v>
      </c>
      <c r="AN93" s="79" t="b">
        <v>0</v>
      </c>
      <c r="AO93" s="85" t="s">
        <v>1088</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2</v>
      </c>
      <c r="BE93" s="49">
        <v>7.6923076923076925</v>
      </c>
      <c r="BF93" s="48">
        <v>0</v>
      </c>
      <c r="BG93" s="49">
        <v>0</v>
      </c>
      <c r="BH93" s="48">
        <v>0</v>
      </c>
      <c r="BI93" s="49">
        <v>0</v>
      </c>
      <c r="BJ93" s="48">
        <v>24</v>
      </c>
      <c r="BK93" s="49">
        <v>92.3076923076923</v>
      </c>
      <c r="BL93" s="48">
        <v>26</v>
      </c>
    </row>
    <row r="94" spans="1:64" ht="15">
      <c r="A94" s="64" t="s">
        <v>263</v>
      </c>
      <c r="B94" s="64" t="s">
        <v>312</v>
      </c>
      <c r="C94" s="65" t="s">
        <v>2758</v>
      </c>
      <c r="D94" s="66">
        <v>3</v>
      </c>
      <c r="E94" s="67" t="s">
        <v>132</v>
      </c>
      <c r="F94" s="68">
        <v>32</v>
      </c>
      <c r="G94" s="65"/>
      <c r="H94" s="69"/>
      <c r="I94" s="70"/>
      <c r="J94" s="70"/>
      <c r="K94" s="34" t="s">
        <v>65</v>
      </c>
      <c r="L94" s="77">
        <v>94</v>
      </c>
      <c r="M94" s="77"/>
      <c r="N94" s="72"/>
      <c r="O94" s="79" t="s">
        <v>350</v>
      </c>
      <c r="P94" s="81">
        <v>43629.106840277775</v>
      </c>
      <c r="Q94" s="79" t="s">
        <v>357</v>
      </c>
      <c r="R94" s="83" t="s">
        <v>477</v>
      </c>
      <c r="S94" s="79" t="s">
        <v>499</v>
      </c>
      <c r="T94" s="79" t="s">
        <v>508</v>
      </c>
      <c r="U94" s="79"/>
      <c r="V94" s="83" t="s">
        <v>582</v>
      </c>
      <c r="W94" s="81">
        <v>43629.106840277775</v>
      </c>
      <c r="X94" s="83" t="s">
        <v>724</v>
      </c>
      <c r="Y94" s="79"/>
      <c r="Z94" s="79"/>
      <c r="AA94" s="85" t="s">
        <v>952</v>
      </c>
      <c r="AB94" s="79"/>
      <c r="AC94" s="79" t="b">
        <v>0</v>
      </c>
      <c r="AD94" s="79">
        <v>0</v>
      </c>
      <c r="AE94" s="85" t="s">
        <v>1111</v>
      </c>
      <c r="AF94" s="79" t="b">
        <v>0</v>
      </c>
      <c r="AG94" s="79" t="s">
        <v>1119</v>
      </c>
      <c r="AH94" s="79"/>
      <c r="AI94" s="85" t="s">
        <v>1111</v>
      </c>
      <c r="AJ94" s="79" t="b">
        <v>0</v>
      </c>
      <c r="AK94" s="79">
        <v>18</v>
      </c>
      <c r="AL94" s="85" t="s">
        <v>1006</v>
      </c>
      <c r="AM94" s="79" t="s">
        <v>1128</v>
      </c>
      <c r="AN94" s="79" t="b">
        <v>0</v>
      </c>
      <c r="AO94" s="85" t="s">
        <v>1006</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c r="BE94" s="49"/>
      <c r="BF94" s="48"/>
      <c r="BG94" s="49"/>
      <c r="BH94" s="48"/>
      <c r="BI94" s="49"/>
      <c r="BJ94" s="48"/>
      <c r="BK94" s="49"/>
      <c r="BL94" s="48"/>
    </row>
    <row r="95" spans="1:64" ht="15">
      <c r="A95" s="64" t="s">
        <v>263</v>
      </c>
      <c r="B95" s="64" t="s">
        <v>337</v>
      </c>
      <c r="C95" s="65" t="s">
        <v>2758</v>
      </c>
      <c r="D95" s="66">
        <v>3</v>
      </c>
      <c r="E95" s="67" t="s">
        <v>132</v>
      </c>
      <c r="F95" s="68">
        <v>32</v>
      </c>
      <c r="G95" s="65"/>
      <c r="H95" s="69"/>
      <c r="I95" s="70"/>
      <c r="J95" s="70"/>
      <c r="K95" s="34" t="s">
        <v>65</v>
      </c>
      <c r="L95" s="77">
        <v>95</v>
      </c>
      <c r="M95" s="77"/>
      <c r="N95" s="72"/>
      <c r="O95" s="79" t="s">
        <v>350</v>
      </c>
      <c r="P95" s="81">
        <v>43629.106840277775</v>
      </c>
      <c r="Q95" s="79" t="s">
        <v>357</v>
      </c>
      <c r="R95" s="83" t="s">
        <v>477</v>
      </c>
      <c r="S95" s="79" t="s">
        <v>499</v>
      </c>
      <c r="T95" s="79" t="s">
        <v>508</v>
      </c>
      <c r="U95" s="79"/>
      <c r="V95" s="83" t="s">
        <v>582</v>
      </c>
      <c r="W95" s="81">
        <v>43629.106840277775</v>
      </c>
      <c r="X95" s="83" t="s">
        <v>724</v>
      </c>
      <c r="Y95" s="79"/>
      <c r="Z95" s="79"/>
      <c r="AA95" s="85" t="s">
        <v>952</v>
      </c>
      <c r="AB95" s="79"/>
      <c r="AC95" s="79" t="b">
        <v>0</v>
      </c>
      <c r="AD95" s="79">
        <v>0</v>
      </c>
      <c r="AE95" s="85" t="s">
        <v>1111</v>
      </c>
      <c r="AF95" s="79" t="b">
        <v>0</v>
      </c>
      <c r="AG95" s="79" t="s">
        <v>1119</v>
      </c>
      <c r="AH95" s="79"/>
      <c r="AI95" s="85" t="s">
        <v>1111</v>
      </c>
      <c r="AJ95" s="79" t="b">
        <v>0</v>
      </c>
      <c r="AK95" s="79">
        <v>18</v>
      </c>
      <c r="AL95" s="85" t="s">
        <v>1006</v>
      </c>
      <c r="AM95" s="79" t="s">
        <v>1128</v>
      </c>
      <c r="AN95" s="79" t="b">
        <v>0</v>
      </c>
      <c r="AO95" s="85" t="s">
        <v>1006</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263</v>
      </c>
      <c r="B96" s="64" t="s">
        <v>311</v>
      </c>
      <c r="C96" s="65" t="s">
        <v>2758</v>
      </c>
      <c r="D96" s="66">
        <v>3</v>
      </c>
      <c r="E96" s="67" t="s">
        <v>132</v>
      </c>
      <c r="F96" s="68">
        <v>32</v>
      </c>
      <c r="G96" s="65"/>
      <c r="H96" s="69"/>
      <c r="I96" s="70"/>
      <c r="J96" s="70"/>
      <c r="K96" s="34" t="s">
        <v>65</v>
      </c>
      <c r="L96" s="77">
        <v>96</v>
      </c>
      <c r="M96" s="77"/>
      <c r="N96" s="72"/>
      <c r="O96" s="79" t="s">
        <v>350</v>
      </c>
      <c r="P96" s="81">
        <v>43629.106840277775</v>
      </c>
      <c r="Q96" s="79" t="s">
        <v>357</v>
      </c>
      <c r="R96" s="83" t="s">
        <v>477</v>
      </c>
      <c r="S96" s="79" t="s">
        <v>499</v>
      </c>
      <c r="T96" s="79" t="s">
        <v>508</v>
      </c>
      <c r="U96" s="79"/>
      <c r="V96" s="83" t="s">
        <v>582</v>
      </c>
      <c r="W96" s="81">
        <v>43629.106840277775</v>
      </c>
      <c r="X96" s="83" t="s">
        <v>724</v>
      </c>
      <c r="Y96" s="79"/>
      <c r="Z96" s="79"/>
      <c r="AA96" s="85" t="s">
        <v>952</v>
      </c>
      <c r="AB96" s="79"/>
      <c r="AC96" s="79" t="b">
        <v>0</v>
      </c>
      <c r="AD96" s="79">
        <v>0</v>
      </c>
      <c r="AE96" s="85" t="s">
        <v>1111</v>
      </c>
      <c r="AF96" s="79" t="b">
        <v>0</v>
      </c>
      <c r="AG96" s="79" t="s">
        <v>1119</v>
      </c>
      <c r="AH96" s="79"/>
      <c r="AI96" s="85" t="s">
        <v>1111</v>
      </c>
      <c r="AJ96" s="79" t="b">
        <v>0</v>
      </c>
      <c r="AK96" s="79">
        <v>18</v>
      </c>
      <c r="AL96" s="85" t="s">
        <v>1006</v>
      </c>
      <c r="AM96" s="79" t="s">
        <v>1128</v>
      </c>
      <c r="AN96" s="79" t="b">
        <v>0</v>
      </c>
      <c r="AO96" s="85" t="s">
        <v>1006</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2</v>
      </c>
      <c r="BE96" s="49">
        <v>14.285714285714286</v>
      </c>
      <c r="BF96" s="48">
        <v>0</v>
      </c>
      <c r="BG96" s="49">
        <v>0</v>
      </c>
      <c r="BH96" s="48">
        <v>0</v>
      </c>
      <c r="BI96" s="49">
        <v>0</v>
      </c>
      <c r="BJ96" s="48">
        <v>12</v>
      </c>
      <c r="BK96" s="49">
        <v>85.71428571428571</v>
      </c>
      <c r="BL96" s="48">
        <v>14</v>
      </c>
    </row>
    <row r="97" spans="1:64" ht="15">
      <c r="A97" s="64" t="s">
        <v>263</v>
      </c>
      <c r="B97" s="64" t="s">
        <v>263</v>
      </c>
      <c r="C97" s="65" t="s">
        <v>2758</v>
      </c>
      <c r="D97" s="66">
        <v>3</v>
      </c>
      <c r="E97" s="67" t="s">
        <v>132</v>
      </c>
      <c r="F97" s="68">
        <v>32</v>
      </c>
      <c r="G97" s="65"/>
      <c r="H97" s="69"/>
      <c r="I97" s="70"/>
      <c r="J97" s="70"/>
      <c r="K97" s="34" t="s">
        <v>65</v>
      </c>
      <c r="L97" s="77">
        <v>97</v>
      </c>
      <c r="M97" s="77"/>
      <c r="N97" s="72"/>
      <c r="O97" s="79" t="s">
        <v>176</v>
      </c>
      <c r="P97" s="81">
        <v>43635.7091087963</v>
      </c>
      <c r="Q97" s="79" t="s">
        <v>401</v>
      </c>
      <c r="R97" s="83" t="s">
        <v>483</v>
      </c>
      <c r="S97" s="79" t="s">
        <v>500</v>
      </c>
      <c r="T97" s="79" t="s">
        <v>508</v>
      </c>
      <c r="U97" s="79"/>
      <c r="V97" s="83" t="s">
        <v>582</v>
      </c>
      <c r="W97" s="81">
        <v>43635.7091087963</v>
      </c>
      <c r="X97" s="83" t="s">
        <v>725</v>
      </c>
      <c r="Y97" s="79"/>
      <c r="Z97" s="79"/>
      <c r="AA97" s="85" t="s">
        <v>953</v>
      </c>
      <c r="AB97" s="79"/>
      <c r="AC97" s="79" t="b">
        <v>0</v>
      </c>
      <c r="AD97" s="79">
        <v>0</v>
      </c>
      <c r="AE97" s="85" t="s">
        <v>1111</v>
      </c>
      <c r="AF97" s="79" t="b">
        <v>1</v>
      </c>
      <c r="AG97" s="79" t="s">
        <v>1119</v>
      </c>
      <c r="AH97" s="79"/>
      <c r="AI97" s="85" t="s">
        <v>1099</v>
      </c>
      <c r="AJ97" s="79" t="b">
        <v>0</v>
      </c>
      <c r="AK97" s="79">
        <v>0</v>
      </c>
      <c r="AL97" s="85" t="s">
        <v>1111</v>
      </c>
      <c r="AM97" s="79" t="s">
        <v>1128</v>
      </c>
      <c r="AN97" s="79" t="b">
        <v>0</v>
      </c>
      <c r="AO97" s="85" t="s">
        <v>953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v>0</v>
      </c>
      <c r="BE97" s="49">
        <v>0</v>
      </c>
      <c r="BF97" s="48">
        <v>0</v>
      </c>
      <c r="BG97" s="49">
        <v>0</v>
      </c>
      <c r="BH97" s="48">
        <v>0</v>
      </c>
      <c r="BI97" s="49">
        <v>0</v>
      </c>
      <c r="BJ97" s="48">
        <v>10</v>
      </c>
      <c r="BK97" s="49">
        <v>100</v>
      </c>
      <c r="BL97" s="48">
        <v>10</v>
      </c>
    </row>
    <row r="98" spans="1:64" ht="15">
      <c r="A98" s="64" t="s">
        <v>264</v>
      </c>
      <c r="B98" s="64" t="s">
        <v>264</v>
      </c>
      <c r="C98" s="65" t="s">
        <v>2758</v>
      </c>
      <c r="D98" s="66">
        <v>3</v>
      </c>
      <c r="E98" s="67" t="s">
        <v>132</v>
      </c>
      <c r="F98" s="68">
        <v>32</v>
      </c>
      <c r="G98" s="65"/>
      <c r="H98" s="69"/>
      <c r="I98" s="70"/>
      <c r="J98" s="70"/>
      <c r="K98" s="34" t="s">
        <v>65</v>
      </c>
      <c r="L98" s="77">
        <v>98</v>
      </c>
      <c r="M98" s="77"/>
      <c r="N98" s="72"/>
      <c r="O98" s="79" t="s">
        <v>176</v>
      </c>
      <c r="P98" s="81">
        <v>43635.68035879629</v>
      </c>
      <c r="Q98" s="79" t="s">
        <v>402</v>
      </c>
      <c r="R98" s="79"/>
      <c r="S98" s="79"/>
      <c r="T98" s="79" t="s">
        <v>513</v>
      </c>
      <c r="U98" s="79"/>
      <c r="V98" s="83" t="s">
        <v>583</v>
      </c>
      <c r="W98" s="81">
        <v>43635.68035879629</v>
      </c>
      <c r="X98" s="83" t="s">
        <v>726</v>
      </c>
      <c r="Y98" s="79"/>
      <c r="Z98" s="79"/>
      <c r="AA98" s="85" t="s">
        <v>954</v>
      </c>
      <c r="AB98" s="79"/>
      <c r="AC98" s="79" t="b">
        <v>0</v>
      </c>
      <c r="AD98" s="79">
        <v>2</v>
      </c>
      <c r="AE98" s="85" t="s">
        <v>1111</v>
      </c>
      <c r="AF98" s="79" t="b">
        <v>0</v>
      </c>
      <c r="AG98" s="79" t="s">
        <v>1119</v>
      </c>
      <c r="AH98" s="79"/>
      <c r="AI98" s="85" t="s">
        <v>1111</v>
      </c>
      <c r="AJ98" s="79" t="b">
        <v>0</v>
      </c>
      <c r="AK98" s="79">
        <v>2</v>
      </c>
      <c r="AL98" s="85" t="s">
        <v>1111</v>
      </c>
      <c r="AM98" s="79" t="s">
        <v>1127</v>
      </c>
      <c r="AN98" s="79" t="b">
        <v>0</v>
      </c>
      <c r="AO98" s="85" t="s">
        <v>954</v>
      </c>
      <c r="AP98" s="79" t="s">
        <v>176</v>
      </c>
      <c r="AQ98" s="79">
        <v>0</v>
      </c>
      <c r="AR98" s="79">
        <v>0</v>
      </c>
      <c r="AS98" s="79"/>
      <c r="AT98" s="79"/>
      <c r="AU98" s="79"/>
      <c r="AV98" s="79"/>
      <c r="AW98" s="79"/>
      <c r="AX98" s="79"/>
      <c r="AY98" s="79"/>
      <c r="AZ98" s="79"/>
      <c r="BA98">
        <v>1</v>
      </c>
      <c r="BB98" s="78" t="str">
        <f>REPLACE(INDEX(GroupVertices[Group],MATCH(Edges[[#This Row],[Vertex 1]],GroupVertices[Vertex],0)),1,1,"")</f>
        <v>9</v>
      </c>
      <c r="BC98" s="78" t="str">
        <f>REPLACE(INDEX(GroupVertices[Group],MATCH(Edges[[#This Row],[Vertex 2]],GroupVertices[Vertex],0)),1,1,"")</f>
        <v>9</v>
      </c>
      <c r="BD98" s="48">
        <v>2</v>
      </c>
      <c r="BE98" s="49">
        <v>8.695652173913043</v>
      </c>
      <c r="BF98" s="48">
        <v>0</v>
      </c>
      <c r="BG98" s="49">
        <v>0</v>
      </c>
      <c r="BH98" s="48">
        <v>0</v>
      </c>
      <c r="BI98" s="49">
        <v>0</v>
      </c>
      <c r="BJ98" s="48">
        <v>21</v>
      </c>
      <c r="BK98" s="49">
        <v>91.30434782608695</v>
      </c>
      <c r="BL98" s="48">
        <v>23</v>
      </c>
    </row>
    <row r="99" spans="1:64" ht="15">
      <c r="A99" s="64" t="s">
        <v>265</v>
      </c>
      <c r="B99" s="64" t="s">
        <v>264</v>
      </c>
      <c r="C99" s="65" t="s">
        <v>2758</v>
      </c>
      <c r="D99" s="66">
        <v>3</v>
      </c>
      <c r="E99" s="67" t="s">
        <v>132</v>
      </c>
      <c r="F99" s="68">
        <v>32</v>
      </c>
      <c r="G99" s="65"/>
      <c r="H99" s="69"/>
      <c r="I99" s="70"/>
      <c r="J99" s="70"/>
      <c r="K99" s="34" t="s">
        <v>65</v>
      </c>
      <c r="L99" s="77">
        <v>99</v>
      </c>
      <c r="M99" s="77"/>
      <c r="N99" s="72"/>
      <c r="O99" s="79" t="s">
        <v>350</v>
      </c>
      <c r="P99" s="81">
        <v>43635.71074074074</v>
      </c>
      <c r="Q99" s="79" t="s">
        <v>403</v>
      </c>
      <c r="R99" s="79"/>
      <c r="S99" s="79"/>
      <c r="T99" s="79" t="s">
        <v>508</v>
      </c>
      <c r="U99" s="79"/>
      <c r="V99" s="83" t="s">
        <v>584</v>
      </c>
      <c r="W99" s="81">
        <v>43635.71074074074</v>
      </c>
      <c r="X99" s="83" t="s">
        <v>727</v>
      </c>
      <c r="Y99" s="79"/>
      <c r="Z99" s="79"/>
      <c r="AA99" s="85" t="s">
        <v>955</v>
      </c>
      <c r="AB99" s="79"/>
      <c r="AC99" s="79" t="b">
        <v>0</v>
      </c>
      <c r="AD99" s="79">
        <v>0</v>
      </c>
      <c r="AE99" s="85" t="s">
        <v>1111</v>
      </c>
      <c r="AF99" s="79" t="b">
        <v>0</v>
      </c>
      <c r="AG99" s="79" t="s">
        <v>1119</v>
      </c>
      <c r="AH99" s="79"/>
      <c r="AI99" s="85" t="s">
        <v>1111</v>
      </c>
      <c r="AJ99" s="79" t="b">
        <v>0</v>
      </c>
      <c r="AK99" s="79">
        <v>2</v>
      </c>
      <c r="AL99" s="85" t="s">
        <v>954</v>
      </c>
      <c r="AM99" s="79" t="s">
        <v>1126</v>
      </c>
      <c r="AN99" s="79" t="b">
        <v>0</v>
      </c>
      <c r="AO99" s="85" t="s">
        <v>954</v>
      </c>
      <c r="AP99" s="79" t="s">
        <v>176</v>
      </c>
      <c r="AQ99" s="79">
        <v>0</v>
      </c>
      <c r="AR99" s="79">
        <v>0</v>
      </c>
      <c r="AS99" s="79"/>
      <c r="AT99" s="79"/>
      <c r="AU99" s="79"/>
      <c r="AV99" s="79"/>
      <c r="AW99" s="79"/>
      <c r="AX99" s="79"/>
      <c r="AY99" s="79"/>
      <c r="AZ99" s="79"/>
      <c r="BA99">
        <v>1</v>
      </c>
      <c r="BB99" s="78" t="str">
        <f>REPLACE(INDEX(GroupVertices[Group],MATCH(Edges[[#This Row],[Vertex 1]],GroupVertices[Vertex],0)),1,1,"")</f>
        <v>9</v>
      </c>
      <c r="BC99" s="78" t="str">
        <f>REPLACE(INDEX(GroupVertices[Group],MATCH(Edges[[#This Row],[Vertex 2]],GroupVertices[Vertex],0)),1,1,"")</f>
        <v>9</v>
      </c>
      <c r="BD99" s="48">
        <v>1</v>
      </c>
      <c r="BE99" s="49">
        <v>4.761904761904762</v>
      </c>
      <c r="BF99" s="48">
        <v>0</v>
      </c>
      <c r="BG99" s="49">
        <v>0</v>
      </c>
      <c r="BH99" s="48">
        <v>0</v>
      </c>
      <c r="BI99" s="49">
        <v>0</v>
      </c>
      <c r="BJ99" s="48">
        <v>20</v>
      </c>
      <c r="BK99" s="49">
        <v>95.23809523809524</v>
      </c>
      <c r="BL99" s="48">
        <v>21</v>
      </c>
    </row>
    <row r="100" spans="1:64" ht="15">
      <c r="A100" s="64" t="s">
        <v>266</v>
      </c>
      <c r="B100" s="64" t="s">
        <v>336</v>
      </c>
      <c r="C100" s="65" t="s">
        <v>2758</v>
      </c>
      <c r="D100" s="66">
        <v>3</v>
      </c>
      <c r="E100" s="67" t="s">
        <v>132</v>
      </c>
      <c r="F100" s="68">
        <v>32</v>
      </c>
      <c r="G100" s="65"/>
      <c r="H100" s="69"/>
      <c r="I100" s="70"/>
      <c r="J100" s="70"/>
      <c r="K100" s="34" t="s">
        <v>65</v>
      </c>
      <c r="L100" s="77">
        <v>100</v>
      </c>
      <c r="M100" s="77"/>
      <c r="N100" s="72"/>
      <c r="O100" s="79" t="s">
        <v>350</v>
      </c>
      <c r="P100" s="81">
        <v>43635.71193287037</v>
      </c>
      <c r="Q100" s="79" t="s">
        <v>404</v>
      </c>
      <c r="R100" s="79"/>
      <c r="S100" s="79"/>
      <c r="T100" s="79" t="s">
        <v>514</v>
      </c>
      <c r="U100" s="79"/>
      <c r="V100" s="83" t="s">
        <v>585</v>
      </c>
      <c r="W100" s="81">
        <v>43635.71193287037</v>
      </c>
      <c r="X100" s="83" t="s">
        <v>728</v>
      </c>
      <c r="Y100" s="79"/>
      <c r="Z100" s="79"/>
      <c r="AA100" s="85" t="s">
        <v>956</v>
      </c>
      <c r="AB100" s="79"/>
      <c r="AC100" s="79" t="b">
        <v>0</v>
      </c>
      <c r="AD100" s="79">
        <v>0</v>
      </c>
      <c r="AE100" s="85" t="s">
        <v>1111</v>
      </c>
      <c r="AF100" s="79" t="b">
        <v>0</v>
      </c>
      <c r="AG100" s="79" t="s">
        <v>1119</v>
      </c>
      <c r="AH100" s="79"/>
      <c r="AI100" s="85" t="s">
        <v>1111</v>
      </c>
      <c r="AJ100" s="79" t="b">
        <v>0</v>
      </c>
      <c r="AK100" s="79">
        <v>282</v>
      </c>
      <c r="AL100" s="85" t="s">
        <v>1068</v>
      </c>
      <c r="AM100" s="79" t="s">
        <v>1127</v>
      </c>
      <c r="AN100" s="79" t="b">
        <v>0</v>
      </c>
      <c r="AO100" s="85" t="s">
        <v>1068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266</v>
      </c>
      <c r="B101" s="64" t="s">
        <v>333</v>
      </c>
      <c r="C101" s="65" t="s">
        <v>2758</v>
      </c>
      <c r="D101" s="66">
        <v>3</v>
      </c>
      <c r="E101" s="67" t="s">
        <v>132</v>
      </c>
      <c r="F101" s="68">
        <v>32</v>
      </c>
      <c r="G101" s="65"/>
      <c r="H101" s="69"/>
      <c r="I101" s="70"/>
      <c r="J101" s="70"/>
      <c r="K101" s="34" t="s">
        <v>65</v>
      </c>
      <c r="L101" s="77">
        <v>101</v>
      </c>
      <c r="M101" s="77"/>
      <c r="N101" s="72"/>
      <c r="O101" s="79" t="s">
        <v>350</v>
      </c>
      <c r="P101" s="81">
        <v>43635.71193287037</v>
      </c>
      <c r="Q101" s="79" t="s">
        <v>404</v>
      </c>
      <c r="R101" s="79"/>
      <c r="S101" s="79"/>
      <c r="T101" s="79" t="s">
        <v>514</v>
      </c>
      <c r="U101" s="79"/>
      <c r="V101" s="83" t="s">
        <v>585</v>
      </c>
      <c r="W101" s="81">
        <v>43635.71193287037</v>
      </c>
      <c r="X101" s="83" t="s">
        <v>728</v>
      </c>
      <c r="Y101" s="79"/>
      <c r="Z101" s="79"/>
      <c r="AA101" s="85" t="s">
        <v>956</v>
      </c>
      <c r="AB101" s="79"/>
      <c r="AC101" s="79" t="b">
        <v>0</v>
      </c>
      <c r="AD101" s="79">
        <v>0</v>
      </c>
      <c r="AE101" s="85" t="s">
        <v>1111</v>
      </c>
      <c r="AF101" s="79" t="b">
        <v>0</v>
      </c>
      <c r="AG101" s="79" t="s">
        <v>1119</v>
      </c>
      <c r="AH101" s="79"/>
      <c r="AI101" s="85" t="s">
        <v>1111</v>
      </c>
      <c r="AJ101" s="79" t="b">
        <v>0</v>
      </c>
      <c r="AK101" s="79">
        <v>282</v>
      </c>
      <c r="AL101" s="85" t="s">
        <v>1068</v>
      </c>
      <c r="AM101" s="79" t="s">
        <v>1127</v>
      </c>
      <c r="AN101" s="79" t="b">
        <v>0</v>
      </c>
      <c r="AO101" s="85" t="s">
        <v>1068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4.545454545454546</v>
      </c>
      <c r="BH101" s="48">
        <v>0</v>
      </c>
      <c r="BI101" s="49">
        <v>0</v>
      </c>
      <c r="BJ101" s="48">
        <v>21</v>
      </c>
      <c r="BK101" s="49">
        <v>95.45454545454545</v>
      </c>
      <c r="BL101" s="48">
        <v>22</v>
      </c>
    </row>
    <row r="102" spans="1:64" ht="15">
      <c r="A102" s="64" t="s">
        <v>267</v>
      </c>
      <c r="B102" s="64" t="s">
        <v>336</v>
      </c>
      <c r="C102" s="65" t="s">
        <v>2758</v>
      </c>
      <c r="D102" s="66">
        <v>3</v>
      </c>
      <c r="E102" s="67" t="s">
        <v>132</v>
      </c>
      <c r="F102" s="68">
        <v>32</v>
      </c>
      <c r="G102" s="65"/>
      <c r="H102" s="69"/>
      <c r="I102" s="70"/>
      <c r="J102" s="70"/>
      <c r="K102" s="34" t="s">
        <v>65</v>
      </c>
      <c r="L102" s="77">
        <v>102</v>
      </c>
      <c r="M102" s="77"/>
      <c r="N102" s="72"/>
      <c r="O102" s="79" t="s">
        <v>350</v>
      </c>
      <c r="P102" s="81">
        <v>43635.71229166666</v>
      </c>
      <c r="Q102" s="79" t="s">
        <v>404</v>
      </c>
      <c r="R102" s="79"/>
      <c r="S102" s="79"/>
      <c r="T102" s="79" t="s">
        <v>514</v>
      </c>
      <c r="U102" s="79"/>
      <c r="V102" s="83" t="s">
        <v>586</v>
      </c>
      <c r="W102" s="81">
        <v>43635.71229166666</v>
      </c>
      <c r="X102" s="83" t="s">
        <v>729</v>
      </c>
      <c r="Y102" s="79"/>
      <c r="Z102" s="79"/>
      <c r="AA102" s="85" t="s">
        <v>957</v>
      </c>
      <c r="AB102" s="79"/>
      <c r="AC102" s="79" t="b">
        <v>0</v>
      </c>
      <c r="AD102" s="79">
        <v>0</v>
      </c>
      <c r="AE102" s="85" t="s">
        <v>1111</v>
      </c>
      <c r="AF102" s="79" t="b">
        <v>0</v>
      </c>
      <c r="AG102" s="79" t="s">
        <v>1119</v>
      </c>
      <c r="AH102" s="79"/>
      <c r="AI102" s="85" t="s">
        <v>1111</v>
      </c>
      <c r="AJ102" s="79" t="b">
        <v>0</v>
      </c>
      <c r="AK102" s="79">
        <v>282</v>
      </c>
      <c r="AL102" s="85" t="s">
        <v>1068</v>
      </c>
      <c r="AM102" s="79" t="s">
        <v>1128</v>
      </c>
      <c r="AN102" s="79" t="b">
        <v>0</v>
      </c>
      <c r="AO102" s="85" t="s">
        <v>1068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267</v>
      </c>
      <c r="B103" s="64" t="s">
        <v>333</v>
      </c>
      <c r="C103" s="65" t="s">
        <v>2758</v>
      </c>
      <c r="D103" s="66">
        <v>3</v>
      </c>
      <c r="E103" s="67" t="s">
        <v>132</v>
      </c>
      <c r="F103" s="68">
        <v>32</v>
      </c>
      <c r="G103" s="65"/>
      <c r="H103" s="69"/>
      <c r="I103" s="70"/>
      <c r="J103" s="70"/>
      <c r="K103" s="34" t="s">
        <v>65</v>
      </c>
      <c r="L103" s="77">
        <v>103</v>
      </c>
      <c r="M103" s="77"/>
      <c r="N103" s="72"/>
      <c r="O103" s="79" t="s">
        <v>350</v>
      </c>
      <c r="P103" s="81">
        <v>43635.71229166666</v>
      </c>
      <c r="Q103" s="79" t="s">
        <v>404</v>
      </c>
      <c r="R103" s="79"/>
      <c r="S103" s="79"/>
      <c r="T103" s="79" t="s">
        <v>514</v>
      </c>
      <c r="U103" s="79"/>
      <c r="V103" s="83" t="s">
        <v>586</v>
      </c>
      <c r="W103" s="81">
        <v>43635.71229166666</v>
      </c>
      <c r="X103" s="83" t="s">
        <v>729</v>
      </c>
      <c r="Y103" s="79"/>
      <c r="Z103" s="79"/>
      <c r="AA103" s="85" t="s">
        <v>957</v>
      </c>
      <c r="AB103" s="79"/>
      <c r="AC103" s="79" t="b">
        <v>0</v>
      </c>
      <c r="AD103" s="79">
        <v>0</v>
      </c>
      <c r="AE103" s="85" t="s">
        <v>1111</v>
      </c>
      <c r="AF103" s="79" t="b">
        <v>0</v>
      </c>
      <c r="AG103" s="79" t="s">
        <v>1119</v>
      </c>
      <c r="AH103" s="79"/>
      <c r="AI103" s="85" t="s">
        <v>1111</v>
      </c>
      <c r="AJ103" s="79" t="b">
        <v>0</v>
      </c>
      <c r="AK103" s="79">
        <v>282</v>
      </c>
      <c r="AL103" s="85" t="s">
        <v>1068</v>
      </c>
      <c r="AM103" s="79" t="s">
        <v>1128</v>
      </c>
      <c r="AN103" s="79" t="b">
        <v>0</v>
      </c>
      <c r="AO103" s="85" t="s">
        <v>1068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4.545454545454546</v>
      </c>
      <c r="BH103" s="48">
        <v>0</v>
      </c>
      <c r="BI103" s="49">
        <v>0</v>
      </c>
      <c r="BJ103" s="48">
        <v>21</v>
      </c>
      <c r="BK103" s="49">
        <v>95.45454545454545</v>
      </c>
      <c r="BL103" s="48">
        <v>22</v>
      </c>
    </row>
    <row r="104" spans="1:64" ht="15">
      <c r="A104" s="64" t="s">
        <v>268</v>
      </c>
      <c r="B104" s="64" t="s">
        <v>336</v>
      </c>
      <c r="C104" s="65" t="s">
        <v>2758</v>
      </c>
      <c r="D104" s="66">
        <v>3</v>
      </c>
      <c r="E104" s="67" t="s">
        <v>132</v>
      </c>
      <c r="F104" s="68">
        <v>32</v>
      </c>
      <c r="G104" s="65"/>
      <c r="H104" s="69"/>
      <c r="I104" s="70"/>
      <c r="J104" s="70"/>
      <c r="K104" s="34" t="s">
        <v>65</v>
      </c>
      <c r="L104" s="77">
        <v>104</v>
      </c>
      <c r="M104" s="77"/>
      <c r="N104" s="72"/>
      <c r="O104" s="79" t="s">
        <v>350</v>
      </c>
      <c r="P104" s="81">
        <v>43635.71239583333</v>
      </c>
      <c r="Q104" s="79" t="s">
        <v>404</v>
      </c>
      <c r="R104" s="79"/>
      <c r="S104" s="79"/>
      <c r="T104" s="79" t="s">
        <v>514</v>
      </c>
      <c r="U104" s="79"/>
      <c r="V104" s="83" t="s">
        <v>587</v>
      </c>
      <c r="W104" s="81">
        <v>43635.71239583333</v>
      </c>
      <c r="X104" s="83" t="s">
        <v>730</v>
      </c>
      <c r="Y104" s="79"/>
      <c r="Z104" s="79"/>
      <c r="AA104" s="85" t="s">
        <v>958</v>
      </c>
      <c r="AB104" s="79"/>
      <c r="AC104" s="79" t="b">
        <v>0</v>
      </c>
      <c r="AD104" s="79">
        <v>0</v>
      </c>
      <c r="AE104" s="85" t="s">
        <v>1111</v>
      </c>
      <c r="AF104" s="79" t="b">
        <v>0</v>
      </c>
      <c r="AG104" s="79" t="s">
        <v>1119</v>
      </c>
      <c r="AH104" s="79"/>
      <c r="AI104" s="85" t="s">
        <v>1111</v>
      </c>
      <c r="AJ104" s="79" t="b">
        <v>0</v>
      </c>
      <c r="AK104" s="79">
        <v>282</v>
      </c>
      <c r="AL104" s="85" t="s">
        <v>1068</v>
      </c>
      <c r="AM104" s="79" t="s">
        <v>1128</v>
      </c>
      <c r="AN104" s="79" t="b">
        <v>0</v>
      </c>
      <c r="AO104" s="85" t="s">
        <v>1068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268</v>
      </c>
      <c r="B105" s="64" t="s">
        <v>333</v>
      </c>
      <c r="C105" s="65" t="s">
        <v>2758</v>
      </c>
      <c r="D105" s="66">
        <v>3</v>
      </c>
      <c r="E105" s="67" t="s">
        <v>132</v>
      </c>
      <c r="F105" s="68">
        <v>32</v>
      </c>
      <c r="G105" s="65"/>
      <c r="H105" s="69"/>
      <c r="I105" s="70"/>
      <c r="J105" s="70"/>
      <c r="K105" s="34" t="s">
        <v>65</v>
      </c>
      <c r="L105" s="77">
        <v>105</v>
      </c>
      <c r="M105" s="77"/>
      <c r="N105" s="72"/>
      <c r="O105" s="79" t="s">
        <v>350</v>
      </c>
      <c r="P105" s="81">
        <v>43635.71239583333</v>
      </c>
      <c r="Q105" s="79" t="s">
        <v>404</v>
      </c>
      <c r="R105" s="79"/>
      <c r="S105" s="79"/>
      <c r="T105" s="79" t="s">
        <v>514</v>
      </c>
      <c r="U105" s="79"/>
      <c r="V105" s="83" t="s">
        <v>587</v>
      </c>
      <c r="W105" s="81">
        <v>43635.71239583333</v>
      </c>
      <c r="X105" s="83" t="s">
        <v>730</v>
      </c>
      <c r="Y105" s="79"/>
      <c r="Z105" s="79"/>
      <c r="AA105" s="85" t="s">
        <v>958</v>
      </c>
      <c r="AB105" s="79"/>
      <c r="AC105" s="79" t="b">
        <v>0</v>
      </c>
      <c r="AD105" s="79">
        <v>0</v>
      </c>
      <c r="AE105" s="85" t="s">
        <v>1111</v>
      </c>
      <c r="AF105" s="79" t="b">
        <v>0</v>
      </c>
      <c r="AG105" s="79" t="s">
        <v>1119</v>
      </c>
      <c r="AH105" s="79"/>
      <c r="AI105" s="85" t="s">
        <v>1111</v>
      </c>
      <c r="AJ105" s="79" t="b">
        <v>0</v>
      </c>
      <c r="AK105" s="79">
        <v>282</v>
      </c>
      <c r="AL105" s="85" t="s">
        <v>1068</v>
      </c>
      <c r="AM105" s="79" t="s">
        <v>1128</v>
      </c>
      <c r="AN105" s="79" t="b">
        <v>0</v>
      </c>
      <c r="AO105" s="85" t="s">
        <v>1068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1</v>
      </c>
      <c r="BG105" s="49">
        <v>4.545454545454546</v>
      </c>
      <c r="BH105" s="48">
        <v>0</v>
      </c>
      <c r="BI105" s="49">
        <v>0</v>
      </c>
      <c r="BJ105" s="48">
        <v>21</v>
      </c>
      <c r="BK105" s="49">
        <v>95.45454545454545</v>
      </c>
      <c r="BL105" s="48">
        <v>22</v>
      </c>
    </row>
    <row r="106" spans="1:64" ht="15">
      <c r="A106" s="64" t="s">
        <v>269</v>
      </c>
      <c r="B106" s="64" t="s">
        <v>312</v>
      </c>
      <c r="C106" s="65" t="s">
        <v>2758</v>
      </c>
      <c r="D106" s="66">
        <v>3</v>
      </c>
      <c r="E106" s="67" t="s">
        <v>132</v>
      </c>
      <c r="F106" s="68">
        <v>32</v>
      </c>
      <c r="G106" s="65"/>
      <c r="H106" s="69"/>
      <c r="I106" s="70"/>
      <c r="J106" s="70"/>
      <c r="K106" s="34" t="s">
        <v>65</v>
      </c>
      <c r="L106" s="77">
        <v>106</v>
      </c>
      <c r="M106" s="77"/>
      <c r="N106" s="72"/>
      <c r="O106" s="79" t="s">
        <v>350</v>
      </c>
      <c r="P106" s="81">
        <v>43635.712685185186</v>
      </c>
      <c r="Q106" s="79" t="s">
        <v>405</v>
      </c>
      <c r="R106" s="79"/>
      <c r="S106" s="79"/>
      <c r="T106" s="79" t="s">
        <v>508</v>
      </c>
      <c r="U106" s="83" t="s">
        <v>528</v>
      </c>
      <c r="V106" s="83" t="s">
        <v>528</v>
      </c>
      <c r="W106" s="81">
        <v>43635.712685185186</v>
      </c>
      <c r="X106" s="83" t="s">
        <v>731</v>
      </c>
      <c r="Y106" s="79"/>
      <c r="Z106" s="79"/>
      <c r="AA106" s="85" t="s">
        <v>959</v>
      </c>
      <c r="AB106" s="79"/>
      <c r="AC106" s="79" t="b">
        <v>0</v>
      </c>
      <c r="AD106" s="79">
        <v>7</v>
      </c>
      <c r="AE106" s="85" t="s">
        <v>1111</v>
      </c>
      <c r="AF106" s="79" t="b">
        <v>0</v>
      </c>
      <c r="AG106" s="79" t="s">
        <v>1119</v>
      </c>
      <c r="AH106" s="79"/>
      <c r="AI106" s="85" t="s">
        <v>1111</v>
      </c>
      <c r="AJ106" s="79" t="b">
        <v>0</v>
      </c>
      <c r="AK106" s="79">
        <v>1</v>
      </c>
      <c r="AL106" s="85" t="s">
        <v>1111</v>
      </c>
      <c r="AM106" s="79" t="s">
        <v>1128</v>
      </c>
      <c r="AN106" s="79" t="b">
        <v>0</v>
      </c>
      <c r="AO106" s="85" t="s">
        <v>959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15</v>
      </c>
      <c r="BK106" s="49">
        <v>100</v>
      </c>
      <c r="BL106" s="48">
        <v>15</v>
      </c>
    </row>
    <row r="107" spans="1:64" ht="15">
      <c r="A107" s="64" t="s">
        <v>270</v>
      </c>
      <c r="B107" s="64" t="s">
        <v>336</v>
      </c>
      <c r="C107" s="65" t="s">
        <v>2758</v>
      </c>
      <c r="D107" s="66">
        <v>3</v>
      </c>
      <c r="E107" s="67" t="s">
        <v>132</v>
      </c>
      <c r="F107" s="68">
        <v>32</v>
      </c>
      <c r="G107" s="65"/>
      <c r="H107" s="69"/>
      <c r="I107" s="70"/>
      <c r="J107" s="70"/>
      <c r="K107" s="34" t="s">
        <v>65</v>
      </c>
      <c r="L107" s="77">
        <v>107</v>
      </c>
      <c r="M107" s="77"/>
      <c r="N107" s="72"/>
      <c r="O107" s="79" t="s">
        <v>350</v>
      </c>
      <c r="P107" s="81">
        <v>43635.71533564815</v>
      </c>
      <c r="Q107" s="79" t="s">
        <v>404</v>
      </c>
      <c r="R107" s="79"/>
      <c r="S107" s="79"/>
      <c r="T107" s="79" t="s">
        <v>514</v>
      </c>
      <c r="U107" s="79"/>
      <c r="V107" s="83" t="s">
        <v>588</v>
      </c>
      <c r="W107" s="81">
        <v>43635.71533564815</v>
      </c>
      <c r="X107" s="83" t="s">
        <v>732</v>
      </c>
      <c r="Y107" s="79"/>
      <c r="Z107" s="79"/>
      <c r="AA107" s="85" t="s">
        <v>960</v>
      </c>
      <c r="AB107" s="79"/>
      <c r="AC107" s="79" t="b">
        <v>0</v>
      </c>
      <c r="AD107" s="79">
        <v>0</v>
      </c>
      <c r="AE107" s="85" t="s">
        <v>1111</v>
      </c>
      <c r="AF107" s="79" t="b">
        <v>0</v>
      </c>
      <c r="AG107" s="79" t="s">
        <v>1119</v>
      </c>
      <c r="AH107" s="79"/>
      <c r="AI107" s="85" t="s">
        <v>1111</v>
      </c>
      <c r="AJ107" s="79" t="b">
        <v>0</v>
      </c>
      <c r="AK107" s="79">
        <v>282</v>
      </c>
      <c r="AL107" s="85" t="s">
        <v>1068</v>
      </c>
      <c r="AM107" s="79" t="s">
        <v>1126</v>
      </c>
      <c r="AN107" s="79" t="b">
        <v>0</v>
      </c>
      <c r="AO107" s="85" t="s">
        <v>1068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270</v>
      </c>
      <c r="B108" s="64" t="s">
        <v>333</v>
      </c>
      <c r="C108" s="65" t="s">
        <v>2758</v>
      </c>
      <c r="D108" s="66">
        <v>3</v>
      </c>
      <c r="E108" s="67" t="s">
        <v>132</v>
      </c>
      <c r="F108" s="68">
        <v>32</v>
      </c>
      <c r="G108" s="65"/>
      <c r="H108" s="69"/>
      <c r="I108" s="70"/>
      <c r="J108" s="70"/>
      <c r="K108" s="34" t="s">
        <v>65</v>
      </c>
      <c r="L108" s="77">
        <v>108</v>
      </c>
      <c r="M108" s="77"/>
      <c r="N108" s="72"/>
      <c r="O108" s="79" t="s">
        <v>350</v>
      </c>
      <c r="P108" s="81">
        <v>43635.71533564815</v>
      </c>
      <c r="Q108" s="79" t="s">
        <v>404</v>
      </c>
      <c r="R108" s="79"/>
      <c r="S108" s="79"/>
      <c r="T108" s="79" t="s">
        <v>514</v>
      </c>
      <c r="U108" s="79"/>
      <c r="V108" s="83" t="s">
        <v>588</v>
      </c>
      <c r="W108" s="81">
        <v>43635.71533564815</v>
      </c>
      <c r="X108" s="83" t="s">
        <v>732</v>
      </c>
      <c r="Y108" s="79"/>
      <c r="Z108" s="79"/>
      <c r="AA108" s="85" t="s">
        <v>960</v>
      </c>
      <c r="AB108" s="79"/>
      <c r="AC108" s="79" t="b">
        <v>0</v>
      </c>
      <c r="AD108" s="79">
        <v>0</v>
      </c>
      <c r="AE108" s="85" t="s">
        <v>1111</v>
      </c>
      <c r="AF108" s="79" t="b">
        <v>0</v>
      </c>
      <c r="AG108" s="79" t="s">
        <v>1119</v>
      </c>
      <c r="AH108" s="79"/>
      <c r="AI108" s="85" t="s">
        <v>1111</v>
      </c>
      <c r="AJ108" s="79" t="b">
        <v>0</v>
      </c>
      <c r="AK108" s="79">
        <v>282</v>
      </c>
      <c r="AL108" s="85" t="s">
        <v>1068</v>
      </c>
      <c r="AM108" s="79" t="s">
        <v>1126</v>
      </c>
      <c r="AN108" s="79" t="b">
        <v>0</v>
      </c>
      <c r="AO108" s="85" t="s">
        <v>1068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1</v>
      </c>
      <c r="BG108" s="49">
        <v>4.545454545454546</v>
      </c>
      <c r="BH108" s="48">
        <v>0</v>
      </c>
      <c r="BI108" s="49">
        <v>0</v>
      </c>
      <c r="BJ108" s="48">
        <v>21</v>
      </c>
      <c r="BK108" s="49">
        <v>95.45454545454545</v>
      </c>
      <c r="BL108" s="48">
        <v>22</v>
      </c>
    </row>
    <row r="109" spans="1:64" ht="15">
      <c r="A109" s="64" t="s">
        <v>271</v>
      </c>
      <c r="B109" s="64" t="s">
        <v>336</v>
      </c>
      <c r="C109" s="65" t="s">
        <v>2758</v>
      </c>
      <c r="D109" s="66">
        <v>3</v>
      </c>
      <c r="E109" s="67" t="s">
        <v>132</v>
      </c>
      <c r="F109" s="68">
        <v>32</v>
      </c>
      <c r="G109" s="65"/>
      <c r="H109" s="69"/>
      <c r="I109" s="70"/>
      <c r="J109" s="70"/>
      <c r="K109" s="34" t="s">
        <v>65</v>
      </c>
      <c r="L109" s="77">
        <v>109</v>
      </c>
      <c r="M109" s="77"/>
      <c r="N109" s="72"/>
      <c r="O109" s="79" t="s">
        <v>350</v>
      </c>
      <c r="P109" s="81">
        <v>43635.7166087963</v>
      </c>
      <c r="Q109" s="79" t="s">
        <v>404</v>
      </c>
      <c r="R109" s="79"/>
      <c r="S109" s="79"/>
      <c r="T109" s="79" t="s">
        <v>514</v>
      </c>
      <c r="U109" s="79"/>
      <c r="V109" s="83" t="s">
        <v>589</v>
      </c>
      <c r="W109" s="81">
        <v>43635.7166087963</v>
      </c>
      <c r="X109" s="83" t="s">
        <v>733</v>
      </c>
      <c r="Y109" s="79"/>
      <c r="Z109" s="79"/>
      <c r="AA109" s="85" t="s">
        <v>961</v>
      </c>
      <c r="AB109" s="79"/>
      <c r="AC109" s="79" t="b">
        <v>0</v>
      </c>
      <c r="AD109" s="79">
        <v>0</v>
      </c>
      <c r="AE109" s="85" t="s">
        <v>1111</v>
      </c>
      <c r="AF109" s="79" t="b">
        <v>0</v>
      </c>
      <c r="AG109" s="79" t="s">
        <v>1119</v>
      </c>
      <c r="AH109" s="79"/>
      <c r="AI109" s="85" t="s">
        <v>1111</v>
      </c>
      <c r="AJ109" s="79" t="b">
        <v>0</v>
      </c>
      <c r="AK109" s="79">
        <v>282</v>
      </c>
      <c r="AL109" s="85" t="s">
        <v>1068</v>
      </c>
      <c r="AM109" s="79" t="s">
        <v>1127</v>
      </c>
      <c r="AN109" s="79" t="b">
        <v>0</v>
      </c>
      <c r="AO109" s="85" t="s">
        <v>1068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271</v>
      </c>
      <c r="B110" s="64" t="s">
        <v>333</v>
      </c>
      <c r="C110" s="65" t="s">
        <v>2758</v>
      </c>
      <c r="D110" s="66">
        <v>3</v>
      </c>
      <c r="E110" s="67" t="s">
        <v>132</v>
      </c>
      <c r="F110" s="68">
        <v>32</v>
      </c>
      <c r="G110" s="65"/>
      <c r="H110" s="69"/>
      <c r="I110" s="70"/>
      <c r="J110" s="70"/>
      <c r="K110" s="34" t="s">
        <v>65</v>
      </c>
      <c r="L110" s="77">
        <v>110</v>
      </c>
      <c r="M110" s="77"/>
      <c r="N110" s="72"/>
      <c r="O110" s="79" t="s">
        <v>350</v>
      </c>
      <c r="P110" s="81">
        <v>43635.7166087963</v>
      </c>
      <c r="Q110" s="79" t="s">
        <v>404</v>
      </c>
      <c r="R110" s="79"/>
      <c r="S110" s="79"/>
      <c r="T110" s="79" t="s">
        <v>514</v>
      </c>
      <c r="U110" s="79"/>
      <c r="V110" s="83" t="s">
        <v>589</v>
      </c>
      <c r="W110" s="81">
        <v>43635.7166087963</v>
      </c>
      <c r="X110" s="83" t="s">
        <v>733</v>
      </c>
      <c r="Y110" s="79"/>
      <c r="Z110" s="79"/>
      <c r="AA110" s="85" t="s">
        <v>961</v>
      </c>
      <c r="AB110" s="79"/>
      <c r="AC110" s="79" t="b">
        <v>0</v>
      </c>
      <c r="AD110" s="79">
        <v>0</v>
      </c>
      <c r="AE110" s="85" t="s">
        <v>1111</v>
      </c>
      <c r="AF110" s="79" t="b">
        <v>0</v>
      </c>
      <c r="AG110" s="79" t="s">
        <v>1119</v>
      </c>
      <c r="AH110" s="79"/>
      <c r="AI110" s="85" t="s">
        <v>1111</v>
      </c>
      <c r="AJ110" s="79" t="b">
        <v>0</v>
      </c>
      <c r="AK110" s="79">
        <v>282</v>
      </c>
      <c r="AL110" s="85" t="s">
        <v>1068</v>
      </c>
      <c r="AM110" s="79" t="s">
        <v>1127</v>
      </c>
      <c r="AN110" s="79" t="b">
        <v>0</v>
      </c>
      <c r="AO110" s="85" t="s">
        <v>1068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1</v>
      </c>
      <c r="BG110" s="49">
        <v>4.545454545454546</v>
      </c>
      <c r="BH110" s="48">
        <v>0</v>
      </c>
      <c r="BI110" s="49">
        <v>0</v>
      </c>
      <c r="BJ110" s="48">
        <v>21</v>
      </c>
      <c r="BK110" s="49">
        <v>95.45454545454545</v>
      </c>
      <c r="BL110" s="48">
        <v>22</v>
      </c>
    </row>
    <row r="111" spans="1:64" ht="15">
      <c r="A111" s="64" t="s">
        <v>272</v>
      </c>
      <c r="B111" s="64" t="s">
        <v>336</v>
      </c>
      <c r="C111" s="65" t="s">
        <v>2758</v>
      </c>
      <c r="D111" s="66">
        <v>3</v>
      </c>
      <c r="E111" s="67" t="s">
        <v>132</v>
      </c>
      <c r="F111" s="68">
        <v>32</v>
      </c>
      <c r="G111" s="65"/>
      <c r="H111" s="69"/>
      <c r="I111" s="70"/>
      <c r="J111" s="70"/>
      <c r="K111" s="34" t="s">
        <v>65</v>
      </c>
      <c r="L111" s="77">
        <v>111</v>
      </c>
      <c r="M111" s="77"/>
      <c r="N111" s="72"/>
      <c r="O111" s="79" t="s">
        <v>350</v>
      </c>
      <c r="P111" s="81">
        <v>43635.716631944444</v>
      </c>
      <c r="Q111" s="79" t="s">
        <v>404</v>
      </c>
      <c r="R111" s="79"/>
      <c r="S111" s="79"/>
      <c r="T111" s="79" t="s">
        <v>514</v>
      </c>
      <c r="U111" s="79"/>
      <c r="V111" s="83" t="s">
        <v>590</v>
      </c>
      <c r="W111" s="81">
        <v>43635.716631944444</v>
      </c>
      <c r="X111" s="83" t="s">
        <v>734</v>
      </c>
      <c r="Y111" s="79"/>
      <c r="Z111" s="79"/>
      <c r="AA111" s="85" t="s">
        <v>962</v>
      </c>
      <c r="AB111" s="79"/>
      <c r="AC111" s="79" t="b">
        <v>0</v>
      </c>
      <c r="AD111" s="79">
        <v>0</v>
      </c>
      <c r="AE111" s="85" t="s">
        <v>1111</v>
      </c>
      <c r="AF111" s="79" t="b">
        <v>0</v>
      </c>
      <c r="AG111" s="79" t="s">
        <v>1119</v>
      </c>
      <c r="AH111" s="79"/>
      <c r="AI111" s="85" t="s">
        <v>1111</v>
      </c>
      <c r="AJ111" s="79" t="b">
        <v>0</v>
      </c>
      <c r="AK111" s="79">
        <v>282</v>
      </c>
      <c r="AL111" s="85" t="s">
        <v>1068</v>
      </c>
      <c r="AM111" s="79" t="s">
        <v>1128</v>
      </c>
      <c r="AN111" s="79" t="b">
        <v>0</v>
      </c>
      <c r="AO111" s="85" t="s">
        <v>1068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272</v>
      </c>
      <c r="B112" s="64" t="s">
        <v>333</v>
      </c>
      <c r="C112" s="65" t="s">
        <v>2758</v>
      </c>
      <c r="D112" s="66">
        <v>3</v>
      </c>
      <c r="E112" s="67" t="s">
        <v>132</v>
      </c>
      <c r="F112" s="68">
        <v>32</v>
      </c>
      <c r="G112" s="65"/>
      <c r="H112" s="69"/>
      <c r="I112" s="70"/>
      <c r="J112" s="70"/>
      <c r="K112" s="34" t="s">
        <v>65</v>
      </c>
      <c r="L112" s="77">
        <v>112</v>
      </c>
      <c r="M112" s="77"/>
      <c r="N112" s="72"/>
      <c r="O112" s="79" t="s">
        <v>350</v>
      </c>
      <c r="P112" s="81">
        <v>43635.716631944444</v>
      </c>
      <c r="Q112" s="79" t="s">
        <v>404</v>
      </c>
      <c r="R112" s="79"/>
      <c r="S112" s="79"/>
      <c r="T112" s="79" t="s">
        <v>514</v>
      </c>
      <c r="U112" s="79"/>
      <c r="V112" s="83" t="s">
        <v>590</v>
      </c>
      <c r="W112" s="81">
        <v>43635.716631944444</v>
      </c>
      <c r="X112" s="83" t="s">
        <v>734</v>
      </c>
      <c r="Y112" s="79"/>
      <c r="Z112" s="79"/>
      <c r="AA112" s="85" t="s">
        <v>962</v>
      </c>
      <c r="AB112" s="79"/>
      <c r="AC112" s="79" t="b">
        <v>0</v>
      </c>
      <c r="AD112" s="79">
        <v>0</v>
      </c>
      <c r="AE112" s="85" t="s">
        <v>1111</v>
      </c>
      <c r="AF112" s="79" t="b">
        <v>0</v>
      </c>
      <c r="AG112" s="79" t="s">
        <v>1119</v>
      </c>
      <c r="AH112" s="79"/>
      <c r="AI112" s="85" t="s">
        <v>1111</v>
      </c>
      <c r="AJ112" s="79" t="b">
        <v>0</v>
      </c>
      <c r="AK112" s="79">
        <v>282</v>
      </c>
      <c r="AL112" s="85" t="s">
        <v>1068</v>
      </c>
      <c r="AM112" s="79" t="s">
        <v>1128</v>
      </c>
      <c r="AN112" s="79" t="b">
        <v>0</v>
      </c>
      <c r="AO112" s="85" t="s">
        <v>1068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1</v>
      </c>
      <c r="BG112" s="49">
        <v>4.545454545454546</v>
      </c>
      <c r="BH112" s="48">
        <v>0</v>
      </c>
      <c r="BI112" s="49">
        <v>0</v>
      </c>
      <c r="BJ112" s="48">
        <v>21</v>
      </c>
      <c r="BK112" s="49">
        <v>95.45454545454545</v>
      </c>
      <c r="BL112" s="48">
        <v>22</v>
      </c>
    </row>
    <row r="113" spans="1:64" ht="15">
      <c r="A113" s="64" t="s">
        <v>273</v>
      </c>
      <c r="B113" s="64" t="s">
        <v>336</v>
      </c>
      <c r="C113" s="65" t="s">
        <v>2758</v>
      </c>
      <c r="D113" s="66">
        <v>3</v>
      </c>
      <c r="E113" s="67" t="s">
        <v>132</v>
      </c>
      <c r="F113" s="68">
        <v>32</v>
      </c>
      <c r="G113" s="65"/>
      <c r="H113" s="69"/>
      <c r="I113" s="70"/>
      <c r="J113" s="70"/>
      <c r="K113" s="34" t="s">
        <v>65</v>
      </c>
      <c r="L113" s="77">
        <v>113</v>
      </c>
      <c r="M113" s="77"/>
      <c r="N113" s="72"/>
      <c r="O113" s="79" t="s">
        <v>350</v>
      </c>
      <c r="P113" s="81">
        <v>43635.71769675926</v>
      </c>
      <c r="Q113" s="79" t="s">
        <v>404</v>
      </c>
      <c r="R113" s="79"/>
      <c r="S113" s="79"/>
      <c r="T113" s="79" t="s">
        <v>514</v>
      </c>
      <c r="U113" s="79"/>
      <c r="V113" s="83" t="s">
        <v>591</v>
      </c>
      <c r="W113" s="81">
        <v>43635.71769675926</v>
      </c>
      <c r="X113" s="83" t="s">
        <v>735</v>
      </c>
      <c r="Y113" s="79"/>
      <c r="Z113" s="79"/>
      <c r="AA113" s="85" t="s">
        <v>963</v>
      </c>
      <c r="AB113" s="79"/>
      <c r="AC113" s="79" t="b">
        <v>0</v>
      </c>
      <c r="AD113" s="79">
        <v>0</v>
      </c>
      <c r="AE113" s="85" t="s">
        <v>1111</v>
      </c>
      <c r="AF113" s="79" t="b">
        <v>0</v>
      </c>
      <c r="AG113" s="79" t="s">
        <v>1119</v>
      </c>
      <c r="AH113" s="79"/>
      <c r="AI113" s="85" t="s">
        <v>1111</v>
      </c>
      <c r="AJ113" s="79" t="b">
        <v>0</v>
      </c>
      <c r="AK113" s="79">
        <v>282</v>
      </c>
      <c r="AL113" s="85" t="s">
        <v>1068</v>
      </c>
      <c r="AM113" s="79" t="s">
        <v>1126</v>
      </c>
      <c r="AN113" s="79" t="b">
        <v>0</v>
      </c>
      <c r="AO113" s="85" t="s">
        <v>1068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273</v>
      </c>
      <c r="B114" s="64" t="s">
        <v>333</v>
      </c>
      <c r="C114" s="65" t="s">
        <v>2758</v>
      </c>
      <c r="D114" s="66">
        <v>3</v>
      </c>
      <c r="E114" s="67" t="s">
        <v>132</v>
      </c>
      <c r="F114" s="68">
        <v>32</v>
      </c>
      <c r="G114" s="65"/>
      <c r="H114" s="69"/>
      <c r="I114" s="70"/>
      <c r="J114" s="70"/>
      <c r="K114" s="34" t="s">
        <v>65</v>
      </c>
      <c r="L114" s="77">
        <v>114</v>
      </c>
      <c r="M114" s="77"/>
      <c r="N114" s="72"/>
      <c r="O114" s="79" t="s">
        <v>350</v>
      </c>
      <c r="P114" s="81">
        <v>43635.71769675926</v>
      </c>
      <c r="Q114" s="79" t="s">
        <v>404</v>
      </c>
      <c r="R114" s="79"/>
      <c r="S114" s="79"/>
      <c r="T114" s="79" t="s">
        <v>514</v>
      </c>
      <c r="U114" s="79"/>
      <c r="V114" s="83" t="s">
        <v>591</v>
      </c>
      <c r="W114" s="81">
        <v>43635.71769675926</v>
      </c>
      <c r="X114" s="83" t="s">
        <v>735</v>
      </c>
      <c r="Y114" s="79"/>
      <c r="Z114" s="79"/>
      <c r="AA114" s="85" t="s">
        <v>963</v>
      </c>
      <c r="AB114" s="79"/>
      <c r="AC114" s="79" t="b">
        <v>0</v>
      </c>
      <c r="AD114" s="79">
        <v>0</v>
      </c>
      <c r="AE114" s="85" t="s">
        <v>1111</v>
      </c>
      <c r="AF114" s="79" t="b">
        <v>0</v>
      </c>
      <c r="AG114" s="79" t="s">
        <v>1119</v>
      </c>
      <c r="AH114" s="79"/>
      <c r="AI114" s="85" t="s">
        <v>1111</v>
      </c>
      <c r="AJ114" s="79" t="b">
        <v>0</v>
      </c>
      <c r="AK114" s="79">
        <v>282</v>
      </c>
      <c r="AL114" s="85" t="s">
        <v>1068</v>
      </c>
      <c r="AM114" s="79" t="s">
        <v>1126</v>
      </c>
      <c r="AN114" s="79" t="b">
        <v>0</v>
      </c>
      <c r="AO114" s="85" t="s">
        <v>1068</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1</v>
      </c>
      <c r="BG114" s="49">
        <v>4.545454545454546</v>
      </c>
      <c r="BH114" s="48">
        <v>0</v>
      </c>
      <c r="BI114" s="49">
        <v>0</v>
      </c>
      <c r="BJ114" s="48">
        <v>21</v>
      </c>
      <c r="BK114" s="49">
        <v>95.45454545454545</v>
      </c>
      <c r="BL114" s="48">
        <v>22</v>
      </c>
    </row>
    <row r="115" spans="1:64" ht="15">
      <c r="A115" s="64" t="s">
        <v>274</v>
      </c>
      <c r="B115" s="64" t="s">
        <v>336</v>
      </c>
      <c r="C115" s="65" t="s">
        <v>2758</v>
      </c>
      <c r="D115" s="66">
        <v>3</v>
      </c>
      <c r="E115" s="67" t="s">
        <v>132</v>
      </c>
      <c r="F115" s="68">
        <v>32</v>
      </c>
      <c r="G115" s="65"/>
      <c r="H115" s="69"/>
      <c r="I115" s="70"/>
      <c r="J115" s="70"/>
      <c r="K115" s="34" t="s">
        <v>65</v>
      </c>
      <c r="L115" s="77">
        <v>115</v>
      </c>
      <c r="M115" s="77"/>
      <c r="N115" s="72"/>
      <c r="O115" s="79" t="s">
        <v>350</v>
      </c>
      <c r="P115" s="81">
        <v>43635.71873842592</v>
      </c>
      <c r="Q115" s="79" t="s">
        <v>404</v>
      </c>
      <c r="R115" s="79"/>
      <c r="S115" s="79"/>
      <c r="T115" s="79" t="s">
        <v>514</v>
      </c>
      <c r="U115" s="79"/>
      <c r="V115" s="83" t="s">
        <v>592</v>
      </c>
      <c r="W115" s="81">
        <v>43635.71873842592</v>
      </c>
      <c r="X115" s="83" t="s">
        <v>736</v>
      </c>
      <c r="Y115" s="79"/>
      <c r="Z115" s="79"/>
      <c r="AA115" s="85" t="s">
        <v>964</v>
      </c>
      <c r="AB115" s="79"/>
      <c r="AC115" s="79" t="b">
        <v>0</v>
      </c>
      <c r="AD115" s="79">
        <v>0</v>
      </c>
      <c r="AE115" s="85" t="s">
        <v>1111</v>
      </c>
      <c r="AF115" s="79" t="b">
        <v>0</v>
      </c>
      <c r="AG115" s="79" t="s">
        <v>1119</v>
      </c>
      <c r="AH115" s="79"/>
      <c r="AI115" s="85" t="s">
        <v>1111</v>
      </c>
      <c r="AJ115" s="79" t="b">
        <v>0</v>
      </c>
      <c r="AK115" s="79">
        <v>282</v>
      </c>
      <c r="AL115" s="85" t="s">
        <v>1068</v>
      </c>
      <c r="AM115" s="79" t="s">
        <v>1126</v>
      </c>
      <c r="AN115" s="79" t="b">
        <v>0</v>
      </c>
      <c r="AO115" s="85" t="s">
        <v>1068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274</v>
      </c>
      <c r="B116" s="64" t="s">
        <v>333</v>
      </c>
      <c r="C116" s="65" t="s">
        <v>2758</v>
      </c>
      <c r="D116" s="66">
        <v>3</v>
      </c>
      <c r="E116" s="67" t="s">
        <v>132</v>
      </c>
      <c r="F116" s="68">
        <v>32</v>
      </c>
      <c r="G116" s="65"/>
      <c r="H116" s="69"/>
      <c r="I116" s="70"/>
      <c r="J116" s="70"/>
      <c r="K116" s="34" t="s">
        <v>65</v>
      </c>
      <c r="L116" s="77">
        <v>116</v>
      </c>
      <c r="M116" s="77"/>
      <c r="N116" s="72"/>
      <c r="O116" s="79" t="s">
        <v>350</v>
      </c>
      <c r="P116" s="81">
        <v>43635.71873842592</v>
      </c>
      <c r="Q116" s="79" t="s">
        <v>404</v>
      </c>
      <c r="R116" s="79"/>
      <c r="S116" s="79"/>
      <c r="T116" s="79" t="s">
        <v>514</v>
      </c>
      <c r="U116" s="79"/>
      <c r="V116" s="83" t="s">
        <v>592</v>
      </c>
      <c r="W116" s="81">
        <v>43635.71873842592</v>
      </c>
      <c r="X116" s="83" t="s">
        <v>736</v>
      </c>
      <c r="Y116" s="79"/>
      <c r="Z116" s="79"/>
      <c r="AA116" s="85" t="s">
        <v>964</v>
      </c>
      <c r="AB116" s="79"/>
      <c r="AC116" s="79" t="b">
        <v>0</v>
      </c>
      <c r="AD116" s="79">
        <v>0</v>
      </c>
      <c r="AE116" s="85" t="s">
        <v>1111</v>
      </c>
      <c r="AF116" s="79" t="b">
        <v>0</v>
      </c>
      <c r="AG116" s="79" t="s">
        <v>1119</v>
      </c>
      <c r="AH116" s="79"/>
      <c r="AI116" s="85" t="s">
        <v>1111</v>
      </c>
      <c r="AJ116" s="79" t="b">
        <v>0</v>
      </c>
      <c r="AK116" s="79">
        <v>282</v>
      </c>
      <c r="AL116" s="85" t="s">
        <v>1068</v>
      </c>
      <c r="AM116" s="79" t="s">
        <v>1126</v>
      </c>
      <c r="AN116" s="79" t="b">
        <v>0</v>
      </c>
      <c r="AO116" s="85" t="s">
        <v>1068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1</v>
      </c>
      <c r="BG116" s="49">
        <v>4.545454545454546</v>
      </c>
      <c r="BH116" s="48">
        <v>0</v>
      </c>
      <c r="BI116" s="49">
        <v>0</v>
      </c>
      <c r="BJ116" s="48">
        <v>21</v>
      </c>
      <c r="BK116" s="49">
        <v>95.45454545454545</v>
      </c>
      <c r="BL116" s="48">
        <v>22</v>
      </c>
    </row>
    <row r="117" spans="1:64" ht="15">
      <c r="A117" s="64" t="s">
        <v>275</v>
      </c>
      <c r="B117" s="64" t="s">
        <v>336</v>
      </c>
      <c r="C117" s="65" t="s">
        <v>2758</v>
      </c>
      <c r="D117" s="66">
        <v>3</v>
      </c>
      <c r="E117" s="67" t="s">
        <v>132</v>
      </c>
      <c r="F117" s="68">
        <v>32</v>
      </c>
      <c r="G117" s="65"/>
      <c r="H117" s="69"/>
      <c r="I117" s="70"/>
      <c r="J117" s="70"/>
      <c r="K117" s="34" t="s">
        <v>65</v>
      </c>
      <c r="L117" s="77">
        <v>117</v>
      </c>
      <c r="M117" s="77"/>
      <c r="N117" s="72"/>
      <c r="O117" s="79" t="s">
        <v>350</v>
      </c>
      <c r="P117" s="81">
        <v>43635.72149305556</v>
      </c>
      <c r="Q117" s="79" t="s">
        <v>404</v>
      </c>
      <c r="R117" s="79"/>
      <c r="S117" s="79"/>
      <c r="T117" s="79" t="s">
        <v>514</v>
      </c>
      <c r="U117" s="79"/>
      <c r="V117" s="83" t="s">
        <v>593</v>
      </c>
      <c r="W117" s="81">
        <v>43635.72149305556</v>
      </c>
      <c r="X117" s="83" t="s">
        <v>737</v>
      </c>
      <c r="Y117" s="79"/>
      <c r="Z117" s="79"/>
      <c r="AA117" s="85" t="s">
        <v>965</v>
      </c>
      <c r="AB117" s="79"/>
      <c r="AC117" s="79" t="b">
        <v>0</v>
      </c>
      <c r="AD117" s="79">
        <v>0</v>
      </c>
      <c r="AE117" s="85" t="s">
        <v>1111</v>
      </c>
      <c r="AF117" s="79" t="b">
        <v>0</v>
      </c>
      <c r="AG117" s="79" t="s">
        <v>1119</v>
      </c>
      <c r="AH117" s="79"/>
      <c r="AI117" s="85" t="s">
        <v>1111</v>
      </c>
      <c r="AJ117" s="79" t="b">
        <v>0</v>
      </c>
      <c r="AK117" s="79">
        <v>282</v>
      </c>
      <c r="AL117" s="85" t="s">
        <v>1068</v>
      </c>
      <c r="AM117" s="79" t="s">
        <v>1125</v>
      </c>
      <c r="AN117" s="79" t="b">
        <v>0</v>
      </c>
      <c r="AO117" s="85" t="s">
        <v>1068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275</v>
      </c>
      <c r="B118" s="64" t="s">
        <v>333</v>
      </c>
      <c r="C118" s="65" t="s">
        <v>2758</v>
      </c>
      <c r="D118" s="66">
        <v>3</v>
      </c>
      <c r="E118" s="67" t="s">
        <v>132</v>
      </c>
      <c r="F118" s="68">
        <v>32</v>
      </c>
      <c r="G118" s="65"/>
      <c r="H118" s="69"/>
      <c r="I118" s="70"/>
      <c r="J118" s="70"/>
      <c r="K118" s="34" t="s">
        <v>65</v>
      </c>
      <c r="L118" s="77">
        <v>118</v>
      </c>
      <c r="M118" s="77"/>
      <c r="N118" s="72"/>
      <c r="O118" s="79" t="s">
        <v>350</v>
      </c>
      <c r="P118" s="81">
        <v>43635.72149305556</v>
      </c>
      <c r="Q118" s="79" t="s">
        <v>404</v>
      </c>
      <c r="R118" s="79"/>
      <c r="S118" s="79"/>
      <c r="T118" s="79" t="s">
        <v>514</v>
      </c>
      <c r="U118" s="79"/>
      <c r="V118" s="83" t="s">
        <v>593</v>
      </c>
      <c r="W118" s="81">
        <v>43635.72149305556</v>
      </c>
      <c r="X118" s="83" t="s">
        <v>737</v>
      </c>
      <c r="Y118" s="79"/>
      <c r="Z118" s="79"/>
      <c r="AA118" s="85" t="s">
        <v>965</v>
      </c>
      <c r="AB118" s="79"/>
      <c r="AC118" s="79" t="b">
        <v>0</v>
      </c>
      <c r="AD118" s="79">
        <v>0</v>
      </c>
      <c r="AE118" s="85" t="s">
        <v>1111</v>
      </c>
      <c r="AF118" s="79" t="b">
        <v>0</v>
      </c>
      <c r="AG118" s="79" t="s">
        <v>1119</v>
      </c>
      <c r="AH118" s="79"/>
      <c r="AI118" s="85" t="s">
        <v>1111</v>
      </c>
      <c r="AJ118" s="79" t="b">
        <v>0</v>
      </c>
      <c r="AK118" s="79">
        <v>282</v>
      </c>
      <c r="AL118" s="85" t="s">
        <v>1068</v>
      </c>
      <c r="AM118" s="79" t="s">
        <v>1125</v>
      </c>
      <c r="AN118" s="79" t="b">
        <v>0</v>
      </c>
      <c r="AO118" s="85" t="s">
        <v>1068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1</v>
      </c>
      <c r="BG118" s="49">
        <v>4.545454545454546</v>
      </c>
      <c r="BH118" s="48">
        <v>0</v>
      </c>
      <c r="BI118" s="49">
        <v>0</v>
      </c>
      <c r="BJ118" s="48">
        <v>21</v>
      </c>
      <c r="BK118" s="49">
        <v>95.45454545454545</v>
      </c>
      <c r="BL118" s="48">
        <v>22</v>
      </c>
    </row>
    <row r="119" spans="1:64" ht="15">
      <c r="A119" s="64" t="s">
        <v>276</v>
      </c>
      <c r="B119" s="64" t="s">
        <v>336</v>
      </c>
      <c r="C119" s="65" t="s">
        <v>2758</v>
      </c>
      <c r="D119" s="66">
        <v>3</v>
      </c>
      <c r="E119" s="67" t="s">
        <v>132</v>
      </c>
      <c r="F119" s="68">
        <v>32</v>
      </c>
      <c r="G119" s="65"/>
      <c r="H119" s="69"/>
      <c r="I119" s="70"/>
      <c r="J119" s="70"/>
      <c r="K119" s="34" t="s">
        <v>65</v>
      </c>
      <c r="L119" s="77">
        <v>119</v>
      </c>
      <c r="M119" s="77"/>
      <c r="N119" s="72"/>
      <c r="O119" s="79" t="s">
        <v>350</v>
      </c>
      <c r="P119" s="81">
        <v>43635.722395833334</v>
      </c>
      <c r="Q119" s="79" t="s">
        <v>404</v>
      </c>
      <c r="R119" s="79"/>
      <c r="S119" s="79"/>
      <c r="T119" s="79" t="s">
        <v>514</v>
      </c>
      <c r="U119" s="79"/>
      <c r="V119" s="83" t="s">
        <v>594</v>
      </c>
      <c r="W119" s="81">
        <v>43635.722395833334</v>
      </c>
      <c r="X119" s="83" t="s">
        <v>738</v>
      </c>
      <c r="Y119" s="79"/>
      <c r="Z119" s="79"/>
      <c r="AA119" s="85" t="s">
        <v>966</v>
      </c>
      <c r="AB119" s="79"/>
      <c r="AC119" s="79" t="b">
        <v>0</v>
      </c>
      <c r="AD119" s="79">
        <v>0</v>
      </c>
      <c r="AE119" s="85" t="s">
        <v>1111</v>
      </c>
      <c r="AF119" s="79" t="b">
        <v>0</v>
      </c>
      <c r="AG119" s="79" t="s">
        <v>1119</v>
      </c>
      <c r="AH119" s="79"/>
      <c r="AI119" s="85" t="s">
        <v>1111</v>
      </c>
      <c r="AJ119" s="79" t="b">
        <v>0</v>
      </c>
      <c r="AK119" s="79">
        <v>282</v>
      </c>
      <c r="AL119" s="85" t="s">
        <v>1068</v>
      </c>
      <c r="AM119" s="79" t="s">
        <v>1128</v>
      </c>
      <c r="AN119" s="79" t="b">
        <v>0</v>
      </c>
      <c r="AO119" s="85" t="s">
        <v>1068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276</v>
      </c>
      <c r="B120" s="64" t="s">
        <v>333</v>
      </c>
      <c r="C120" s="65" t="s">
        <v>2758</v>
      </c>
      <c r="D120" s="66">
        <v>3</v>
      </c>
      <c r="E120" s="67" t="s">
        <v>132</v>
      </c>
      <c r="F120" s="68">
        <v>32</v>
      </c>
      <c r="G120" s="65"/>
      <c r="H120" s="69"/>
      <c r="I120" s="70"/>
      <c r="J120" s="70"/>
      <c r="K120" s="34" t="s">
        <v>65</v>
      </c>
      <c r="L120" s="77">
        <v>120</v>
      </c>
      <c r="M120" s="77"/>
      <c r="N120" s="72"/>
      <c r="O120" s="79" t="s">
        <v>350</v>
      </c>
      <c r="P120" s="81">
        <v>43635.722395833334</v>
      </c>
      <c r="Q120" s="79" t="s">
        <v>404</v>
      </c>
      <c r="R120" s="79"/>
      <c r="S120" s="79"/>
      <c r="T120" s="79" t="s">
        <v>514</v>
      </c>
      <c r="U120" s="79"/>
      <c r="V120" s="83" t="s">
        <v>594</v>
      </c>
      <c r="W120" s="81">
        <v>43635.722395833334</v>
      </c>
      <c r="X120" s="83" t="s">
        <v>738</v>
      </c>
      <c r="Y120" s="79"/>
      <c r="Z120" s="79"/>
      <c r="AA120" s="85" t="s">
        <v>966</v>
      </c>
      <c r="AB120" s="79"/>
      <c r="AC120" s="79" t="b">
        <v>0</v>
      </c>
      <c r="AD120" s="79">
        <v>0</v>
      </c>
      <c r="AE120" s="85" t="s">
        <v>1111</v>
      </c>
      <c r="AF120" s="79" t="b">
        <v>0</v>
      </c>
      <c r="AG120" s="79" t="s">
        <v>1119</v>
      </c>
      <c r="AH120" s="79"/>
      <c r="AI120" s="85" t="s">
        <v>1111</v>
      </c>
      <c r="AJ120" s="79" t="b">
        <v>0</v>
      </c>
      <c r="AK120" s="79">
        <v>282</v>
      </c>
      <c r="AL120" s="85" t="s">
        <v>1068</v>
      </c>
      <c r="AM120" s="79" t="s">
        <v>1128</v>
      </c>
      <c r="AN120" s="79" t="b">
        <v>0</v>
      </c>
      <c r="AO120" s="85" t="s">
        <v>1068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1</v>
      </c>
      <c r="BG120" s="49">
        <v>4.545454545454546</v>
      </c>
      <c r="BH120" s="48">
        <v>0</v>
      </c>
      <c r="BI120" s="49">
        <v>0</v>
      </c>
      <c r="BJ120" s="48">
        <v>21</v>
      </c>
      <c r="BK120" s="49">
        <v>95.45454545454545</v>
      </c>
      <c r="BL120" s="48">
        <v>22</v>
      </c>
    </row>
    <row r="121" spans="1:64" ht="15">
      <c r="A121" s="64" t="s">
        <v>277</v>
      </c>
      <c r="B121" s="64" t="s">
        <v>336</v>
      </c>
      <c r="C121" s="65" t="s">
        <v>2758</v>
      </c>
      <c r="D121" s="66">
        <v>3</v>
      </c>
      <c r="E121" s="67" t="s">
        <v>132</v>
      </c>
      <c r="F121" s="68">
        <v>32</v>
      </c>
      <c r="G121" s="65"/>
      <c r="H121" s="69"/>
      <c r="I121" s="70"/>
      <c r="J121" s="70"/>
      <c r="K121" s="34" t="s">
        <v>65</v>
      </c>
      <c r="L121" s="77">
        <v>121</v>
      </c>
      <c r="M121" s="77"/>
      <c r="N121" s="72"/>
      <c r="O121" s="79" t="s">
        <v>350</v>
      </c>
      <c r="P121" s="81">
        <v>43635.72212962963</v>
      </c>
      <c r="Q121" s="79" t="s">
        <v>404</v>
      </c>
      <c r="R121" s="79"/>
      <c r="S121" s="79"/>
      <c r="T121" s="79" t="s">
        <v>514</v>
      </c>
      <c r="U121" s="79"/>
      <c r="V121" s="83" t="s">
        <v>595</v>
      </c>
      <c r="W121" s="81">
        <v>43635.72212962963</v>
      </c>
      <c r="X121" s="83" t="s">
        <v>739</v>
      </c>
      <c r="Y121" s="79"/>
      <c r="Z121" s="79"/>
      <c r="AA121" s="85" t="s">
        <v>967</v>
      </c>
      <c r="AB121" s="79"/>
      <c r="AC121" s="79" t="b">
        <v>0</v>
      </c>
      <c r="AD121" s="79">
        <v>0</v>
      </c>
      <c r="AE121" s="85" t="s">
        <v>1111</v>
      </c>
      <c r="AF121" s="79" t="b">
        <v>0</v>
      </c>
      <c r="AG121" s="79" t="s">
        <v>1119</v>
      </c>
      <c r="AH121" s="79"/>
      <c r="AI121" s="85" t="s">
        <v>1111</v>
      </c>
      <c r="AJ121" s="79" t="b">
        <v>0</v>
      </c>
      <c r="AK121" s="79">
        <v>282</v>
      </c>
      <c r="AL121" s="85" t="s">
        <v>1068</v>
      </c>
      <c r="AM121" s="79" t="s">
        <v>1128</v>
      </c>
      <c r="AN121" s="79" t="b">
        <v>0</v>
      </c>
      <c r="AO121" s="85" t="s">
        <v>1068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277</v>
      </c>
      <c r="B122" s="64" t="s">
        <v>333</v>
      </c>
      <c r="C122" s="65" t="s">
        <v>2758</v>
      </c>
      <c r="D122" s="66">
        <v>3</v>
      </c>
      <c r="E122" s="67" t="s">
        <v>132</v>
      </c>
      <c r="F122" s="68">
        <v>32</v>
      </c>
      <c r="G122" s="65"/>
      <c r="H122" s="69"/>
      <c r="I122" s="70"/>
      <c r="J122" s="70"/>
      <c r="K122" s="34" t="s">
        <v>65</v>
      </c>
      <c r="L122" s="77">
        <v>122</v>
      </c>
      <c r="M122" s="77"/>
      <c r="N122" s="72"/>
      <c r="O122" s="79" t="s">
        <v>350</v>
      </c>
      <c r="P122" s="81">
        <v>43635.72212962963</v>
      </c>
      <c r="Q122" s="79" t="s">
        <v>404</v>
      </c>
      <c r="R122" s="79"/>
      <c r="S122" s="79"/>
      <c r="T122" s="79" t="s">
        <v>514</v>
      </c>
      <c r="U122" s="79"/>
      <c r="V122" s="83" t="s">
        <v>595</v>
      </c>
      <c r="W122" s="81">
        <v>43635.72212962963</v>
      </c>
      <c r="X122" s="83" t="s">
        <v>739</v>
      </c>
      <c r="Y122" s="79"/>
      <c r="Z122" s="79"/>
      <c r="AA122" s="85" t="s">
        <v>967</v>
      </c>
      <c r="AB122" s="79"/>
      <c r="AC122" s="79" t="b">
        <v>0</v>
      </c>
      <c r="AD122" s="79">
        <v>0</v>
      </c>
      <c r="AE122" s="85" t="s">
        <v>1111</v>
      </c>
      <c r="AF122" s="79" t="b">
        <v>0</v>
      </c>
      <c r="AG122" s="79" t="s">
        <v>1119</v>
      </c>
      <c r="AH122" s="79"/>
      <c r="AI122" s="85" t="s">
        <v>1111</v>
      </c>
      <c r="AJ122" s="79" t="b">
        <v>0</v>
      </c>
      <c r="AK122" s="79">
        <v>282</v>
      </c>
      <c r="AL122" s="85" t="s">
        <v>1068</v>
      </c>
      <c r="AM122" s="79" t="s">
        <v>1128</v>
      </c>
      <c r="AN122" s="79" t="b">
        <v>0</v>
      </c>
      <c r="AO122" s="85" t="s">
        <v>1068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1</v>
      </c>
      <c r="BG122" s="49">
        <v>4.545454545454546</v>
      </c>
      <c r="BH122" s="48">
        <v>0</v>
      </c>
      <c r="BI122" s="49">
        <v>0</v>
      </c>
      <c r="BJ122" s="48">
        <v>21</v>
      </c>
      <c r="BK122" s="49">
        <v>95.45454545454545</v>
      </c>
      <c r="BL122" s="48">
        <v>22</v>
      </c>
    </row>
    <row r="123" spans="1:64" ht="15">
      <c r="A123" s="64" t="s">
        <v>277</v>
      </c>
      <c r="B123" s="64" t="s">
        <v>277</v>
      </c>
      <c r="C123" s="65" t="s">
        <v>2758</v>
      </c>
      <c r="D123" s="66">
        <v>3</v>
      </c>
      <c r="E123" s="67" t="s">
        <v>132</v>
      </c>
      <c r="F123" s="68">
        <v>32</v>
      </c>
      <c r="G123" s="65"/>
      <c r="H123" s="69"/>
      <c r="I123" s="70"/>
      <c r="J123" s="70"/>
      <c r="K123" s="34" t="s">
        <v>65</v>
      </c>
      <c r="L123" s="77">
        <v>123</v>
      </c>
      <c r="M123" s="77"/>
      <c r="N123" s="72"/>
      <c r="O123" s="79" t="s">
        <v>176</v>
      </c>
      <c r="P123" s="81">
        <v>43635.72362268518</v>
      </c>
      <c r="Q123" s="79" t="s">
        <v>406</v>
      </c>
      <c r="R123" s="79"/>
      <c r="S123" s="79"/>
      <c r="T123" s="79" t="s">
        <v>508</v>
      </c>
      <c r="U123" s="79"/>
      <c r="V123" s="83" t="s">
        <v>595</v>
      </c>
      <c r="W123" s="81">
        <v>43635.72362268518</v>
      </c>
      <c r="X123" s="83" t="s">
        <v>740</v>
      </c>
      <c r="Y123" s="79"/>
      <c r="Z123" s="79"/>
      <c r="AA123" s="85" t="s">
        <v>968</v>
      </c>
      <c r="AB123" s="79"/>
      <c r="AC123" s="79" t="b">
        <v>0</v>
      </c>
      <c r="AD123" s="79">
        <v>3</v>
      </c>
      <c r="AE123" s="85" t="s">
        <v>1111</v>
      </c>
      <c r="AF123" s="79" t="b">
        <v>0</v>
      </c>
      <c r="AG123" s="79" t="s">
        <v>1119</v>
      </c>
      <c r="AH123" s="79"/>
      <c r="AI123" s="85" t="s">
        <v>1111</v>
      </c>
      <c r="AJ123" s="79" t="b">
        <v>0</v>
      </c>
      <c r="AK123" s="79">
        <v>2</v>
      </c>
      <c r="AL123" s="85" t="s">
        <v>1111</v>
      </c>
      <c r="AM123" s="79" t="s">
        <v>1128</v>
      </c>
      <c r="AN123" s="79" t="b">
        <v>0</v>
      </c>
      <c r="AO123" s="85" t="s">
        <v>968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3.3333333333333335</v>
      </c>
      <c r="BF123" s="48">
        <v>0</v>
      </c>
      <c r="BG123" s="49">
        <v>0</v>
      </c>
      <c r="BH123" s="48">
        <v>0</v>
      </c>
      <c r="BI123" s="49">
        <v>0</v>
      </c>
      <c r="BJ123" s="48">
        <v>29</v>
      </c>
      <c r="BK123" s="49">
        <v>96.66666666666667</v>
      </c>
      <c r="BL123" s="48">
        <v>30</v>
      </c>
    </row>
    <row r="124" spans="1:64" ht="15">
      <c r="A124" s="64" t="s">
        <v>278</v>
      </c>
      <c r="B124" s="64" t="s">
        <v>336</v>
      </c>
      <c r="C124" s="65" t="s">
        <v>2758</v>
      </c>
      <c r="D124" s="66">
        <v>3</v>
      </c>
      <c r="E124" s="67" t="s">
        <v>132</v>
      </c>
      <c r="F124" s="68">
        <v>32</v>
      </c>
      <c r="G124" s="65"/>
      <c r="H124" s="69"/>
      <c r="I124" s="70"/>
      <c r="J124" s="70"/>
      <c r="K124" s="34" t="s">
        <v>65</v>
      </c>
      <c r="L124" s="77">
        <v>124</v>
      </c>
      <c r="M124" s="77"/>
      <c r="N124" s="72"/>
      <c r="O124" s="79" t="s">
        <v>350</v>
      </c>
      <c r="P124" s="81">
        <v>43635.72619212963</v>
      </c>
      <c r="Q124" s="79" t="s">
        <v>404</v>
      </c>
      <c r="R124" s="79"/>
      <c r="S124" s="79"/>
      <c r="T124" s="79" t="s">
        <v>514</v>
      </c>
      <c r="U124" s="79"/>
      <c r="V124" s="83" t="s">
        <v>596</v>
      </c>
      <c r="W124" s="81">
        <v>43635.72619212963</v>
      </c>
      <c r="X124" s="83" t="s">
        <v>741</v>
      </c>
      <c r="Y124" s="79"/>
      <c r="Z124" s="79"/>
      <c r="AA124" s="85" t="s">
        <v>969</v>
      </c>
      <c r="AB124" s="79"/>
      <c r="AC124" s="79" t="b">
        <v>0</v>
      </c>
      <c r="AD124" s="79">
        <v>0</v>
      </c>
      <c r="AE124" s="85" t="s">
        <v>1111</v>
      </c>
      <c r="AF124" s="79" t="b">
        <v>0</v>
      </c>
      <c r="AG124" s="79" t="s">
        <v>1119</v>
      </c>
      <c r="AH124" s="79"/>
      <c r="AI124" s="85" t="s">
        <v>1111</v>
      </c>
      <c r="AJ124" s="79" t="b">
        <v>0</v>
      </c>
      <c r="AK124" s="79">
        <v>282</v>
      </c>
      <c r="AL124" s="85" t="s">
        <v>1068</v>
      </c>
      <c r="AM124" s="79" t="s">
        <v>1127</v>
      </c>
      <c r="AN124" s="79" t="b">
        <v>0</v>
      </c>
      <c r="AO124" s="85" t="s">
        <v>1068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278</v>
      </c>
      <c r="B125" s="64" t="s">
        <v>333</v>
      </c>
      <c r="C125" s="65" t="s">
        <v>2758</v>
      </c>
      <c r="D125" s="66">
        <v>3</v>
      </c>
      <c r="E125" s="67" t="s">
        <v>132</v>
      </c>
      <c r="F125" s="68">
        <v>32</v>
      </c>
      <c r="G125" s="65"/>
      <c r="H125" s="69"/>
      <c r="I125" s="70"/>
      <c r="J125" s="70"/>
      <c r="K125" s="34" t="s">
        <v>65</v>
      </c>
      <c r="L125" s="77">
        <v>125</v>
      </c>
      <c r="M125" s="77"/>
      <c r="N125" s="72"/>
      <c r="O125" s="79" t="s">
        <v>350</v>
      </c>
      <c r="P125" s="81">
        <v>43635.72619212963</v>
      </c>
      <c r="Q125" s="79" t="s">
        <v>404</v>
      </c>
      <c r="R125" s="79"/>
      <c r="S125" s="79"/>
      <c r="T125" s="79" t="s">
        <v>514</v>
      </c>
      <c r="U125" s="79"/>
      <c r="V125" s="83" t="s">
        <v>596</v>
      </c>
      <c r="W125" s="81">
        <v>43635.72619212963</v>
      </c>
      <c r="X125" s="83" t="s">
        <v>741</v>
      </c>
      <c r="Y125" s="79"/>
      <c r="Z125" s="79"/>
      <c r="AA125" s="85" t="s">
        <v>969</v>
      </c>
      <c r="AB125" s="79"/>
      <c r="AC125" s="79" t="b">
        <v>0</v>
      </c>
      <c r="AD125" s="79">
        <v>0</v>
      </c>
      <c r="AE125" s="85" t="s">
        <v>1111</v>
      </c>
      <c r="AF125" s="79" t="b">
        <v>0</v>
      </c>
      <c r="AG125" s="79" t="s">
        <v>1119</v>
      </c>
      <c r="AH125" s="79"/>
      <c r="AI125" s="85" t="s">
        <v>1111</v>
      </c>
      <c r="AJ125" s="79" t="b">
        <v>0</v>
      </c>
      <c r="AK125" s="79">
        <v>282</v>
      </c>
      <c r="AL125" s="85" t="s">
        <v>1068</v>
      </c>
      <c r="AM125" s="79" t="s">
        <v>1127</v>
      </c>
      <c r="AN125" s="79" t="b">
        <v>0</v>
      </c>
      <c r="AO125" s="85" t="s">
        <v>1068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0</v>
      </c>
      <c r="BE125" s="49">
        <v>0</v>
      </c>
      <c r="BF125" s="48">
        <v>1</v>
      </c>
      <c r="BG125" s="49">
        <v>4.545454545454546</v>
      </c>
      <c r="BH125" s="48">
        <v>0</v>
      </c>
      <c r="BI125" s="49">
        <v>0</v>
      </c>
      <c r="BJ125" s="48">
        <v>21</v>
      </c>
      <c r="BK125" s="49">
        <v>95.45454545454545</v>
      </c>
      <c r="BL125" s="48">
        <v>22</v>
      </c>
    </row>
    <row r="126" spans="1:64" ht="15">
      <c r="A126" s="64" t="s">
        <v>279</v>
      </c>
      <c r="B126" s="64" t="s">
        <v>336</v>
      </c>
      <c r="C126" s="65" t="s">
        <v>2758</v>
      </c>
      <c r="D126" s="66">
        <v>3</v>
      </c>
      <c r="E126" s="67" t="s">
        <v>132</v>
      </c>
      <c r="F126" s="68">
        <v>32</v>
      </c>
      <c r="G126" s="65"/>
      <c r="H126" s="69"/>
      <c r="I126" s="70"/>
      <c r="J126" s="70"/>
      <c r="K126" s="34" t="s">
        <v>65</v>
      </c>
      <c r="L126" s="77">
        <v>126</v>
      </c>
      <c r="M126" s="77"/>
      <c r="N126" s="72"/>
      <c r="O126" s="79" t="s">
        <v>350</v>
      </c>
      <c r="P126" s="81">
        <v>43635.72934027778</v>
      </c>
      <c r="Q126" s="79" t="s">
        <v>404</v>
      </c>
      <c r="R126" s="79"/>
      <c r="S126" s="79"/>
      <c r="T126" s="79" t="s">
        <v>514</v>
      </c>
      <c r="U126" s="79"/>
      <c r="V126" s="83" t="s">
        <v>597</v>
      </c>
      <c r="W126" s="81">
        <v>43635.72934027778</v>
      </c>
      <c r="X126" s="83" t="s">
        <v>742</v>
      </c>
      <c r="Y126" s="79"/>
      <c r="Z126" s="79"/>
      <c r="AA126" s="85" t="s">
        <v>970</v>
      </c>
      <c r="AB126" s="79"/>
      <c r="AC126" s="79" t="b">
        <v>0</v>
      </c>
      <c r="AD126" s="79">
        <v>0</v>
      </c>
      <c r="AE126" s="85" t="s">
        <v>1111</v>
      </c>
      <c r="AF126" s="79" t="b">
        <v>0</v>
      </c>
      <c r="AG126" s="79" t="s">
        <v>1119</v>
      </c>
      <c r="AH126" s="79"/>
      <c r="AI126" s="85" t="s">
        <v>1111</v>
      </c>
      <c r="AJ126" s="79" t="b">
        <v>0</v>
      </c>
      <c r="AK126" s="79">
        <v>282</v>
      </c>
      <c r="AL126" s="85" t="s">
        <v>1068</v>
      </c>
      <c r="AM126" s="79" t="s">
        <v>1128</v>
      </c>
      <c r="AN126" s="79" t="b">
        <v>0</v>
      </c>
      <c r="AO126" s="85" t="s">
        <v>1068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279</v>
      </c>
      <c r="B127" s="64" t="s">
        <v>333</v>
      </c>
      <c r="C127" s="65" t="s">
        <v>2758</v>
      </c>
      <c r="D127" s="66">
        <v>3</v>
      </c>
      <c r="E127" s="67" t="s">
        <v>132</v>
      </c>
      <c r="F127" s="68">
        <v>32</v>
      </c>
      <c r="G127" s="65"/>
      <c r="H127" s="69"/>
      <c r="I127" s="70"/>
      <c r="J127" s="70"/>
      <c r="K127" s="34" t="s">
        <v>65</v>
      </c>
      <c r="L127" s="77">
        <v>127</v>
      </c>
      <c r="M127" s="77"/>
      <c r="N127" s="72"/>
      <c r="O127" s="79" t="s">
        <v>350</v>
      </c>
      <c r="P127" s="81">
        <v>43635.72934027778</v>
      </c>
      <c r="Q127" s="79" t="s">
        <v>404</v>
      </c>
      <c r="R127" s="79"/>
      <c r="S127" s="79"/>
      <c r="T127" s="79" t="s">
        <v>514</v>
      </c>
      <c r="U127" s="79"/>
      <c r="V127" s="83" t="s">
        <v>597</v>
      </c>
      <c r="W127" s="81">
        <v>43635.72934027778</v>
      </c>
      <c r="X127" s="83" t="s">
        <v>742</v>
      </c>
      <c r="Y127" s="79"/>
      <c r="Z127" s="79"/>
      <c r="AA127" s="85" t="s">
        <v>970</v>
      </c>
      <c r="AB127" s="79"/>
      <c r="AC127" s="79" t="b">
        <v>0</v>
      </c>
      <c r="AD127" s="79">
        <v>0</v>
      </c>
      <c r="AE127" s="85" t="s">
        <v>1111</v>
      </c>
      <c r="AF127" s="79" t="b">
        <v>0</v>
      </c>
      <c r="AG127" s="79" t="s">
        <v>1119</v>
      </c>
      <c r="AH127" s="79"/>
      <c r="AI127" s="85" t="s">
        <v>1111</v>
      </c>
      <c r="AJ127" s="79" t="b">
        <v>0</v>
      </c>
      <c r="AK127" s="79">
        <v>282</v>
      </c>
      <c r="AL127" s="85" t="s">
        <v>1068</v>
      </c>
      <c r="AM127" s="79" t="s">
        <v>1128</v>
      </c>
      <c r="AN127" s="79" t="b">
        <v>0</v>
      </c>
      <c r="AO127" s="85" t="s">
        <v>1068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1</v>
      </c>
      <c r="BG127" s="49">
        <v>4.545454545454546</v>
      </c>
      <c r="BH127" s="48">
        <v>0</v>
      </c>
      <c r="BI127" s="49">
        <v>0</v>
      </c>
      <c r="BJ127" s="48">
        <v>21</v>
      </c>
      <c r="BK127" s="49">
        <v>95.45454545454545</v>
      </c>
      <c r="BL127" s="48">
        <v>22</v>
      </c>
    </row>
    <row r="128" spans="1:64" ht="15">
      <c r="A128" s="64" t="s">
        <v>280</v>
      </c>
      <c r="B128" s="64" t="s">
        <v>336</v>
      </c>
      <c r="C128" s="65" t="s">
        <v>2758</v>
      </c>
      <c r="D128" s="66">
        <v>3</v>
      </c>
      <c r="E128" s="67" t="s">
        <v>132</v>
      </c>
      <c r="F128" s="68">
        <v>32</v>
      </c>
      <c r="G128" s="65"/>
      <c r="H128" s="69"/>
      <c r="I128" s="70"/>
      <c r="J128" s="70"/>
      <c r="K128" s="34" t="s">
        <v>65</v>
      </c>
      <c r="L128" s="77">
        <v>128</v>
      </c>
      <c r="M128" s="77"/>
      <c r="N128" s="72"/>
      <c r="O128" s="79" t="s">
        <v>350</v>
      </c>
      <c r="P128" s="81">
        <v>43635.74260416667</v>
      </c>
      <c r="Q128" s="79" t="s">
        <v>404</v>
      </c>
      <c r="R128" s="79"/>
      <c r="S128" s="79"/>
      <c r="T128" s="79" t="s">
        <v>514</v>
      </c>
      <c r="U128" s="79"/>
      <c r="V128" s="83" t="s">
        <v>598</v>
      </c>
      <c r="W128" s="81">
        <v>43635.74260416667</v>
      </c>
      <c r="X128" s="83" t="s">
        <v>743</v>
      </c>
      <c r="Y128" s="79"/>
      <c r="Z128" s="79"/>
      <c r="AA128" s="85" t="s">
        <v>971</v>
      </c>
      <c r="AB128" s="79"/>
      <c r="AC128" s="79" t="b">
        <v>0</v>
      </c>
      <c r="AD128" s="79">
        <v>0</v>
      </c>
      <c r="AE128" s="85" t="s">
        <v>1111</v>
      </c>
      <c r="AF128" s="79" t="b">
        <v>0</v>
      </c>
      <c r="AG128" s="79" t="s">
        <v>1119</v>
      </c>
      <c r="AH128" s="79"/>
      <c r="AI128" s="85" t="s">
        <v>1111</v>
      </c>
      <c r="AJ128" s="79" t="b">
        <v>0</v>
      </c>
      <c r="AK128" s="79">
        <v>282</v>
      </c>
      <c r="AL128" s="85" t="s">
        <v>1068</v>
      </c>
      <c r="AM128" s="79" t="s">
        <v>1125</v>
      </c>
      <c r="AN128" s="79" t="b">
        <v>0</v>
      </c>
      <c r="AO128" s="85" t="s">
        <v>1068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280</v>
      </c>
      <c r="B129" s="64" t="s">
        <v>333</v>
      </c>
      <c r="C129" s="65" t="s">
        <v>2758</v>
      </c>
      <c r="D129" s="66">
        <v>3</v>
      </c>
      <c r="E129" s="67" t="s">
        <v>132</v>
      </c>
      <c r="F129" s="68">
        <v>32</v>
      </c>
      <c r="G129" s="65"/>
      <c r="H129" s="69"/>
      <c r="I129" s="70"/>
      <c r="J129" s="70"/>
      <c r="K129" s="34" t="s">
        <v>65</v>
      </c>
      <c r="L129" s="77">
        <v>129</v>
      </c>
      <c r="M129" s="77"/>
      <c r="N129" s="72"/>
      <c r="O129" s="79" t="s">
        <v>350</v>
      </c>
      <c r="P129" s="81">
        <v>43635.74260416667</v>
      </c>
      <c r="Q129" s="79" t="s">
        <v>404</v>
      </c>
      <c r="R129" s="79"/>
      <c r="S129" s="79"/>
      <c r="T129" s="79" t="s">
        <v>514</v>
      </c>
      <c r="U129" s="79"/>
      <c r="V129" s="83" t="s">
        <v>598</v>
      </c>
      <c r="W129" s="81">
        <v>43635.74260416667</v>
      </c>
      <c r="X129" s="83" t="s">
        <v>743</v>
      </c>
      <c r="Y129" s="79"/>
      <c r="Z129" s="79"/>
      <c r="AA129" s="85" t="s">
        <v>971</v>
      </c>
      <c r="AB129" s="79"/>
      <c r="AC129" s="79" t="b">
        <v>0</v>
      </c>
      <c r="AD129" s="79">
        <v>0</v>
      </c>
      <c r="AE129" s="85" t="s">
        <v>1111</v>
      </c>
      <c r="AF129" s="79" t="b">
        <v>0</v>
      </c>
      <c r="AG129" s="79" t="s">
        <v>1119</v>
      </c>
      <c r="AH129" s="79"/>
      <c r="AI129" s="85" t="s">
        <v>1111</v>
      </c>
      <c r="AJ129" s="79" t="b">
        <v>0</v>
      </c>
      <c r="AK129" s="79">
        <v>282</v>
      </c>
      <c r="AL129" s="85" t="s">
        <v>1068</v>
      </c>
      <c r="AM129" s="79" t="s">
        <v>1125</v>
      </c>
      <c r="AN129" s="79" t="b">
        <v>0</v>
      </c>
      <c r="AO129" s="85" t="s">
        <v>1068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1</v>
      </c>
      <c r="BG129" s="49">
        <v>4.545454545454546</v>
      </c>
      <c r="BH129" s="48">
        <v>0</v>
      </c>
      <c r="BI129" s="49">
        <v>0</v>
      </c>
      <c r="BJ129" s="48">
        <v>21</v>
      </c>
      <c r="BK129" s="49">
        <v>95.45454545454545</v>
      </c>
      <c r="BL129" s="48">
        <v>22</v>
      </c>
    </row>
    <row r="130" spans="1:64" ht="15">
      <c r="A130" s="64" t="s">
        <v>281</v>
      </c>
      <c r="B130" s="64" t="s">
        <v>336</v>
      </c>
      <c r="C130" s="65" t="s">
        <v>2758</v>
      </c>
      <c r="D130" s="66">
        <v>3</v>
      </c>
      <c r="E130" s="67" t="s">
        <v>132</v>
      </c>
      <c r="F130" s="68">
        <v>32</v>
      </c>
      <c r="G130" s="65"/>
      <c r="H130" s="69"/>
      <c r="I130" s="70"/>
      <c r="J130" s="70"/>
      <c r="K130" s="34" t="s">
        <v>65</v>
      </c>
      <c r="L130" s="77">
        <v>130</v>
      </c>
      <c r="M130" s="77"/>
      <c r="N130" s="72"/>
      <c r="O130" s="79" t="s">
        <v>350</v>
      </c>
      <c r="P130" s="81">
        <v>43635.74290509259</v>
      </c>
      <c r="Q130" s="79" t="s">
        <v>404</v>
      </c>
      <c r="R130" s="79"/>
      <c r="S130" s="79"/>
      <c r="T130" s="79" t="s">
        <v>514</v>
      </c>
      <c r="U130" s="79"/>
      <c r="V130" s="83" t="s">
        <v>599</v>
      </c>
      <c r="W130" s="81">
        <v>43635.74290509259</v>
      </c>
      <c r="X130" s="83" t="s">
        <v>744</v>
      </c>
      <c r="Y130" s="79"/>
      <c r="Z130" s="79"/>
      <c r="AA130" s="85" t="s">
        <v>972</v>
      </c>
      <c r="AB130" s="79"/>
      <c r="AC130" s="79" t="b">
        <v>0</v>
      </c>
      <c r="AD130" s="79">
        <v>0</v>
      </c>
      <c r="AE130" s="85" t="s">
        <v>1111</v>
      </c>
      <c r="AF130" s="79" t="b">
        <v>0</v>
      </c>
      <c r="AG130" s="79" t="s">
        <v>1119</v>
      </c>
      <c r="AH130" s="79"/>
      <c r="AI130" s="85" t="s">
        <v>1111</v>
      </c>
      <c r="AJ130" s="79" t="b">
        <v>0</v>
      </c>
      <c r="AK130" s="79">
        <v>282</v>
      </c>
      <c r="AL130" s="85" t="s">
        <v>1068</v>
      </c>
      <c r="AM130" s="79" t="s">
        <v>1128</v>
      </c>
      <c r="AN130" s="79" t="b">
        <v>0</v>
      </c>
      <c r="AO130" s="85" t="s">
        <v>1068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281</v>
      </c>
      <c r="B131" s="64" t="s">
        <v>333</v>
      </c>
      <c r="C131" s="65" t="s">
        <v>2758</v>
      </c>
      <c r="D131" s="66">
        <v>3</v>
      </c>
      <c r="E131" s="67" t="s">
        <v>132</v>
      </c>
      <c r="F131" s="68">
        <v>32</v>
      </c>
      <c r="G131" s="65"/>
      <c r="H131" s="69"/>
      <c r="I131" s="70"/>
      <c r="J131" s="70"/>
      <c r="K131" s="34" t="s">
        <v>65</v>
      </c>
      <c r="L131" s="77">
        <v>131</v>
      </c>
      <c r="M131" s="77"/>
      <c r="N131" s="72"/>
      <c r="O131" s="79" t="s">
        <v>350</v>
      </c>
      <c r="P131" s="81">
        <v>43635.74290509259</v>
      </c>
      <c r="Q131" s="79" t="s">
        <v>404</v>
      </c>
      <c r="R131" s="79"/>
      <c r="S131" s="79"/>
      <c r="T131" s="79" t="s">
        <v>514</v>
      </c>
      <c r="U131" s="79"/>
      <c r="V131" s="83" t="s">
        <v>599</v>
      </c>
      <c r="W131" s="81">
        <v>43635.74290509259</v>
      </c>
      <c r="X131" s="83" t="s">
        <v>744</v>
      </c>
      <c r="Y131" s="79"/>
      <c r="Z131" s="79"/>
      <c r="AA131" s="85" t="s">
        <v>972</v>
      </c>
      <c r="AB131" s="79"/>
      <c r="AC131" s="79" t="b">
        <v>0</v>
      </c>
      <c r="AD131" s="79">
        <v>0</v>
      </c>
      <c r="AE131" s="85" t="s">
        <v>1111</v>
      </c>
      <c r="AF131" s="79" t="b">
        <v>0</v>
      </c>
      <c r="AG131" s="79" t="s">
        <v>1119</v>
      </c>
      <c r="AH131" s="79"/>
      <c r="AI131" s="85" t="s">
        <v>1111</v>
      </c>
      <c r="AJ131" s="79" t="b">
        <v>0</v>
      </c>
      <c r="AK131" s="79">
        <v>282</v>
      </c>
      <c r="AL131" s="85" t="s">
        <v>1068</v>
      </c>
      <c r="AM131" s="79" t="s">
        <v>1128</v>
      </c>
      <c r="AN131" s="79" t="b">
        <v>0</v>
      </c>
      <c r="AO131" s="85" t="s">
        <v>1068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4.545454545454546</v>
      </c>
      <c r="BH131" s="48">
        <v>0</v>
      </c>
      <c r="BI131" s="49">
        <v>0</v>
      </c>
      <c r="BJ131" s="48">
        <v>21</v>
      </c>
      <c r="BK131" s="49">
        <v>95.45454545454545</v>
      </c>
      <c r="BL131" s="48">
        <v>22</v>
      </c>
    </row>
    <row r="132" spans="1:64" ht="15">
      <c r="A132" s="64" t="s">
        <v>282</v>
      </c>
      <c r="B132" s="64" t="s">
        <v>336</v>
      </c>
      <c r="C132" s="65" t="s">
        <v>2758</v>
      </c>
      <c r="D132" s="66">
        <v>3</v>
      </c>
      <c r="E132" s="67" t="s">
        <v>132</v>
      </c>
      <c r="F132" s="68">
        <v>32</v>
      </c>
      <c r="G132" s="65"/>
      <c r="H132" s="69"/>
      <c r="I132" s="70"/>
      <c r="J132" s="70"/>
      <c r="K132" s="34" t="s">
        <v>65</v>
      </c>
      <c r="L132" s="77">
        <v>132</v>
      </c>
      <c r="M132" s="77"/>
      <c r="N132" s="72"/>
      <c r="O132" s="79" t="s">
        <v>350</v>
      </c>
      <c r="P132" s="81">
        <v>43635.74684027778</v>
      </c>
      <c r="Q132" s="79" t="s">
        <v>404</v>
      </c>
      <c r="R132" s="79"/>
      <c r="S132" s="79"/>
      <c r="T132" s="79" t="s">
        <v>514</v>
      </c>
      <c r="U132" s="79"/>
      <c r="V132" s="83" t="s">
        <v>598</v>
      </c>
      <c r="W132" s="81">
        <v>43635.74684027778</v>
      </c>
      <c r="X132" s="83" t="s">
        <v>745</v>
      </c>
      <c r="Y132" s="79"/>
      <c r="Z132" s="79"/>
      <c r="AA132" s="85" t="s">
        <v>973</v>
      </c>
      <c r="AB132" s="79"/>
      <c r="AC132" s="79" t="b">
        <v>0</v>
      </c>
      <c r="AD132" s="79">
        <v>0</v>
      </c>
      <c r="AE132" s="85" t="s">
        <v>1111</v>
      </c>
      <c r="AF132" s="79" t="b">
        <v>0</v>
      </c>
      <c r="AG132" s="79" t="s">
        <v>1119</v>
      </c>
      <c r="AH132" s="79"/>
      <c r="AI132" s="85" t="s">
        <v>1111</v>
      </c>
      <c r="AJ132" s="79" t="b">
        <v>0</v>
      </c>
      <c r="AK132" s="79">
        <v>282</v>
      </c>
      <c r="AL132" s="85" t="s">
        <v>1068</v>
      </c>
      <c r="AM132" s="79" t="s">
        <v>1127</v>
      </c>
      <c r="AN132" s="79" t="b">
        <v>0</v>
      </c>
      <c r="AO132" s="85" t="s">
        <v>1068</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282</v>
      </c>
      <c r="B133" s="64" t="s">
        <v>333</v>
      </c>
      <c r="C133" s="65" t="s">
        <v>2758</v>
      </c>
      <c r="D133" s="66">
        <v>3</v>
      </c>
      <c r="E133" s="67" t="s">
        <v>132</v>
      </c>
      <c r="F133" s="68">
        <v>32</v>
      </c>
      <c r="G133" s="65"/>
      <c r="H133" s="69"/>
      <c r="I133" s="70"/>
      <c r="J133" s="70"/>
      <c r="K133" s="34" t="s">
        <v>65</v>
      </c>
      <c r="L133" s="77">
        <v>133</v>
      </c>
      <c r="M133" s="77"/>
      <c r="N133" s="72"/>
      <c r="O133" s="79" t="s">
        <v>350</v>
      </c>
      <c r="P133" s="81">
        <v>43635.74684027778</v>
      </c>
      <c r="Q133" s="79" t="s">
        <v>404</v>
      </c>
      <c r="R133" s="79"/>
      <c r="S133" s="79"/>
      <c r="T133" s="79" t="s">
        <v>514</v>
      </c>
      <c r="U133" s="79"/>
      <c r="V133" s="83" t="s">
        <v>598</v>
      </c>
      <c r="W133" s="81">
        <v>43635.74684027778</v>
      </c>
      <c r="X133" s="83" t="s">
        <v>745</v>
      </c>
      <c r="Y133" s="79"/>
      <c r="Z133" s="79"/>
      <c r="AA133" s="85" t="s">
        <v>973</v>
      </c>
      <c r="AB133" s="79"/>
      <c r="AC133" s="79" t="b">
        <v>0</v>
      </c>
      <c r="AD133" s="79">
        <v>0</v>
      </c>
      <c r="AE133" s="85" t="s">
        <v>1111</v>
      </c>
      <c r="AF133" s="79" t="b">
        <v>0</v>
      </c>
      <c r="AG133" s="79" t="s">
        <v>1119</v>
      </c>
      <c r="AH133" s="79"/>
      <c r="AI133" s="85" t="s">
        <v>1111</v>
      </c>
      <c r="AJ133" s="79" t="b">
        <v>0</v>
      </c>
      <c r="AK133" s="79">
        <v>282</v>
      </c>
      <c r="AL133" s="85" t="s">
        <v>1068</v>
      </c>
      <c r="AM133" s="79" t="s">
        <v>1127</v>
      </c>
      <c r="AN133" s="79" t="b">
        <v>0</v>
      </c>
      <c r="AO133" s="85" t="s">
        <v>1068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0</v>
      </c>
      <c r="BE133" s="49">
        <v>0</v>
      </c>
      <c r="BF133" s="48">
        <v>1</v>
      </c>
      <c r="BG133" s="49">
        <v>4.545454545454546</v>
      </c>
      <c r="BH133" s="48">
        <v>0</v>
      </c>
      <c r="BI133" s="49">
        <v>0</v>
      </c>
      <c r="BJ133" s="48">
        <v>21</v>
      </c>
      <c r="BK133" s="49">
        <v>95.45454545454545</v>
      </c>
      <c r="BL133" s="48">
        <v>22</v>
      </c>
    </row>
    <row r="134" spans="1:64" ht="15">
      <c r="A134" s="64" t="s">
        <v>283</v>
      </c>
      <c r="B134" s="64" t="s">
        <v>311</v>
      </c>
      <c r="C134" s="65" t="s">
        <v>2758</v>
      </c>
      <c r="D134" s="66">
        <v>3</v>
      </c>
      <c r="E134" s="67" t="s">
        <v>132</v>
      </c>
      <c r="F134" s="68">
        <v>32</v>
      </c>
      <c r="G134" s="65"/>
      <c r="H134" s="69"/>
      <c r="I134" s="70"/>
      <c r="J134" s="70"/>
      <c r="K134" s="34" t="s">
        <v>65</v>
      </c>
      <c r="L134" s="77">
        <v>134</v>
      </c>
      <c r="M134" s="77"/>
      <c r="N134" s="72"/>
      <c r="O134" s="79" t="s">
        <v>350</v>
      </c>
      <c r="P134" s="81">
        <v>43635.75025462963</v>
      </c>
      <c r="Q134" s="79" t="s">
        <v>407</v>
      </c>
      <c r="R134" s="79"/>
      <c r="S134" s="79"/>
      <c r="T134" s="79" t="s">
        <v>515</v>
      </c>
      <c r="U134" s="83" t="s">
        <v>529</v>
      </c>
      <c r="V134" s="83" t="s">
        <v>529</v>
      </c>
      <c r="W134" s="81">
        <v>43635.75025462963</v>
      </c>
      <c r="X134" s="83" t="s">
        <v>746</v>
      </c>
      <c r="Y134" s="79"/>
      <c r="Z134" s="79"/>
      <c r="AA134" s="85" t="s">
        <v>974</v>
      </c>
      <c r="AB134" s="79"/>
      <c r="AC134" s="79" t="b">
        <v>0</v>
      </c>
      <c r="AD134" s="79">
        <v>1</v>
      </c>
      <c r="AE134" s="85" t="s">
        <v>1111</v>
      </c>
      <c r="AF134" s="79" t="b">
        <v>0</v>
      </c>
      <c r="AG134" s="79" t="s">
        <v>1119</v>
      </c>
      <c r="AH134" s="79"/>
      <c r="AI134" s="85" t="s">
        <v>1111</v>
      </c>
      <c r="AJ134" s="79" t="b">
        <v>0</v>
      </c>
      <c r="AK134" s="79">
        <v>0</v>
      </c>
      <c r="AL134" s="85" t="s">
        <v>1111</v>
      </c>
      <c r="AM134" s="79" t="s">
        <v>1128</v>
      </c>
      <c r="AN134" s="79" t="b">
        <v>0</v>
      </c>
      <c r="AO134" s="85" t="s">
        <v>974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283</v>
      </c>
      <c r="B135" s="64" t="s">
        <v>312</v>
      </c>
      <c r="C135" s="65" t="s">
        <v>2758</v>
      </c>
      <c r="D135" s="66">
        <v>3</v>
      </c>
      <c r="E135" s="67" t="s">
        <v>132</v>
      </c>
      <c r="F135" s="68">
        <v>32</v>
      </c>
      <c r="G135" s="65"/>
      <c r="H135" s="69"/>
      <c r="I135" s="70"/>
      <c r="J135" s="70"/>
      <c r="K135" s="34" t="s">
        <v>65</v>
      </c>
      <c r="L135" s="77">
        <v>135</v>
      </c>
      <c r="M135" s="77"/>
      <c r="N135" s="72"/>
      <c r="O135" s="79" t="s">
        <v>350</v>
      </c>
      <c r="P135" s="81">
        <v>43635.75025462963</v>
      </c>
      <c r="Q135" s="79" t="s">
        <v>407</v>
      </c>
      <c r="R135" s="79"/>
      <c r="S135" s="79"/>
      <c r="T135" s="79" t="s">
        <v>515</v>
      </c>
      <c r="U135" s="83" t="s">
        <v>529</v>
      </c>
      <c r="V135" s="83" t="s">
        <v>529</v>
      </c>
      <c r="W135" s="81">
        <v>43635.75025462963</v>
      </c>
      <c r="X135" s="83" t="s">
        <v>746</v>
      </c>
      <c r="Y135" s="79"/>
      <c r="Z135" s="79"/>
      <c r="AA135" s="85" t="s">
        <v>974</v>
      </c>
      <c r="AB135" s="79"/>
      <c r="AC135" s="79" t="b">
        <v>0</v>
      </c>
      <c r="AD135" s="79">
        <v>1</v>
      </c>
      <c r="AE135" s="85" t="s">
        <v>1111</v>
      </c>
      <c r="AF135" s="79" t="b">
        <v>0</v>
      </c>
      <c r="AG135" s="79" t="s">
        <v>1119</v>
      </c>
      <c r="AH135" s="79"/>
      <c r="AI135" s="85" t="s">
        <v>1111</v>
      </c>
      <c r="AJ135" s="79" t="b">
        <v>0</v>
      </c>
      <c r="AK135" s="79">
        <v>0</v>
      </c>
      <c r="AL135" s="85" t="s">
        <v>1111</v>
      </c>
      <c r="AM135" s="79" t="s">
        <v>1128</v>
      </c>
      <c r="AN135" s="79" t="b">
        <v>0</v>
      </c>
      <c r="AO135" s="85" t="s">
        <v>974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2</v>
      </c>
      <c r="BD135" s="48">
        <v>1</v>
      </c>
      <c r="BE135" s="49">
        <v>10</v>
      </c>
      <c r="BF135" s="48">
        <v>0</v>
      </c>
      <c r="BG135" s="49">
        <v>0</v>
      </c>
      <c r="BH135" s="48">
        <v>0</v>
      </c>
      <c r="BI135" s="49">
        <v>0</v>
      </c>
      <c r="BJ135" s="48">
        <v>9</v>
      </c>
      <c r="BK135" s="49">
        <v>90</v>
      </c>
      <c r="BL135" s="48">
        <v>10</v>
      </c>
    </row>
    <row r="136" spans="1:64" ht="15">
      <c r="A136" s="64" t="s">
        <v>284</v>
      </c>
      <c r="B136" s="64" t="s">
        <v>336</v>
      </c>
      <c r="C136" s="65" t="s">
        <v>2758</v>
      </c>
      <c r="D136" s="66">
        <v>3</v>
      </c>
      <c r="E136" s="67" t="s">
        <v>132</v>
      </c>
      <c r="F136" s="68">
        <v>32</v>
      </c>
      <c r="G136" s="65"/>
      <c r="H136" s="69"/>
      <c r="I136" s="70"/>
      <c r="J136" s="70"/>
      <c r="K136" s="34" t="s">
        <v>65</v>
      </c>
      <c r="L136" s="77">
        <v>136</v>
      </c>
      <c r="M136" s="77"/>
      <c r="N136" s="72"/>
      <c r="O136" s="79" t="s">
        <v>350</v>
      </c>
      <c r="P136" s="81">
        <v>43635.76795138889</v>
      </c>
      <c r="Q136" s="79" t="s">
        <v>404</v>
      </c>
      <c r="R136" s="79"/>
      <c r="S136" s="79"/>
      <c r="T136" s="79" t="s">
        <v>514</v>
      </c>
      <c r="U136" s="79"/>
      <c r="V136" s="83" t="s">
        <v>600</v>
      </c>
      <c r="W136" s="81">
        <v>43635.76795138889</v>
      </c>
      <c r="X136" s="83" t="s">
        <v>747</v>
      </c>
      <c r="Y136" s="79"/>
      <c r="Z136" s="79"/>
      <c r="AA136" s="85" t="s">
        <v>975</v>
      </c>
      <c r="AB136" s="79"/>
      <c r="AC136" s="79" t="b">
        <v>0</v>
      </c>
      <c r="AD136" s="79">
        <v>0</v>
      </c>
      <c r="AE136" s="85" t="s">
        <v>1111</v>
      </c>
      <c r="AF136" s="79" t="b">
        <v>0</v>
      </c>
      <c r="AG136" s="79" t="s">
        <v>1119</v>
      </c>
      <c r="AH136" s="79"/>
      <c r="AI136" s="85" t="s">
        <v>1111</v>
      </c>
      <c r="AJ136" s="79" t="b">
        <v>0</v>
      </c>
      <c r="AK136" s="79">
        <v>282</v>
      </c>
      <c r="AL136" s="85" t="s">
        <v>1068</v>
      </c>
      <c r="AM136" s="79" t="s">
        <v>1128</v>
      </c>
      <c r="AN136" s="79" t="b">
        <v>0</v>
      </c>
      <c r="AO136" s="85" t="s">
        <v>1068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284</v>
      </c>
      <c r="B137" s="64" t="s">
        <v>333</v>
      </c>
      <c r="C137" s="65" t="s">
        <v>2758</v>
      </c>
      <c r="D137" s="66">
        <v>3</v>
      </c>
      <c r="E137" s="67" t="s">
        <v>132</v>
      </c>
      <c r="F137" s="68">
        <v>32</v>
      </c>
      <c r="G137" s="65"/>
      <c r="H137" s="69"/>
      <c r="I137" s="70"/>
      <c r="J137" s="70"/>
      <c r="K137" s="34" t="s">
        <v>65</v>
      </c>
      <c r="L137" s="77">
        <v>137</v>
      </c>
      <c r="M137" s="77"/>
      <c r="N137" s="72"/>
      <c r="O137" s="79" t="s">
        <v>350</v>
      </c>
      <c r="P137" s="81">
        <v>43635.76795138889</v>
      </c>
      <c r="Q137" s="79" t="s">
        <v>404</v>
      </c>
      <c r="R137" s="79"/>
      <c r="S137" s="79"/>
      <c r="T137" s="79" t="s">
        <v>514</v>
      </c>
      <c r="U137" s="79"/>
      <c r="V137" s="83" t="s">
        <v>600</v>
      </c>
      <c r="W137" s="81">
        <v>43635.76795138889</v>
      </c>
      <c r="X137" s="83" t="s">
        <v>747</v>
      </c>
      <c r="Y137" s="79"/>
      <c r="Z137" s="79"/>
      <c r="AA137" s="85" t="s">
        <v>975</v>
      </c>
      <c r="AB137" s="79"/>
      <c r="AC137" s="79" t="b">
        <v>0</v>
      </c>
      <c r="AD137" s="79">
        <v>0</v>
      </c>
      <c r="AE137" s="85" t="s">
        <v>1111</v>
      </c>
      <c r="AF137" s="79" t="b">
        <v>0</v>
      </c>
      <c r="AG137" s="79" t="s">
        <v>1119</v>
      </c>
      <c r="AH137" s="79"/>
      <c r="AI137" s="85" t="s">
        <v>1111</v>
      </c>
      <c r="AJ137" s="79" t="b">
        <v>0</v>
      </c>
      <c r="AK137" s="79">
        <v>282</v>
      </c>
      <c r="AL137" s="85" t="s">
        <v>1068</v>
      </c>
      <c r="AM137" s="79" t="s">
        <v>1128</v>
      </c>
      <c r="AN137" s="79" t="b">
        <v>0</v>
      </c>
      <c r="AO137" s="85" t="s">
        <v>1068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0</v>
      </c>
      <c r="BE137" s="49">
        <v>0</v>
      </c>
      <c r="BF137" s="48">
        <v>1</v>
      </c>
      <c r="BG137" s="49">
        <v>4.545454545454546</v>
      </c>
      <c r="BH137" s="48">
        <v>0</v>
      </c>
      <c r="BI137" s="49">
        <v>0</v>
      </c>
      <c r="BJ137" s="48">
        <v>21</v>
      </c>
      <c r="BK137" s="49">
        <v>95.45454545454545</v>
      </c>
      <c r="BL137" s="48">
        <v>22</v>
      </c>
    </row>
    <row r="138" spans="1:64" ht="15">
      <c r="A138" s="64" t="s">
        <v>285</v>
      </c>
      <c r="B138" s="64" t="s">
        <v>336</v>
      </c>
      <c r="C138" s="65" t="s">
        <v>2758</v>
      </c>
      <c r="D138" s="66">
        <v>3</v>
      </c>
      <c r="E138" s="67" t="s">
        <v>132</v>
      </c>
      <c r="F138" s="68">
        <v>32</v>
      </c>
      <c r="G138" s="65"/>
      <c r="H138" s="69"/>
      <c r="I138" s="70"/>
      <c r="J138" s="70"/>
      <c r="K138" s="34" t="s">
        <v>65</v>
      </c>
      <c r="L138" s="77">
        <v>138</v>
      </c>
      <c r="M138" s="77"/>
      <c r="N138" s="72"/>
      <c r="O138" s="79" t="s">
        <v>350</v>
      </c>
      <c r="P138" s="81">
        <v>43635.77133101852</v>
      </c>
      <c r="Q138" s="79" t="s">
        <v>404</v>
      </c>
      <c r="R138" s="79"/>
      <c r="S138" s="79"/>
      <c r="T138" s="79" t="s">
        <v>514</v>
      </c>
      <c r="U138" s="79"/>
      <c r="V138" s="83" t="s">
        <v>601</v>
      </c>
      <c r="W138" s="81">
        <v>43635.77133101852</v>
      </c>
      <c r="X138" s="83" t="s">
        <v>748</v>
      </c>
      <c r="Y138" s="79"/>
      <c r="Z138" s="79"/>
      <c r="AA138" s="85" t="s">
        <v>976</v>
      </c>
      <c r="AB138" s="79"/>
      <c r="AC138" s="79" t="b">
        <v>0</v>
      </c>
      <c r="AD138" s="79">
        <v>0</v>
      </c>
      <c r="AE138" s="85" t="s">
        <v>1111</v>
      </c>
      <c r="AF138" s="79" t="b">
        <v>0</v>
      </c>
      <c r="AG138" s="79" t="s">
        <v>1119</v>
      </c>
      <c r="AH138" s="79"/>
      <c r="AI138" s="85" t="s">
        <v>1111</v>
      </c>
      <c r="AJ138" s="79" t="b">
        <v>0</v>
      </c>
      <c r="AK138" s="79">
        <v>282</v>
      </c>
      <c r="AL138" s="85" t="s">
        <v>1068</v>
      </c>
      <c r="AM138" s="79" t="s">
        <v>1126</v>
      </c>
      <c r="AN138" s="79" t="b">
        <v>0</v>
      </c>
      <c r="AO138" s="85" t="s">
        <v>1068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285</v>
      </c>
      <c r="B139" s="64" t="s">
        <v>333</v>
      </c>
      <c r="C139" s="65" t="s">
        <v>2758</v>
      </c>
      <c r="D139" s="66">
        <v>3</v>
      </c>
      <c r="E139" s="67" t="s">
        <v>132</v>
      </c>
      <c r="F139" s="68">
        <v>32</v>
      </c>
      <c r="G139" s="65"/>
      <c r="H139" s="69"/>
      <c r="I139" s="70"/>
      <c r="J139" s="70"/>
      <c r="K139" s="34" t="s">
        <v>65</v>
      </c>
      <c r="L139" s="77">
        <v>139</v>
      </c>
      <c r="M139" s="77"/>
      <c r="N139" s="72"/>
      <c r="O139" s="79" t="s">
        <v>350</v>
      </c>
      <c r="P139" s="81">
        <v>43635.77133101852</v>
      </c>
      <c r="Q139" s="79" t="s">
        <v>404</v>
      </c>
      <c r="R139" s="79"/>
      <c r="S139" s="79"/>
      <c r="T139" s="79" t="s">
        <v>514</v>
      </c>
      <c r="U139" s="79"/>
      <c r="V139" s="83" t="s">
        <v>601</v>
      </c>
      <c r="W139" s="81">
        <v>43635.77133101852</v>
      </c>
      <c r="X139" s="83" t="s">
        <v>748</v>
      </c>
      <c r="Y139" s="79"/>
      <c r="Z139" s="79"/>
      <c r="AA139" s="85" t="s">
        <v>976</v>
      </c>
      <c r="AB139" s="79"/>
      <c r="AC139" s="79" t="b">
        <v>0</v>
      </c>
      <c r="AD139" s="79">
        <v>0</v>
      </c>
      <c r="AE139" s="85" t="s">
        <v>1111</v>
      </c>
      <c r="AF139" s="79" t="b">
        <v>0</v>
      </c>
      <c r="AG139" s="79" t="s">
        <v>1119</v>
      </c>
      <c r="AH139" s="79"/>
      <c r="AI139" s="85" t="s">
        <v>1111</v>
      </c>
      <c r="AJ139" s="79" t="b">
        <v>0</v>
      </c>
      <c r="AK139" s="79">
        <v>282</v>
      </c>
      <c r="AL139" s="85" t="s">
        <v>1068</v>
      </c>
      <c r="AM139" s="79" t="s">
        <v>1126</v>
      </c>
      <c r="AN139" s="79" t="b">
        <v>0</v>
      </c>
      <c r="AO139" s="85" t="s">
        <v>1068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0</v>
      </c>
      <c r="BE139" s="49">
        <v>0</v>
      </c>
      <c r="BF139" s="48">
        <v>1</v>
      </c>
      <c r="BG139" s="49">
        <v>4.545454545454546</v>
      </c>
      <c r="BH139" s="48">
        <v>0</v>
      </c>
      <c r="BI139" s="49">
        <v>0</v>
      </c>
      <c r="BJ139" s="48">
        <v>21</v>
      </c>
      <c r="BK139" s="49">
        <v>95.45454545454545</v>
      </c>
      <c r="BL139" s="48">
        <v>22</v>
      </c>
    </row>
    <row r="140" spans="1:64" ht="15">
      <c r="A140" s="64" t="s">
        <v>286</v>
      </c>
      <c r="B140" s="64" t="s">
        <v>312</v>
      </c>
      <c r="C140" s="65" t="s">
        <v>2759</v>
      </c>
      <c r="D140" s="66">
        <v>4.166666666666667</v>
      </c>
      <c r="E140" s="67" t="s">
        <v>136</v>
      </c>
      <c r="F140" s="68">
        <v>31.071428571428573</v>
      </c>
      <c r="G140" s="65"/>
      <c r="H140" s="69"/>
      <c r="I140" s="70"/>
      <c r="J140" s="70"/>
      <c r="K140" s="34" t="s">
        <v>65</v>
      </c>
      <c r="L140" s="77">
        <v>140</v>
      </c>
      <c r="M140" s="77"/>
      <c r="N140" s="72"/>
      <c r="O140" s="79" t="s">
        <v>350</v>
      </c>
      <c r="P140" s="81">
        <v>43635.777037037034</v>
      </c>
      <c r="Q140" s="79" t="s">
        <v>382</v>
      </c>
      <c r="R140" s="79"/>
      <c r="S140" s="79"/>
      <c r="T140" s="79"/>
      <c r="U140" s="79"/>
      <c r="V140" s="83" t="s">
        <v>602</v>
      </c>
      <c r="W140" s="81">
        <v>43635.777037037034</v>
      </c>
      <c r="X140" s="83" t="s">
        <v>749</v>
      </c>
      <c r="Y140" s="79"/>
      <c r="Z140" s="79"/>
      <c r="AA140" s="85" t="s">
        <v>977</v>
      </c>
      <c r="AB140" s="79"/>
      <c r="AC140" s="79" t="b">
        <v>0</v>
      </c>
      <c r="AD140" s="79">
        <v>0</v>
      </c>
      <c r="AE140" s="85" t="s">
        <v>1111</v>
      </c>
      <c r="AF140" s="79" t="b">
        <v>0</v>
      </c>
      <c r="AG140" s="79" t="s">
        <v>1119</v>
      </c>
      <c r="AH140" s="79"/>
      <c r="AI140" s="85" t="s">
        <v>1111</v>
      </c>
      <c r="AJ140" s="79" t="b">
        <v>0</v>
      </c>
      <c r="AK140" s="79">
        <v>21</v>
      </c>
      <c r="AL140" s="85" t="s">
        <v>1031</v>
      </c>
      <c r="AM140" s="79" t="s">
        <v>1126</v>
      </c>
      <c r="AN140" s="79" t="b">
        <v>0</v>
      </c>
      <c r="AO140" s="85" t="s">
        <v>1031</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286</v>
      </c>
      <c r="B141" s="64" t="s">
        <v>315</v>
      </c>
      <c r="C141" s="65" t="s">
        <v>2758</v>
      </c>
      <c r="D141" s="66">
        <v>3</v>
      </c>
      <c r="E141" s="67" t="s">
        <v>132</v>
      </c>
      <c r="F141" s="68">
        <v>32</v>
      </c>
      <c r="G141" s="65"/>
      <c r="H141" s="69"/>
      <c r="I141" s="70"/>
      <c r="J141" s="70"/>
      <c r="K141" s="34" t="s">
        <v>65</v>
      </c>
      <c r="L141" s="77">
        <v>141</v>
      </c>
      <c r="M141" s="77"/>
      <c r="N141" s="72"/>
      <c r="O141" s="79" t="s">
        <v>350</v>
      </c>
      <c r="P141" s="81">
        <v>43635.777037037034</v>
      </c>
      <c r="Q141" s="79" t="s">
        <v>382</v>
      </c>
      <c r="R141" s="79"/>
      <c r="S141" s="79"/>
      <c r="T141" s="79"/>
      <c r="U141" s="79"/>
      <c r="V141" s="83" t="s">
        <v>602</v>
      </c>
      <c r="W141" s="81">
        <v>43635.777037037034</v>
      </c>
      <c r="X141" s="83" t="s">
        <v>749</v>
      </c>
      <c r="Y141" s="79"/>
      <c r="Z141" s="79"/>
      <c r="AA141" s="85" t="s">
        <v>977</v>
      </c>
      <c r="AB141" s="79"/>
      <c r="AC141" s="79" t="b">
        <v>0</v>
      </c>
      <c r="AD141" s="79">
        <v>0</v>
      </c>
      <c r="AE141" s="85" t="s">
        <v>1111</v>
      </c>
      <c r="AF141" s="79" t="b">
        <v>0</v>
      </c>
      <c r="AG141" s="79" t="s">
        <v>1119</v>
      </c>
      <c r="AH141" s="79"/>
      <c r="AI141" s="85" t="s">
        <v>1111</v>
      </c>
      <c r="AJ141" s="79" t="b">
        <v>0</v>
      </c>
      <c r="AK141" s="79">
        <v>21</v>
      </c>
      <c r="AL141" s="85" t="s">
        <v>1031</v>
      </c>
      <c r="AM141" s="79" t="s">
        <v>1126</v>
      </c>
      <c r="AN141" s="79" t="b">
        <v>0</v>
      </c>
      <c r="AO141" s="85" t="s">
        <v>1031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0</v>
      </c>
      <c r="BE141" s="49">
        <v>0</v>
      </c>
      <c r="BF141" s="48">
        <v>1</v>
      </c>
      <c r="BG141" s="49">
        <v>4.761904761904762</v>
      </c>
      <c r="BH141" s="48">
        <v>0</v>
      </c>
      <c r="BI141" s="49">
        <v>0</v>
      </c>
      <c r="BJ141" s="48">
        <v>20</v>
      </c>
      <c r="BK141" s="49">
        <v>95.23809523809524</v>
      </c>
      <c r="BL141" s="48">
        <v>21</v>
      </c>
    </row>
    <row r="142" spans="1:64" ht="15">
      <c r="A142" s="64" t="s">
        <v>286</v>
      </c>
      <c r="B142" s="64" t="s">
        <v>314</v>
      </c>
      <c r="C142" s="65" t="s">
        <v>2758</v>
      </c>
      <c r="D142" s="66">
        <v>3</v>
      </c>
      <c r="E142" s="67" t="s">
        <v>132</v>
      </c>
      <c r="F142" s="68">
        <v>32</v>
      </c>
      <c r="G142" s="65"/>
      <c r="H142" s="69"/>
      <c r="I142" s="70"/>
      <c r="J142" s="70"/>
      <c r="K142" s="34" t="s">
        <v>65</v>
      </c>
      <c r="L142" s="77">
        <v>142</v>
      </c>
      <c r="M142" s="77"/>
      <c r="N142" s="72"/>
      <c r="O142" s="79" t="s">
        <v>350</v>
      </c>
      <c r="P142" s="81">
        <v>43635.77717592593</v>
      </c>
      <c r="Q142" s="79" t="s">
        <v>391</v>
      </c>
      <c r="R142" s="79"/>
      <c r="S142" s="79"/>
      <c r="T142" s="79" t="s">
        <v>508</v>
      </c>
      <c r="U142" s="79"/>
      <c r="V142" s="83" t="s">
        <v>602</v>
      </c>
      <c r="W142" s="81">
        <v>43635.77717592593</v>
      </c>
      <c r="X142" s="83" t="s">
        <v>750</v>
      </c>
      <c r="Y142" s="79"/>
      <c r="Z142" s="79"/>
      <c r="AA142" s="85" t="s">
        <v>978</v>
      </c>
      <c r="AB142" s="79"/>
      <c r="AC142" s="79" t="b">
        <v>0</v>
      </c>
      <c r="AD142" s="79">
        <v>0</v>
      </c>
      <c r="AE142" s="85" t="s">
        <v>1111</v>
      </c>
      <c r="AF142" s="79" t="b">
        <v>0</v>
      </c>
      <c r="AG142" s="79" t="s">
        <v>1119</v>
      </c>
      <c r="AH142" s="79"/>
      <c r="AI142" s="85" t="s">
        <v>1111</v>
      </c>
      <c r="AJ142" s="79" t="b">
        <v>0</v>
      </c>
      <c r="AK142" s="79">
        <v>8</v>
      </c>
      <c r="AL142" s="85" t="s">
        <v>1024</v>
      </c>
      <c r="AM142" s="79" t="s">
        <v>1126</v>
      </c>
      <c r="AN142" s="79" t="b">
        <v>0</v>
      </c>
      <c r="AO142" s="85" t="s">
        <v>1024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0</v>
      </c>
      <c r="BE142" s="49">
        <v>0</v>
      </c>
      <c r="BF142" s="48">
        <v>1</v>
      </c>
      <c r="BG142" s="49">
        <v>4.3478260869565215</v>
      </c>
      <c r="BH142" s="48">
        <v>0</v>
      </c>
      <c r="BI142" s="49">
        <v>0</v>
      </c>
      <c r="BJ142" s="48">
        <v>22</v>
      </c>
      <c r="BK142" s="49">
        <v>95.65217391304348</v>
      </c>
      <c r="BL142" s="48">
        <v>23</v>
      </c>
    </row>
    <row r="143" spans="1:64" ht="15">
      <c r="A143" s="64" t="s">
        <v>286</v>
      </c>
      <c r="B143" s="64" t="s">
        <v>336</v>
      </c>
      <c r="C143" s="65" t="s">
        <v>2758</v>
      </c>
      <c r="D143" s="66">
        <v>3</v>
      </c>
      <c r="E143" s="67" t="s">
        <v>132</v>
      </c>
      <c r="F143" s="68">
        <v>32</v>
      </c>
      <c r="G143" s="65"/>
      <c r="H143" s="69"/>
      <c r="I143" s="70"/>
      <c r="J143" s="70"/>
      <c r="K143" s="34" t="s">
        <v>65</v>
      </c>
      <c r="L143" s="77">
        <v>143</v>
      </c>
      <c r="M143" s="77"/>
      <c r="N143" s="72"/>
      <c r="O143" s="79" t="s">
        <v>350</v>
      </c>
      <c r="P143" s="81">
        <v>43635.777233796296</v>
      </c>
      <c r="Q143" s="79" t="s">
        <v>404</v>
      </c>
      <c r="R143" s="79"/>
      <c r="S143" s="79"/>
      <c r="T143" s="79" t="s">
        <v>514</v>
      </c>
      <c r="U143" s="79"/>
      <c r="V143" s="83" t="s">
        <v>602</v>
      </c>
      <c r="W143" s="81">
        <v>43635.777233796296</v>
      </c>
      <c r="X143" s="83" t="s">
        <v>751</v>
      </c>
      <c r="Y143" s="79"/>
      <c r="Z143" s="79"/>
      <c r="AA143" s="85" t="s">
        <v>979</v>
      </c>
      <c r="AB143" s="79"/>
      <c r="AC143" s="79" t="b">
        <v>0</v>
      </c>
      <c r="AD143" s="79">
        <v>0</v>
      </c>
      <c r="AE143" s="85" t="s">
        <v>1111</v>
      </c>
      <c r="AF143" s="79" t="b">
        <v>0</v>
      </c>
      <c r="AG143" s="79" t="s">
        <v>1119</v>
      </c>
      <c r="AH143" s="79"/>
      <c r="AI143" s="85" t="s">
        <v>1111</v>
      </c>
      <c r="AJ143" s="79" t="b">
        <v>0</v>
      </c>
      <c r="AK143" s="79">
        <v>282</v>
      </c>
      <c r="AL143" s="85" t="s">
        <v>1068</v>
      </c>
      <c r="AM143" s="79" t="s">
        <v>1126</v>
      </c>
      <c r="AN143" s="79" t="b">
        <v>0</v>
      </c>
      <c r="AO143" s="85" t="s">
        <v>1068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1</v>
      </c>
      <c r="BD143" s="48"/>
      <c r="BE143" s="49"/>
      <c r="BF143" s="48"/>
      <c r="BG143" s="49"/>
      <c r="BH143" s="48"/>
      <c r="BI143" s="49"/>
      <c r="BJ143" s="48"/>
      <c r="BK143" s="49"/>
      <c r="BL143" s="48"/>
    </row>
    <row r="144" spans="1:64" ht="15">
      <c r="A144" s="64" t="s">
        <v>286</v>
      </c>
      <c r="B144" s="64" t="s">
        <v>333</v>
      </c>
      <c r="C144" s="65" t="s">
        <v>2758</v>
      </c>
      <c r="D144" s="66">
        <v>3</v>
      </c>
      <c r="E144" s="67" t="s">
        <v>132</v>
      </c>
      <c r="F144" s="68">
        <v>32</v>
      </c>
      <c r="G144" s="65"/>
      <c r="H144" s="69"/>
      <c r="I144" s="70"/>
      <c r="J144" s="70"/>
      <c r="K144" s="34" t="s">
        <v>65</v>
      </c>
      <c r="L144" s="77">
        <v>144</v>
      </c>
      <c r="M144" s="77"/>
      <c r="N144" s="72"/>
      <c r="O144" s="79" t="s">
        <v>350</v>
      </c>
      <c r="P144" s="81">
        <v>43635.777233796296</v>
      </c>
      <c r="Q144" s="79" t="s">
        <v>404</v>
      </c>
      <c r="R144" s="79"/>
      <c r="S144" s="79"/>
      <c r="T144" s="79" t="s">
        <v>514</v>
      </c>
      <c r="U144" s="79"/>
      <c r="V144" s="83" t="s">
        <v>602</v>
      </c>
      <c r="W144" s="81">
        <v>43635.777233796296</v>
      </c>
      <c r="X144" s="83" t="s">
        <v>751</v>
      </c>
      <c r="Y144" s="79"/>
      <c r="Z144" s="79"/>
      <c r="AA144" s="85" t="s">
        <v>979</v>
      </c>
      <c r="AB144" s="79"/>
      <c r="AC144" s="79" t="b">
        <v>0</v>
      </c>
      <c r="AD144" s="79">
        <v>0</v>
      </c>
      <c r="AE144" s="85" t="s">
        <v>1111</v>
      </c>
      <c r="AF144" s="79" t="b">
        <v>0</v>
      </c>
      <c r="AG144" s="79" t="s">
        <v>1119</v>
      </c>
      <c r="AH144" s="79"/>
      <c r="AI144" s="85" t="s">
        <v>1111</v>
      </c>
      <c r="AJ144" s="79" t="b">
        <v>0</v>
      </c>
      <c r="AK144" s="79">
        <v>282</v>
      </c>
      <c r="AL144" s="85" t="s">
        <v>1068</v>
      </c>
      <c r="AM144" s="79" t="s">
        <v>1126</v>
      </c>
      <c r="AN144" s="79" t="b">
        <v>0</v>
      </c>
      <c r="AO144" s="85" t="s">
        <v>1068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1</v>
      </c>
      <c r="BD144" s="48">
        <v>0</v>
      </c>
      <c r="BE144" s="49">
        <v>0</v>
      </c>
      <c r="BF144" s="48">
        <v>1</v>
      </c>
      <c r="BG144" s="49">
        <v>4.545454545454546</v>
      </c>
      <c r="BH144" s="48">
        <v>0</v>
      </c>
      <c r="BI144" s="49">
        <v>0</v>
      </c>
      <c r="BJ144" s="48">
        <v>21</v>
      </c>
      <c r="BK144" s="49">
        <v>95.45454545454545</v>
      </c>
      <c r="BL144" s="48">
        <v>22</v>
      </c>
    </row>
    <row r="145" spans="1:64" ht="15">
      <c r="A145" s="64" t="s">
        <v>286</v>
      </c>
      <c r="B145" s="64" t="s">
        <v>335</v>
      </c>
      <c r="C145" s="65" t="s">
        <v>2758</v>
      </c>
      <c r="D145" s="66">
        <v>3</v>
      </c>
      <c r="E145" s="67" t="s">
        <v>132</v>
      </c>
      <c r="F145" s="68">
        <v>32</v>
      </c>
      <c r="G145" s="65"/>
      <c r="H145" s="69"/>
      <c r="I145" s="70"/>
      <c r="J145" s="70"/>
      <c r="K145" s="34" t="s">
        <v>65</v>
      </c>
      <c r="L145" s="77">
        <v>145</v>
      </c>
      <c r="M145" s="77"/>
      <c r="N145" s="72"/>
      <c r="O145" s="79" t="s">
        <v>350</v>
      </c>
      <c r="P145" s="81">
        <v>43635.77732638889</v>
      </c>
      <c r="Q145" s="79" t="s">
        <v>408</v>
      </c>
      <c r="R145" s="79"/>
      <c r="S145" s="79"/>
      <c r="T145" s="79"/>
      <c r="U145" s="79"/>
      <c r="V145" s="83" t="s">
        <v>602</v>
      </c>
      <c r="W145" s="81">
        <v>43635.77732638889</v>
      </c>
      <c r="X145" s="83" t="s">
        <v>752</v>
      </c>
      <c r="Y145" s="79"/>
      <c r="Z145" s="79"/>
      <c r="AA145" s="85" t="s">
        <v>980</v>
      </c>
      <c r="AB145" s="79"/>
      <c r="AC145" s="79" t="b">
        <v>0</v>
      </c>
      <c r="AD145" s="79">
        <v>0</v>
      </c>
      <c r="AE145" s="85" t="s">
        <v>1111</v>
      </c>
      <c r="AF145" s="79" t="b">
        <v>1</v>
      </c>
      <c r="AG145" s="79" t="s">
        <v>1119</v>
      </c>
      <c r="AH145" s="79"/>
      <c r="AI145" s="85" t="s">
        <v>1123</v>
      </c>
      <c r="AJ145" s="79" t="b">
        <v>0</v>
      </c>
      <c r="AK145" s="79">
        <v>7</v>
      </c>
      <c r="AL145" s="85" t="s">
        <v>1104</v>
      </c>
      <c r="AM145" s="79" t="s">
        <v>1126</v>
      </c>
      <c r="AN145" s="79" t="b">
        <v>0</v>
      </c>
      <c r="AO145" s="85" t="s">
        <v>1104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2</v>
      </c>
      <c r="BE145" s="49">
        <v>8.333333333333334</v>
      </c>
      <c r="BF145" s="48">
        <v>0</v>
      </c>
      <c r="BG145" s="49">
        <v>0</v>
      </c>
      <c r="BH145" s="48">
        <v>0</v>
      </c>
      <c r="BI145" s="49">
        <v>0</v>
      </c>
      <c r="BJ145" s="48">
        <v>22</v>
      </c>
      <c r="BK145" s="49">
        <v>91.66666666666667</v>
      </c>
      <c r="BL145" s="48">
        <v>24</v>
      </c>
    </row>
    <row r="146" spans="1:64" ht="15">
      <c r="A146" s="64" t="s">
        <v>286</v>
      </c>
      <c r="B146" s="64" t="s">
        <v>312</v>
      </c>
      <c r="C146" s="65" t="s">
        <v>2759</v>
      </c>
      <c r="D146" s="66">
        <v>4.166666666666667</v>
      </c>
      <c r="E146" s="67" t="s">
        <v>136</v>
      </c>
      <c r="F146" s="68">
        <v>31.071428571428573</v>
      </c>
      <c r="G146" s="65"/>
      <c r="H146" s="69"/>
      <c r="I146" s="70"/>
      <c r="J146" s="70"/>
      <c r="K146" s="34" t="s">
        <v>65</v>
      </c>
      <c r="L146" s="77">
        <v>146</v>
      </c>
      <c r="M146" s="77"/>
      <c r="N146" s="72"/>
      <c r="O146" s="79" t="s">
        <v>350</v>
      </c>
      <c r="P146" s="81">
        <v>43635.77737268519</v>
      </c>
      <c r="Q146" s="79" t="s">
        <v>357</v>
      </c>
      <c r="R146" s="83" t="s">
        <v>477</v>
      </c>
      <c r="S146" s="79" t="s">
        <v>499</v>
      </c>
      <c r="T146" s="79" t="s">
        <v>508</v>
      </c>
      <c r="U146" s="79"/>
      <c r="V146" s="83" t="s">
        <v>602</v>
      </c>
      <c r="W146" s="81">
        <v>43635.77737268519</v>
      </c>
      <c r="X146" s="83" t="s">
        <v>753</v>
      </c>
      <c r="Y146" s="79"/>
      <c r="Z146" s="79"/>
      <c r="AA146" s="85" t="s">
        <v>981</v>
      </c>
      <c r="AB146" s="79"/>
      <c r="AC146" s="79" t="b">
        <v>0</v>
      </c>
      <c r="AD146" s="79">
        <v>0</v>
      </c>
      <c r="AE146" s="85" t="s">
        <v>1111</v>
      </c>
      <c r="AF146" s="79" t="b">
        <v>0</v>
      </c>
      <c r="AG146" s="79" t="s">
        <v>1119</v>
      </c>
      <c r="AH146" s="79"/>
      <c r="AI146" s="85" t="s">
        <v>1111</v>
      </c>
      <c r="AJ146" s="79" t="b">
        <v>0</v>
      </c>
      <c r="AK146" s="79">
        <v>18</v>
      </c>
      <c r="AL146" s="85" t="s">
        <v>1006</v>
      </c>
      <c r="AM146" s="79" t="s">
        <v>1126</v>
      </c>
      <c r="AN146" s="79" t="b">
        <v>0</v>
      </c>
      <c r="AO146" s="85" t="s">
        <v>1006</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286</v>
      </c>
      <c r="B147" s="64" t="s">
        <v>337</v>
      </c>
      <c r="C147" s="65" t="s">
        <v>2758</v>
      </c>
      <c r="D147" s="66">
        <v>3</v>
      </c>
      <c r="E147" s="67" t="s">
        <v>132</v>
      </c>
      <c r="F147" s="68">
        <v>32</v>
      </c>
      <c r="G147" s="65"/>
      <c r="H147" s="69"/>
      <c r="I147" s="70"/>
      <c r="J147" s="70"/>
      <c r="K147" s="34" t="s">
        <v>65</v>
      </c>
      <c r="L147" s="77">
        <v>147</v>
      </c>
      <c r="M147" s="77"/>
      <c r="N147" s="72"/>
      <c r="O147" s="79" t="s">
        <v>350</v>
      </c>
      <c r="P147" s="81">
        <v>43635.77737268519</v>
      </c>
      <c r="Q147" s="79" t="s">
        <v>357</v>
      </c>
      <c r="R147" s="83" t="s">
        <v>477</v>
      </c>
      <c r="S147" s="79" t="s">
        <v>499</v>
      </c>
      <c r="T147" s="79" t="s">
        <v>508</v>
      </c>
      <c r="U147" s="79"/>
      <c r="V147" s="83" t="s">
        <v>602</v>
      </c>
      <c r="W147" s="81">
        <v>43635.77737268519</v>
      </c>
      <c r="X147" s="83" t="s">
        <v>753</v>
      </c>
      <c r="Y147" s="79"/>
      <c r="Z147" s="79"/>
      <c r="AA147" s="85" t="s">
        <v>981</v>
      </c>
      <c r="AB147" s="79"/>
      <c r="AC147" s="79" t="b">
        <v>0</v>
      </c>
      <c r="AD147" s="79">
        <v>0</v>
      </c>
      <c r="AE147" s="85" t="s">
        <v>1111</v>
      </c>
      <c r="AF147" s="79" t="b">
        <v>0</v>
      </c>
      <c r="AG147" s="79" t="s">
        <v>1119</v>
      </c>
      <c r="AH147" s="79"/>
      <c r="AI147" s="85" t="s">
        <v>1111</v>
      </c>
      <c r="AJ147" s="79" t="b">
        <v>0</v>
      </c>
      <c r="AK147" s="79">
        <v>18</v>
      </c>
      <c r="AL147" s="85" t="s">
        <v>1006</v>
      </c>
      <c r="AM147" s="79" t="s">
        <v>1126</v>
      </c>
      <c r="AN147" s="79" t="b">
        <v>0</v>
      </c>
      <c r="AO147" s="85" t="s">
        <v>1006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3</v>
      </c>
      <c r="BD147" s="48"/>
      <c r="BE147" s="49"/>
      <c r="BF147" s="48"/>
      <c r="BG147" s="49"/>
      <c r="BH147" s="48"/>
      <c r="BI147" s="49"/>
      <c r="BJ147" s="48"/>
      <c r="BK147" s="49"/>
      <c r="BL147" s="48"/>
    </row>
    <row r="148" spans="1:64" ht="15">
      <c r="A148" s="64" t="s">
        <v>286</v>
      </c>
      <c r="B148" s="64" t="s">
        <v>311</v>
      </c>
      <c r="C148" s="65" t="s">
        <v>2758</v>
      </c>
      <c r="D148" s="66">
        <v>3</v>
      </c>
      <c r="E148" s="67" t="s">
        <v>132</v>
      </c>
      <c r="F148" s="68">
        <v>32</v>
      </c>
      <c r="G148" s="65"/>
      <c r="H148" s="69"/>
      <c r="I148" s="70"/>
      <c r="J148" s="70"/>
      <c r="K148" s="34" t="s">
        <v>65</v>
      </c>
      <c r="L148" s="77">
        <v>148</v>
      </c>
      <c r="M148" s="77"/>
      <c r="N148" s="72"/>
      <c r="O148" s="79" t="s">
        <v>350</v>
      </c>
      <c r="P148" s="81">
        <v>43635.77737268519</v>
      </c>
      <c r="Q148" s="79" t="s">
        <v>357</v>
      </c>
      <c r="R148" s="83" t="s">
        <v>477</v>
      </c>
      <c r="S148" s="79" t="s">
        <v>499</v>
      </c>
      <c r="T148" s="79" t="s">
        <v>508</v>
      </c>
      <c r="U148" s="79"/>
      <c r="V148" s="83" t="s">
        <v>602</v>
      </c>
      <c r="W148" s="81">
        <v>43635.77737268519</v>
      </c>
      <c r="X148" s="83" t="s">
        <v>753</v>
      </c>
      <c r="Y148" s="79"/>
      <c r="Z148" s="79"/>
      <c r="AA148" s="85" t="s">
        <v>981</v>
      </c>
      <c r="AB148" s="79"/>
      <c r="AC148" s="79" t="b">
        <v>0</v>
      </c>
      <c r="AD148" s="79">
        <v>0</v>
      </c>
      <c r="AE148" s="85" t="s">
        <v>1111</v>
      </c>
      <c r="AF148" s="79" t="b">
        <v>0</v>
      </c>
      <c r="AG148" s="79" t="s">
        <v>1119</v>
      </c>
      <c r="AH148" s="79"/>
      <c r="AI148" s="85" t="s">
        <v>1111</v>
      </c>
      <c r="AJ148" s="79" t="b">
        <v>0</v>
      </c>
      <c r="AK148" s="79">
        <v>18</v>
      </c>
      <c r="AL148" s="85" t="s">
        <v>1006</v>
      </c>
      <c r="AM148" s="79" t="s">
        <v>1126</v>
      </c>
      <c r="AN148" s="79" t="b">
        <v>0</v>
      </c>
      <c r="AO148" s="85" t="s">
        <v>1006</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3</v>
      </c>
      <c r="BD148" s="48">
        <v>2</v>
      </c>
      <c r="BE148" s="49">
        <v>14.285714285714286</v>
      </c>
      <c r="BF148" s="48">
        <v>0</v>
      </c>
      <c r="BG148" s="49">
        <v>0</v>
      </c>
      <c r="BH148" s="48">
        <v>0</v>
      </c>
      <c r="BI148" s="49">
        <v>0</v>
      </c>
      <c r="BJ148" s="48">
        <v>12</v>
      </c>
      <c r="BK148" s="49">
        <v>85.71428571428571</v>
      </c>
      <c r="BL148" s="48">
        <v>14</v>
      </c>
    </row>
    <row r="149" spans="1:64" ht="15">
      <c r="A149" s="64" t="s">
        <v>287</v>
      </c>
      <c r="B149" s="64" t="s">
        <v>342</v>
      </c>
      <c r="C149" s="65" t="s">
        <v>2758</v>
      </c>
      <c r="D149" s="66">
        <v>3</v>
      </c>
      <c r="E149" s="67" t="s">
        <v>132</v>
      </c>
      <c r="F149" s="68">
        <v>32</v>
      </c>
      <c r="G149" s="65"/>
      <c r="H149" s="69"/>
      <c r="I149" s="70"/>
      <c r="J149" s="70"/>
      <c r="K149" s="34" t="s">
        <v>65</v>
      </c>
      <c r="L149" s="77">
        <v>149</v>
      </c>
      <c r="M149" s="77"/>
      <c r="N149" s="72"/>
      <c r="O149" s="79" t="s">
        <v>350</v>
      </c>
      <c r="P149" s="81">
        <v>43635.778819444444</v>
      </c>
      <c r="Q149" s="79" t="s">
        <v>409</v>
      </c>
      <c r="R149" s="79"/>
      <c r="S149" s="79"/>
      <c r="T149" s="79" t="s">
        <v>508</v>
      </c>
      <c r="U149" s="79"/>
      <c r="V149" s="83" t="s">
        <v>603</v>
      </c>
      <c r="W149" s="81">
        <v>43635.778819444444</v>
      </c>
      <c r="X149" s="83" t="s">
        <v>754</v>
      </c>
      <c r="Y149" s="79"/>
      <c r="Z149" s="79"/>
      <c r="AA149" s="85" t="s">
        <v>982</v>
      </c>
      <c r="AB149" s="79"/>
      <c r="AC149" s="79" t="b">
        <v>0</v>
      </c>
      <c r="AD149" s="79">
        <v>0</v>
      </c>
      <c r="AE149" s="85" t="s">
        <v>1111</v>
      </c>
      <c r="AF149" s="79" t="b">
        <v>0</v>
      </c>
      <c r="AG149" s="79" t="s">
        <v>1119</v>
      </c>
      <c r="AH149" s="79"/>
      <c r="AI149" s="85" t="s">
        <v>1111</v>
      </c>
      <c r="AJ149" s="79" t="b">
        <v>0</v>
      </c>
      <c r="AK149" s="79">
        <v>0</v>
      </c>
      <c r="AL149" s="85" t="s">
        <v>1111</v>
      </c>
      <c r="AM149" s="79" t="s">
        <v>1127</v>
      </c>
      <c r="AN149" s="79" t="b">
        <v>0</v>
      </c>
      <c r="AO149" s="85" t="s">
        <v>982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8</v>
      </c>
      <c r="BC149" s="78" t="str">
        <f>REPLACE(INDEX(GroupVertices[Group],MATCH(Edges[[#This Row],[Vertex 2]],GroupVertices[Vertex],0)),1,1,"")</f>
        <v>8</v>
      </c>
      <c r="BD149" s="48">
        <v>1</v>
      </c>
      <c r="BE149" s="49">
        <v>4.545454545454546</v>
      </c>
      <c r="BF149" s="48">
        <v>1</v>
      </c>
      <c r="BG149" s="49">
        <v>4.545454545454546</v>
      </c>
      <c r="BH149" s="48">
        <v>0</v>
      </c>
      <c r="BI149" s="49">
        <v>0</v>
      </c>
      <c r="BJ149" s="48">
        <v>20</v>
      </c>
      <c r="BK149" s="49">
        <v>90.9090909090909</v>
      </c>
      <c r="BL149" s="48">
        <v>22</v>
      </c>
    </row>
    <row r="150" spans="1:64" ht="15">
      <c r="A150" s="64" t="s">
        <v>288</v>
      </c>
      <c r="B150" s="64" t="s">
        <v>336</v>
      </c>
      <c r="C150" s="65" t="s">
        <v>2758</v>
      </c>
      <c r="D150" s="66">
        <v>3</v>
      </c>
      <c r="E150" s="67" t="s">
        <v>132</v>
      </c>
      <c r="F150" s="68">
        <v>32</v>
      </c>
      <c r="G150" s="65"/>
      <c r="H150" s="69"/>
      <c r="I150" s="70"/>
      <c r="J150" s="70"/>
      <c r="K150" s="34" t="s">
        <v>65</v>
      </c>
      <c r="L150" s="77">
        <v>150</v>
      </c>
      <c r="M150" s="77"/>
      <c r="N150" s="72"/>
      <c r="O150" s="79" t="s">
        <v>350</v>
      </c>
      <c r="P150" s="81">
        <v>43635.7803125</v>
      </c>
      <c r="Q150" s="79" t="s">
        <v>404</v>
      </c>
      <c r="R150" s="79"/>
      <c r="S150" s="79"/>
      <c r="T150" s="79" t="s">
        <v>514</v>
      </c>
      <c r="U150" s="79"/>
      <c r="V150" s="83" t="s">
        <v>604</v>
      </c>
      <c r="W150" s="81">
        <v>43635.7803125</v>
      </c>
      <c r="X150" s="83" t="s">
        <v>755</v>
      </c>
      <c r="Y150" s="79"/>
      <c r="Z150" s="79"/>
      <c r="AA150" s="85" t="s">
        <v>983</v>
      </c>
      <c r="AB150" s="79"/>
      <c r="AC150" s="79" t="b">
        <v>0</v>
      </c>
      <c r="AD150" s="79">
        <v>0</v>
      </c>
      <c r="AE150" s="85" t="s">
        <v>1111</v>
      </c>
      <c r="AF150" s="79" t="b">
        <v>0</v>
      </c>
      <c r="AG150" s="79" t="s">
        <v>1119</v>
      </c>
      <c r="AH150" s="79"/>
      <c r="AI150" s="85" t="s">
        <v>1111</v>
      </c>
      <c r="AJ150" s="79" t="b">
        <v>0</v>
      </c>
      <c r="AK150" s="79">
        <v>282</v>
      </c>
      <c r="AL150" s="85" t="s">
        <v>1068</v>
      </c>
      <c r="AM150" s="79" t="s">
        <v>1128</v>
      </c>
      <c r="AN150" s="79" t="b">
        <v>0</v>
      </c>
      <c r="AO150" s="85" t="s">
        <v>1068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288</v>
      </c>
      <c r="B151" s="64" t="s">
        <v>333</v>
      </c>
      <c r="C151" s="65" t="s">
        <v>2758</v>
      </c>
      <c r="D151" s="66">
        <v>3</v>
      </c>
      <c r="E151" s="67" t="s">
        <v>132</v>
      </c>
      <c r="F151" s="68">
        <v>32</v>
      </c>
      <c r="G151" s="65"/>
      <c r="H151" s="69"/>
      <c r="I151" s="70"/>
      <c r="J151" s="70"/>
      <c r="K151" s="34" t="s">
        <v>65</v>
      </c>
      <c r="L151" s="77">
        <v>151</v>
      </c>
      <c r="M151" s="77"/>
      <c r="N151" s="72"/>
      <c r="O151" s="79" t="s">
        <v>350</v>
      </c>
      <c r="P151" s="81">
        <v>43635.7803125</v>
      </c>
      <c r="Q151" s="79" t="s">
        <v>404</v>
      </c>
      <c r="R151" s="79"/>
      <c r="S151" s="79"/>
      <c r="T151" s="79" t="s">
        <v>514</v>
      </c>
      <c r="U151" s="79"/>
      <c r="V151" s="83" t="s">
        <v>604</v>
      </c>
      <c r="W151" s="81">
        <v>43635.7803125</v>
      </c>
      <c r="X151" s="83" t="s">
        <v>755</v>
      </c>
      <c r="Y151" s="79"/>
      <c r="Z151" s="79"/>
      <c r="AA151" s="85" t="s">
        <v>983</v>
      </c>
      <c r="AB151" s="79"/>
      <c r="AC151" s="79" t="b">
        <v>0</v>
      </c>
      <c r="AD151" s="79">
        <v>0</v>
      </c>
      <c r="AE151" s="85" t="s">
        <v>1111</v>
      </c>
      <c r="AF151" s="79" t="b">
        <v>0</v>
      </c>
      <c r="AG151" s="79" t="s">
        <v>1119</v>
      </c>
      <c r="AH151" s="79"/>
      <c r="AI151" s="85" t="s">
        <v>1111</v>
      </c>
      <c r="AJ151" s="79" t="b">
        <v>0</v>
      </c>
      <c r="AK151" s="79">
        <v>282</v>
      </c>
      <c r="AL151" s="85" t="s">
        <v>1068</v>
      </c>
      <c r="AM151" s="79" t="s">
        <v>1128</v>
      </c>
      <c r="AN151" s="79" t="b">
        <v>0</v>
      </c>
      <c r="AO151" s="85" t="s">
        <v>1068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1</v>
      </c>
      <c r="BG151" s="49">
        <v>4.545454545454546</v>
      </c>
      <c r="BH151" s="48">
        <v>0</v>
      </c>
      <c r="BI151" s="49">
        <v>0</v>
      </c>
      <c r="BJ151" s="48">
        <v>21</v>
      </c>
      <c r="BK151" s="49">
        <v>95.45454545454545</v>
      </c>
      <c r="BL151" s="48">
        <v>22</v>
      </c>
    </row>
    <row r="152" spans="1:64" ht="15">
      <c r="A152" s="64" t="s">
        <v>289</v>
      </c>
      <c r="B152" s="64" t="s">
        <v>336</v>
      </c>
      <c r="C152" s="65" t="s">
        <v>2758</v>
      </c>
      <c r="D152" s="66">
        <v>3</v>
      </c>
      <c r="E152" s="67" t="s">
        <v>132</v>
      </c>
      <c r="F152" s="68">
        <v>32</v>
      </c>
      <c r="G152" s="65"/>
      <c r="H152" s="69"/>
      <c r="I152" s="70"/>
      <c r="J152" s="70"/>
      <c r="K152" s="34" t="s">
        <v>65</v>
      </c>
      <c r="L152" s="77">
        <v>152</v>
      </c>
      <c r="M152" s="77"/>
      <c r="N152" s="72"/>
      <c r="O152" s="79" t="s">
        <v>350</v>
      </c>
      <c r="P152" s="81">
        <v>43635.795902777776</v>
      </c>
      <c r="Q152" s="79" t="s">
        <v>404</v>
      </c>
      <c r="R152" s="79"/>
      <c r="S152" s="79"/>
      <c r="T152" s="79" t="s">
        <v>514</v>
      </c>
      <c r="U152" s="79"/>
      <c r="V152" s="83" t="s">
        <v>605</v>
      </c>
      <c r="W152" s="81">
        <v>43635.795902777776</v>
      </c>
      <c r="X152" s="83" t="s">
        <v>756</v>
      </c>
      <c r="Y152" s="79"/>
      <c r="Z152" s="79"/>
      <c r="AA152" s="85" t="s">
        <v>984</v>
      </c>
      <c r="AB152" s="79"/>
      <c r="AC152" s="79" t="b">
        <v>0</v>
      </c>
      <c r="AD152" s="79">
        <v>0</v>
      </c>
      <c r="AE152" s="85" t="s">
        <v>1111</v>
      </c>
      <c r="AF152" s="79" t="b">
        <v>0</v>
      </c>
      <c r="AG152" s="79" t="s">
        <v>1119</v>
      </c>
      <c r="AH152" s="79"/>
      <c r="AI152" s="85" t="s">
        <v>1111</v>
      </c>
      <c r="AJ152" s="79" t="b">
        <v>0</v>
      </c>
      <c r="AK152" s="79">
        <v>282</v>
      </c>
      <c r="AL152" s="85" t="s">
        <v>1068</v>
      </c>
      <c r="AM152" s="79" t="s">
        <v>1127</v>
      </c>
      <c r="AN152" s="79" t="b">
        <v>0</v>
      </c>
      <c r="AO152" s="85" t="s">
        <v>1068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289</v>
      </c>
      <c r="B153" s="64" t="s">
        <v>333</v>
      </c>
      <c r="C153" s="65" t="s">
        <v>2758</v>
      </c>
      <c r="D153" s="66">
        <v>3</v>
      </c>
      <c r="E153" s="67" t="s">
        <v>132</v>
      </c>
      <c r="F153" s="68">
        <v>32</v>
      </c>
      <c r="G153" s="65"/>
      <c r="H153" s="69"/>
      <c r="I153" s="70"/>
      <c r="J153" s="70"/>
      <c r="K153" s="34" t="s">
        <v>65</v>
      </c>
      <c r="L153" s="77">
        <v>153</v>
      </c>
      <c r="M153" s="77"/>
      <c r="N153" s="72"/>
      <c r="O153" s="79" t="s">
        <v>350</v>
      </c>
      <c r="P153" s="81">
        <v>43635.795902777776</v>
      </c>
      <c r="Q153" s="79" t="s">
        <v>404</v>
      </c>
      <c r="R153" s="79"/>
      <c r="S153" s="79"/>
      <c r="T153" s="79" t="s">
        <v>514</v>
      </c>
      <c r="U153" s="79"/>
      <c r="V153" s="83" t="s">
        <v>605</v>
      </c>
      <c r="W153" s="81">
        <v>43635.795902777776</v>
      </c>
      <c r="X153" s="83" t="s">
        <v>756</v>
      </c>
      <c r="Y153" s="79"/>
      <c r="Z153" s="79"/>
      <c r="AA153" s="85" t="s">
        <v>984</v>
      </c>
      <c r="AB153" s="79"/>
      <c r="AC153" s="79" t="b">
        <v>0</v>
      </c>
      <c r="AD153" s="79">
        <v>0</v>
      </c>
      <c r="AE153" s="85" t="s">
        <v>1111</v>
      </c>
      <c r="AF153" s="79" t="b">
        <v>0</v>
      </c>
      <c r="AG153" s="79" t="s">
        <v>1119</v>
      </c>
      <c r="AH153" s="79"/>
      <c r="AI153" s="85" t="s">
        <v>1111</v>
      </c>
      <c r="AJ153" s="79" t="b">
        <v>0</v>
      </c>
      <c r="AK153" s="79">
        <v>282</v>
      </c>
      <c r="AL153" s="85" t="s">
        <v>1068</v>
      </c>
      <c r="AM153" s="79" t="s">
        <v>1127</v>
      </c>
      <c r="AN153" s="79" t="b">
        <v>0</v>
      </c>
      <c r="AO153" s="85" t="s">
        <v>1068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0</v>
      </c>
      <c r="BE153" s="49">
        <v>0</v>
      </c>
      <c r="BF153" s="48">
        <v>1</v>
      </c>
      <c r="BG153" s="49">
        <v>4.545454545454546</v>
      </c>
      <c r="BH153" s="48">
        <v>0</v>
      </c>
      <c r="BI153" s="49">
        <v>0</v>
      </c>
      <c r="BJ153" s="48">
        <v>21</v>
      </c>
      <c r="BK153" s="49">
        <v>95.45454545454545</v>
      </c>
      <c r="BL153" s="48">
        <v>22</v>
      </c>
    </row>
    <row r="154" spans="1:64" ht="15">
      <c r="A154" s="64" t="s">
        <v>290</v>
      </c>
      <c r="B154" s="64" t="s">
        <v>336</v>
      </c>
      <c r="C154" s="65" t="s">
        <v>2758</v>
      </c>
      <c r="D154" s="66">
        <v>3</v>
      </c>
      <c r="E154" s="67" t="s">
        <v>132</v>
      </c>
      <c r="F154" s="68">
        <v>32</v>
      </c>
      <c r="G154" s="65"/>
      <c r="H154" s="69"/>
      <c r="I154" s="70"/>
      <c r="J154" s="70"/>
      <c r="K154" s="34" t="s">
        <v>65</v>
      </c>
      <c r="L154" s="77">
        <v>154</v>
      </c>
      <c r="M154" s="77"/>
      <c r="N154" s="72"/>
      <c r="O154" s="79" t="s">
        <v>350</v>
      </c>
      <c r="P154" s="81">
        <v>43635.80021990741</v>
      </c>
      <c r="Q154" s="79" t="s">
        <v>404</v>
      </c>
      <c r="R154" s="79"/>
      <c r="S154" s="79"/>
      <c r="T154" s="79" t="s">
        <v>514</v>
      </c>
      <c r="U154" s="79"/>
      <c r="V154" s="83" t="s">
        <v>606</v>
      </c>
      <c r="W154" s="81">
        <v>43635.80021990741</v>
      </c>
      <c r="X154" s="83" t="s">
        <v>757</v>
      </c>
      <c r="Y154" s="79"/>
      <c r="Z154" s="79"/>
      <c r="AA154" s="85" t="s">
        <v>985</v>
      </c>
      <c r="AB154" s="79"/>
      <c r="AC154" s="79" t="b">
        <v>0</v>
      </c>
      <c r="AD154" s="79">
        <v>0</v>
      </c>
      <c r="AE154" s="85" t="s">
        <v>1111</v>
      </c>
      <c r="AF154" s="79" t="b">
        <v>0</v>
      </c>
      <c r="AG154" s="79" t="s">
        <v>1119</v>
      </c>
      <c r="AH154" s="79"/>
      <c r="AI154" s="85" t="s">
        <v>1111</v>
      </c>
      <c r="AJ154" s="79" t="b">
        <v>0</v>
      </c>
      <c r="AK154" s="79">
        <v>282</v>
      </c>
      <c r="AL154" s="85" t="s">
        <v>1068</v>
      </c>
      <c r="AM154" s="79" t="s">
        <v>1125</v>
      </c>
      <c r="AN154" s="79" t="b">
        <v>0</v>
      </c>
      <c r="AO154" s="85" t="s">
        <v>1068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290</v>
      </c>
      <c r="B155" s="64" t="s">
        <v>333</v>
      </c>
      <c r="C155" s="65" t="s">
        <v>2758</v>
      </c>
      <c r="D155" s="66">
        <v>3</v>
      </c>
      <c r="E155" s="67" t="s">
        <v>132</v>
      </c>
      <c r="F155" s="68">
        <v>32</v>
      </c>
      <c r="G155" s="65"/>
      <c r="H155" s="69"/>
      <c r="I155" s="70"/>
      <c r="J155" s="70"/>
      <c r="K155" s="34" t="s">
        <v>65</v>
      </c>
      <c r="L155" s="77">
        <v>155</v>
      </c>
      <c r="M155" s="77"/>
      <c r="N155" s="72"/>
      <c r="O155" s="79" t="s">
        <v>350</v>
      </c>
      <c r="P155" s="81">
        <v>43635.80021990741</v>
      </c>
      <c r="Q155" s="79" t="s">
        <v>404</v>
      </c>
      <c r="R155" s="79"/>
      <c r="S155" s="79"/>
      <c r="T155" s="79" t="s">
        <v>514</v>
      </c>
      <c r="U155" s="79"/>
      <c r="V155" s="83" t="s">
        <v>606</v>
      </c>
      <c r="W155" s="81">
        <v>43635.80021990741</v>
      </c>
      <c r="X155" s="83" t="s">
        <v>757</v>
      </c>
      <c r="Y155" s="79"/>
      <c r="Z155" s="79"/>
      <c r="AA155" s="85" t="s">
        <v>985</v>
      </c>
      <c r="AB155" s="79"/>
      <c r="AC155" s="79" t="b">
        <v>0</v>
      </c>
      <c r="AD155" s="79">
        <v>0</v>
      </c>
      <c r="AE155" s="85" t="s">
        <v>1111</v>
      </c>
      <c r="AF155" s="79" t="b">
        <v>0</v>
      </c>
      <c r="AG155" s="79" t="s">
        <v>1119</v>
      </c>
      <c r="AH155" s="79"/>
      <c r="AI155" s="85" t="s">
        <v>1111</v>
      </c>
      <c r="AJ155" s="79" t="b">
        <v>0</v>
      </c>
      <c r="AK155" s="79">
        <v>282</v>
      </c>
      <c r="AL155" s="85" t="s">
        <v>1068</v>
      </c>
      <c r="AM155" s="79" t="s">
        <v>1125</v>
      </c>
      <c r="AN155" s="79" t="b">
        <v>0</v>
      </c>
      <c r="AO155" s="85" t="s">
        <v>1068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0</v>
      </c>
      <c r="BE155" s="49">
        <v>0</v>
      </c>
      <c r="BF155" s="48">
        <v>1</v>
      </c>
      <c r="BG155" s="49">
        <v>4.545454545454546</v>
      </c>
      <c r="BH155" s="48">
        <v>0</v>
      </c>
      <c r="BI155" s="49">
        <v>0</v>
      </c>
      <c r="BJ155" s="48">
        <v>21</v>
      </c>
      <c r="BK155" s="49">
        <v>95.45454545454545</v>
      </c>
      <c r="BL155" s="48">
        <v>22</v>
      </c>
    </row>
    <row r="156" spans="1:64" ht="15">
      <c r="A156" s="64" t="s">
        <v>291</v>
      </c>
      <c r="B156" s="64" t="s">
        <v>336</v>
      </c>
      <c r="C156" s="65" t="s">
        <v>2758</v>
      </c>
      <c r="D156" s="66">
        <v>3</v>
      </c>
      <c r="E156" s="67" t="s">
        <v>132</v>
      </c>
      <c r="F156" s="68">
        <v>32</v>
      </c>
      <c r="G156" s="65"/>
      <c r="H156" s="69"/>
      <c r="I156" s="70"/>
      <c r="J156" s="70"/>
      <c r="K156" s="34" t="s">
        <v>65</v>
      </c>
      <c r="L156" s="77">
        <v>156</v>
      </c>
      <c r="M156" s="77"/>
      <c r="N156" s="72"/>
      <c r="O156" s="79" t="s">
        <v>350</v>
      </c>
      <c r="P156" s="81">
        <v>43635.802303240744</v>
      </c>
      <c r="Q156" s="79" t="s">
        <v>404</v>
      </c>
      <c r="R156" s="79"/>
      <c r="S156" s="79"/>
      <c r="T156" s="79" t="s">
        <v>514</v>
      </c>
      <c r="U156" s="79"/>
      <c r="V156" s="83" t="s">
        <v>607</v>
      </c>
      <c r="W156" s="81">
        <v>43635.802303240744</v>
      </c>
      <c r="X156" s="83" t="s">
        <v>758</v>
      </c>
      <c r="Y156" s="79"/>
      <c r="Z156" s="79"/>
      <c r="AA156" s="85" t="s">
        <v>986</v>
      </c>
      <c r="AB156" s="79"/>
      <c r="AC156" s="79" t="b">
        <v>0</v>
      </c>
      <c r="AD156" s="79">
        <v>0</v>
      </c>
      <c r="AE156" s="85" t="s">
        <v>1111</v>
      </c>
      <c r="AF156" s="79" t="b">
        <v>0</v>
      </c>
      <c r="AG156" s="79" t="s">
        <v>1119</v>
      </c>
      <c r="AH156" s="79"/>
      <c r="AI156" s="85" t="s">
        <v>1111</v>
      </c>
      <c r="AJ156" s="79" t="b">
        <v>0</v>
      </c>
      <c r="AK156" s="79">
        <v>282</v>
      </c>
      <c r="AL156" s="85" t="s">
        <v>1068</v>
      </c>
      <c r="AM156" s="79" t="s">
        <v>1127</v>
      </c>
      <c r="AN156" s="79" t="b">
        <v>0</v>
      </c>
      <c r="AO156" s="85" t="s">
        <v>1068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291</v>
      </c>
      <c r="B157" s="64" t="s">
        <v>333</v>
      </c>
      <c r="C157" s="65" t="s">
        <v>2758</v>
      </c>
      <c r="D157" s="66">
        <v>3</v>
      </c>
      <c r="E157" s="67" t="s">
        <v>132</v>
      </c>
      <c r="F157" s="68">
        <v>32</v>
      </c>
      <c r="G157" s="65"/>
      <c r="H157" s="69"/>
      <c r="I157" s="70"/>
      <c r="J157" s="70"/>
      <c r="K157" s="34" t="s">
        <v>65</v>
      </c>
      <c r="L157" s="77">
        <v>157</v>
      </c>
      <c r="M157" s="77"/>
      <c r="N157" s="72"/>
      <c r="O157" s="79" t="s">
        <v>350</v>
      </c>
      <c r="P157" s="81">
        <v>43635.802303240744</v>
      </c>
      <c r="Q157" s="79" t="s">
        <v>404</v>
      </c>
      <c r="R157" s="79"/>
      <c r="S157" s="79"/>
      <c r="T157" s="79" t="s">
        <v>514</v>
      </c>
      <c r="U157" s="79"/>
      <c r="V157" s="83" t="s">
        <v>607</v>
      </c>
      <c r="W157" s="81">
        <v>43635.802303240744</v>
      </c>
      <c r="X157" s="83" t="s">
        <v>758</v>
      </c>
      <c r="Y157" s="79"/>
      <c r="Z157" s="79"/>
      <c r="AA157" s="85" t="s">
        <v>986</v>
      </c>
      <c r="AB157" s="79"/>
      <c r="AC157" s="79" t="b">
        <v>0</v>
      </c>
      <c r="AD157" s="79">
        <v>0</v>
      </c>
      <c r="AE157" s="85" t="s">
        <v>1111</v>
      </c>
      <c r="AF157" s="79" t="b">
        <v>0</v>
      </c>
      <c r="AG157" s="79" t="s">
        <v>1119</v>
      </c>
      <c r="AH157" s="79"/>
      <c r="AI157" s="85" t="s">
        <v>1111</v>
      </c>
      <c r="AJ157" s="79" t="b">
        <v>0</v>
      </c>
      <c r="AK157" s="79">
        <v>282</v>
      </c>
      <c r="AL157" s="85" t="s">
        <v>1068</v>
      </c>
      <c r="AM157" s="79" t="s">
        <v>1127</v>
      </c>
      <c r="AN157" s="79" t="b">
        <v>0</v>
      </c>
      <c r="AO157" s="85" t="s">
        <v>1068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4.545454545454546</v>
      </c>
      <c r="BH157" s="48">
        <v>0</v>
      </c>
      <c r="BI157" s="49">
        <v>0</v>
      </c>
      <c r="BJ157" s="48">
        <v>21</v>
      </c>
      <c r="BK157" s="49">
        <v>95.45454545454545</v>
      </c>
      <c r="BL157" s="48">
        <v>22</v>
      </c>
    </row>
    <row r="158" spans="1:64" ht="15">
      <c r="A158" s="64" t="s">
        <v>292</v>
      </c>
      <c r="B158" s="64" t="s">
        <v>336</v>
      </c>
      <c r="C158" s="65" t="s">
        <v>2758</v>
      </c>
      <c r="D158" s="66">
        <v>3</v>
      </c>
      <c r="E158" s="67" t="s">
        <v>132</v>
      </c>
      <c r="F158" s="68">
        <v>32</v>
      </c>
      <c r="G158" s="65"/>
      <c r="H158" s="69"/>
      <c r="I158" s="70"/>
      <c r="J158" s="70"/>
      <c r="K158" s="34" t="s">
        <v>65</v>
      </c>
      <c r="L158" s="77">
        <v>158</v>
      </c>
      <c r="M158" s="77"/>
      <c r="N158" s="72"/>
      <c r="O158" s="79" t="s">
        <v>350</v>
      </c>
      <c r="P158" s="81">
        <v>43635.80258101852</v>
      </c>
      <c r="Q158" s="79" t="s">
        <v>404</v>
      </c>
      <c r="R158" s="79"/>
      <c r="S158" s="79"/>
      <c r="T158" s="79" t="s">
        <v>514</v>
      </c>
      <c r="U158" s="79"/>
      <c r="V158" s="83" t="s">
        <v>608</v>
      </c>
      <c r="W158" s="81">
        <v>43635.80258101852</v>
      </c>
      <c r="X158" s="83" t="s">
        <v>759</v>
      </c>
      <c r="Y158" s="79"/>
      <c r="Z158" s="79"/>
      <c r="AA158" s="85" t="s">
        <v>987</v>
      </c>
      <c r="AB158" s="79"/>
      <c r="AC158" s="79" t="b">
        <v>0</v>
      </c>
      <c r="AD158" s="79">
        <v>0</v>
      </c>
      <c r="AE158" s="85" t="s">
        <v>1111</v>
      </c>
      <c r="AF158" s="79" t="b">
        <v>0</v>
      </c>
      <c r="AG158" s="79" t="s">
        <v>1119</v>
      </c>
      <c r="AH158" s="79"/>
      <c r="AI158" s="85" t="s">
        <v>1111</v>
      </c>
      <c r="AJ158" s="79" t="b">
        <v>0</v>
      </c>
      <c r="AK158" s="79">
        <v>282</v>
      </c>
      <c r="AL158" s="85" t="s">
        <v>1068</v>
      </c>
      <c r="AM158" s="79" t="s">
        <v>1126</v>
      </c>
      <c r="AN158" s="79" t="b">
        <v>0</v>
      </c>
      <c r="AO158" s="85" t="s">
        <v>1068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292</v>
      </c>
      <c r="B159" s="64" t="s">
        <v>333</v>
      </c>
      <c r="C159" s="65" t="s">
        <v>2758</v>
      </c>
      <c r="D159" s="66">
        <v>3</v>
      </c>
      <c r="E159" s="67" t="s">
        <v>132</v>
      </c>
      <c r="F159" s="68">
        <v>32</v>
      </c>
      <c r="G159" s="65"/>
      <c r="H159" s="69"/>
      <c r="I159" s="70"/>
      <c r="J159" s="70"/>
      <c r="K159" s="34" t="s">
        <v>65</v>
      </c>
      <c r="L159" s="77">
        <v>159</v>
      </c>
      <c r="M159" s="77"/>
      <c r="N159" s="72"/>
      <c r="O159" s="79" t="s">
        <v>350</v>
      </c>
      <c r="P159" s="81">
        <v>43635.80258101852</v>
      </c>
      <c r="Q159" s="79" t="s">
        <v>404</v>
      </c>
      <c r="R159" s="79"/>
      <c r="S159" s="79"/>
      <c r="T159" s="79" t="s">
        <v>514</v>
      </c>
      <c r="U159" s="79"/>
      <c r="V159" s="83" t="s">
        <v>608</v>
      </c>
      <c r="W159" s="81">
        <v>43635.80258101852</v>
      </c>
      <c r="X159" s="83" t="s">
        <v>759</v>
      </c>
      <c r="Y159" s="79"/>
      <c r="Z159" s="79"/>
      <c r="AA159" s="85" t="s">
        <v>987</v>
      </c>
      <c r="AB159" s="79"/>
      <c r="AC159" s="79" t="b">
        <v>0</v>
      </c>
      <c r="AD159" s="79">
        <v>0</v>
      </c>
      <c r="AE159" s="85" t="s">
        <v>1111</v>
      </c>
      <c r="AF159" s="79" t="b">
        <v>0</v>
      </c>
      <c r="AG159" s="79" t="s">
        <v>1119</v>
      </c>
      <c r="AH159" s="79"/>
      <c r="AI159" s="85" t="s">
        <v>1111</v>
      </c>
      <c r="AJ159" s="79" t="b">
        <v>0</v>
      </c>
      <c r="AK159" s="79">
        <v>282</v>
      </c>
      <c r="AL159" s="85" t="s">
        <v>1068</v>
      </c>
      <c r="AM159" s="79" t="s">
        <v>1126</v>
      </c>
      <c r="AN159" s="79" t="b">
        <v>0</v>
      </c>
      <c r="AO159" s="85" t="s">
        <v>1068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1</v>
      </c>
      <c r="BG159" s="49">
        <v>4.545454545454546</v>
      </c>
      <c r="BH159" s="48">
        <v>0</v>
      </c>
      <c r="BI159" s="49">
        <v>0</v>
      </c>
      <c r="BJ159" s="48">
        <v>21</v>
      </c>
      <c r="BK159" s="49">
        <v>95.45454545454545</v>
      </c>
      <c r="BL159" s="48">
        <v>22</v>
      </c>
    </row>
    <row r="160" spans="1:64" ht="15">
      <c r="A160" s="64" t="s">
        <v>293</v>
      </c>
      <c r="B160" s="64" t="s">
        <v>336</v>
      </c>
      <c r="C160" s="65" t="s">
        <v>2758</v>
      </c>
      <c r="D160" s="66">
        <v>3</v>
      </c>
      <c r="E160" s="67" t="s">
        <v>132</v>
      </c>
      <c r="F160" s="68">
        <v>32</v>
      </c>
      <c r="G160" s="65"/>
      <c r="H160" s="69"/>
      <c r="I160" s="70"/>
      <c r="J160" s="70"/>
      <c r="K160" s="34" t="s">
        <v>65</v>
      </c>
      <c r="L160" s="77">
        <v>160</v>
      </c>
      <c r="M160" s="77"/>
      <c r="N160" s="72"/>
      <c r="O160" s="79" t="s">
        <v>350</v>
      </c>
      <c r="P160" s="81">
        <v>43635.80997685185</v>
      </c>
      <c r="Q160" s="79" t="s">
        <v>404</v>
      </c>
      <c r="R160" s="79"/>
      <c r="S160" s="79"/>
      <c r="T160" s="79" t="s">
        <v>514</v>
      </c>
      <c r="U160" s="79"/>
      <c r="V160" s="83" t="s">
        <v>609</v>
      </c>
      <c r="W160" s="81">
        <v>43635.80997685185</v>
      </c>
      <c r="X160" s="83" t="s">
        <v>760</v>
      </c>
      <c r="Y160" s="79"/>
      <c r="Z160" s="79"/>
      <c r="AA160" s="85" t="s">
        <v>988</v>
      </c>
      <c r="AB160" s="79"/>
      <c r="AC160" s="79" t="b">
        <v>0</v>
      </c>
      <c r="AD160" s="79">
        <v>0</v>
      </c>
      <c r="AE160" s="85" t="s">
        <v>1111</v>
      </c>
      <c r="AF160" s="79" t="b">
        <v>0</v>
      </c>
      <c r="AG160" s="79" t="s">
        <v>1119</v>
      </c>
      <c r="AH160" s="79"/>
      <c r="AI160" s="85" t="s">
        <v>1111</v>
      </c>
      <c r="AJ160" s="79" t="b">
        <v>0</v>
      </c>
      <c r="AK160" s="79">
        <v>282</v>
      </c>
      <c r="AL160" s="85" t="s">
        <v>1068</v>
      </c>
      <c r="AM160" s="79" t="s">
        <v>1126</v>
      </c>
      <c r="AN160" s="79" t="b">
        <v>0</v>
      </c>
      <c r="AO160" s="85" t="s">
        <v>1068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293</v>
      </c>
      <c r="B161" s="64" t="s">
        <v>333</v>
      </c>
      <c r="C161" s="65" t="s">
        <v>2758</v>
      </c>
      <c r="D161" s="66">
        <v>3</v>
      </c>
      <c r="E161" s="67" t="s">
        <v>132</v>
      </c>
      <c r="F161" s="68">
        <v>32</v>
      </c>
      <c r="G161" s="65"/>
      <c r="H161" s="69"/>
      <c r="I161" s="70"/>
      <c r="J161" s="70"/>
      <c r="K161" s="34" t="s">
        <v>65</v>
      </c>
      <c r="L161" s="77">
        <v>161</v>
      </c>
      <c r="M161" s="77"/>
      <c r="N161" s="72"/>
      <c r="O161" s="79" t="s">
        <v>350</v>
      </c>
      <c r="P161" s="81">
        <v>43635.80997685185</v>
      </c>
      <c r="Q161" s="79" t="s">
        <v>404</v>
      </c>
      <c r="R161" s="79"/>
      <c r="S161" s="79"/>
      <c r="T161" s="79" t="s">
        <v>514</v>
      </c>
      <c r="U161" s="79"/>
      <c r="V161" s="83" t="s">
        <v>609</v>
      </c>
      <c r="W161" s="81">
        <v>43635.80997685185</v>
      </c>
      <c r="X161" s="83" t="s">
        <v>760</v>
      </c>
      <c r="Y161" s="79"/>
      <c r="Z161" s="79"/>
      <c r="AA161" s="85" t="s">
        <v>988</v>
      </c>
      <c r="AB161" s="79"/>
      <c r="AC161" s="79" t="b">
        <v>0</v>
      </c>
      <c r="AD161" s="79">
        <v>0</v>
      </c>
      <c r="AE161" s="85" t="s">
        <v>1111</v>
      </c>
      <c r="AF161" s="79" t="b">
        <v>0</v>
      </c>
      <c r="AG161" s="79" t="s">
        <v>1119</v>
      </c>
      <c r="AH161" s="79"/>
      <c r="AI161" s="85" t="s">
        <v>1111</v>
      </c>
      <c r="AJ161" s="79" t="b">
        <v>0</v>
      </c>
      <c r="AK161" s="79">
        <v>282</v>
      </c>
      <c r="AL161" s="85" t="s">
        <v>1068</v>
      </c>
      <c r="AM161" s="79" t="s">
        <v>1126</v>
      </c>
      <c r="AN161" s="79" t="b">
        <v>0</v>
      </c>
      <c r="AO161" s="85" t="s">
        <v>1068</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v>0</v>
      </c>
      <c r="BE161" s="49">
        <v>0</v>
      </c>
      <c r="BF161" s="48">
        <v>1</v>
      </c>
      <c r="BG161" s="49">
        <v>4.545454545454546</v>
      </c>
      <c r="BH161" s="48">
        <v>0</v>
      </c>
      <c r="BI161" s="49">
        <v>0</v>
      </c>
      <c r="BJ161" s="48">
        <v>21</v>
      </c>
      <c r="BK161" s="49">
        <v>95.45454545454545</v>
      </c>
      <c r="BL161" s="48">
        <v>22</v>
      </c>
    </row>
    <row r="162" spans="1:64" ht="15">
      <c r="A162" s="64" t="s">
        <v>294</v>
      </c>
      <c r="B162" s="64" t="s">
        <v>336</v>
      </c>
      <c r="C162" s="65" t="s">
        <v>2758</v>
      </c>
      <c r="D162" s="66">
        <v>3</v>
      </c>
      <c r="E162" s="67" t="s">
        <v>132</v>
      </c>
      <c r="F162" s="68">
        <v>32</v>
      </c>
      <c r="G162" s="65"/>
      <c r="H162" s="69"/>
      <c r="I162" s="70"/>
      <c r="J162" s="70"/>
      <c r="K162" s="34" t="s">
        <v>65</v>
      </c>
      <c r="L162" s="77">
        <v>162</v>
      </c>
      <c r="M162" s="77"/>
      <c r="N162" s="72"/>
      <c r="O162" s="79" t="s">
        <v>350</v>
      </c>
      <c r="P162" s="81">
        <v>43635.81625</v>
      </c>
      <c r="Q162" s="79" t="s">
        <v>404</v>
      </c>
      <c r="R162" s="79"/>
      <c r="S162" s="79"/>
      <c r="T162" s="79" t="s">
        <v>514</v>
      </c>
      <c r="U162" s="79"/>
      <c r="V162" s="83" t="s">
        <v>610</v>
      </c>
      <c r="W162" s="81">
        <v>43635.81625</v>
      </c>
      <c r="X162" s="83" t="s">
        <v>761</v>
      </c>
      <c r="Y162" s="79"/>
      <c r="Z162" s="79"/>
      <c r="AA162" s="85" t="s">
        <v>989</v>
      </c>
      <c r="AB162" s="79"/>
      <c r="AC162" s="79" t="b">
        <v>0</v>
      </c>
      <c r="AD162" s="79">
        <v>0</v>
      </c>
      <c r="AE162" s="85" t="s">
        <v>1111</v>
      </c>
      <c r="AF162" s="79" t="b">
        <v>0</v>
      </c>
      <c r="AG162" s="79" t="s">
        <v>1119</v>
      </c>
      <c r="AH162" s="79"/>
      <c r="AI162" s="85" t="s">
        <v>1111</v>
      </c>
      <c r="AJ162" s="79" t="b">
        <v>0</v>
      </c>
      <c r="AK162" s="79">
        <v>282</v>
      </c>
      <c r="AL162" s="85" t="s">
        <v>1068</v>
      </c>
      <c r="AM162" s="79" t="s">
        <v>1128</v>
      </c>
      <c r="AN162" s="79" t="b">
        <v>0</v>
      </c>
      <c r="AO162" s="85" t="s">
        <v>1068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294</v>
      </c>
      <c r="B163" s="64" t="s">
        <v>333</v>
      </c>
      <c r="C163" s="65" t="s">
        <v>2758</v>
      </c>
      <c r="D163" s="66">
        <v>3</v>
      </c>
      <c r="E163" s="67" t="s">
        <v>132</v>
      </c>
      <c r="F163" s="68">
        <v>32</v>
      </c>
      <c r="G163" s="65"/>
      <c r="H163" s="69"/>
      <c r="I163" s="70"/>
      <c r="J163" s="70"/>
      <c r="K163" s="34" t="s">
        <v>65</v>
      </c>
      <c r="L163" s="77">
        <v>163</v>
      </c>
      <c r="M163" s="77"/>
      <c r="N163" s="72"/>
      <c r="O163" s="79" t="s">
        <v>350</v>
      </c>
      <c r="P163" s="81">
        <v>43635.81625</v>
      </c>
      <c r="Q163" s="79" t="s">
        <v>404</v>
      </c>
      <c r="R163" s="79"/>
      <c r="S163" s="79"/>
      <c r="T163" s="79" t="s">
        <v>514</v>
      </c>
      <c r="U163" s="79"/>
      <c r="V163" s="83" t="s">
        <v>610</v>
      </c>
      <c r="W163" s="81">
        <v>43635.81625</v>
      </c>
      <c r="X163" s="83" t="s">
        <v>761</v>
      </c>
      <c r="Y163" s="79"/>
      <c r="Z163" s="79"/>
      <c r="AA163" s="85" t="s">
        <v>989</v>
      </c>
      <c r="AB163" s="79"/>
      <c r="AC163" s="79" t="b">
        <v>0</v>
      </c>
      <c r="AD163" s="79">
        <v>0</v>
      </c>
      <c r="AE163" s="85" t="s">
        <v>1111</v>
      </c>
      <c r="AF163" s="79" t="b">
        <v>0</v>
      </c>
      <c r="AG163" s="79" t="s">
        <v>1119</v>
      </c>
      <c r="AH163" s="79"/>
      <c r="AI163" s="85" t="s">
        <v>1111</v>
      </c>
      <c r="AJ163" s="79" t="b">
        <v>0</v>
      </c>
      <c r="AK163" s="79">
        <v>282</v>
      </c>
      <c r="AL163" s="85" t="s">
        <v>1068</v>
      </c>
      <c r="AM163" s="79" t="s">
        <v>1128</v>
      </c>
      <c r="AN163" s="79" t="b">
        <v>0</v>
      </c>
      <c r="AO163" s="85" t="s">
        <v>1068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1</v>
      </c>
      <c r="BG163" s="49">
        <v>4.545454545454546</v>
      </c>
      <c r="BH163" s="48">
        <v>0</v>
      </c>
      <c r="BI163" s="49">
        <v>0</v>
      </c>
      <c r="BJ163" s="48">
        <v>21</v>
      </c>
      <c r="BK163" s="49">
        <v>95.45454545454545</v>
      </c>
      <c r="BL163" s="48">
        <v>22</v>
      </c>
    </row>
    <row r="164" spans="1:64" ht="15">
      <c r="A164" s="64" t="s">
        <v>295</v>
      </c>
      <c r="B164" s="64" t="s">
        <v>336</v>
      </c>
      <c r="C164" s="65" t="s">
        <v>2758</v>
      </c>
      <c r="D164" s="66">
        <v>3</v>
      </c>
      <c r="E164" s="67" t="s">
        <v>132</v>
      </c>
      <c r="F164" s="68">
        <v>32</v>
      </c>
      <c r="G164" s="65"/>
      <c r="H164" s="69"/>
      <c r="I164" s="70"/>
      <c r="J164" s="70"/>
      <c r="K164" s="34" t="s">
        <v>65</v>
      </c>
      <c r="L164" s="77">
        <v>164</v>
      </c>
      <c r="M164" s="77"/>
      <c r="N164" s="72"/>
      <c r="O164" s="79" t="s">
        <v>350</v>
      </c>
      <c r="P164" s="81">
        <v>43635.81827546296</v>
      </c>
      <c r="Q164" s="79" t="s">
        <v>404</v>
      </c>
      <c r="R164" s="79"/>
      <c r="S164" s="79"/>
      <c r="T164" s="79" t="s">
        <v>514</v>
      </c>
      <c r="U164" s="79"/>
      <c r="V164" s="83" t="s">
        <v>611</v>
      </c>
      <c r="W164" s="81">
        <v>43635.81827546296</v>
      </c>
      <c r="X164" s="83" t="s">
        <v>762</v>
      </c>
      <c r="Y164" s="79"/>
      <c r="Z164" s="79"/>
      <c r="AA164" s="85" t="s">
        <v>990</v>
      </c>
      <c r="AB164" s="79"/>
      <c r="AC164" s="79" t="b">
        <v>0</v>
      </c>
      <c r="AD164" s="79">
        <v>0</v>
      </c>
      <c r="AE164" s="85" t="s">
        <v>1111</v>
      </c>
      <c r="AF164" s="79" t="b">
        <v>0</v>
      </c>
      <c r="AG164" s="79" t="s">
        <v>1119</v>
      </c>
      <c r="AH164" s="79"/>
      <c r="AI164" s="85" t="s">
        <v>1111</v>
      </c>
      <c r="AJ164" s="79" t="b">
        <v>0</v>
      </c>
      <c r="AK164" s="79">
        <v>282</v>
      </c>
      <c r="AL164" s="85" t="s">
        <v>1068</v>
      </c>
      <c r="AM164" s="79" t="s">
        <v>1128</v>
      </c>
      <c r="AN164" s="79" t="b">
        <v>0</v>
      </c>
      <c r="AO164" s="85" t="s">
        <v>1068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295</v>
      </c>
      <c r="B165" s="64" t="s">
        <v>333</v>
      </c>
      <c r="C165" s="65" t="s">
        <v>2758</v>
      </c>
      <c r="D165" s="66">
        <v>3</v>
      </c>
      <c r="E165" s="67" t="s">
        <v>132</v>
      </c>
      <c r="F165" s="68">
        <v>32</v>
      </c>
      <c r="G165" s="65"/>
      <c r="H165" s="69"/>
      <c r="I165" s="70"/>
      <c r="J165" s="70"/>
      <c r="K165" s="34" t="s">
        <v>65</v>
      </c>
      <c r="L165" s="77">
        <v>165</v>
      </c>
      <c r="M165" s="77"/>
      <c r="N165" s="72"/>
      <c r="O165" s="79" t="s">
        <v>350</v>
      </c>
      <c r="P165" s="81">
        <v>43635.81827546296</v>
      </c>
      <c r="Q165" s="79" t="s">
        <v>404</v>
      </c>
      <c r="R165" s="79"/>
      <c r="S165" s="79"/>
      <c r="T165" s="79" t="s">
        <v>514</v>
      </c>
      <c r="U165" s="79"/>
      <c r="V165" s="83" t="s">
        <v>611</v>
      </c>
      <c r="W165" s="81">
        <v>43635.81827546296</v>
      </c>
      <c r="X165" s="83" t="s">
        <v>762</v>
      </c>
      <c r="Y165" s="79"/>
      <c r="Z165" s="79"/>
      <c r="AA165" s="85" t="s">
        <v>990</v>
      </c>
      <c r="AB165" s="79"/>
      <c r="AC165" s="79" t="b">
        <v>0</v>
      </c>
      <c r="AD165" s="79">
        <v>0</v>
      </c>
      <c r="AE165" s="85" t="s">
        <v>1111</v>
      </c>
      <c r="AF165" s="79" t="b">
        <v>0</v>
      </c>
      <c r="AG165" s="79" t="s">
        <v>1119</v>
      </c>
      <c r="AH165" s="79"/>
      <c r="AI165" s="85" t="s">
        <v>1111</v>
      </c>
      <c r="AJ165" s="79" t="b">
        <v>0</v>
      </c>
      <c r="AK165" s="79">
        <v>282</v>
      </c>
      <c r="AL165" s="85" t="s">
        <v>1068</v>
      </c>
      <c r="AM165" s="79" t="s">
        <v>1128</v>
      </c>
      <c r="AN165" s="79" t="b">
        <v>0</v>
      </c>
      <c r="AO165" s="85" t="s">
        <v>1068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0</v>
      </c>
      <c r="BE165" s="49">
        <v>0</v>
      </c>
      <c r="BF165" s="48">
        <v>1</v>
      </c>
      <c r="BG165" s="49">
        <v>4.545454545454546</v>
      </c>
      <c r="BH165" s="48">
        <v>0</v>
      </c>
      <c r="BI165" s="49">
        <v>0</v>
      </c>
      <c r="BJ165" s="48">
        <v>21</v>
      </c>
      <c r="BK165" s="49">
        <v>95.45454545454545</v>
      </c>
      <c r="BL165" s="48">
        <v>22</v>
      </c>
    </row>
    <row r="166" spans="1:64" ht="15">
      <c r="A166" s="64" t="s">
        <v>296</v>
      </c>
      <c r="B166" s="64" t="s">
        <v>336</v>
      </c>
      <c r="C166" s="65" t="s">
        <v>2758</v>
      </c>
      <c r="D166" s="66">
        <v>3</v>
      </c>
      <c r="E166" s="67" t="s">
        <v>132</v>
      </c>
      <c r="F166" s="68">
        <v>32</v>
      </c>
      <c r="G166" s="65"/>
      <c r="H166" s="69"/>
      <c r="I166" s="70"/>
      <c r="J166" s="70"/>
      <c r="K166" s="34" t="s">
        <v>65</v>
      </c>
      <c r="L166" s="77">
        <v>166</v>
      </c>
      <c r="M166" s="77"/>
      <c r="N166" s="72"/>
      <c r="O166" s="79" t="s">
        <v>350</v>
      </c>
      <c r="P166" s="81">
        <v>43635.819375</v>
      </c>
      <c r="Q166" s="79" t="s">
        <v>404</v>
      </c>
      <c r="R166" s="79"/>
      <c r="S166" s="79"/>
      <c r="T166" s="79" t="s">
        <v>514</v>
      </c>
      <c r="U166" s="79"/>
      <c r="V166" s="83" t="s">
        <v>612</v>
      </c>
      <c r="W166" s="81">
        <v>43635.819375</v>
      </c>
      <c r="X166" s="83" t="s">
        <v>763</v>
      </c>
      <c r="Y166" s="79"/>
      <c r="Z166" s="79"/>
      <c r="AA166" s="85" t="s">
        <v>991</v>
      </c>
      <c r="AB166" s="79"/>
      <c r="AC166" s="79" t="b">
        <v>0</v>
      </c>
      <c r="AD166" s="79">
        <v>0</v>
      </c>
      <c r="AE166" s="85" t="s">
        <v>1111</v>
      </c>
      <c r="AF166" s="79" t="b">
        <v>0</v>
      </c>
      <c r="AG166" s="79" t="s">
        <v>1119</v>
      </c>
      <c r="AH166" s="79"/>
      <c r="AI166" s="85" t="s">
        <v>1111</v>
      </c>
      <c r="AJ166" s="79" t="b">
        <v>0</v>
      </c>
      <c r="AK166" s="79">
        <v>282</v>
      </c>
      <c r="AL166" s="85" t="s">
        <v>1068</v>
      </c>
      <c r="AM166" s="79" t="s">
        <v>1128</v>
      </c>
      <c r="AN166" s="79" t="b">
        <v>0</v>
      </c>
      <c r="AO166" s="85" t="s">
        <v>1068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296</v>
      </c>
      <c r="B167" s="64" t="s">
        <v>333</v>
      </c>
      <c r="C167" s="65" t="s">
        <v>2758</v>
      </c>
      <c r="D167" s="66">
        <v>3</v>
      </c>
      <c r="E167" s="67" t="s">
        <v>132</v>
      </c>
      <c r="F167" s="68">
        <v>32</v>
      </c>
      <c r="G167" s="65"/>
      <c r="H167" s="69"/>
      <c r="I167" s="70"/>
      <c r="J167" s="70"/>
      <c r="K167" s="34" t="s">
        <v>65</v>
      </c>
      <c r="L167" s="77">
        <v>167</v>
      </c>
      <c r="M167" s="77"/>
      <c r="N167" s="72"/>
      <c r="O167" s="79" t="s">
        <v>350</v>
      </c>
      <c r="P167" s="81">
        <v>43635.819375</v>
      </c>
      <c r="Q167" s="79" t="s">
        <v>404</v>
      </c>
      <c r="R167" s="79"/>
      <c r="S167" s="79"/>
      <c r="T167" s="79" t="s">
        <v>514</v>
      </c>
      <c r="U167" s="79"/>
      <c r="V167" s="83" t="s">
        <v>612</v>
      </c>
      <c r="W167" s="81">
        <v>43635.819375</v>
      </c>
      <c r="X167" s="83" t="s">
        <v>763</v>
      </c>
      <c r="Y167" s="79"/>
      <c r="Z167" s="79"/>
      <c r="AA167" s="85" t="s">
        <v>991</v>
      </c>
      <c r="AB167" s="79"/>
      <c r="AC167" s="79" t="b">
        <v>0</v>
      </c>
      <c r="AD167" s="79">
        <v>0</v>
      </c>
      <c r="AE167" s="85" t="s">
        <v>1111</v>
      </c>
      <c r="AF167" s="79" t="b">
        <v>0</v>
      </c>
      <c r="AG167" s="79" t="s">
        <v>1119</v>
      </c>
      <c r="AH167" s="79"/>
      <c r="AI167" s="85" t="s">
        <v>1111</v>
      </c>
      <c r="AJ167" s="79" t="b">
        <v>0</v>
      </c>
      <c r="AK167" s="79">
        <v>282</v>
      </c>
      <c r="AL167" s="85" t="s">
        <v>1068</v>
      </c>
      <c r="AM167" s="79" t="s">
        <v>1128</v>
      </c>
      <c r="AN167" s="79" t="b">
        <v>0</v>
      </c>
      <c r="AO167" s="85" t="s">
        <v>1068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0</v>
      </c>
      <c r="BE167" s="49">
        <v>0</v>
      </c>
      <c r="BF167" s="48">
        <v>1</v>
      </c>
      <c r="BG167" s="49">
        <v>4.545454545454546</v>
      </c>
      <c r="BH167" s="48">
        <v>0</v>
      </c>
      <c r="BI167" s="49">
        <v>0</v>
      </c>
      <c r="BJ167" s="48">
        <v>21</v>
      </c>
      <c r="BK167" s="49">
        <v>95.45454545454545</v>
      </c>
      <c r="BL167" s="48">
        <v>22</v>
      </c>
    </row>
    <row r="168" spans="1:64" ht="15">
      <c r="A168" s="64" t="s">
        <v>297</v>
      </c>
      <c r="B168" s="64" t="s">
        <v>336</v>
      </c>
      <c r="C168" s="65" t="s">
        <v>2758</v>
      </c>
      <c r="D168" s="66">
        <v>3</v>
      </c>
      <c r="E168" s="67" t="s">
        <v>132</v>
      </c>
      <c r="F168" s="68">
        <v>32</v>
      </c>
      <c r="G168" s="65"/>
      <c r="H168" s="69"/>
      <c r="I168" s="70"/>
      <c r="J168" s="70"/>
      <c r="K168" s="34" t="s">
        <v>65</v>
      </c>
      <c r="L168" s="77">
        <v>168</v>
      </c>
      <c r="M168" s="77"/>
      <c r="N168" s="72"/>
      <c r="O168" s="79" t="s">
        <v>350</v>
      </c>
      <c r="P168" s="81">
        <v>43635.82380787037</v>
      </c>
      <c r="Q168" s="79" t="s">
        <v>404</v>
      </c>
      <c r="R168" s="79"/>
      <c r="S168" s="79"/>
      <c r="T168" s="79" t="s">
        <v>514</v>
      </c>
      <c r="U168" s="79"/>
      <c r="V168" s="83" t="s">
        <v>613</v>
      </c>
      <c r="W168" s="81">
        <v>43635.82380787037</v>
      </c>
      <c r="X168" s="83" t="s">
        <v>764</v>
      </c>
      <c r="Y168" s="79"/>
      <c r="Z168" s="79"/>
      <c r="AA168" s="85" t="s">
        <v>992</v>
      </c>
      <c r="AB168" s="79"/>
      <c r="AC168" s="79" t="b">
        <v>0</v>
      </c>
      <c r="AD168" s="79">
        <v>0</v>
      </c>
      <c r="AE168" s="85" t="s">
        <v>1111</v>
      </c>
      <c r="AF168" s="79" t="b">
        <v>0</v>
      </c>
      <c r="AG168" s="79" t="s">
        <v>1119</v>
      </c>
      <c r="AH168" s="79"/>
      <c r="AI168" s="85" t="s">
        <v>1111</v>
      </c>
      <c r="AJ168" s="79" t="b">
        <v>0</v>
      </c>
      <c r="AK168" s="79">
        <v>282</v>
      </c>
      <c r="AL168" s="85" t="s">
        <v>1068</v>
      </c>
      <c r="AM168" s="79" t="s">
        <v>1126</v>
      </c>
      <c r="AN168" s="79" t="b">
        <v>0</v>
      </c>
      <c r="AO168" s="85" t="s">
        <v>1068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297</v>
      </c>
      <c r="B169" s="64" t="s">
        <v>333</v>
      </c>
      <c r="C169" s="65" t="s">
        <v>2758</v>
      </c>
      <c r="D169" s="66">
        <v>3</v>
      </c>
      <c r="E169" s="67" t="s">
        <v>132</v>
      </c>
      <c r="F169" s="68">
        <v>32</v>
      </c>
      <c r="G169" s="65"/>
      <c r="H169" s="69"/>
      <c r="I169" s="70"/>
      <c r="J169" s="70"/>
      <c r="K169" s="34" t="s">
        <v>65</v>
      </c>
      <c r="L169" s="77">
        <v>169</v>
      </c>
      <c r="M169" s="77"/>
      <c r="N169" s="72"/>
      <c r="O169" s="79" t="s">
        <v>350</v>
      </c>
      <c r="P169" s="81">
        <v>43635.82380787037</v>
      </c>
      <c r="Q169" s="79" t="s">
        <v>404</v>
      </c>
      <c r="R169" s="79"/>
      <c r="S169" s="79"/>
      <c r="T169" s="79" t="s">
        <v>514</v>
      </c>
      <c r="U169" s="79"/>
      <c r="V169" s="83" t="s">
        <v>613</v>
      </c>
      <c r="W169" s="81">
        <v>43635.82380787037</v>
      </c>
      <c r="X169" s="83" t="s">
        <v>764</v>
      </c>
      <c r="Y169" s="79"/>
      <c r="Z169" s="79"/>
      <c r="AA169" s="85" t="s">
        <v>992</v>
      </c>
      <c r="AB169" s="79"/>
      <c r="AC169" s="79" t="b">
        <v>0</v>
      </c>
      <c r="AD169" s="79">
        <v>0</v>
      </c>
      <c r="AE169" s="85" t="s">
        <v>1111</v>
      </c>
      <c r="AF169" s="79" t="b">
        <v>0</v>
      </c>
      <c r="AG169" s="79" t="s">
        <v>1119</v>
      </c>
      <c r="AH169" s="79"/>
      <c r="AI169" s="85" t="s">
        <v>1111</v>
      </c>
      <c r="AJ169" s="79" t="b">
        <v>0</v>
      </c>
      <c r="AK169" s="79">
        <v>282</v>
      </c>
      <c r="AL169" s="85" t="s">
        <v>1068</v>
      </c>
      <c r="AM169" s="79" t="s">
        <v>1126</v>
      </c>
      <c r="AN169" s="79" t="b">
        <v>0</v>
      </c>
      <c r="AO169" s="85" t="s">
        <v>1068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4.545454545454546</v>
      </c>
      <c r="BH169" s="48">
        <v>0</v>
      </c>
      <c r="BI169" s="49">
        <v>0</v>
      </c>
      <c r="BJ169" s="48">
        <v>21</v>
      </c>
      <c r="BK169" s="49">
        <v>95.45454545454545</v>
      </c>
      <c r="BL169" s="48">
        <v>22</v>
      </c>
    </row>
    <row r="170" spans="1:64" ht="15">
      <c r="A170" s="64" t="s">
        <v>298</v>
      </c>
      <c r="B170" s="64" t="s">
        <v>343</v>
      </c>
      <c r="C170" s="65" t="s">
        <v>2758</v>
      </c>
      <c r="D170" s="66">
        <v>3</v>
      </c>
      <c r="E170" s="67" t="s">
        <v>132</v>
      </c>
      <c r="F170" s="68">
        <v>32</v>
      </c>
      <c r="G170" s="65"/>
      <c r="H170" s="69"/>
      <c r="I170" s="70"/>
      <c r="J170" s="70"/>
      <c r="K170" s="34" t="s">
        <v>65</v>
      </c>
      <c r="L170" s="77">
        <v>170</v>
      </c>
      <c r="M170" s="77"/>
      <c r="N170" s="72"/>
      <c r="O170" s="79" t="s">
        <v>351</v>
      </c>
      <c r="P170" s="81">
        <v>43635.831458333334</v>
      </c>
      <c r="Q170" s="79" t="s">
        <v>410</v>
      </c>
      <c r="R170" s="79"/>
      <c r="S170" s="79"/>
      <c r="T170" s="79" t="s">
        <v>516</v>
      </c>
      <c r="U170" s="79"/>
      <c r="V170" s="83" t="s">
        <v>614</v>
      </c>
      <c r="W170" s="81">
        <v>43635.831458333334</v>
      </c>
      <c r="X170" s="83" t="s">
        <v>765</v>
      </c>
      <c r="Y170" s="79"/>
      <c r="Z170" s="79"/>
      <c r="AA170" s="85" t="s">
        <v>993</v>
      </c>
      <c r="AB170" s="85" t="s">
        <v>1108</v>
      </c>
      <c r="AC170" s="79" t="b">
        <v>0</v>
      </c>
      <c r="AD170" s="79">
        <v>0</v>
      </c>
      <c r="AE170" s="85" t="s">
        <v>1115</v>
      </c>
      <c r="AF170" s="79" t="b">
        <v>0</v>
      </c>
      <c r="AG170" s="79" t="s">
        <v>1119</v>
      </c>
      <c r="AH170" s="79"/>
      <c r="AI170" s="85" t="s">
        <v>1111</v>
      </c>
      <c r="AJ170" s="79" t="b">
        <v>0</v>
      </c>
      <c r="AK170" s="79">
        <v>0</v>
      </c>
      <c r="AL170" s="85" t="s">
        <v>1111</v>
      </c>
      <c r="AM170" s="79" t="s">
        <v>1126</v>
      </c>
      <c r="AN170" s="79" t="b">
        <v>0</v>
      </c>
      <c r="AO170" s="85" t="s">
        <v>1108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7</v>
      </c>
      <c r="BC170" s="78" t="str">
        <f>REPLACE(INDEX(GroupVertices[Group],MATCH(Edges[[#This Row],[Vertex 2]],GroupVertices[Vertex],0)),1,1,"")</f>
        <v>7</v>
      </c>
      <c r="BD170" s="48">
        <v>0</v>
      </c>
      <c r="BE170" s="49">
        <v>0</v>
      </c>
      <c r="BF170" s="48">
        <v>0</v>
      </c>
      <c r="BG170" s="49">
        <v>0</v>
      </c>
      <c r="BH170" s="48">
        <v>0</v>
      </c>
      <c r="BI170" s="49">
        <v>0</v>
      </c>
      <c r="BJ170" s="48">
        <v>19</v>
      </c>
      <c r="BK170" s="49">
        <v>100</v>
      </c>
      <c r="BL170" s="48">
        <v>19</v>
      </c>
    </row>
    <row r="171" spans="1:64" ht="15">
      <c r="A171" s="64" t="s">
        <v>298</v>
      </c>
      <c r="B171" s="64" t="s">
        <v>336</v>
      </c>
      <c r="C171" s="65" t="s">
        <v>2758</v>
      </c>
      <c r="D171" s="66">
        <v>3</v>
      </c>
      <c r="E171" s="67" t="s">
        <v>132</v>
      </c>
      <c r="F171" s="68">
        <v>32</v>
      </c>
      <c r="G171" s="65"/>
      <c r="H171" s="69"/>
      <c r="I171" s="70"/>
      <c r="J171" s="70"/>
      <c r="K171" s="34" t="s">
        <v>65</v>
      </c>
      <c r="L171" s="77">
        <v>171</v>
      </c>
      <c r="M171" s="77"/>
      <c r="N171" s="72"/>
      <c r="O171" s="79" t="s">
        <v>350</v>
      </c>
      <c r="P171" s="81">
        <v>43635.831458333334</v>
      </c>
      <c r="Q171" s="79" t="s">
        <v>410</v>
      </c>
      <c r="R171" s="79"/>
      <c r="S171" s="79"/>
      <c r="T171" s="79" t="s">
        <v>516</v>
      </c>
      <c r="U171" s="79"/>
      <c r="V171" s="83" t="s">
        <v>614</v>
      </c>
      <c r="W171" s="81">
        <v>43635.831458333334</v>
      </c>
      <c r="X171" s="83" t="s">
        <v>765</v>
      </c>
      <c r="Y171" s="79"/>
      <c r="Z171" s="79"/>
      <c r="AA171" s="85" t="s">
        <v>993</v>
      </c>
      <c r="AB171" s="85" t="s">
        <v>1108</v>
      </c>
      <c r="AC171" s="79" t="b">
        <v>0</v>
      </c>
      <c r="AD171" s="79">
        <v>0</v>
      </c>
      <c r="AE171" s="85" t="s">
        <v>1115</v>
      </c>
      <c r="AF171" s="79" t="b">
        <v>0</v>
      </c>
      <c r="AG171" s="79" t="s">
        <v>1119</v>
      </c>
      <c r="AH171" s="79"/>
      <c r="AI171" s="85" t="s">
        <v>1111</v>
      </c>
      <c r="AJ171" s="79" t="b">
        <v>0</v>
      </c>
      <c r="AK171" s="79">
        <v>0</v>
      </c>
      <c r="AL171" s="85" t="s">
        <v>1111</v>
      </c>
      <c r="AM171" s="79" t="s">
        <v>1126</v>
      </c>
      <c r="AN171" s="79" t="b">
        <v>0</v>
      </c>
      <c r="AO171" s="85" t="s">
        <v>1108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7</v>
      </c>
      <c r="BC171" s="78" t="str">
        <f>REPLACE(INDEX(GroupVertices[Group],MATCH(Edges[[#This Row],[Vertex 2]],GroupVertices[Vertex],0)),1,1,"")</f>
        <v>1</v>
      </c>
      <c r="BD171" s="48"/>
      <c r="BE171" s="49"/>
      <c r="BF171" s="48"/>
      <c r="BG171" s="49"/>
      <c r="BH171" s="48"/>
      <c r="BI171" s="49"/>
      <c r="BJ171" s="48"/>
      <c r="BK171" s="49"/>
      <c r="BL171" s="48"/>
    </row>
    <row r="172" spans="1:64" ht="15">
      <c r="A172" s="64" t="s">
        <v>299</v>
      </c>
      <c r="B172" s="64" t="s">
        <v>336</v>
      </c>
      <c r="C172" s="65" t="s">
        <v>2758</v>
      </c>
      <c r="D172" s="66">
        <v>3</v>
      </c>
      <c r="E172" s="67" t="s">
        <v>132</v>
      </c>
      <c r="F172" s="68">
        <v>32</v>
      </c>
      <c r="G172" s="65"/>
      <c r="H172" s="69"/>
      <c r="I172" s="70"/>
      <c r="J172" s="70"/>
      <c r="K172" s="34" t="s">
        <v>65</v>
      </c>
      <c r="L172" s="77">
        <v>172</v>
      </c>
      <c r="M172" s="77"/>
      <c r="N172" s="72"/>
      <c r="O172" s="79" t="s">
        <v>350</v>
      </c>
      <c r="P172" s="81">
        <v>43635.86386574074</v>
      </c>
      <c r="Q172" s="79" t="s">
        <v>404</v>
      </c>
      <c r="R172" s="79"/>
      <c r="S172" s="79"/>
      <c r="T172" s="79" t="s">
        <v>514</v>
      </c>
      <c r="U172" s="79"/>
      <c r="V172" s="83" t="s">
        <v>615</v>
      </c>
      <c r="W172" s="81">
        <v>43635.86386574074</v>
      </c>
      <c r="X172" s="83" t="s">
        <v>766</v>
      </c>
      <c r="Y172" s="79"/>
      <c r="Z172" s="79"/>
      <c r="AA172" s="85" t="s">
        <v>994</v>
      </c>
      <c r="AB172" s="79"/>
      <c r="AC172" s="79" t="b">
        <v>0</v>
      </c>
      <c r="AD172" s="79">
        <v>0</v>
      </c>
      <c r="AE172" s="85" t="s">
        <v>1111</v>
      </c>
      <c r="AF172" s="79" t="b">
        <v>0</v>
      </c>
      <c r="AG172" s="79" t="s">
        <v>1119</v>
      </c>
      <c r="AH172" s="79"/>
      <c r="AI172" s="85" t="s">
        <v>1111</v>
      </c>
      <c r="AJ172" s="79" t="b">
        <v>0</v>
      </c>
      <c r="AK172" s="79">
        <v>282</v>
      </c>
      <c r="AL172" s="85" t="s">
        <v>1068</v>
      </c>
      <c r="AM172" s="79" t="s">
        <v>1126</v>
      </c>
      <c r="AN172" s="79" t="b">
        <v>0</v>
      </c>
      <c r="AO172" s="85" t="s">
        <v>1068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299</v>
      </c>
      <c r="B173" s="64" t="s">
        <v>333</v>
      </c>
      <c r="C173" s="65" t="s">
        <v>2758</v>
      </c>
      <c r="D173" s="66">
        <v>3</v>
      </c>
      <c r="E173" s="67" t="s">
        <v>132</v>
      </c>
      <c r="F173" s="68">
        <v>32</v>
      </c>
      <c r="G173" s="65"/>
      <c r="H173" s="69"/>
      <c r="I173" s="70"/>
      <c r="J173" s="70"/>
      <c r="K173" s="34" t="s">
        <v>65</v>
      </c>
      <c r="L173" s="77">
        <v>173</v>
      </c>
      <c r="M173" s="77"/>
      <c r="N173" s="72"/>
      <c r="O173" s="79" t="s">
        <v>350</v>
      </c>
      <c r="P173" s="81">
        <v>43635.86386574074</v>
      </c>
      <c r="Q173" s="79" t="s">
        <v>404</v>
      </c>
      <c r="R173" s="79"/>
      <c r="S173" s="79"/>
      <c r="T173" s="79" t="s">
        <v>514</v>
      </c>
      <c r="U173" s="79"/>
      <c r="V173" s="83" t="s">
        <v>615</v>
      </c>
      <c r="W173" s="81">
        <v>43635.86386574074</v>
      </c>
      <c r="X173" s="83" t="s">
        <v>766</v>
      </c>
      <c r="Y173" s="79"/>
      <c r="Z173" s="79"/>
      <c r="AA173" s="85" t="s">
        <v>994</v>
      </c>
      <c r="AB173" s="79"/>
      <c r="AC173" s="79" t="b">
        <v>0</v>
      </c>
      <c r="AD173" s="79">
        <v>0</v>
      </c>
      <c r="AE173" s="85" t="s">
        <v>1111</v>
      </c>
      <c r="AF173" s="79" t="b">
        <v>0</v>
      </c>
      <c r="AG173" s="79" t="s">
        <v>1119</v>
      </c>
      <c r="AH173" s="79"/>
      <c r="AI173" s="85" t="s">
        <v>1111</v>
      </c>
      <c r="AJ173" s="79" t="b">
        <v>0</v>
      </c>
      <c r="AK173" s="79">
        <v>282</v>
      </c>
      <c r="AL173" s="85" t="s">
        <v>1068</v>
      </c>
      <c r="AM173" s="79" t="s">
        <v>1126</v>
      </c>
      <c r="AN173" s="79" t="b">
        <v>0</v>
      </c>
      <c r="AO173" s="85" t="s">
        <v>1068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1</v>
      </c>
      <c r="BG173" s="49">
        <v>4.545454545454546</v>
      </c>
      <c r="BH173" s="48">
        <v>0</v>
      </c>
      <c r="BI173" s="49">
        <v>0</v>
      </c>
      <c r="BJ173" s="48">
        <v>21</v>
      </c>
      <c r="BK173" s="49">
        <v>95.45454545454545</v>
      </c>
      <c r="BL173" s="48">
        <v>22</v>
      </c>
    </row>
    <row r="174" spans="1:64" ht="15">
      <c r="A174" s="64" t="s">
        <v>300</v>
      </c>
      <c r="B174" s="64" t="s">
        <v>312</v>
      </c>
      <c r="C174" s="65" t="s">
        <v>2758</v>
      </c>
      <c r="D174" s="66">
        <v>3</v>
      </c>
      <c r="E174" s="67" t="s">
        <v>132</v>
      </c>
      <c r="F174" s="68">
        <v>32</v>
      </c>
      <c r="G174" s="65"/>
      <c r="H174" s="69"/>
      <c r="I174" s="70"/>
      <c r="J174" s="70"/>
      <c r="K174" s="34" t="s">
        <v>65</v>
      </c>
      <c r="L174" s="77">
        <v>174</v>
      </c>
      <c r="M174" s="77"/>
      <c r="N174" s="72"/>
      <c r="O174" s="79" t="s">
        <v>350</v>
      </c>
      <c r="P174" s="81">
        <v>43635.86424768518</v>
      </c>
      <c r="Q174" s="79" t="s">
        <v>356</v>
      </c>
      <c r="R174" s="83" t="s">
        <v>476</v>
      </c>
      <c r="S174" s="79" t="s">
        <v>498</v>
      </c>
      <c r="T174" s="79" t="s">
        <v>508</v>
      </c>
      <c r="U174" s="79"/>
      <c r="V174" s="83" t="s">
        <v>616</v>
      </c>
      <c r="W174" s="81">
        <v>43635.86424768518</v>
      </c>
      <c r="X174" s="83" t="s">
        <v>767</v>
      </c>
      <c r="Y174" s="79"/>
      <c r="Z174" s="79"/>
      <c r="AA174" s="85" t="s">
        <v>995</v>
      </c>
      <c r="AB174" s="79"/>
      <c r="AC174" s="79" t="b">
        <v>0</v>
      </c>
      <c r="AD174" s="79">
        <v>0</v>
      </c>
      <c r="AE174" s="85" t="s">
        <v>1111</v>
      </c>
      <c r="AF174" s="79" t="b">
        <v>0</v>
      </c>
      <c r="AG174" s="79" t="s">
        <v>1119</v>
      </c>
      <c r="AH174" s="79"/>
      <c r="AI174" s="85" t="s">
        <v>1111</v>
      </c>
      <c r="AJ174" s="79" t="b">
        <v>0</v>
      </c>
      <c r="AK174" s="79">
        <v>91</v>
      </c>
      <c r="AL174" s="85" t="s">
        <v>1073</v>
      </c>
      <c r="AM174" s="79" t="s">
        <v>1125</v>
      </c>
      <c r="AN174" s="79" t="b">
        <v>0</v>
      </c>
      <c r="AO174" s="85" t="s">
        <v>1073</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11</v>
      </c>
      <c r="BK174" s="49">
        <v>100</v>
      </c>
      <c r="BL174" s="48">
        <v>11</v>
      </c>
    </row>
    <row r="175" spans="1:64" ht="15">
      <c r="A175" s="64" t="s">
        <v>301</v>
      </c>
      <c r="B175" s="64" t="s">
        <v>336</v>
      </c>
      <c r="C175" s="65" t="s">
        <v>2758</v>
      </c>
      <c r="D175" s="66">
        <v>3</v>
      </c>
      <c r="E175" s="67" t="s">
        <v>132</v>
      </c>
      <c r="F175" s="68">
        <v>32</v>
      </c>
      <c r="G175" s="65"/>
      <c r="H175" s="69"/>
      <c r="I175" s="70"/>
      <c r="J175" s="70"/>
      <c r="K175" s="34" t="s">
        <v>65</v>
      </c>
      <c r="L175" s="77">
        <v>175</v>
      </c>
      <c r="M175" s="77"/>
      <c r="N175" s="72"/>
      <c r="O175" s="79" t="s">
        <v>350</v>
      </c>
      <c r="P175" s="81">
        <v>43635.87365740741</v>
      </c>
      <c r="Q175" s="79" t="s">
        <v>404</v>
      </c>
      <c r="R175" s="79"/>
      <c r="S175" s="79"/>
      <c r="T175" s="79" t="s">
        <v>514</v>
      </c>
      <c r="U175" s="79"/>
      <c r="V175" s="83" t="s">
        <v>617</v>
      </c>
      <c r="W175" s="81">
        <v>43635.87365740741</v>
      </c>
      <c r="X175" s="83" t="s">
        <v>768</v>
      </c>
      <c r="Y175" s="79"/>
      <c r="Z175" s="79"/>
      <c r="AA175" s="85" t="s">
        <v>996</v>
      </c>
      <c r="AB175" s="79"/>
      <c r="AC175" s="79" t="b">
        <v>0</v>
      </c>
      <c r="AD175" s="79">
        <v>0</v>
      </c>
      <c r="AE175" s="85" t="s">
        <v>1111</v>
      </c>
      <c r="AF175" s="79" t="b">
        <v>0</v>
      </c>
      <c r="AG175" s="79" t="s">
        <v>1119</v>
      </c>
      <c r="AH175" s="79"/>
      <c r="AI175" s="85" t="s">
        <v>1111</v>
      </c>
      <c r="AJ175" s="79" t="b">
        <v>0</v>
      </c>
      <c r="AK175" s="79">
        <v>282</v>
      </c>
      <c r="AL175" s="85" t="s">
        <v>1068</v>
      </c>
      <c r="AM175" s="79" t="s">
        <v>1125</v>
      </c>
      <c r="AN175" s="79" t="b">
        <v>0</v>
      </c>
      <c r="AO175" s="85" t="s">
        <v>1068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301</v>
      </c>
      <c r="B176" s="64" t="s">
        <v>333</v>
      </c>
      <c r="C176" s="65" t="s">
        <v>2758</v>
      </c>
      <c r="D176" s="66">
        <v>3</v>
      </c>
      <c r="E176" s="67" t="s">
        <v>132</v>
      </c>
      <c r="F176" s="68">
        <v>32</v>
      </c>
      <c r="G176" s="65"/>
      <c r="H176" s="69"/>
      <c r="I176" s="70"/>
      <c r="J176" s="70"/>
      <c r="K176" s="34" t="s">
        <v>65</v>
      </c>
      <c r="L176" s="77">
        <v>176</v>
      </c>
      <c r="M176" s="77"/>
      <c r="N176" s="72"/>
      <c r="O176" s="79" t="s">
        <v>350</v>
      </c>
      <c r="P176" s="81">
        <v>43635.87365740741</v>
      </c>
      <c r="Q176" s="79" t="s">
        <v>404</v>
      </c>
      <c r="R176" s="79"/>
      <c r="S176" s="79"/>
      <c r="T176" s="79" t="s">
        <v>514</v>
      </c>
      <c r="U176" s="79"/>
      <c r="V176" s="83" t="s">
        <v>617</v>
      </c>
      <c r="W176" s="81">
        <v>43635.87365740741</v>
      </c>
      <c r="X176" s="83" t="s">
        <v>768</v>
      </c>
      <c r="Y176" s="79"/>
      <c r="Z176" s="79"/>
      <c r="AA176" s="85" t="s">
        <v>996</v>
      </c>
      <c r="AB176" s="79"/>
      <c r="AC176" s="79" t="b">
        <v>0</v>
      </c>
      <c r="AD176" s="79">
        <v>0</v>
      </c>
      <c r="AE176" s="85" t="s">
        <v>1111</v>
      </c>
      <c r="AF176" s="79" t="b">
        <v>0</v>
      </c>
      <c r="AG176" s="79" t="s">
        <v>1119</v>
      </c>
      <c r="AH176" s="79"/>
      <c r="AI176" s="85" t="s">
        <v>1111</v>
      </c>
      <c r="AJ176" s="79" t="b">
        <v>0</v>
      </c>
      <c r="AK176" s="79">
        <v>282</v>
      </c>
      <c r="AL176" s="85" t="s">
        <v>1068</v>
      </c>
      <c r="AM176" s="79" t="s">
        <v>1125</v>
      </c>
      <c r="AN176" s="79" t="b">
        <v>0</v>
      </c>
      <c r="AO176" s="85" t="s">
        <v>1068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v>0</v>
      </c>
      <c r="BE176" s="49">
        <v>0</v>
      </c>
      <c r="BF176" s="48">
        <v>1</v>
      </c>
      <c r="BG176" s="49">
        <v>4.545454545454546</v>
      </c>
      <c r="BH176" s="48">
        <v>0</v>
      </c>
      <c r="BI176" s="49">
        <v>0</v>
      </c>
      <c r="BJ176" s="48">
        <v>21</v>
      </c>
      <c r="BK176" s="49">
        <v>95.45454545454545</v>
      </c>
      <c r="BL176" s="48">
        <v>22</v>
      </c>
    </row>
    <row r="177" spans="1:64" ht="15">
      <c r="A177" s="64" t="s">
        <v>302</v>
      </c>
      <c r="B177" s="64" t="s">
        <v>312</v>
      </c>
      <c r="C177" s="65" t="s">
        <v>2758</v>
      </c>
      <c r="D177" s="66">
        <v>3</v>
      </c>
      <c r="E177" s="67" t="s">
        <v>132</v>
      </c>
      <c r="F177" s="68">
        <v>32</v>
      </c>
      <c r="G177" s="65"/>
      <c r="H177" s="69"/>
      <c r="I177" s="70"/>
      <c r="J177" s="70"/>
      <c r="K177" s="34" t="s">
        <v>65</v>
      </c>
      <c r="L177" s="77">
        <v>177</v>
      </c>
      <c r="M177" s="77"/>
      <c r="N177" s="72"/>
      <c r="O177" s="79" t="s">
        <v>350</v>
      </c>
      <c r="P177" s="81">
        <v>43635.87517361111</v>
      </c>
      <c r="Q177" s="79" t="s">
        <v>411</v>
      </c>
      <c r="R177" s="79"/>
      <c r="S177" s="79"/>
      <c r="T177" s="79" t="s">
        <v>508</v>
      </c>
      <c r="U177" s="79"/>
      <c r="V177" s="83" t="s">
        <v>618</v>
      </c>
      <c r="W177" s="81">
        <v>43635.87517361111</v>
      </c>
      <c r="X177" s="83" t="s">
        <v>769</v>
      </c>
      <c r="Y177" s="79"/>
      <c r="Z177" s="79"/>
      <c r="AA177" s="85" t="s">
        <v>997</v>
      </c>
      <c r="AB177" s="79"/>
      <c r="AC177" s="79" t="b">
        <v>0</v>
      </c>
      <c r="AD177" s="79">
        <v>0</v>
      </c>
      <c r="AE177" s="85" t="s">
        <v>1111</v>
      </c>
      <c r="AF177" s="79" t="b">
        <v>0</v>
      </c>
      <c r="AG177" s="79" t="s">
        <v>1119</v>
      </c>
      <c r="AH177" s="79"/>
      <c r="AI177" s="85" t="s">
        <v>1111</v>
      </c>
      <c r="AJ177" s="79" t="b">
        <v>0</v>
      </c>
      <c r="AK177" s="79">
        <v>0</v>
      </c>
      <c r="AL177" s="85" t="s">
        <v>1111</v>
      </c>
      <c r="AM177" s="79" t="s">
        <v>1128</v>
      </c>
      <c r="AN177" s="79" t="b">
        <v>0</v>
      </c>
      <c r="AO177" s="85" t="s">
        <v>997</v>
      </c>
      <c r="AP177" s="79" t="s">
        <v>176</v>
      </c>
      <c r="AQ177" s="79">
        <v>0</v>
      </c>
      <c r="AR177" s="79">
        <v>0</v>
      </c>
      <c r="AS177" s="79" t="s">
        <v>1136</v>
      </c>
      <c r="AT177" s="79" t="s">
        <v>1137</v>
      </c>
      <c r="AU177" s="79" t="s">
        <v>1138</v>
      </c>
      <c r="AV177" s="79" t="s">
        <v>1140</v>
      </c>
      <c r="AW177" s="79" t="s">
        <v>1142</v>
      </c>
      <c r="AX177" s="79" t="s">
        <v>1144</v>
      </c>
      <c r="AY177" s="79" t="s">
        <v>1145</v>
      </c>
      <c r="AZ177" s="83" t="s">
        <v>1147</v>
      </c>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8</v>
      </c>
      <c r="BK177" s="49">
        <v>100</v>
      </c>
      <c r="BL177" s="48">
        <v>8</v>
      </c>
    </row>
    <row r="178" spans="1:64" ht="15">
      <c r="A178" s="64" t="s">
        <v>303</v>
      </c>
      <c r="B178" s="64" t="s">
        <v>303</v>
      </c>
      <c r="C178" s="65" t="s">
        <v>2758</v>
      </c>
      <c r="D178" s="66">
        <v>3</v>
      </c>
      <c r="E178" s="67" t="s">
        <v>132</v>
      </c>
      <c r="F178" s="68">
        <v>32</v>
      </c>
      <c r="G178" s="65"/>
      <c r="H178" s="69"/>
      <c r="I178" s="70"/>
      <c r="J178" s="70"/>
      <c r="K178" s="34" t="s">
        <v>65</v>
      </c>
      <c r="L178" s="77">
        <v>178</v>
      </c>
      <c r="M178" s="77"/>
      <c r="N178" s="72"/>
      <c r="O178" s="79" t="s">
        <v>176</v>
      </c>
      <c r="P178" s="81">
        <v>43635.89145833333</v>
      </c>
      <c r="Q178" s="79" t="s">
        <v>412</v>
      </c>
      <c r="R178" s="83" t="s">
        <v>484</v>
      </c>
      <c r="S178" s="79" t="s">
        <v>500</v>
      </c>
      <c r="T178" s="79" t="s">
        <v>508</v>
      </c>
      <c r="U178" s="79"/>
      <c r="V178" s="83" t="s">
        <v>619</v>
      </c>
      <c r="W178" s="81">
        <v>43635.89145833333</v>
      </c>
      <c r="X178" s="83" t="s">
        <v>770</v>
      </c>
      <c r="Y178" s="79"/>
      <c r="Z178" s="79"/>
      <c r="AA178" s="85" t="s">
        <v>998</v>
      </c>
      <c r="AB178" s="79"/>
      <c r="AC178" s="79" t="b">
        <v>0</v>
      </c>
      <c r="AD178" s="79">
        <v>2</v>
      </c>
      <c r="AE178" s="85" t="s">
        <v>1111</v>
      </c>
      <c r="AF178" s="79" t="b">
        <v>1</v>
      </c>
      <c r="AG178" s="79" t="s">
        <v>1119</v>
      </c>
      <c r="AH178" s="79"/>
      <c r="AI178" s="85" t="s">
        <v>1124</v>
      </c>
      <c r="AJ178" s="79" t="b">
        <v>0</v>
      </c>
      <c r="AK178" s="79">
        <v>0</v>
      </c>
      <c r="AL178" s="85" t="s">
        <v>1111</v>
      </c>
      <c r="AM178" s="79" t="s">
        <v>1126</v>
      </c>
      <c r="AN178" s="79" t="b">
        <v>0</v>
      </c>
      <c r="AO178" s="85" t="s">
        <v>998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v>1</v>
      </c>
      <c r="BE178" s="49">
        <v>50</v>
      </c>
      <c r="BF178" s="48">
        <v>0</v>
      </c>
      <c r="BG178" s="49">
        <v>0</v>
      </c>
      <c r="BH178" s="48">
        <v>0</v>
      </c>
      <c r="BI178" s="49">
        <v>0</v>
      </c>
      <c r="BJ178" s="48">
        <v>1</v>
      </c>
      <c r="BK178" s="49">
        <v>50</v>
      </c>
      <c r="BL178" s="48">
        <v>2</v>
      </c>
    </row>
    <row r="179" spans="1:64" ht="15">
      <c r="A179" s="64" t="s">
        <v>304</v>
      </c>
      <c r="B179" s="64" t="s">
        <v>336</v>
      </c>
      <c r="C179" s="65" t="s">
        <v>2758</v>
      </c>
      <c r="D179" s="66">
        <v>3</v>
      </c>
      <c r="E179" s="67" t="s">
        <v>132</v>
      </c>
      <c r="F179" s="68">
        <v>32</v>
      </c>
      <c r="G179" s="65"/>
      <c r="H179" s="69"/>
      <c r="I179" s="70"/>
      <c r="J179" s="70"/>
      <c r="K179" s="34" t="s">
        <v>65</v>
      </c>
      <c r="L179" s="77">
        <v>179</v>
      </c>
      <c r="M179" s="77"/>
      <c r="N179" s="72"/>
      <c r="O179" s="79" t="s">
        <v>350</v>
      </c>
      <c r="P179" s="81">
        <v>43635.921111111114</v>
      </c>
      <c r="Q179" s="79" t="s">
        <v>404</v>
      </c>
      <c r="R179" s="79"/>
      <c r="S179" s="79"/>
      <c r="T179" s="79" t="s">
        <v>514</v>
      </c>
      <c r="U179" s="79"/>
      <c r="V179" s="83" t="s">
        <v>620</v>
      </c>
      <c r="W179" s="81">
        <v>43635.921111111114</v>
      </c>
      <c r="X179" s="83" t="s">
        <v>771</v>
      </c>
      <c r="Y179" s="79"/>
      <c r="Z179" s="79"/>
      <c r="AA179" s="85" t="s">
        <v>999</v>
      </c>
      <c r="AB179" s="79"/>
      <c r="AC179" s="79" t="b">
        <v>0</v>
      </c>
      <c r="AD179" s="79">
        <v>0</v>
      </c>
      <c r="AE179" s="85" t="s">
        <v>1111</v>
      </c>
      <c r="AF179" s="79" t="b">
        <v>0</v>
      </c>
      <c r="AG179" s="79" t="s">
        <v>1119</v>
      </c>
      <c r="AH179" s="79"/>
      <c r="AI179" s="85" t="s">
        <v>1111</v>
      </c>
      <c r="AJ179" s="79" t="b">
        <v>0</v>
      </c>
      <c r="AK179" s="79">
        <v>282</v>
      </c>
      <c r="AL179" s="85" t="s">
        <v>1068</v>
      </c>
      <c r="AM179" s="79" t="s">
        <v>1126</v>
      </c>
      <c r="AN179" s="79" t="b">
        <v>0</v>
      </c>
      <c r="AO179" s="85" t="s">
        <v>1068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304</v>
      </c>
      <c r="B180" s="64" t="s">
        <v>333</v>
      </c>
      <c r="C180" s="65" t="s">
        <v>2758</v>
      </c>
      <c r="D180" s="66">
        <v>3</v>
      </c>
      <c r="E180" s="67" t="s">
        <v>132</v>
      </c>
      <c r="F180" s="68">
        <v>32</v>
      </c>
      <c r="G180" s="65"/>
      <c r="H180" s="69"/>
      <c r="I180" s="70"/>
      <c r="J180" s="70"/>
      <c r="K180" s="34" t="s">
        <v>65</v>
      </c>
      <c r="L180" s="77">
        <v>180</v>
      </c>
      <c r="M180" s="77"/>
      <c r="N180" s="72"/>
      <c r="O180" s="79" t="s">
        <v>350</v>
      </c>
      <c r="P180" s="81">
        <v>43635.921111111114</v>
      </c>
      <c r="Q180" s="79" t="s">
        <v>404</v>
      </c>
      <c r="R180" s="79"/>
      <c r="S180" s="79"/>
      <c r="T180" s="79" t="s">
        <v>514</v>
      </c>
      <c r="U180" s="79"/>
      <c r="V180" s="83" t="s">
        <v>620</v>
      </c>
      <c r="W180" s="81">
        <v>43635.921111111114</v>
      </c>
      <c r="X180" s="83" t="s">
        <v>771</v>
      </c>
      <c r="Y180" s="79"/>
      <c r="Z180" s="79"/>
      <c r="AA180" s="85" t="s">
        <v>999</v>
      </c>
      <c r="AB180" s="79"/>
      <c r="AC180" s="79" t="b">
        <v>0</v>
      </c>
      <c r="AD180" s="79">
        <v>0</v>
      </c>
      <c r="AE180" s="85" t="s">
        <v>1111</v>
      </c>
      <c r="AF180" s="79" t="b">
        <v>0</v>
      </c>
      <c r="AG180" s="79" t="s">
        <v>1119</v>
      </c>
      <c r="AH180" s="79"/>
      <c r="AI180" s="85" t="s">
        <v>1111</v>
      </c>
      <c r="AJ180" s="79" t="b">
        <v>0</v>
      </c>
      <c r="AK180" s="79">
        <v>282</v>
      </c>
      <c r="AL180" s="85" t="s">
        <v>1068</v>
      </c>
      <c r="AM180" s="79" t="s">
        <v>1126</v>
      </c>
      <c r="AN180" s="79" t="b">
        <v>0</v>
      </c>
      <c r="AO180" s="85" t="s">
        <v>1068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1</v>
      </c>
      <c r="BG180" s="49">
        <v>4.545454545454546</v>
      </c>
      <c r="BH180" s="48">
        <v>0</v>
      </c>
      <c r="BI180" s="49">
        <v>0</v>
      </c>
      <c r="BJ180" s="48">
        <v>21</v>
      </c>
      <c r="BK180" s="49">
        <v>95.45454545454545</v>
      </c>
      <c r="BL180" s="48">
        <v>22</v>
      </c>
    </row>
    <row r="181" spans="1:64" ht="15">
      <c r="A181" s="64" t="s">
        <v>305</v>
      </c>
      <c r="B181" s="64" t="s">
        <v>344</v>
      </c>
      <c r="C181" s="65" t="s">
        <v>2758</v>
      </c>
      <c r="D181" s="66">
        <v>3</v>
      </c>
      <c r="E181" s="67" t="s">
        <v>132</v>
      </c>
      <c r="F181" s="68">
        <v>32</v>
      </c>
      <c r="G181" s="65"/>
      <c r="H181" s="69"/>
      <c r="I181" s="70"/>
      <c r="J181" s="70"/>
      <c r="K181" s="34" t="s">
        <v>65</v>
      </c>
      <c r="L181" s="77">
        <v>181</v>
      </c>
      <c r="M181" s="77"/>
      <c r="N181" s="72"/>
      <c r="O181" s="79" t="s">
        <v>351</v>
      </c>
      <c r="P181" s="81">
        <v>43635.92240740741</v>
      </c>
      <c r="Q181" s="79" t="s">
        <v>413</v>
      </c>
      <c r="R181" s="79"/>
      <c r="S181" s="79"/>
      <c r="T181" s="79" t="s">
        <v>508</v>
      </c>
      <c r="U181" s="79"/>
      <c r="V181" s="83" t="s">
        <v>621</v>
      </c>
      <c r="W181" s="81">
        <v>43635.92240740741</v>
      </c>
      <c r="X181" s="83" t="s">
        <v>772</v>
      </c>
      <c r="Y181" s="79"/>
      <c r="Z181" s="79"/>
      <c r="AA181" s="85" t="s">
        <v>1000</v>
      </c>
      <c r="AB181" s="85" t="s">
        <v>1109</v>
      </c>
      <c r="AC181" s="79" t="b">
        <v>0</v>
      </c>
      <c r="AD181" s="79">
        <v>3</v>
      </c>
      <c r="AE181" s="85" t="s">
        <v>1116</v>
      </c>
      <c r="AF181" s="79" t="b">
        <v>0</v>
      </c>
      <c r="AG181" s="79" t="s">
        <v>1119</v>
      </c>
      <c r="AH181" s="79"/>
      <c r="AI181" s="85" t="s">
        <v>1111</v>
      </c>
      <c r="AJ181" s="79" t="b">
        <v>0</v>
      </c>
      <c r="AK181" s="79">
        <v>0</v>
      </c>
      <c r="AL181" s="85" t="s">
        <v>1111</v>
      </c>
      <c r="AM181" s="79" t="s">
        <v>1125</v>
      </c>
      <c r="AN181" s="79" t="b">
        <v>0</v>
      </c>
      <c r="AO181" s="85" t="s">
        <v>1109</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6</v>
      </c>
      <c r="BC181" s="78" t="str">
        <f>REPLACE(INDEX(GroupVertices[Group],MATCH(Edges[[#This Row],[Vertex 2]],GroupVertices[Vertex],0)),1,1,"")</f>
        <v>6</v>
      </c>
      <c r="BD181" s="48">
        <v>1</v>
      </c>
      <c r="BE181" s="49">
        <v>6.25</v>
      </c>
      <c r="BF181" s="48">
        <v>1</v>
      </c>
      <c r="BG181" s="49">
        <v>6.25</v>
      </c>
      <c r="BH181" s="48">
        <v>0</v>
      </c>
      <c r="BI181" s="49">
        <v>0</v>
      </c>
      <c r="BJ181" s="48">
        <v>14</v>
      </c>
      <c r="BK181" s="49">
        <v>87.5</v>
      </c>
      <c r="BL181" s="48">
        <v>16</v>
      </c>
    </row>
    <row r="182" spans="1:64" ht="15">
      <c r="A182" s="64" t="s">
        <v>305</v>
      </c>
      <c r="B182" s="64" t="s">
        <v>336</v>
      </c>
      <c r="C182" s="65" t="s">
        <v>2758</v>
      </c>
      <c r="D182" s="66">
        <v>3</v>
      </c>
      <c r="E182" s="67" t="s">
        <v>132</v>
      </c>
      <c r="F182" s="68">
        <v>32</v>
      </c>
      <c r="G182" s="65"/>
      <c r="H182" s="69"/>
      <c r="I182" s="70"/>
      <c r="J182" s="70"/>
      <c r="K182" s="34" t="s">
        <v>65</v>
      </c>
      <c r="L182" s="77">
        <v>182</v>
      </c>
      <c r="M182" s="77"/>
      <c r="N182" s="72"/>
      <c r="O182" s="79" t="s">
        <v>350</v>
      </c>
      <c r="P182" s="81">
        <v>43635.92240740741</v>
      </c>
      <c r="Q182" s="79" t="s">
        <v>413</v>
      </c>
      <c r="R182" s="79"/>
      <c r="S182" s="79"/>
      <c r="T182" s="79" t="s">
        <v>508</v>
      </c>
      <c r="U182" s="79"/>
      <c r="V182" s="83" t="s">
        <v>621</v>
      </c>
      <c r="W182" s="81">
        <v>43635.92240740741</v>
      </c>
      <c r="X182" s="83" t="s">
        <v>772</v>
      </c>
      <c r="Y182" s="79"/>
      <c r="Z182" s="79"/>
      <c r="AA182" s="85" t="s">
        <v>1000</v>
      </c>
      <c r="AB182" s="85" t="s">
        <v>1109</v>
      </c>
      <c r="AC182" s="79" t="b">
        <v>0</v>
      </c>
      <c r="AD182" s="79">
        <v>3</v>
      </c>
      <c r="AE182" s="85" t="s">
        <v>1116</v>
      </c>
      <c r="AF182" s="79" t="b">
        <v>0</v>
      </c>
      <c r="AG182" s="79" t="s">
        <v>1119</v>
      </c>
      <c r="AH182" s="79"/>
      <c r="AI182" s="85" t="s">
        <v>1111</v>
      </c>
      <c r="AJ182" s="79" t="b">
        <v>0</v>
      </c>
      <c r="AK182" s="79">
        <v>0</v>
      </c>
      <c r="AL182" s="85" t="s">
        <v>1111</v>
      </c>
      <c r="AM182" s="79" t="s">
        <v>1125</v>
      </c>
      <c r="AN182" s="79" t="b">
        <v>0</v>
      </c>
      <c r="AO182" s="85" t="s">
        <v>1109</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6</v>
      </c>
      <c r="BC182" s="78" t="str">
        <f>REPLACE(INDEX(GroupVertices[Group],MATCH(Edges[[#This Row],[Vertex 2]],GroupVertices[Vertex],0)),1,1,"")</f>
        <v>1</v>
      </c>
      <c r="BD182" s="48"/>
      <c r="BE182" s="49"/>
      <c r="BF182" s="48"/>
      <c r="BG182" s="49"/>
      <c r="BH182" s="48"/>
      <c r="BI182" s="49"/>
      <c r="BJ182" s="48"/>
      <c r="BK182" s="49"/>
      <c r="BL182" s="48"/>
    </row>
    <row r="183" spans="1:64" ht="15">
      <c r="A183" s="64" t="s">
        <v>306</v>
      </c>
      <c r="B183" s="64" t="s">
        <v>336</v>
      </c>
      <c r="C183" s="65" t="s">
        <v>2758</v>
      </c>
      <c r="D183" s="66">
        <v>3</v>
      </c>
      <c r="E183" s="67" t="s">
        <v>132</v>
      </c>
      <c r="F183" s="68">
        <v>32</v>
      </c>
      <c r="G183" s="65"/>
      <c r="H183" s="69"/>
      <c r="I183" s="70"/>
      <c r="J183" s="70"/>
      <c r="K183" s="34" t="s">
        <v>65</v>
      </c>
      <c r="L183" s="77">
        <v>183</v>
      </c>
      <c r="M183" s="77"/>
      <c r="N183" s="72"/>
      <c r="O183" s="79" t="s">
        <v>350</v>
      </c>
      <c r="P183" s="81">
        <v>43635.93434027778</v>
      </c>
      <c r="Q183" s="79" t="s">
        <v>404</v>
      </c>
      <c r="R183" s="79"/>
      <c r="S183" s="79"/>
      <c r="T183" s="79" t="s">
        <v>514</v>
      </c>
      <c r="U183" s="79"/>
      <c r="V183" s="83" t="s">
        <v>622</v>
      </c>
      <c r="W183" s="81">
        <v>43635.93434027778</v>
      </c>
      <c r="X183" s="83" t="s">
        <v>773</v>
      </c>
      <c r="Y183" s="79"/>
      <c r="Z183" s="79"/>
      <c r="AA183" s="85" t="s">
        <v>1001</v>
      </c>
      <c r="AB183" s="79"/>
      <c r="AC183" s="79" t="b">
        <v>0</v>
      </c>
      <c r="AD183" s="79">
        <v>0</v>
      </c>
      <c r="AE183" s="85" t="s">
        <v>1111</v>
      </c>
      <c r="AF183" s="79" t="b">
        <v>0</v>
      </c>
      <c r="AG183" s="79" t="s">
        <v>1119</v>
      </c>
      <c r="AH183" s="79"/>
      <c r="AI183" s="85" t="s">
        <v>1111</v>
      </c>
      <c r="AJ183" s="79" t="b">
        <v>0</v>
      </c>
      <c r="AK183" s="79">
        <v>282</v>
      </c>
      <c r="AL183" s="85" t="s">
        <v>1068</v>
      </c>
      <c r="AM183" s="79" t="s">
        <v>1128</v>
      </c>
      <c r="AN183" s="79" t="b">
        <v>0</v>
      </c>
      <c r="AO183" s="85" t="s">
        <v>1068</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306</v>
      </c>
      <c r="B184" s="64" t="s">
        <v>333</v>
      </c>
      <c r="C184" s="65" t="s">
        <v>2758</v>
      </c>
      <c r="D184" s="66">
        <v>3</v>
      </c>
      <c r="E184" s="67" t="s">
        <v>132</v>
      </c>
      <c r="F184" s="68">
        <v>32</v>
      </c>
      <c r="G184" s="65"/>
      <c r="H184" s="69"/>
      <c r="I184" s="70"/>
      <c r="J184" s="70"/>
      <c r="K184" s="34" t="s">
        <v>65</v>
      </c>
      <c r="L184" s="77">
        <v>184</v>
      </c>
      <c r="M184" s="77"/>
      <c r="N184" s="72"/>
      <c r="O184" s="79" t="s">
        <v>350</v>
      </c>
      <c r="P184" s="81">
        <v>43635.93434027778</v>
      </c>
      <c r="Q184" s="79" t="s">
        <v>404</v>
      </c>
      <c r="R184" s="79"/>
      <c r="S184" s="79"/>
      <c r="T184" s="79" t="s">
        <v>514</v>
      </c>
      <c r="U184" s="79"/>
      <c r="V184" s="83" t="s">
        <v>622</v>
      </c>
      <c r="W184" s="81">
        <v>43635.93434027778</v>
      </c>
      <c r="X184" s="83" t="s">
        <v>773</v>
      </c>
      <c r="Y184" s="79"/>
      <c r="Z184" s="79"/>
      <c r="AA184" s="85" t="s">
        <v>1001</v>
      </c>
      <c r="AB184" s="79"/>
      <c r="AC184" s="79" t="b">
        <v>0</v>
      </c>
      <c r="AD184" s="79">
        <v>0</v>
      </c>
      <c r="AE184" s="85" t="s">
        <v>1111</v>
      </c>
      <c r="AF184" s="79" t="b">
        <v>0</v>
      </c>
      <c r="AG184" s="79" t="s">
        <v>1119</v>
      </c>
      <c r="AH184" s="79"/>
      <c r="AI184" s="85" t="s">
        <v>1111</v>
      </c>
      <c r="AJ184" s="79" t="b">
        <v>0</v>
      </c>
      <c r="AK184" s="79">
        <v>282</v>
      </c>
      <c r="AL184" s="85" t="s">
        <v>1068</v>
      </c>
      <c r="AM184" s="79" t="s">
        <v>1128</v>
      </c>
      <c r="AN184" s="79" t="b">
        <v>0</v>
      </c>
      <c r="AO184" s="85" t="s">
        <v>1068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1</v>
      </c>
      <c r="BG184" s="49">
        <v>4.545454545454546</v>
      </c>
      <c r="BH184" s="48">
        <v>0</v>
      </c>
      <c r="BI184" s="49">
        <v>0</v>
      </c>
      <c r="BJ184" s="48">
        <v>21</v>
      </c>
      <c r="BK184" s="49">
        <v>95.45454545454545</v>
      </c>
      <c r="BL184" s="48">
        <v>22</v>
      </c>
    </row>
    <row r="185" spans="1:64" ht="15">
      <c r="A185" s="64" t="s">
        <v>307</v>
      </c>
      <c r="B185" s="64" t="s">
        <v>336</v>
      </c>
      <c r="C185" s="65" t="s">
        <v>2758</v>
      </c>
      <c r="D185" s="66">
        <v>3</v>
      </c>
      <c r="E185" s="67" t="s">
        <v>132</v>
      </c>
      <c r="F185" s="68">
        <v>32</v>
      </c>
      <c r="G185" s="65"/>
      <c r="H185" s="69"/>
      <c r="I185" s="70"/>
      <c r="J185" s="70"/>
      <c r="K185" s="34" t="s">
        <v>65</v>
      </c>
      <c r="L185" s="77">
        <v>185</v>
      </c>
      <c r="M185" s="77"/>
      <c r="N185" s="72"/>
      <c r="O185" s="79" t="s">
        <v>350</v>
      </c>
      <c r="P185" s="81">
        <v>43635.96440972222</v>
      </c>
      <c r="Q185" s="79" t="s">
        <v>404</v>
      </c>
      <c r="R185" s="79"/>
      <c r="S185" s="79"/>
      <c r="T185" s="79" t="s">
        <v>514</v>
      </c>
      <c r="U185" s="79"/>
      <c r="V185" s="83" t="s">
        <v>623</v>
      </c>
      <c r="W185" s="81">
        <v>43635.96440972222</v>
      </c>
      <c r="X185" s="83" t="s">
        <v>774</v>
      </c>
      <c r="Y185" s="79"/>
      <c r="Z185" s="79"/>
      <c r="AA185" s="85" t="s">
        <v>1002</v>
      </c>
      <c r="AB185" s="79"/>
      <c r="AC185" s="79" t="b">
        <v>0</v>
      </c>
      <c r="AD185" s="79">
        <v>0</v>
      </c>
      <c r="AE185" s="85" t="s">
        <v>1111</v>
      </c>
      <c r="AF185" s="79" t="b">
        <v>0</v>
      </c>
      <c r="AG185" s="79" t="s">
        <v>1119</v>
      </c>
      <c r="AH185" s="79"/>
      <c r="AI185" s="85" t="s">
        <v>1111</v>
      </c>
      <c r="AJ185" s="79" t="b">
        <v>0</v>
      </c>
      <c r="AK185" s="79">
        <v>282</v>
      </c>
      <c r="AL185" s="85" t="s">
        <v>1068</v>
      </c>
      <c r="AM185" s="79" t="s">
        <v>1125</v>
      </c>
      <c r="AN185" s="79" t="b">
        <v>0</v>
      </c>
      <c r="AO185" s="85" t="s">
        <v>1068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307</v>
      </c>
      <c r="B186" s="64" t="s">
        <v>333</v>
      </c>
      <c r="C186" s="65" t="s">
        <v>2758</v>
      </c>
      <c r="D186" s="66">
        <v>3</v>
      </c>
      <c r="E186" s="67" t="s">
        <v>132</v>
      </c>
      <c r="F186" s="68">
        <v>32</v>
      </c>
      <c r="G186" s="65"/>
      <c r="H186" s="69"/>
      <c r="I186" s="70"/>
      <c r="J186" s="70"/>
      <c r="K186" s="34" t="s">
        <v>65</v>
      </c>
      <c r="L186" s="77">
        <v>186</v>
      </c>
      <c r="M186" s="77"/>
      <c r="N186" s="72"/>
      <c r="O186" s="79" t="s">
        <v>350</v>
      </c>
      <c r="P186" s="81">
        <v>43635.96440972222</v>
      </c>
      <c r="Q186" s="79" t="s">
        <v>404</v>
      </c>
      <c r="R186" s="79"/>
      <c r="S186" s="79"/>
      <c r="T186" s="79" t="s">
        <v>514</v>
      </c>
      <c r="U186" s="79"/>
      <c r="V186" s="83" t="s">
        <v>623</v>
      </c>
      <c r="W186" s="81">
        <v>43635.96440972222</v>
      </c>
      <c r="X186" s="83" t="s">
        <v>774</v>
      </c>
      <c r="Y186" s="79"/>
      <c r="Z186" s="79"/>
      <c r="AA186" s="85" t="s">
        <v>1002</v>
      </c>
      <c r="AB186" s="79"/>
      <c r="AC186" s="79" t="b">
        <v>0</v>
      </c>
      <c r="AD186" s="79">
        <v>0</v>
      </c>
      <c r="AE186" s="85" t="s">
        <v>1111</v>
      </c>
      <c r="AF186" s="79" t="b">
        <v>0</v>
      </c>
      <c r="AG186" s="79" t="s">
        <v>1119</v>
      </c>
      <c r="AH186" s="79"/>
      <c r="AI186" s="85" t="s">
        <v>1111</v>
      </c>
      <c r="AJ186" s="79" t="b">
        <v>0</v>
      </c>
      <c r="AK186" s="79">
        <v>282</v>
      </c>
      <c r="AL186" s="85" t="s">
        <v>1068</v>
      </c>
      <c r="AM186" s="79" t="s">
        <v>1125</v>
      </c>
      <c r="AN186" s="79" t="b">
        <v>0</v>
      </c>
      <c r="AO186" s="85" t="s">
        <v>1068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1</v>
      </c>
      <c r="BG186" s="49">
        <v>4.545454545454546</v>
      </c>
      <c r="BH186" s="48">
        <v>0</v>
      </c>
      <c r="BI186" s="49">
        <v>0</v>
      </c>
      <c r="BJ186" s="48">
        <v>21</v>
      </c>
      <c r="BK186" s="49">
        <v>95.45454545454545</v>
      </c>
      <c r="BL186" s="48">
        <v>22</v>
      </c>
    </row>
    <row r="187" spans="1:64" ht="15">
      <c r="A187" s="64" t="s">
        <v>308</v>
      </c>
      <c r="B187" s="64" t="s">
        <v>336</v>
      </c>
      <c r="C187" s="65" t="s">
        <v>2758</v>
      </c>
      <c r="D187" s="66">
        <v>3</v>
      </c>
      <c r="E187" s="67" t="s">
        <v>132</v>
      </c>
      <c r="F187" s="68">
        <v>32</v>
      </c>
      <c r="G187" s="65"/>
      <c r="H187" s="69"/>
      <c r="I187" s="70"/>
      <c r="J187" s="70"/>
      <c r="K187" s="34" t="s">
        <v>65</v>
      </c>
      <c r="L187" s="77">
        <v>187</v>
      </c>
      <c r="M187" s="77"/>
      <c r="N187" s="72"/>
      <c r="O187" s="79" t="s">
        <v>350</v>
      </c>
      <c r="P187" s="81">
        <v>43635.969872685186</v>
      </c>
      <c r="Q187" s="79" t="s">
        <v>404</v>
      </c>
      <c r="R187" s="79"/>
      <c r="S187" s="79"/>
      <c r="T187" s="79" t="s">
        <v>514</v>
      </c>
      <c r="U187" s="79"/>
      <c r="V187" s="83" t="s">
        <v>624</v>
      </c>
      <c r="W187" s="81">
        <v>43635.969872685186</v>
      </c>
      <c r="X187" s="83" t="s">
        <v>775</v>
      </c>
      <c r="Y187" s="79"/>
      <c r="Z187" s="79"/>
      <c r="AA187" s="85" t="s">
        <v>1003</v>
      </c>
      <c r="AB187" s="79"/>
      <c r="AC187" s="79" t="b">
        <v>0</v>
      </c>
      <c r="AD187" s="79">
        <v>0</v>
      </c>
      <c r="AE187" s="85" t="s">
        <v>1111</v>
      </c>
      <c r="AF187" s="79" t="b">
        <v>0</v>
      </c>
      <c r="AG187" s="79" t="s">
        <v>1119</v>
      </c>
      <c r="AH187" s="79"/>
      <c r="AI187" s="85" t="s">
        <v>1111</v>
      </c>
      <c r="AJ187" s="79" t="b">
        <v>0</v>
      </c>
      <c r="AK187" s="79">
        <v>282</v>
      </c>
      <c r="AL187" s="85" t="s">
        <v>1068</v>
      </c>
      <c r="AM187" s="79" t="s">
        <v>1126</v>
      </c>
      <c r="AN187" s="79" t="b">
        <v>0</v>
      </c>
      <c r="AO187" s="85" t="s">
        <v>1068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308</v>
      </c>
      <c r="B188" s="64" t="s">
        <v>333</v>
      </c>
      <c r="C188" s="65" t="s">
        <v>2758</v>
      </c>
      <c r="D188" s="66">
        <v>3</v>
      </c>
      <c r="E188" s="67" t="s">
        <v>132</v>
      </c>
      <c r="F188" s="68">
        <v>32</v>
      </c>
      <c r="G188" s="65"/>
      <c r="H188" s="69"/>
      <c r="I188" s="70"/>
      <c r="J188" s="70"/>
      <c r="K188" s="34" t="s">
        <v>65</v>
      </c>
      <c r="L188" s="77">
        <v>188</v>
      </c>
      <c r="M188" s="77"/>
      <c r="N188" s="72"/>
      <c r="O188" s="79" t="s">
        <v>350</v>
      </c>
      <c r="P188" s="81">
        <v>43635.969872685186</v>
      </c>
      <c r="Q188" s="79" t="s">
        <v>404</v>
      </c>
      <c r="R188" s="79"/>
      <c r="S188" s="79"/>
      <c r="T188" s="79" t="s">
        <v>514</v>
      </c>
      <c r="U188" s="79"/>
      <c r="V188" s="83" t="s">
        <v>624</v>
      </c>
      <c r="W188" s="81">
        <v>43635.969872685186</v>
      </c>
      <c r="X188" s="83" t="s">
        <v>775</v>
      </c>
      <c r="Y188" s="79"/>
      <c r="Z188" s="79"/>
      <c r="AA188" s="85" t="s">
        <v>1003</v>
      </c>
      <c r="AB188" s="79"/>
      <c r="AC188" s="79" t="b">
        <v>0</v>
      </c>
      <c r="AD188" s="79">
        <v>0</v>
      </c>
      <c r="AE188" s="85" t="s">
        <v>1111</v>
      </c>
      <c r="AF188" s="79" t="b">
        <v>0</v>
      </c>
      <c r="AG188" s="79" t="s">
        <v>1119</v>
      </c>
      <c r="AH188" s="79"/>
      <c r="AI188" s="85" t="s">
        <v>1111</v>
      </c>
      <c r="AJ188" s="79" t="b">
        <v>0</v>
      </c>
      <c r="AK188" s="79">
        <v>282</v>
      </c>
      <c r="AL188" s="85" t="s">
        <v>1068</v>
      </c>
      <c r="AM188" s="79" t="s">
        <v>1126</v>
      </c>
      <c r="AN188" s="79" t="b">
        <v>0</v>
      </c>
      <c r="AO188" s="85" t="s">
        <v>1068</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v>0</v>
      </c>
      <c r="BE188" s="49">
        <v>0</v>
      </c>
      <c r="BF188" s="48">
        <v>1</v>
      </c>
      <c r="BG188" s="49">
        <v>4.545454545454546</v>
      </c>
      <c r="BH188" s="48">
        <v>0</v>
      </c>
      <c r="BI188" s="49">
        <v>0</v>
      </c>
      <c r="BJ188" s="48">
        <v>21</v>
      </c>
      <c r="BK188" s="49">
        <v>95.45454545454545</v>
      </c>
      <c r="BL188" s="48">
        <v>22</v>
      </c>
    </row>
    <row r="189" spans="1:64" ht="15">
      <c r="A189" s="64" t="s">
        <v>309</v>
      </c>
      <c r="B189" s="64" t="s">
        <v>345</v>
      </c>
      <c r="C189" s="65" t="s">
        <v>2758</v>
      </c>
      <c r="D189" s="66">
        <v>3</v>
      </c>
      <c r="E189" s="67" t="s">
        <v>132</v>
      </c>
      <c r="F189" s="68">
        <v>32</v>
      </c>
      <c r="G189" s="65"/>
      <c r="H189" s="69"/>
      <c r="I189" s="70"/>
      <c r="J189" s="70"/>
      <c r="K189" s="34" t="s">
        <v>65</v>
      </c>
      <c r="L189" s="77">
        <v>189</v>
      </c>
      <c r="M189" s="77"/>
      <c r="N189" s="72"/>
      <c r="O189" s="79" t="s">
        <v>350</v>
      </c>
      <c r="P189" s="81">
        <v>43636.00413194444</v>
      </c>
      <c r="Q189" s="79" t="s">
        <v>414</v>
      </c>
      <c r="R189" s="83" t="s">
        <v>485</v>
      </c>
      <c r="S189" s="79" t="s">
        <v>503</v>
      </c>
      <c r="T189" s="79" t="s">
        <v>508</v>
      </c>
      <c r="U189" s="79"/>
      <c r="V189" s="83" t="s">
        <v>625</v>
      </c>
      <c r="W189" s="81">
        <v>43636.00413194444</v>
      </c>
      <c r="X189" s="83" t="s">
        <v>776</v>
      </c>
      <c r="Y189" s="79"/>
      <c r="Z189" s="79"/>
      <c r="AA189" s="85" t="s">
        <v>1004</v>
      </c>
      <c r="AB189" s="79"/>
      <c r="AC189" s="79" t="b">
        <v>0</v>
      </c>
      <c r="AD189" s="79">
        <v>1</v>
      </c>
      <c r="AE189" s="85" t="s">
        <v>1111</v>
      </c>
      <c r="AF189" s="79" t="b">
        <v>0</v>
      </c>
      <c r="AG189" s="79" t="s">
        <v>1119</v>
      </c>
      <c r="AH189" s="79"/>
      <c r="AI189" s="85" t="s">
        <v>1111</v>
      </c>
      <c r="AJ189" s="79" t="b">
        <v>0</v>
      </c>
      <c r="AK189" s="79">
        <v>1</v>
      </c>
      <c r="AL189" s="85" t="s">
        <v>1111</v>
      </c>
      <c r="AM189" s="79" t="s">
        <v>1127</v>
      </c>
      <c r="AN189" s="79" t="b">
        <v>0</v>
      </c>
      <c r="AO189" s="85" t="s">
        <v>1004</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3</v>
      </c>
      <c r="BC189" s="78" t="str">
        <f>REPLACE(INDEX(GroupVertices[Group],MATCH(Edges[[#This Row],[Vertex 2]],GroupVertices[Vertex],0)),1,1,"")</f>
        <v>3</v>
      </c>
      <c r="BD189" s="48"/>
      <c r="BE189" s="49"/>
      <c r="BF189" s="48"/>
      <c r="BG189" s="49"/>
      <c r="BH189" s="48"/>
      <c r="BI189" s="49"/>
      <c r="BJ189" s="48"/>
      <c r="BK189" s="49"/>
      <c r="BL189" s="48"/>
    </row>
    <row r="190" spans="1:64" ht="15">
      <c r="A190" s="64" t="s">
        <v>310</v>
      </c>
      <c r="B190" s="64" t="s">
        <v>312</v>
      </c>
      <c r="C190" s="65" t="s">
        <v>2758</v>
      </c>
      <c r="D190" s="66">
        <v>3</v>
      </c>
      <c r="E190" s="67" t="s">
        <v>132</v>
      </c>
      <c r="F190" s="68">
        <v>32</v>
      </c>
      <c r="G190" s="65"/>
      <c r="H190" s="69"/>
      <c r="I190" s="70"/>
      <c r="J190" s="70"/>
      <c r="K190" s="34" t="s">
        <v>65</v>
      </c>
      <c r="L190" s="77">
        <v>190</v>
      </c>
      <c r="M190" s="77"/>
      <c r="N190" s="72"/>
      <c r="O190" s="79" t="s">
        <v>350</v>
      </c>
      <c r="P190" s="81">
        <v>43636.01598379629</v>
      </c>
      <c r="Q190" s="79" t="s">
        <v>382</v>
      </c>
      <c r="R190" s="79"/>
      <c r="S190" s="79"/>
      <c r="T190" s="79"/>
      <c r="U190" s="79"/>
      <c r="V190" s="83" t="s">
        <v>626</v>
      </c>
      <c r="W190" s="81">
        <v>43636.01598379629</v>
      </c>
      <c r="X190" s="83" t="s">
        <v>777</v>
      </c>
      <c r="Y190" s="79"/>
      <c r="Z190" s="79"/>
      <c r="AA190" s="85" t="s">
        <v>1005</v>
      </c>
      <c r="AB190" s="79"/>
      <c r="AC190" s="79" t="b">
        <v>0</v>
      </c>
      <c r="AD190" s="79">
        <v>0</v>
      </c>
      <c r="AE190" s="85" t="s">
        <v>1111</v>
      </c>
      <c r="AF190" s="79" t="b">
        <v>0</v>
      </c>
      <c r="AG190" s="79" t="s">
        <v>1119</v>
      </c>
      <c r="AH190" s="79"/>
      <c r="AI190" s="85" t="s">
        <v>1111</v>
      </c>
      <c r="AJ190" s="79" t="b">
        <v>0</v>
      </c>
      <c r="AK190" s="79">
        <v>21</v>
      </c>
      <c r="AL190" s="85" t="s">
        <v>1031</v>
      </c>
      <c r="AM190" s="79" t="s">
        <v>1127</v>
      </c>
      <c r="AN190" s="79" t="b">
        <v>0</v>
      </c>
      <c r="AO190" s="85" t="s">
        <v>1031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310</v>
      </c>
      <c r="B191" s="64" t="s">
        <v>315</v>
      </c>
      <c r="C191" s="65" t="s">
        <v>2758</v>
      </c>
      <c r="D191" s="66">
        <v>3</v>
      </c>
      <c r="E191" s="67" t="s">
        <v>132</v>
      </c>
      <c r="F191" s="68">
        <v>32</v>
      </c>
      <c r="G191" s="65"/>
      <c r="H191" s="69"/>
      <c r="I191" s="70"/>
      <c r="J191" s="70"/>
      <c r="K191" s="34" t="s">
        <v>65</v>
      </c>
      <c r="L191" s="77">
        <v>191</v>
      </c>
      <c r="M191" s="77"/>
      <c r="N191" s="72"/>
      <c r="O191" s="79" t="s">
        <v>350</v>
      </c>
      <c r="P191" s="81">
        <v>43636.01598379629</v>
      </c>
      <c r="Q191" s="79" t="s">
        <v>382</v>
      </c>
      <c r="R191" s="79"/>
      <c r="S191" s="79"/>
      <c r="T191" s="79"/>
      <c r="U191" s="79"/>
      <c r="V191" s="83" t="s">
        <v>626</v>
      </c>
      <c r="W191" s="81">
        <v>43636.01598379629</v>
      </c>
      <c r="X191" s="83" t="s">
        <v>777</v>
      </c>
      <c r="Y191" s="79"/>
      <c r="Z191" s="79"/>
      <c r="AA191" s="85" t="s">
        <v>1005</v>
      </c>
      <c r="AB191" s="79"/>
      <c r="AC191" s="79" t="b">
        <v>0</v>
      </c>
      <c r="AD191" s="79">
        <v>0</v>
      </c>
      <c r="AE191" s="85" t="s">
        <v>1111</v>
      </c>
      <c r="AF191" s="79" t="b">
        <v>0</v>
      </c>
      <c r="AG191" s="79" t="s">
        <v>1119</v>
      </c>
      <c r="AH191" s="79"/>
      <c r="AI191" s="85" t="s">
        <v>1111</v>
      </c>
      <c r="AJ191" s="79" t="b">
        <v>0</v>
      </c>
      <c r="AK191" s="79">
        <v>21</v>
      </c>
      <c r="AL191" s="85" t="s">
        <v>1031</v>
      </c>
      <c r="AM191" s="79" t="s">
        <v>1127</v>
      </c>
      <c r="AN191" s="79" t="b">
        <v>0</v>
      </c>
      <c r="AO191" s="85" t="s">
        <v>1031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1</v>
      </c>
      <c r="BG191" s="49">
        <v>4.761904761904762</v>
      </c>
      <c r="BH191" s="48">
        <v>0</v>
      </c>
      <c r="BI191" s="49">
        <v>0</v>
      </c>
      <c r="BJ191" s="48">
        <v>20</v>
      </c>
      <c r="BK191" s="49">
        <v>95.23809523809524</v>
      </c>
      <c r="BL191" s="48">
        <v>21</v>
      </c>
    </row>
    <row r="192" spans="1:64" ht="15">
      <c r="A192" s="64" t="s">
        <v>311</v>
      </c>
      <c r="B192" s="64" t="s">
        <v>337</v>
      </c>
      <c r="C192" s="65" t="s">
        <v>2758</v>
      </c>
      <c r="D192" s="66">
        <v>3</v>
      </c>
      <c r="E192" s="67" t="s">
        <v>132</v>
      </c>
      <c r="F192" s="68">
        <v>32</v>
      </c>
      <c r="G192" s="65"/>
      <c r="H192" s="69"/>
      <c r="I192" s="70"/>
      <c r="J192" s="70"/>
      <c r="K192" s="34" t="s">
        <v>65</v>
      </c>
      <c r="L192" s="77">
        <v>192</v>
      </c>
      <c r="M192" s="77"/>
      <c r="N192" s="72"/>
      <c r="O192" s="79" t="s">
        <v>350</v>
      </c>
      <c r="P192" s="81">
        <v>43629.02292824074</v>
      </c>
      <c r="Q192" s="79" t="s">
        <v>415</v>
      </c>
      <c r="R192" s="83" t="s">
        <v>477</v>
      </c>
      <c r="S192" s="79" t="s">
        <v>499</v>
      </c>
      <c r="T192" s="79" t="s">
        <v>508</v>
      </c>
      <c r="U192" s="79"/>
      <c r="V192" s="83" t="s">
        <v>627</v>
      </c>
      <c r="W192" s="81">
        <v>43629.02292824074</v>
      </c>
      <c r="X192" s="83" t="s">
        <v>778</v>
      </c>
      <c r="Y192" s="79"/>
      <c r="Z192" s="79"/>
      <c r="AA192" s="85" t="s">
        <v>1006</v>
      </c>
      <c r="AB192" s="79"/>
      <c r="AC192" s="79" t="b">
        <v>0</v>
      </c>
      <c r="AD192" s="79">
        <v>62</v>
      </c>
      <c r="AE192" s="85" t="s">
        <v>1111</v>
      </c>
      <c r="AF192" s="79" t="b">
        <v>0</v>
      </c>
      <c r="AG192" s="79" t="s">
        <v>1119</v>
      </c>
      <c r="AH192" s="79"/>
      <c r="AI192" s="85" t="s">
        <v>1111</v>
      </c>
      <c r="AJ192" s="79" t="b">
        <v>0</v>
      </c>
      <c r="AK192" s="79">
        <v>18</v>
      </c>
      <c r="AL192" s="85" t="s">
        <v>1111</v>
      </c>
      <c r="AM192" s="79" t="s">
        <v>1128</v>
      </c>
      <c r="AN192" s="79" t="b">
        <v>0</v>
      </c>
      <c r="AO192" s="85" t="s">
        <v>1006</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3</v>
      </c>
      <c r="BC192" s="78" t="str">
        <f>REPLACE(INDEX(GroupVertices[Group],MATCH(Edges[[#This Row],[Vertex 2]],GroupVertices[Vertex],0)),1,1,"")</f>
        <v>3</v>
      </c>
      <c r="BD192" s="48">
        <v>2</v>
      </c>
      <c r="BE192" s="49">
        <v>16.666666666666668</v>
      </c>
      <c r="BF192" s="48">
        <v>0</v>
      </c>
      <c r="BG192" s="49">
        <v>0</v>
      </c>
      <c r="BH192" s="48">
        <v>0</v>
      </c>
      <c r="BI192" s="49">
        <v>0</v>
      </c>
      <c r="BJ192" s="48">
        <v>10</v>
      </c>
      <c r="BK192" s="49">
        <v>83.33333333333333</v>
      </c>
      <c r="BL192" s="48">
        <v>12</v>
      </c>
    </row>
    <row r="193" spans="1:64" ht="15">
      <c r="A193" s="64" t="s">
        <v>312</v>
      </c>
      <c r="B193" s="64" t="s">
        <v>337</v>
      </c>
      <c r="C193" s="65" t="s">
        <v>2758</v>
      </c>
      <c r="D193" s="66">
        <v>3</v>
      </c>
      <c r="E193" s="67" t="s">
        <v>132</v>
      </c>
      <c r="F193" s="68">
        <v>32</v>
      </c>
      <c r="G193" s="65"/>
      <c r="H193" s="69"/>
      <c r="I193" s="70"/>
      <c r="J193" s="70"/>
      <c r="K193" s="34" t="s">
        <v>65</v>
      </c>
      <c r="L193" s="77">
        <v>193</v>
      </c>
      <c r="M193" s="77"/>
      <c r="N193" s="72"/>
      <c r="O193" s="79" t="s">
        <v>350</v>
      </c>
      <c r="P193" s="81">
        <v>43629.02394675926</v>
      </c>
      <c r="Q193" s="79" t="s">
        <v>357</v>
      </c>
      <c r="R193" s="83" t="s">
        <v>477</v>
      </c>
      <c r="S193" s="79" t="s">
        <v>499</v>
      </c>
      <c r="T193" s="79" t="s">
        <v>508</v>
      </c>
      <c r="U193" s="79"/>
      <c r="V193" s="83" t="s">
        <v>628</v>
      </c>
      <c r="W193" s="81">
        <v>43629.02394675926</v>
      </c>
      <c r="X193" s="83" t="s">
        <v>779</v>
      </c>
      <c r="Y193" s="79"/>
      <c r="Z193" s="79"/>
      <c r="AA193" s="85" t="s">
        <v>1007</v>
      </c>
      <c r="AB193" s="79"/>
      <c r="AC193" s="79" t="b">
        <v>0</v>
      </c>
      <c r="AD193" s="79">
        <v>0</v>
      </c>
      <c r="AE193" s="85" t="s">
        <v>1111</v>
      </c>
      <c r="AF193" s="79" t="b">
        <v>0</v>
      </c>
      <c r="AG193" s="79" t="s">
        <v>1119</v>
      </c>
      <c r="AH193" s="79"/>
      <c r="AI193" s="85" t="s">
        <v>1111</v>
      </c>
      <c r="AJ193" s="79" t="b">
        <v>0</v>
      </c>
      <c r="AK193" s="79">
        <v>18</v>
      </c>
      <c r="AL193" s="85" t="s">
        <v>1006</v>
      </c>
      <c r="AM193" s="79" t="s">
        <v>1128</v>
      </c>
      <c r="AN193" s="79" t="b">
        <v>0</v>
      </c>
      <c r="AO193" s="85" t="s">
        <v>1006</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3</v>
      </c>
      <c r="BD193" s="48">
        <v>2</v>
      </c>
      <c r="BE193" s="49">
        <v>14.285714285714286</v>
      </c>
      <c r="BF193" s="48">
        <v>0</v>
      </c>
      <c r="BG193" s="49">
        <v>0</v>
      </c>
      <c r="BH193" s="48">
        <v>0</v>
      </c>
      <c r="BI193" s="49">
        <v>0</v>
      </c>
      <c r="BJ193" s="48">
        <v>12</v>
      </c>
      <c r="BK193" s="49">
        <v>85.71428571428571</v>
      </c>
      <c r="BL193" s="48">
        <v>14</v>
      </c>
    </row>
    <row r="194" spans="1:64" ht="15">
      <c r="A194" s="64" t="s">
        <v>312</v>
      </c>
      <c r="B194" s="64" t="s">
        <v>346</v>
      </c>
      <c r="C194" s="65" t="s">
        <v>2758</v>
      </c>
      <c r="D194" s="66">
        <v>3</v>
      </c>
      <c r="E194" s="67" t="s">
        <v>132</v>
      </c>
      <c r="F194" s="68">
        <v>32</v>
      </c>
      <c r="G194" s="65"/>
      <c r="H194" s="69"/>
      <c r="I194" s="70"/>
      <c r="J194" s="70"/>
      <c r="K194" s="34" t="s">
        <v>65</v>
      </c>
      <c r="L194" s="77">
        <v>194</v>
      </c>
      <c r="M194" s="77"/>
      <c r="N194" s="72"/>
      <c r="O194" s="79" t="s">
        <v>350</v>
      </c>
      <c r="P194" s="81">
        <v>43630.76583333333</v>
      </c>
      <c r="Q194" s="79" t="s">
        <v>416</v>
      </c>
      <c r="R194" s="79"/>
      <c r="S194" s="79"/>
      <c r="T194" s="79" t="s">
        <v>508</v>
      </c>
      <c r="U194" s="79"/>
      <c r="V194" s="83" t="s">
        <v>628</v>
      </c>
      <c r="W194" s="81">
        <v>43630.76583333333</v>
      </c>
      <c r="X194" s="83" t="s">
        <v>780</v>
      </c>
      <c r="Y194" s="79"/>
      <c r="Z194" s="79"/>
      <c r="AA194" s="85" t="s">
        <v>1008</v>
      </c>
      <c r="AB194" s="79"/>
      <c r="AC194" s="79" t="b">
        <v>0</v>
      </c>
      <c r="AD194" s="79">
        <v>185</v>
      </c>
      <c r="AE194" s="85" t="s">
        <v>1111</v>
      </c>
      <c r="AF194" s="79" t="b">
        <v>0</v>
      </c>
      <c r="AG194" s="79" t="s">
        <v>1119</v>
      </c>
      <c r="AH194" s="79"/>
      <c r="AI194" s="85" t="s">
        <v>1111</v>
      </c>
      <c r="AJ194" s="79" t="b">
        <v>0</v>
      </c>
      <c r="AK194" s="79">
        <v>43</v>
      </c>
      <c r="AL194" s="85" t="s">
        <v>1111</v>
      </c>
      <c r="AM194" s="79" t="s">
        <v>1128</v>
      </c>
      <c r="AN194" s="79" t="b">
        <v>0</v>
      </c>
      <c r="AO194" s="85" t="s">
        <v>1008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312</v>
      </c>
      <c r="B195" s="64" t="s">
        <v>347</v>
      </c>
      <c r="C195" s="65" t="s">
        <v>2758</v>
      </c>
      <c r="D195" s="66">
        <v>3</v>
      </c>
      <c r="E195" s="67" t="s">
        <v>132</v>
      </c>
      <c r="F195" s="68">
        <v>32</v>
      </c>
      <c r="G195" s="65"/>
      <c r="H195" s="69"/>
      <c r="I195" s="70"/>
      <c r="J195" s="70"/>
      <c r="K195" s="34" t="s">
        <v>65</v>
      </c>
      <c r="L195" s="77">
        <v>195</v>
      </c>
      <c r="M195" s="77"/>
      <c r="N195" s="72"/>
      <c r="O195" s="79" t="s">
        <v>350</v>
      </c>
      <c r="P195" s="81">
        <v>43630.76583333333</v>
      </c>
      <c r="Q195" s="79" t="s">
        <v>416</v>
      </c>
      <c r="R195" s="79"/>
      <c r="S195" s="79"/>
      <c r="T195" s="79" t="s">
        <v>508</v>
      </c>
      <c r="U195" s="79"/>
      <c r="V195" s="83" t="s">
        <v>628</v>
      </c>
      <c r="W195" s="81">
        <v>43630.76583333333</v>
      </c>
      <c r="X195" s="83" t="s">
        <v>780</v>
      </c>
      <c r="Y195" s="79"/>
      <c r="Z195" s="79"/>
      <c r="AA195" s="85" t="s">
        <v>1008</v>
      </c>
      <c r="AB195" s="79"/>
      <c r="AC195" s="79" t="b">
        <v>0</v>
      </c>
      <c r="AD195" s="79">
        <v>185</v>
      </c>
      <c r="AE195" s="85" t="s">
        <v>1111</v>
      </c>
      <c r="AF195" s="79" t="b">
        <v>0</v>
      </c>
      <c r="AG195" s="79" t="s">
        <v>1119</v>
      </c>
      <c r="AH195" s="79"/>
      <c r="AI195" s="85" t="s">
        <v>1111</v>
      </c>
      <c r="AJ195" s="79" t="b">
        <v>0</v>
      </c>
      <c r="AK195" s="79">
        <v>43</v>
      </c>
      <c r="AL195" s="85" t="s">
        <v>1111</v>
      </c>
      <c r="AM195" s="79" t="s">
        <v>1128</v>
      </c>
      <c r="AN195" s="79" t="b">
        <v>0</v>
      </c>
      <c r="AO195" s="85" t="s">
        <v>1008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v>2</v>
      </c>
      <c r="BE195" s="49">
        <v>4.651162790697675</v>
      </c>
      <c r="BF195" s="48">
        <v>2</v>
      </c>
      <c r="BG195" s="49">
        <v>4.651162790697675</v>
      </c>
      <c r="BH195" s="48">
        <v>0</v>
      </c>
      <c r="BI195" s="49">
        <v>0</v>
      </c>
      <c r="BJ195" s="48">
        <v>39</v>
      </c>
      <c r="BK195" s="49">
        <v>90.69767441860465</v>
      </c>
      <c r="BL195" s="48">
        <v>43</v>
      </c>
    </row>
    <row r="196" spans="1:64" ht="15">
      <c r="A196" s="64" t="s">
        <v>313</v>
      </c>
      <c r="B196" s="64" t="s">
        <v>341</v>
      </c>
      <c r="C196" s="65" t="s">
        <v>2758</v>
      </c>
      <c r="D196" s="66">
        <v>3</v>
      </c>
      <c r="E196" s="67" t="s">
        <v>132</v>
      </c>
      <c r="F196" s="68">
        <v>32</v>
      </c>
      <c r="G196" s="65"/>
      <c r="H196" s="69"/>
      <c r="I196" s="70"/>
      <c r="J196" s="70"/>
      <c r="K196" s="34" t="s">
        <v>65</v>
      </c>
      <c r="L196" s="77">
        <v>196</v>
      </c>
      <c r="M196" s="77"/>
      <c r="N196" s="72"/>
      <c r="O196" s="79" t="s">
        <v>350</v>
      </c>
      <c r="P196" s="81">
        <v>43634.7596875</v>
      </c>
      <c r="Q196" s="79" t="s">
        <v>417</v>
      </c>
      <c r="R196" s="79"/>
      <c r="S196" s="79"/>
      <c r="T196" s="79"/>
      <c r="U196" s="79"/>
      <c r="V196" s="83" t="s">
        <v>629</v>
      </c>
      <c r="W196" s="81">
        <v>43634.7596875</v>
      </c>
      <c r="X196" s="83" t="s">
        <v>781</v>
      </c>
      <c r="Y196" s="79"/>
      <c r="Z196" s="79"/>
      <c r="AA196" s="85" t="s">
        <v>1009</v>
      </c>
      <c r="AB196" s="79"/>
      <c r="AC196" s="79" t="b">
        <v>0</v>
      </c>
      <c r="AD196" s="79">
        <v>0</v>
      </c>
      <c r="AE196" s="85" t="s">
        <v>1111</v>
      </c>
      <c r="AF196" s="79" t="b">
        <v>0</v>
      </c>
      <c r="AG196" s="79" t="s">
        <v>1119</v>
      </c>
      <c r="AH196" s="79"/>
      <c r="AI196" s="85" t="s">
        <v>1111</v>
      </c>
      <c r="AJ196" s="79" t="b">
        <v>0</v>
      </c>
      <c r="AK196" s="79">
        <v>7</v>
      </c>
      <c r="AL196" s="85" t="s">
        <v>1010</v>
      </c>
      <c r="AM196" s="79" t="s">
        <v>1128</v>
      </c>
      <c r="AN196" s="79" t="b">
        <v>0</v>
      </c>
      <c r="AO196" s="85" t="s">
        <v>1010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312</v>
      </c>
      <c r="B197" s="64" t="s">
        <v>341</v>
      </c>
      <c r="C197" s="65" t="s">
        <v>2758</v>
      </c>
      <c r="D197" s="66">
        <v>3</v>
      </c>
      <c r="E197" s="67" t="s">
        <v>132</v>
      </c>
      <c r="F197" s="68">
        <v>32</v>
      </c>
      <c r="G197" s="65"/>
      <c r="H197" s="69"/>
      <c r="I197" s="70"/>
      <c r="J197" s="70"/>
      <c r="K197" s="34" t="s">
        <v>65</v>
      </c>
      <c r="L197" s="77">
        <v>197</v>
      </c>
      <c r="M197" s="77"/>
      <c r="N197" s="72"/>
      <c r="O197" s="79" t="s">
        <v>350</v>
      </c>
      <c r="P197" s="81">
        <v>43634.25803240741</v>
      </c>
      <c r="Q197" s="79" t="s">
        <v>418</v>
      </c>
      <c r="R197" s="79"/>
      <c r="S197" s="79"/>
      <c r="T197" s="79" t="s">
        <v>517</v>
      </c>
      <c r="U197" s="79"/>
      <c r="V197" s="83" t="s">
        <v>628</v>
      </c>
      <c r="W197" s="81">
        <v>43634.25803240741</v>
      </c>
      <c r="X197" s="83" t="s">
        <v>782</v>
      </c>
      <c r="Y197" s="79"/>
      <c r="Z197" s="79"/>
      <c r="AA197" s="85" t="s">
        <v>1010</v>
      </c>
      <c r="AB197" s="79"/>
      <c r="AC197" s="79" t="b">
        <v>0</v>
      </c>
      <c r="AD197" s="79">
        <v>14</v>
      </c>
      <c r="AE197" s="85" t="s">
        <v>1111</v>
      </c>
      <c r="AF197" s="79" t="b">
        <v>0</v>
      </c>
      <c r="AG197" s="79" t="s">
        <v>1119</v>
      </c>
      <c r="AH197" s="79"/>
      <c r="AI197" s="85" t="s">
        <v>1111</v>
      </c>
      <c r="AJ197" s="79" t="b">
        <v>0</v>
      </c>
      <c r="AK197" s="79">
        <v>7</v>
      </c>
      <c r="AL197" s="85" t="s">
        <v>1111</v>
      </c>
      <c r="AM197" s="79" t="s">
        <v>1127</v>
      </c>
      <c r="AN197" s="79" t="b">
        <v>0</v>
      </c>
      <c r="AO197" s="85" t="s">
        <v>1010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312</v>
      </c>
      <c r="B198" s="64" t="s">
        <v>348</v>
      </c>
      <c r="C198" s="65" t="s">
        <v>2758</v>
      </c>
      <c r="D198" s="66">
        <v>3</v>
      </c>
      <c r="E198" s="67" t="s">
        <v>132</v>
      </c>
      <c r="F198" s="68">
        <v>32</v>
      </c>
      <c r="G198" s="65"/>
      <c r="H198" s="69"/>
      <c r="I198" s="70"/>
      <c r="J198" s="70"/>
      <c r="K198" s="34" t="s">
        <v>65</v>
      </c>
      <c r="L198" s="77">
        <v>198</v>
      </c>
      <c r="M198" s="77"/>
      <c r="N198" s="72"/>
      <c r="O198" s="79" t="s">
        <v>350</v>
      </c>
      <c r="P198" s="81">
        <v>43634.752222222225</v>
      </c>
      <c r="Q198" s="79" t="s">
        <v>419</v>
      </c>
      <c r="R198" s="79"/>
      <c r="S198" s="79"/>
      <c r="T198" s="79" t="s">
        <v>508</v>
      </c>
      <c r="U198" s="83" t="s">
        <v>530</v>
      </c>
      <c r="V198" s="83" t="s">
        <v>530</v>
      </c>
      <c r="W198" s="81">
        <v>43634.752222222225</v>
      </c>
      <c r="X198" s="83" t="s">
        <v>783</v>
      </c>
      <c r="Y198" s="79"/>
      <c r="Z198" s="79"/>
      <c r="AA198" s="85" t="s">
        <v>1011</v>
      </c>
      <c r="AB198" s="79"/>
      <c r="AC198" s="79" t="b">
        <v>0</v>
      </c>
      <c r="AD198" s="79">
        <v>7</v>
      </c>
      <c r="AE198" s="85" t="s">
        <v>1111</v>
      </c>
      <c r="AF198" s="79" t="b">
        <v>0</v>
      </c>
      <c r="AG198" s="79" t="s">
        <v>1119</v>
      </c>
      <c r="AH198" s="79"/>
      <c r="AI198" s="85" t="s">
        <v>1111</v>
      </c>
      <c r="AJ198" s="79" t="b">
        <v>0</v>
      </c>
      <c r="AK198" s="79">
        <v>5</v>
      </c>
      <c r="AL198" s="85" t="s">
        <v>1111</v>
      </c>
      <c r="AM198" s="79" t="s">
        <v>1128</v>
      </c>
      <c r="AN198" s="79" t="b">
        <v>0</v>
      </c>
      <c r="AO198" s="85" t="s">
        <v>1011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12.5</v>
      </c>
      <c r="BF198" s="48">
        <v>0</v>
      </c>
      <c r="BG198" s="49">
        <v>0</v>
      </c>
      <c r="BH198" s="48">
        <v>0</v>
      </c>
      <c r="BI198" s="49">
        <v>0</v>
      </c>
      <c r="BJ198" s="48">
        <v>7</v>
      </c>
      <c r="BK198" s="49">
        <v>87.5</v>
      </c>
      <c r="BL198" s="48">
        <v>8</v>
      </c>
    </row>
    <row r="199" spans="1:64" ht="15">
      <c r="A199" s="64" t="s">
        <v>313</v>
      </c>
      <c r="B199" s="64" t="s">
        <v>312</v>
      </c>
      <c r="C199" s="65" t="s">
        <v>2762</v>
      </c>
      <c r="D199" s="66">
        <v>6.5</v>
      </c>
      <c r="E199" s="67" t="s">
        <v>136</v>
      </c>
      <c r="F199" s="68">
        <v>29.214285714285715</v>
      </c>
      <c r="G199" s="65"/>
      <c r="H199" s="69"/>
      <c r="I199" s="70"/>
      <c r="J199" s="70"/>
      <c r="K199" s="34" t="s">
        <v>66</v>
      </c>
      <c r="L199" s="77">
        <v>199</v>
      </c>
      <c r="M199" s="77"/>
      <c r="N199" s="72"/>
      <c r="O199" s="79" t="s">
        <v>350</v>
      </c>
      <c r="P199" s="81">
        <v>43634.75685185185</v>
      </c>
      <c r="Q199" s="79" t="s">
        <v>420</v>
      </c>
      <c r="R199" s="83" t="s">
        <v>478</v>
      </c>
      <c r="S199" s="79" t="s">
        <v>500</v>
      </c>
      <c r="T199" s="79" t="s">
        <v>518</v>
      </c>
      <c r="U199" s="79"/>
      <c r="V199" s="83" t="s">
        <v>629</v>
      </c>
      <c r="W199" s="81">
        <v>43634.75685185185</v>
      </c>
      <c r="X199" s="83" t="s">
        <v>784</v>
      </c>
      <c r="Y199" s="79"/>
      <c r="Z199" s="79"/>
      <c r="AA199" s="85" t="s">
        <v>1012</v>
      </c>
      <c r="AB199" s="79"/>
      <c r="AC199" s="79" t="b">
        <v>0</v>
      </c>
      <c r="AD199" s="79">
        <v>25</v>
      </c>
      <c r="AE199" s="85" t="s">
        <v>1111</v>
      </c>
      <c r="AF199" s="79" t="b">
        <v>1</v>
      </c>
      <c r="AG199" s="79" t="s">
        <v>1119</v>
      </c>
      <c r="AH199" s="79"/>
      <c r="AI199" s="85" t="s">
        <v>1073</v>
      </c>
      <c r="AJ199" s="79" t="b">
        <v>0</v>
      </c>
      <c r="AK199" s="79">
        <v>10</v>
      </c>
      <c r="AL199" s="85" t="s">
        <v>1111</v>
      </c>
      <c r="AM199" s="79" t="s">
        <v>1128</v>
      </c>
      <c r="AN199" s="79" t="b">
        <v>0</v>
      </c>
      <c r="AO199" s="85" t="s">
        <v>1012</v>
      </c>
      <c r="AP199" s="79" t="s">
        <v>176</v>
      </c>
      <c r="AQ199" s="79">
        <v>0</v>
      </c>
      <c r="AR199" s="79">
        <v>0</v>
      </c>
      <c r="AS199" s="79"/>
      <c r="AT199" s="79"/>
      <c r="AU199" s="79"/>
      <c r="AV199" s="79"/>
      <c r="AW199" s="79"/>
      <c r="AX199" s="79"/>
      <c r="AY199" s="79"/>
      <c r="AZ199" s="79"/>
      <c r="BA199">
        <v>4</v>
      </c>
      <c r="BB199" s="78" t="str">
        <f>REPLACE(INDEX(GroupVertices[Group],MATCH(Edges[[#This Row],[Vertex 1]],GroupVertices[Vertex],0)),1,1,"")</f>
        <v>2</v>
      </c>
      <c r="BC199" s="78" t="str">
        <f>REPLACE(INDEX(GroupVertices[Group],MATCH(Edges[[#This Row],[Vertex 2]],GroupVertices[Vertex],0)),1,1,"")</f>
        <v>2</v>
      </c>
      <c r="BD199" s="48">
        <v>2</v>
      </c>
      <c r="BE199" s="49">
        <v>4.081632653061225</v>
      </c>
      <c r="BF199" s="48">
        <v>1</v>
      </c>
      <c r="BG199" s="49">
        <v>2.0408163265306123</v>
      </c>
      <c r="BH199" s="48">
        <v>0</v>
      </c>
      <c r="BI199" s="49">
        <v>0</v>
      </c>
      <c r="BJ199" s="48">
        <v>46</v>
      </c>
      <c r="BK199" s="49">
        <v>93.87755102040816</v>
      </c>
      <c r="BL199" s="48">
        <v>49</v>
      </c>
    </row>
    <row r="200" spans="1:64" ht="15">
      <c r="A200" s="64" t="s">
        <v>313</v>
      </c>
      <c r="B200" s="64" t="s">
        <v>312</v>
      </c>
      <c r="C200" s="65" t="s">
        <v>2762</v>
      </c>
      <c r="D200" s="66">
        <v>6.5</v>
      </c>
      <c r="E200" s="67" t="s">
        <v>136</v>
      </c>
      <c r="F200" s="68">
        <v>29.214285714285715</v>
      </c>
      <c r="G200" s="65"/>
      <c r="H200" s="69"/>
      <c r="I200" s="70"/>
      <c r="J200" s="70"/>
      <c r="K200" s="34" t="s">
        <v>66</v>
      </c>
      <c r="L200" s="77">
        <v>200</v>
      </c>
      <c r="M200" s="77"/>
      <c r="N200" s="72"/>
      <c r="O200" s="79" t="s">
        <v>350</v>
      </c>
      <c r="P200" s="81">
        <v>43634.75902777778</v>
      </c>
      <c r="Q200" s="79" t="s">
        <v>356</v>
      </c>
      <c r="R200" s="83" t="s">
        <v>476</v>
      </c>
      <c r="S200" s="79" t="s">
        <v>498</v>
      </c>
      <c r="T200" s="79" t="s">
        <v>508</v>
      </c>
      <c r="U200" s="79"/>
      <c r="V200" s="83" t="s">
        <v>629</v>
      </c>
      <c r="W200" s="81">
        <v>43634.75902777778</v>
      </c>
      <c r="X200" s="83" t="s">
        <v>785</v>
      </c>
      <c r="Y200" s="79"/>
      <c r="Z200" s="79"/>
      <c r="AA200" s="85" t="s">
        <v>1013</v>
      </c>
      <c r="AB200" s="79"/>
      <c r="AC200" s="79" t="b">
        <v>0</v>
      </c>
      <c r="AD200" s="79">
        <v>0</v>
      </c>
      <c r="AE200" s="85" t="s">
        <v>1111</v>
      </c>
      <c r="AF200" s="79" t="b">
        <v>0</v>
      </c>
      <c r="AG200" s="79" t="s">
        <v>1119</v>
      </c>
      <c r="AH200" s="79"/>
      <c r="AI200" s="85" t="s">
        <v>1111</v>
      </c>
      <c r="AJ200" s="79" t="b">
        <v>0</v>
      </c>
      <c r="AK200" s="79">
        <v>91</v>
      </c>
      <c r="AL200" s="85" t="s">
        <v>1073</v>
      </c>
      <c r="AM200" s="79" t="s">
        <v>1128</v>
      </c>
      <c r="AN200" s="79" t="b">
        <v>0</v>
      </c>
      <c r="AO200" s="85" t="s">
        <v>1073</v>
      </c>
      <c r="AP200" s="79" t="s">
        <v>176</v>
      </c>
      <c r="AQ200" s="79">
        <v>0</v>
      </c>
      <c r="AR200" s="79">
        <v>0</v>
      </c>
      <c r="AS200" s="79"/>
      <c r="AT200" s="79"/>
      <c r="AU200" s="79"/>
      <c r="AV200" s="79"/>
      <c r="AW200" s="79"/>
      <c r="AX200" s="79"/>
      <c r="AY200" s="79"/>
      <c r="AZ200" s="79"/>
      <c r="BA200">
        <v>4</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11</v>
      </c>
      <c r="BK200" s="49">
        <v>100</v>
      </c>
      <c r="BL200" s="48">
        <v>11</v>
      </c>
    </row>
    <row r="201" spans="1:64" ht="15">
      <c r="A201" s="64" t="s">
        <v>313</v>
      </c>
      <c r="B201" s="64" t="s">
        <v>312</v>
      </c>
      <c r="C201" s="65" t="s">
        <v>2762</v>
      </c>
      <c r="D201" s="66">
        <v>6.5</v>
      </c>
      <c r="E201" s="67" t="s">
        <v>136</v>
      </c>
      <c r="F201" s="68">
        <v>29.214285714285715</v>
      </c>
      <c r="G201" s="65"/>
      <c r="H201" s="69"/>
      <c r="I201" s="70"/>
      <c r="J201" s="70"/>
      <c r="K201" s="34" t="s">
        <v>66</v>
      </c>
      <c r="L201" s="77">
        <v>201</v>
      </c>
      <c r="M201" s="77"/>
      <c r="N201" s="72"/>
      <c r="O201" s="79" t="s">
        <v>350</v>
      </c>
      <c r="P201" s="81">
        <v>43634.7596875</v>
      </c>
      <c r="Q201" s="79" t="s">
        <v>417</v>
      </c>
      <c r="R201" s="79"/>
      <c r="S201" s="79"/>
      <c r="T201" s="79"/>
      <c r="U201" s="79"/>
      <c r="V201" s="83" t="s">
        <v>629</v>
      </c>
      <c r="W201" s="81">
        <v>43634.7596875</v>
      </c>
      <c r="X201" s="83" t="s">
        <v>781</v>
      </c>
      <c r="Y201" s="79"/>
      <c r="Z201" s="79"/>
      <c r="AA201" s="85" t="s">
        <v>1009</v>
      </c>
      <c r="AB201" s="79"/>
      <c r="AC201" s="79" t="b">
        <v>0</v>
      </c>
      <c r="AD201" s="79">
        <v>0</v>
      </c>
      <c r="AE201" s="85" t="s">
        <v>1111</v>
      </c>
      <c r="AF201" s="79" t="b">
        <v>0</v>
      </c>
      <c r="AG201" s="79" t="s">
        <v>1119</v>
      </c>
      <c r="AH201" s="79"/>
      <c r="AI201" s="85" t="s">
        <v>1111</v>
      </c>
      <c r="AJ201" s="79" t="b">
        <v>0</v>
      </c>
      <c r="AK201" s="79">
        <v>7</v>
      </c>
      <c r="AL201" s="85" t="s">
        <v>1010</v>
      </c>
      <c r="AM201" s="79" t="s">
        <v>1128</v>
      </c>
      <c r="AN201" s="79" t="b">
        <v>0</v>
      </c>
      <c r="AO201" s="85" t="s">
        <v>1010</v>
      </c>
      <c r="AP201" s="79" t="s">
        <v>176</v>
      </c>
      <c r="AQ201" s="79">
        <v>0</v>
      </c>
      <c r="AR201" s="79">
        <v>0</v>
      </c>
      <c r="AS201" s="79"/>
      <c r="AT201" s="79"/>
      <c r="AU201" s="79"/>
      <c r="AV201" s="79"/>
      <c r="AW201" s="79"/>
      <c r="AX201" s="79"/>
      <c r="AY201" s="79"/>
      <c r="AZ201" s="79"/>
      <c r="BA201">
        <v>4</v>
      </c>
      <c r="BB201" s="78" t="str">
        <f>REPLACE(INDEX(GroupVertices[Group],MATCH(Edges[[#This Row],[Vertex 1]],GroupVertices[Vertex],0)),1,1,"")</f>
        <v>2</v>
      </c>
      <c r="BC201" s="78" t="str">
        <f>REPLACE(INDEX(GroupVertices[Group],MATCH(Edges[[#This Row],[Vertex 2]],GroupVertices[Vertex],0)),1,1,"")</f>
        <v>2</v>
      </c>
      <c r="BD201" s="48">
        <v>0</v>
      </c>
      <c r="BE201" s="49">
        <v>0</v>
      </c>
      <c r="BF201" s="48">
        <v>1</v>
      </c>
      <c r="BG201" s="49">
        <v>4.545454545454546</v>
      </c>
      <c r="BH201" s="48">
        <v>0</v>
      </c>
      <c r="BI201" s="49">
        <v>0</v>
      </c>
      <c r="BJ201" s="48">
        <v>21</v>
      </c>
      <c r="BK201" s="49">
        <v>95.45454545454545</v>
      </c>
      <c r="BL201" s="48">
        <v>22</v>
      </c>
    </row>
    <row r="202" spans="1:64" ht="15">
      <c r="A202" s="64" t="s">
        <v>313</v>
      </c>
      <c r="B202" s="64" t="s">
        <v>313</v>
      </c>
      <c r="C202" s="65" t="s">
        <v>2758</v>
      </c>
      <c r="D202" s="66">
        <v>3</v>
      </c>
      <c r="E202" s="67" t="s">
        <v>132</v>
      </c>
      <c r="F202" s="68">
        <v>32</v>
      </c>
      <c r="G202" s="65"/>
      <c r="H202" s="69"/>
      <c r="I202" s="70"/>
      <c r="J202" s="70"/>
      <c r="K202" s="34" t="s">
        <v>65</v>
      </c>
      <c r="L202" s="77">
        <v>202</v>
      </c>
      <c r="M202" s="77"/>
      <c r="N202" s="72"/>
      <c r="O202" s="79" t="s">
        <v>176</v>
      </c>
      <c r="P202" s="81">
        <v>43634.76269675926</v>
      </c>
      <c r="Q202" s="79" t="s">
        <v>421</v>
      </c>
      <c r="R202" s="83" t="s">
        <v>486</v>
      </c>
      <c r="S202" s="79" t="s">
        <v>500</v>
      </c>
      <c r="T202" s="79" t="s">
        <v>519</v>
      </c>
      <c r="U202" s="79"/>
      <c r="V202" s="83" t="s">
        <v>629</v>
      </c>
      <c r="W202" s="81">
        <v>43634.76269675926</v>
      </c>
      <c r="X202" s="83" t="s">
        <v>786</v>
      </c>
      <c r="Y202" s="79"/>
      <c r="Z202" s="79"/>
      <c r="AA202" s="85" t="s">
        <v>1014</v>
      </c>
      <c r="AB202" s="79"/>
      <c r="AC202" s="79" t="b">
        <v>0</v>
      </c>
      <c r="AD202" s="79">
        <v>3</v>
      </c>
      <c r="AE202" s="85" t="s">
        <v>1111</v>
      </c>
      <c r="AF202" s="79" t="b">
        <v>1</v>
      </c>
      <c r="AG202" s="79" t="s">
        <v>1119</v>
      </c>
      <c r="AH202" s="79"/>
      <c r="AI202" s="85" t="s">
        <v>1016</v>
      </c>
      <c r="AJ202" s="79" t="b">
        <v>0</v>
      </c>
      <c r="AK202" s="79">
        <v>0</v>
      </c>
      <c r="AL202" s="85" t="s">
        <v>1111</v>
      </c>
      <c r="AM202" s="79" t="s">
        <v>1128</v>
      </c>
      <c r="AN202" s="79" t="b">
        <v>0</v>
      </c>
      <c r="AO202" s="85" t="s">
        <v>1014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v>3</v>
      </c>
      <c r="BE202" s="49">
        <v>17.647058823529413</v>
      </c>
      <c r="BF202" s="48">
        <v>1</v>
      </c>
      <c r="BG202" s="49">
        <v>5.882352941176471</v>
      </c>
      <c r="BH202" s="48">
        <v>0</v>
      </c>
      <c r="BI202" s="49">
        <v>0</v>
      </c>
      <c r="BJ202" s="48">
        <v>13</v>
      </c>
      <c r="BK202" s="49">
        <v>76.47058823529412</v>
      </c>
      <c r="BL202" s="48">
        <v>17</v>
      </c>
    </row>
    <row r="203" spans="1:64" ht="15">
      <c r="A203" s="64" t="s">
        <v>313</v>
      </c>
      <c r="B203" s="64" t="s">
        <v>312</v>
      </c>
      <c r="C203" s="65" t="s">
        <v>2762</v>
      </c>
      <c r="D203" s="66">
        <v>6.5</v>
      </c>
      <c r="E203" s="67" t="s">
        <v>136</v>
      </c>
      <c r="F203" s="68">
        <v>29.214285714285715</v>
      </c>
      <c r="G203" s="65"/>
      <c r="H203" s="69"/>
      <c r="I203" s="70"/>
      <c r="J203" s="70"/>
      <c r="K203" s="34" t="s">
        <v>66</v>
      </c>
      <c r="L203" s="77">
        <v>203</v>
      </c>
      <c r="M203" s="77"/>
      <c r="N203" s="72"/>
      <c r="O203" s="79" t="s">
        <v>350</v>
      </c>
      <c r="P203" s="81">
        <v>43634.89377314815</v>
      </c>
      <c r="Q203" s="79" t="s">
        <v>388</v>
      </c>
      <c r="R203" s="79"/>
      <c r="S203" s="79"/>
      <c r="T203" s="79" t="s">
        <v>512</v>
      </c>
      <c r="U203" s="79"/>
      <c r="V203" s="83" t="s">
        <v>629</v>
      </c>
      <c r="W203" s="81">
        <v>43634.89377314815</v>
      </c>
      <c r="X203" s="83" t="s">
        <v>787</v>
      </c>
      <c r="Y203" s="79"/>
      <c r="Z203" s="79"/>
      <c r="AA203" s="85" t="s">
        <v>1015</v>
      </c>
      <c r="AB203" s="79"/>
      <c r="AC203" s="79" t="b">
        <v>0</v>
      </c>
      <c r="AD203" s="79">
        <v>0</v>
      </c>
      <c r="AE203" s="85" t="s">
        <v>1111</v>
      </c>
      <c r="AF203" s="79" t="b">
        <v>1</v>
      </c>
      <c r="AG203" s="79" t="s">
        <v>1119</v>
      </c>
      <c r="AH203" s="79"/>
      <c r="AI203" s="85" t="s">
        <v>1073</v>
      </c>
      <c r="AJ203" s="79" t="b">
        <v>0</v>
      </c>
      <c r="AK203" s="79">
        <v>10</v>
      </c>
      <c r="AL203" s="85" t="s">
        <v>1012</v>
      </c>
      <c r="AM203" s="79" t="s">
        <v>1128</v>
      </c>
      <c r="AN203" s="79" t="b">
        <v>0</v>
      </c>
      <c r="AO203" s="85" t="s">
        <v>1012</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2</v>
      </c>
      <c r="BC203" s="78" t="str">
        <f>REPLACE(INDEX(GroupVertices[Group],MATCH(Edges[[#This Row],[Vertex 2]],GroupVertices[Vertex],0)),1,1,"")</f>
        <v>2</v>
      </c>
      <c r="BD203" s="48">
        <v>1</v>
      </c>
      <c r="BE203" s="49">
        <v>4.166666666666667</v>
      </c>
      <c r="BF203" s="48">
        <v>0</v>
      </c>
      <c r="BG203" s="49">
        <v>0</v>
      </c>
      <c r="BH203" s="48">
        <v>0</v>
      </c>
      <c r="BI203" s="49">
        <v>0</v>
      </c>
      <c r="BJ203" s="48">
        <v>23</v>
      </c>
      <c r="BK203" s="49">
        <v>95.83333333333333</v>
      </c>
      <c r="BL203" s="48">
        <v>24</v>
      </c>
    </row>
    <row r="204" spans="1:64" ht="15">
      <c r="A204" s="64" t="s">
        <v>312</v>
      </c>
      <c r="B204" s="64" t="s">
        <v>313</v>
      </c>
      <c r="C204" s="65" t="s">
        <v>2762</v>
      </c>
      <c r="D204" s="66">
        <v>6.5</v>
      </c>
      <c r="E204" s="67" t="s">
        <v>136</v>
      </c>
      <c r="F204" s="68">
        <v>29.214285714285715</v>
      </c>
      <c r="G204" s="65"/>
      <c r="H204" s="69"/>
      <c r="I204" s="70"/>
      <c r="J204" s="70"/>
      <c r="K204" s="34" t="s">
        <v>66</v>
      </c>
      <c r="L204" s="77">
        <v>204</v>
      </c>
      <c r="M204" s="77"/>
      <c r="N204" s="72"/>
      <c r="O204" s="79" t="s">
        <v>350</v>
      </c>
      <c r="P204" s="81">
        <v>43631.10493055556</v>
      </c>
      <c r="Q204" s="79" t="s">
        <v>422</v>
      </c>
      <c r="R204" s="83" t="s">
        <v>487</v>
      </c>
      <c r="S204" s="79" t="s">
        <v>504</v>
      </c>
      <c r="T204" s="79" t="s">
        <v>508</v>
      </c>
      <c r="U204" s="79"/>
      <c r="V204" s="83" t="s">
        <v>628</v>
      </c>
      <c r="W204" s="81">
        <v>43631.10493055556</v>
      </c>
      <c r="X204" s="83" t="s">
        <v>788</v>
      </c>
      <c r="Y204" s="79"/>
      <c r="Z204" s="79"/>
      <c r="AA204" s="85" t="s">
        <v>1016</v>
      </c>
      <c r="AB204" s="79"/>
      <c r="AC204" s="79" t="b">
        <v>0</v>
      </c>
      <c r="AD204" s="79">
        <v>38</v>
      </c>
      <c r="AE204" s="85" t="s">
        <v>1111</v>
      </c>
      <c r="AF204" s="79" t="b">
        <v>0</v>
      </c>
      <c r="AG204" s="79" t="s">
        <v>1119</v>
      </c>
      <c r="AH204" s="79"/>
      <c r="AI204" s="85" t="s">
        <v>1111</v>
      </c>
      <c r="AJ204" s="79" t="b">
        <v>0</v>
      </c>
      <c r="AK204" s="79">
        <v>20</v>
      </c>
      <c r="AL204" s="85" t="s">
        <v>1111</v>
      </c>
      <c r="AM204" s="79" t="s">
        <v>1127</v>
      </c>
      <c r="AN204" s="79" t="b">
        <v>0</v>
      </c>
      <c r="AO204" s="85" t="s">
        <v>1016</v>
      </c>
      <c r="AP204" s="79" t="s">
        <v>176</v>
      </c>
      <c r="AQ204" s="79">
        <v>0</v>
      </c>
      <c r="AR204" s="79">
        <v>0</v>
      </c>
      <c r="AS204" s="79"/>
      <c r="AT204" s="79"/>
      <c r="AU204" s="79"/>
      <c r="AV204" s="79"/>
      <c r="AW204" s="79"/>
      <c r="AX204" s="79"/>
      <c r="AY204" s="79"/>
      <c r="AZ204" s="79"/>
      <c r="BA204">
        <v>4</v>
      </c>
      <c r="BB204" s="78" t="str">
        <f>REPLACE(INDEX(GroupVertices[Group],MATCH(Edges[[#This Row],[Vertex 1]],GroupVertices[Vertex],0)),1,1,"")</f>
        <v>2</v>
      </c>
      <c r="BC204" s="78" t="str">
        <f>REPLACE(INDEX(GroupVertices[Group],MATCH(Edges[[#This Row],[Vertex 2]],GroupVertices[Vertex],0)),1,1,"")</f>
        <v>2</v>
      </c>
      <c r="BD204" s="48">
        <v>2</v>
      </c>
      <c r="BE204" s="49">
        <v>5</v>
      </c>
      <c r="BF204" s="48">
        <v>3</v>
      </c>
      <c r="BG204" s="49">
        <v>7.5</v>
      </c>
      <c r="BH204" s="48">
        <v>0</v>
      </c>
      <c r="BI204" s="49">
        <v>0</v>
      </c>
      <c r="BJ204" s="48">
        <v>35</v>
      </c>
      <c r="BK204" s="49">
        <v>87.5</v>
      </c>
      <c r="BL204" s="48">
        <v>40</v>
      </c>
    </row>
    <row r="205" spans="1:64" ht="15">
      <c r="A205" s="64" t="s">
        <v>312</v>
      </c>
      <c r="B205" s="64" t="s">
        <v>313</v>
      </c>
      <c r="C205" s="65" t="s">
        <v>2762</v>
      </c>
      <c r="D205" s="66">
        <v>6.5</v>
      </c>
      <c r="E205" s="67" t="s">
        <v>136</v>
      </c>
      <c r="F205" s="68">
        <v>29.214285714285715</v>
      </c>
      <c r="G205" s="65"/>
      <c r="H205" s="69"/>
      <c r="I205" s="70"/>
      <c r="J205" s="70"/>
      <c r="K205" s="34" t="s">
        <v>66</v>
      </c>
      <c r="L205" s="77">
        <v>205</v>
      </c>
      <c r="M205" s="77"/>
      <c r="N205" s="72"/>
      <c r="O205" s="79" t="s">
        <v>350</v>
      </c>
      <c r="P205" s="81">
        <v>43634.25803240741</v>
      </c>
      <c r="Q205" s="79" t="s">
        <v>418</v>
      </c>
      <c r="R205" s="79"/>
      <c r="S205" s="79"/>
      <c r="T205" s="79" t="s">
        <v>517</v>
      </c>
      <c r="U205" s="79"/>
      <c r="V205" s="83" t="s">
        <v>628</v>
      </c>
      <c r="W205" s="81">
        <v>43634.25803240741</v>
      </c>
      <c r="X205" s="83" t="s">
        <v>782</v>
      </c>
      <c r="Y205" s="79"/>
      <c r="Z205" s="79"/>
      <c r="AA205" s="85" t="s">
        <v>1010</v>
      </c>
      <c r="AB205" s="79"/>
      <c r="AC205" s="79" t="b">
        <v>0</v>
      </c>
      <c r="AD205" s="79">
        <v>14</v>
      </c>
      <c r="AE205" s="85" t="s">
        <v>1111</v>
      </c>
      <c r="AF205" s="79" t="b">
        <v>0</v>
      </c>
      <c r="AG205" s="79" t="s">
        <v>1119</v>
      </c>
      <c r="AH205" s="79"/>
      <c r="AI205" s="85" t="s">
        <v>1111</v>
      </c>
      <c r="AJ205" s="79" t="b">
        <v>0</v>
      </c>
      <c r="AK205" s="79">
        <v>7</v>
      </c>
      <c r="AL205" s="85" t="s">
        <v>1111</v>
      </c>
      <c r="AM205" s="79" t="s">
        <v>1127</v>
      </c>
      <c r="AN205" s="79" t="b">
        <v>0</v>
      </c>
      <c r="AO205" s="85" t="s">
        <v>1010</v>
      </c>
      <c r="AP205" s="79" t="s">
        <v>176</v>
      </c>
      <c r="AQ205" s="79">
        <v>0</v>
      </c>
      <c r="AR205" s="79">
        <v>0</v>
      </c>
      <c r="AS205" s="79"/>
      <c r="AT205" s="79"/>
      <c r="AU205" s="79"/>
      <c r="AV205" s="79"/>
      <c r="AW205" s="79"/>
      <c r="AX205" s="79"/>
      <c r="AY205" s="79"/>
      <c r="AZ205" s="79"/>
      <c r="BA205">
        <v>4</v>
      </c>
      <c r="BB205" s="78" t="str">
        <f>REPLACE(INDEX(GroupVertices[Group],MATCH(Edges[[#This Row],[Vertex 1]],GroupVertices[Vertex],0)),1,1,"")</f>
        <v>2</v>
      </c>
      <c r="BC205" s="78" t="str">
        <f>REPLACE(INDEX(GroupVertices[Group],MATCH(Edges[[#This Row],[Vertex 2]],GroupVertices[Vertex],0)),1,1,"")</f>
        <v>2</v>
      </c>
      <c r="BD205" s="48">
        <v>2</v>
      </c>
      <c r="BE205" s="49">
        <v>4.545454545454546</v>
      </c>
      <c r="BF205" s="48">
        <v>2</v>
      </c>
      <c r="BG205" s="49">
        <v>4.545454545454546</v>
      </c>
      <c r="BH205" s="48">
        <v>0</v>
      </c>
      <c r="BI205" s="49">
        <v>0</v>
      </c>
      <c r="BJ205" s="48">
        <v>40</v>
      </c>
      <c r="BK205" s="49">
        <v>90.9090909090909</v>
      </c>
      <c r="BL205" s="48">
        <v>44</v>
      </c>
    </row>
    <row r="206" spans="1:64" ht="15">
      <c r="A206" s="64" t="s">
        <v>312</v>
      </c>
      <c r="B206" s="64" t="s">
        <v>313</v>
      </c>
      <c r="C206" s="65" t="s">
        <v>2762</v>
      </c>
      <c r="D206" s="66">
        <v>6.5</v>
      </c>
      <c r="E206" s="67" t="s">
        <v>136</v>
      </c>
      <c r="F206" s="68">
        <v>29.214285714285715</v>
      </c>
      <c r="G206" s="65"/>
      <c r="H206" s="69"/>
      <c r="I206" s="70"/>
      <c r="J206" s="70"/>
      <c r="K206" s="34" t="s">
        <v>66</v>
      </c>
      <c r="L206" s="77">
        <v>206</v>
      </c>
      <c r="M206" s="77"/>
      <c r="N206" s="72"/>
      <c r="O206" s="79" t="s">
        <v>350</v>
      </c>
      <c r="P206" s="81">
        <v>43634.77201388889</v>
      </c>
      <c r="Q206" s="79" t="s">
        <v>388</v>
      </c>
      <c r="R206" s="79"/>
      <c r="S206" s="79"/>
      <c r="T206" s="79" t="s">
        <v>512</v>
      </c>
      <c r="U206" s="79"/>
      <c r="V206" s="83" t="s">
        <v>628</v>
      </c>
      <c r="W206" s="81">
        <v>43634.77201388889</v>
      </c>
      <c r="X206" s="83" t="s">
        <v>789</v>
      </c>
      <c r="Y206" s="79"/>
      <c r="Z206" s="79"/>
      <c r="AA206" s="85" t="s">
        <v>1017</v>
      </c>
      <c r="AB206" s="79"/>
      <c r="AC206" s="79" t="b">
        <v>0</v>
      </c>
      <c r="AD206" s="79">
        <v>0</v>
      </c>
      <c r="AE206" s="85" t="s">
        <v>1111</v>
      </c>
      <c r="AF206" s="79" t="b">
        <v>1</v>
      </c>
      <c r="AG206" s="79" t="s">
        <v>1119</v>
      </c>
      <c r="AH206" s="79"/>
      <c r="AI206" s="85" t="s">
        <v>1073</v>
      </c>
      <c r="AJ206" s="79" t="b">
        <v>0</v>
      </c>
      <c r="AK206" s="79">
        <v>10</v>
      </c>
      <c r="AL206" s="85" t="s">
        <v>1012</v>
      </c>
      <c r="AM206" s="79" t="s">
        <v>1128</v>
      </c>
      <c r="AN206" s="79" t="b">
        <v>0</v>
      </c>
      <c r="AO206" s="85" t="s">
        <v>1012</v>
      </c>
      <c r="AP206" s="79" t="s">
        <v>176</v>
      </c>
      <c r="AQ206" s="79">
        <v>0</v>
      </c>
      <c r="AR206" s="79">
        <v>0</v>
      </c>
      <c r="AS206" s="79"/>
      <c r="AT206" s="79"/>
      <c r="AU206" s="79"/>
      <c r="AV206" s="79"/>
      <c r="AW206" s="79"/>
      <c r="AX206" s="79"/>
      <c r="AY206" s="79"/>
      <c r="AZ206" s="79"/>
      <c r="BA206">
        <v>4</v>
      </c>
      <c r="BB206" s="78" t="str">
        <f>REPLACE(INDEX(GroupVertices[Group],MATCH(Edges[[#This Row],[Vertex 1]],GroupVertices[Vertex],0)),1,1,"")</f>
        <v>2</v>
      </c>
      <c r="BC206" s="78" t="str">
        <f>REPLACE(INDEX(GroupVertices[Group],MATCH(Edges[[#This Row],[Vertex 2]],GroupVertices[Vertex],0)),1,1,"")</f>
        <v>2</v>
      </c>
      <c r="BD206" s="48">
        <v>1</v>
      </c>
      <c r="BE206" s="49">
        <v>4.166666666666667</v>
      </c>
      <c r="BF206" s="48">
        <v>0</v>
      </c>
      <c r="BG206" s="49">
        <v>0</v>
      </c>
      <c r="BH206" s="48">
        <v>0</v>
      </c>
      <c r="BI206" s="49">
        <v>0</v>
      </c>
      <c r="BJ206" s="48">
        <v>23</v>
      </c>
      <c r="BK206" s="49">
        <v>95.83333333333333</v>
      </c>
      <c r="BL206" s="48">
        <v>24</v>
      </c>
    </row>
    <row r="207" spans="1:64" ht="15">
      <c r="A207" s="64" t="s">
        <v>312</v>
      </c>
      <c r="B207" s="64" t="s">
        <v>313</v>
      </c>
      <c r="C207" s="65" t="s">
        <v>2762</v>
      </c>
      <c r="D207" s="66">
        <v>6.5</v>
      </c>
      <c r="E207" s="67" t="s">
        <v>136</v>
      </c>
      <c r="F207" s="68">
        <v>29.214285714285715</v>
      </c>
      <c r="G207" s="65"/>
      <c r="H207" s="69"/>
      <c r="I207" s="70"/>
      <c r="J207" s="70"/>
      <c r="K207" s="34" t="s">
        <v>66</v>
      </c>
      <c r="L207" s="77">
        <v>207</v>
      </c>
      <c r="M207" s="77"/>
      <c r="N207" s="72"/>
      <c r="O207" s="79" t="s">
        <v>350</v>
      </c>
      <c r="P207" s="81">
        <v>43634.83943287037</v>
      </c>
      <c r="Q207" s="79" t="s">
        <v>423</v>
      </c>
      <c r="R207" s="79"/>
      <c r="S207" s="79"/>
      <c r="T207" s="79" t="s">
        <v>508</v>
      </c>
      <c r="U207" s="79"/>
      <c r="V207" s="83" t="s">
        <v>628</v>
      </c>
      <c r="W207" s="81">
        <v>43634.83943287037</v>
      </c>
      <c r="X207" s="83" t="s">
        <v>790</v>
      </c>
      <c r="Y207" s="79"/>
      <c r="Z207" s="79"/>
      <c r="AA207" s="85" t="s">
        <v>1018</v>
      </c>
      <c r="AB207" s="85" t="s">
        <v>1110</v>
      </c>
      <c r="AC207" s="79" t="b">
        <v>0</v>
      </c>
      <c r="AD207" s="79">
        <v>1</v>
      </c>
      <c r="AE207" s="85" t="s">
        <v>1117</v>
      </c>
      <c r="AF207" s="79" t="b">
        <v>0</v>
      </c>
      <c r="AG207" s="79" t="s">
        <v>1119</v>
      </c>
      <c r="AH207" s="79"/>
      <c r="AI207" s="85" t="s">
        <v>1111</v>
      </c>
      <c r="AJ207" s="79" t="b">
        <v>0</v>
      </c>
      <c r="AK207" s="79">
        <v>0</v>
      </c>
      <c r="AL207" s="85" t="s">
        <v>1111</v>
      </c>
      <c r="AM207" s="79" t="s">
        <v>1127</v>
      </c>
      <c r="AN207" s="79" t="b">
        <v>0</v>
      </c>
      <c r="AO207" s="85" t="s">
        <v>1110</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312</v>
      </c>
      <c r="B208" s="64" t="s">
        <v>349</v>
      </c>
      <c r="C208" s="65" t="s">
        <v>2758</v>
      </c>
      <c r="D208" s="66">
        <v>3</v>
      </c>
      <c r="E208" s="67" t="s">
        <v>132</v>
      </c>
      <c r="F208" s="68">
        <v>32</v>
      </c>
      <c r="G208" s="65"/>
      <c r="H208" s="69"/>
      <c r="I208" s="70"/>
      <c r="J208" s="70"/>
      <c r="K208" s="34" t="s">
        <v>65</v>
      </c>
      <c r="L208" s="77">
        <v>208</v>
      </c>
      <c r="M208" s="77"/>
      <c r="N208" s="72"/>
      <c r="O208" s="79" t="s">
        <v>351</v>
      </c>
      <c r="P208" s="81">
        <v>43634.83943287037</v>
      </c>
      <c r="Q208" s="79" t="s">
        <v>423</v>
      </c>
      <c r="R208" s="79"/>
      <c r="S208" s="79"/>
      <c r="T208" s="79" t="s">
        <v>508</v>
      </c>
      <c r="U208" s="79"/>
      <c r="V208" s="83" t="s">
        <v>628</v>
      </c>
      <c r="W208" s="81">
        <v>43634.83943287037</v>
      </c>
      <c r="X208" s="83" t="s">
        <v>790</v>
      </c>
      <c r="Y208" s="79"/>
      <c r="Z208" s="79"/>
      <c r="AA208" s="85" t="s">
        <v>1018</v>
      </c>
      <c r="AB208" s="85" t="s">
        <v>1110</v>
      </c>
      <c r="AC208" s="79" t="b">
        <v>0</v>
      </c>
      <c r="AD208" s="79">
        <v>1</v>
      </c>
      <c r="AE208" s="85" t="s">
        <v>1117</v>
      </c>
      <c r="AF208" s="79" t="b">
        <v>0</v>
      </c>
      <c r="AG208" s="79" t="s">
        <v>1119</v>
      </c>
      <c r="AH208" s="79"/>
      <c r="AI208" s="85" t="s">
        <v>1111</v>
      </c>
      <c r="AJ208" s="79" t="b">
        <v>0</v>
      </c>
      <c r="AK208" s="79">
        <v>0</v>
      </c>
      <c r="AL208" s="85" t="s">
        <v>1111</v>
      </c>
      <c r="AM208" s="79" t="s">
        <v>1127</v>
      </c>
      <c r="AN208" s="79" t="b">
        <v>0</v>
      </c>
      <c r="AO208" s="85" t="s">
        <v>1110</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2</v>
      </c>
      <c r="BD208" s="48">
        <v>0</v>
      </c>
      <c r="BE208" s="49">
        <v>0</v>
      </c>
      <c r="BF208" s="48">
        <v>1</v>
      </c>
      <c r="BG208" s="49">
        <v>4</v>
      </c>
      <c r="BH208" s="48">
        <v>0</v>
      </c>
      <c r="BI208" s="49">
        <v>0</v>
      </c>
      <c r="BJ208" s="48">
        <v>24</v>
      </c>
      <c r="BK208" s="49">
        <v>96</v>
      </c>
      <c r="BL208" s="48">
        <v>25</v>
      </c>
    </row>
    <row r="209" spans="1:64" ht="15">
      <c r="A209" s="64" t="s">
        <v>314</v>
      </c>
      <c r="B209" s="64" t="s">
        <v>336</v>
      </c>
      <c r="C209" s="65" t="s">
        <v>2760</v>
      </c>
      <c r="D209" s="66">
        <v>5.333333333333334</v>
      </c>
      <c r="E209" s="67" t="s">
        <v>136</v>
      </c>
      <c r="F209" s="68">
        <v>30.142857142857142</v>
      </c>
      <c r="G209" s="65"/>
      <c r="H209" s="69"/>
      <c r="I209" s="70"/>
      <c r="J209" s="70"/>
      <c r="K209" s="34" t="s">
        <v>65</v>
      </c>
      <c r="L209" s="77">
        <v>209</v>
      </c>
      <c r="M209" s="77"/>
      <c r="N209" s="72"/>
      <c r="O209" s="79" t="s">
        <v>350</v>
      </c>
      <c r="P209" s="81">
        <v>43627.36068287037</v>
      </c>
      <c r="Q209" s="79" t="s">
        <v>354</v>
      </c>
      <c r="R209" s="79"/>
      <c r="S209" s="79"/>
      <c r="T209" s="79" t="s">
        <v>508</v>
      </c>
      <c r="U209" s="79"/>
      <c r="V209" s="83" t="s">
        <v>630</v>
      </c>
      <c r="W209" s="81">
        <v>43627.36068287037</v>
      </c>
      <c r="X209" s="83" t="s">
        <v>791</v>
      </c>
      <c r="Y209" s="79"/>
      <c r="Z209" s="79"/>
      <c r="AA209" s="85" t="s">
        <v>1019</v>
      </c>
      <c r="AB209" s="79"/>
      <c r="AC209" s="79" t="b">
        <v>0</v>
      </c>
      <c r="AD209" s="79">
        <v>0</v>
      </c>
      <c r="AE209" s="85" t="s">
        <v>1111</v>
      </c>
      <c r="AF209" s="79" t="b">
        <v>0</v>
      </c>
      <c r="AG209" s="79" t="s">
        <v>1119</v>
      </c>
      <c r="AH209" s="79"/>
      <c r="AI209" s="85" t="s">
        <v>1111</v>
      </c>
      <c r="AJ209" s="79" t="b">
        <v>0</v>
      </c>
      <c r="AK209" s="79">
        <v>11</v>
      </c>
      <c r="AL209" s="85" t="s">
        <v>1051</v>
      </c>
      <c r="AM209" s="79" t="s">
        <v>1126</v>
      </c>
      <c r="AN209" s="79" t="b">
        <v>0</v>
      </c>
      <c r="AO209" s="85" t="s">
        <v>1051</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1</v>
      </c>
      <c r="BD209" s="48"/>
      <c r="BE209" s="49"/>
      <c r="BF209" s="48"/>
      <c r="BG209" s="49"/>
      <c r="BH209" s="48"/>
      <c r="BI209" s="49"/>
      <c r="BJ209" s="48"/>
      <c r="BK209" s="49"/>
      <c r="BL209" s="48"/>
    </row>
    <row r="210" spans="1:64" ht="15">
      <c r="A210" s="64" t="s">
        <v>314</v>
      </c>
      <c r="B210" s="64" t="s">
        <v>311</v>
      </c>
      <c r="C210" s="65" t="s">
        <v>2758</v>
      </c>
      <c r="D210" s="66">
        <v>3</v>
      </c>
      <c r="E210" s="67" t="s">
        <v>132</v>
      </c>
      <c r="F210" s="68">
        <v>32</v>
      </c>
      <c r="G210" s="65"/>
      <c r="H210" s="69"/>
      <c r="I210" s="70"/>
      <c r="J210" s="70"/>
      <c r="K210" s="34" t="s">
        <v>65</v>
      </c>
      <c r="L210" s="77">
        <v>210</v>
      </c>
      <c r="M210" s="77"/>
      <c r="N210" s="72"/>
      <c r="O210" s="79" t="s">
        <v>350</v>
      </c>
      <c r="P210" s="81">
        <v>43627.36068287037</v>
      </c>
      <c r="Q210" s="79" t="s">
        <v>354</v>
      </c>
      <c r="R210" s="79"/>
      <c r="S210" s="79"/>
      <c r="T210" s="79" t="s">
        <v>508</v>
      </c>
      <c r="U210" s="79"/>
      <c r="V210" s="83" t="s">
        <v>630</v>
      </c>
      <c r="W210" s="81">
        <v>43627.36068287037</v>
      </c>
      <c r="X210" s="83" t="s">
        <v>791</v>
      </c>
      <c r="Y210" s="79"/>
      <c r="Z210" s="79"/>
      <c r="AA210" s="85" t="s">
        <v>1019</v>
      </c>
      <c r="AB210" s="79"/>
      <c r="AC210" s="79" t="b">
        <v>0</v>
      </c>
      <c r="AD210" s="79">
        <v>0</v>
      </c>
      <c r="AE210" s="85" t="s">
        <v>1111</v>
      </c>
      <c r="AF210" s="79" t="b">
        <v>0</v>
      </c>
      <c r="AG210" s="79" t="s">
        <v>1119</v>
      </c>
      <c r="AH210" s="79"/>
      <c r="AI210" s="85" t="s">
        <v>1111</v>
      </c>
      <c r="AJ210" s="79" t="b">
        <v>0</v>
      </c>
      <c r="AK210" s="79">
        <v>11</v>
      </c>
      <c r="AL210" s="85" t="s">
        <v>1051</v>
      </c>
      <c r="AM210" s="79" t="s">
        <v>1126</v>
      </c>
      <c r="AN210" s="79" t="b">
        <v>0</v>
      </c>
      <c r="AO210" s="85" t="s">
        <v>1051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3</v>
      </c>
      <c r="BD210" s="48">
        <v>0</v>
      </c>
      <c r="BE210" s="49">
        <v>0</v>
      </c>
      <c r="BF210" s="48">
        <v>0</v>
      </c>
      <c r="BG210" s="49">
        <v>0</v>
      </c>
      <c r="BH210" s="48">
        <v>0</v>
      </c>
      <c r="BI210" s="49">
        <v>0</v>
      </c>
      <c r="BJ210" s="48">
        <v>21</v>
      </c>
      <c r="BK210" s="49">
        <v>100</v>
      </c>
      <c r="BL210" s="48">
        <v>21</v>
      </c>
    </row>
    <row r="211" spans="1:64" ht="15">
      <c r="A211" s="64" t="s">
        <v>314</v>
      </c>
      <c r="B211" s="64" t="s">
        <v>336</v>
      </c>
      <c r="C211" s="65" t="s">
        <v>2760</v>
      </c>
      <c r="D211" s="66">
        <v>5.333333333333334</v>
      </c>
      <c r="E211" s="67" t="s">
        <v>136</v>
      </c>
      <c r="F211" s="68">
        <v>30.142857142857142</v>
      </c>
      <c r="G211" s="65"/>
      <c r="H211" s="69"/>
      <c r="I211" s="70"/>
      <c r="J211" s="70"/>
      <c r="K211" s="34" t="s">
        <v>65</v>
      </c>
      <c r="L211" s="77">
        <v>211</v>
      </c>
      <c r="M211" s="77"/>
      <c r="N211" s="72"/>
      <c r="O211" s="79" t="s">
        <v>350</v>
      </c>
      <c r="P211" s="81">
        <v>43627.87826388889</v>
      </c>
      <c r="Q211" s="79" t="s">
        <v>365</v>
      </c>
      <c r="R211" s="79"/>
      <c r="S211" s="79"/>
      <c r="T211" s="79"/>
      <c r="U211" s="79"/>
      <c r="V211" s="83" t="s">
        <v>630</v>
      </c>
      <c r="W211" s="81">
        <v>43627.87826388889</v>
      </c>
      <c r="X211" s="83" t="s">
        <v>792</v>
      </c>
      <c r="Y211" s="79"/>
      <c r="Z211" s="79"/>
      <c r="AA211" s="85" t="s">
        <v>1020</v>
      </c>
      <c r="AB211" s="79"/>
      <c r="AC211" s="79" t="b">
        <v>0</v>
      </c>
      <c r="AD211" s="79">
        <v>0</v>
      </c>
      <c r="AE211" s="85" t="s">
        <v>1111</v>
      </c>
      <c r="AF211" s="79" t="b">
        <v>0</v>
      </c>
      <c r="AG211" s="79" t="s">
        <v>1119</v>
      </c>
      <c r="AH211" s="79"/>
      <c r="AI211" s="85" t="s">
        <v>1111</v>
      </c>
      <c r="AJ211" s="79" t="b">
        <v>0</v>
      </c>
      <c r="AK211" s="79">
        <v>5</v>
      </c>
      <c r="AL211" s="85" t="s">
        <v>1070</v>
      </c>
      <c r="AM211" s="79" t="s">
        <v>1126</v>
      </c>
      <c r="AN211" s="79" t="b">
        <v>0</v>
      </c>
      <c r="AO211" s="85" t="s">
        <v>1070</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2</v>
      </c>
      <c r="BC211" s="78" t="str">
        <f>REPLACE(INDEX(GroupVertices[Group],MATCH(Edges[[#This Row],[Vertex 2]],GroupVertices[Vertex],0)),1,1,"")</f>
        <v>1</v>
      </c>
      <c r="BD211" s="48"/>
      <c r="BE211" s="49"/>
      <c r="BF211" s="48"/>
      <c r="BG211" s="49"/>
      <c r="BH211" s="48"/>
      <c r="BI211" s="49"/>
      <c r="BJ211" s="48"/>
      <c r="BK211" s="49"/>
      <c r="BL211" s="48"/>
    </row>
    <row r="212" spans="1:64" ht="15">
      <c r="A212" s="64" t="s">
        <v>314</v>
      </c>
      <c r="B212" s="64" t="s">
        <v>312</v>
      </c>
      <c r="C212" s="65" t="s">
        <v>2763</v>
      </c>
      <c r="D212" s="66">
        <v>10</v>
      </c>
      <c r="E212" s="67" t="s">
        <v>136</v>
      </c>
      <c r="F212" s="68">
        <v>26.42857142857143</v>
      </c>
      <c r="G212" s="65"/>
      <c r="H212" s="69"/>
      <c r="I212" s="70"/>
      <c r="J212" s="70"/>
      <c r="K212" s="34" t="s">
        <v>66</v>
      </c>
      <c r="L212" s="77">
        <v>212</v>
      </c>
      <c r="M212" s="77"/>
      <c r="N212" s="72"/>
      <c r="O212" s="79" t="s">
        <v>350</v>
      </c>
      <c r="P212" s="81">
        <v>43627.87826388889</v>
      </c>
      <c r="Q212" s="79" t="s">
        <v>365</v>
      </c>
      <c r="R212" s="79"/>
      <c r="S212" s="79"/>
      <c r="T212" s="79"/>
      <c r="U212" s="79"/>
      <c r="V212" s="83" t="s">
        <v>630</v>
      </c>
      <c r="W212" s="81">
        <v>43627.87826388889</v>
      </c>
      <c r="X212" s="83" t="s">
        <v>792</v>
      </c>
      <c r="Y212" s="79"/>
      <c r="Z212" s="79"/>
      <c r="AA212" s="85" t="s">
        <v>1020</v>
      </c>
      <c r="AB212" s="79"/>
      <c r="AC212" s="79" t="b">
        <v>0</v>
      </c>
      <c r="AD212" s="79">
        <v>0</v>
      </c>
      <c r="AE212" s="85" t="s">
        <v>1111</v>
      </c>
      <c r="AF212" s="79" t="b">
        <v>0</v>
      </c>
      <c r="AG212" s="79" t="s">
        <v>1119</v>
      </c>
      <c r="AH212" s="79"/>
      <c r="AI212" s="85" t="s">
        <v>1111</v>
      </c>
      <c r="AJ212" s="79" t="b">
        <v>0</v>
      </c>
      <c r="AK212" s="79">
        <v>5</v>
      </c>
      <c r="AL212" s="85" t="s">
        <v>1070</v>
      </c>
      <c r="AM212" s="79" t="s">
        <v>1126</v>
      </c>
      <c r="AN212" s="79" t="b">
        <v>0</v>
      </c>
      <c r="AO212" s="85" t="s">
        <v>1070</v>
      </c>
      <c r="AP212" s="79" t="s">
        <v>176</v>
      </c>
      <c r="AQ212" s="79">
        <v>0</v>
      </c>
      <c r="AR212" s="79">
        <v>0</v>
      </c>
      <c r="AS212" s="79"/>
      <c r="AT212" s="79"/>
      <c r="AU212" s="79"/>
      <c r="AV212" s="79"/>
      <c r="AW212" s="79"/>
      <c r="AX212" s="79"/>
      <c r="AY212" s="79"/>
      <c r="AZ212" s="79"/>
      <c r="BA212">
        <v>7</v>
      </c>
      <c r="BB212" s="78" t="str">
        <f>REPLACE(INDEX(GroupVertices[Group],MATCH(Edges[[#This Row],[Vertex 1]],GroupVertices[Vertex],0)),1,1,"")</f>
        <v>2</v>
      </c>
      <c r="BC212" s="78" t="str">
        <f>REPLACE(INDEX(GroupVertices[Group],MATCH(Edges[[#This Row],[Vertex 2]],GroupVertices[Vertex],0)),1,1,"")</f>
        <v>2</v>
      </c>
      <c r="BD212" s="48">
        <v>0</v>
      </c>
      <c r="BE212" s="49">
        <v>0</v>
      </c>
      <c r="BF212" s="48">
        <v>1</v>
      </c>
      <c r="BG212" s="49">
        <v>3.5714285714285716</v>
      </c>
      <c r="BH212" s="48">
        <v>0</v>
      </c>
      <c r="BI212" s="49">
        <v>0</v>
      </c>
      <c r="BJ212" s="48">
        <v>27</v>
      </c>
      <c r="BK212" s="49">
        <v>96.42857142857143</v>
      </c>
      <c r="BL212" s="48">
        <v>28</v>
      </c>
    </row>
    <row r="213" spans="1:64" ht="15">
      <c r="A213" s="64" t="s">
        <v>314</v>
      </c>
      <c r="B213" s="64" t="s">
        <v>339</v>
      </c>
      <c r="C213" s="65" t="s">
        <v>2758</v>
      </c>
      <c r="D213" s="66">
        <v>3</v>
      </c>
      <c r="E213" s="67" t="s">
        <v>132</v>
      </c>
      <c r="F213" s="68">
        <v>32</v>
      </c>
      <c r="G213" s="65"/>
      <c r="H213" s="69"/>
      <c r="I213" s="70"/>
      <c r="J213" s="70"/>
      <c r="K213" s="34" t="s">
        <v>65</v>
      </c>
      <c r="L213" s="77">
        <v>213</v>
      </c>
      <c r="M213" s="77"/>
      <c r="N213" s="72"/>
      <c r="O213" s="79" t="s">
        <v>350</v>
      </c>
      <c r="P213" s="81">
        <v>43630.77060185185</v>
      </c>
      <c r="Q213" s="79" t="s">
        <v>361</v>
      </c>
      <c r="R213" s="79"/>
      <c r="S213" s="79"/>
      <c r="T213" s="79" t="s">
        <v>508</v>
      </c>
      <c r="U213" s="79"/>
      <c r="V213" s="83" t="s">
        <v>630</v>
      </c>
      <c r="W213" s="81">
        <v>43630.77060185185</v>
      </c>
      <c r="X213" s="83" t="s">
        <v>793</v>
      </c>
      <c r="Y213" s="79"/>
      <c r="Z213" s="79"/>
      <c r="AA213" s="85" t="s">
        <v>1021</v>
      </c>
      <c r="AB213" s="79"/>
      <c r="AC213" s="79" t="b">
        <v>0</v>
      </c>
      <c r="AD213" s="79">
        <v>0</v>
      </c>
      <c r="AE213" s="85" t="s">
        <v>1111</v>
      </c>
      <c r="AF213" s="79" t="b">
        <v>0</v>
      </c>
      <c r="AG213" s="79" t="s">
        <v>1119</v>
      </c>
      <c r="AH213" s="79"/>
      <c r="AI213" s="85" t="s">
        <v>1111</v>
      </c>
      <c r="AJ213" s="79" t="b">
        <v>0</v>
      </c>
      <c r="AK213" s="79">
        <v>43</v>
      </c>
      <c r="AL213" s="85" t="s">
        <v>1008</v>
      </c>
      <c r="AM213" s="79" t="s">
        <v>1126</v>
      </c>
      <c r="AN213" s="79" t="b">
        <v>0</v>
      </c>
      <c r="AO213" s="85" t="s">
        <v>1008</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5</v>
      </c>
      <c r="BD213" s="48"/>
      <c r="BE213" s="49"/>
      <c r="BF213" s="48"/>
      <c r="BG213" s="49"/>
      <c r="BH213" s="48"/>
      <c r="BI213" s="49"/>
      <c r="BJ213" s="48"/>
      <c r="BK213" s="49"/>
      <c r="BL213" s="48"/>
    </row>
    <row r="214" spans="1:64" ht="15">
      <c r="A214" s="64" t="s">
        <v>314</v>
      </c>
      <c r="B214" s="64" t="s">
        <v>312</v>
      </c>
      <c r="C214" s="65" t="s">
        <v>2763</v>
      </c>
      <c r="D214" s="66">
        <v>10</v>
      </c>
      <c r="E214" s="67" t="s">
        <v>136</v>
      </c>
      <c r="F214" s="68">
        <v>26.42857142857143</v>
      </c>
      <c r="G214" s="65"/>
      <c r="H214" s="69"/>
      <c r="I214" s="70"/>
      <c r="J214" s="70"/>
      <c r="K214" s="34" t="s">
        <v>66</v>
      </c>
      <c r="L214" s="77">
        <v>214</v>
      </c>
      <c r="M214" s="77"/>
      <c r="N214" s="72"/>
      <c r="O214" s="79" t="s">
        <v>350</v>
      </c>
      <c r="P214" s="81">
        <v>43630.77060185185</v>
      </c>
      <c r="Q214" s="79" t="s">
        <v>361</v>
      </c>
      <c r="R214" s="79"/>
      <c r="S214" s="79"/>
      <c r="T214" s="79" t="s">
        <v>508</v>
      </c>
      <c r="U214" s="79"/>
      <c r="V214" s="83" t="s">
        <v>630</v>
      </c>
      <c r="W214" s="81">
        <v>43630.77060185185</v>
      </c>
      <c r="X214" s="83" t="s">
        <v>793</v>
      </c>
      <c r="Y214" s="79"/>
      <c r="Z214" s="79"/>
      <c r="AA214" s="85" t="s">
        <v>1021</v>
      </c>
      <c r="AB214" s="79"/>
      <c r="AC214" s="79" t="b">
        <v>0</v>
      </c>
      <c r="AD214" s="79">
        <v>0</v>
      </c>
      <c r="AE214" s="85" t="s">
        <v>1111</v>
      </c>
      <c r="AF214" s="79" t="b">
        <v>0</v>
      </c>
      <c r="AG214" s="79" t="s">
        <v>1119</v>
      </c>
      <c r="AH214" s="79"/>
      <c r="AI214" s="85" t="s">
        <v>1111</v>
      </c>
      <c r="AJ214" s="79" t="b">
        <v>0</v>
      </c>
      <c r="AK214" s="79">
        <v>43</v>
      </c>
      <c r="AL214" s="85" t="s">
        <v>1008</v>
      </c>
      <c r="AM214" s="79" t="s">
        <v>1126</v>
      </c>
      <c r="AN214" s="79" t="b">
        <v>0</v>
      </c>
      <c r="AO214" s="85" t="s">
        <v>1008</v>
      </c>
      <c r="AP214" s="79" t="s">
        <v>176</v>
      </c>
      <c r="AQ214" s="79">
        <v>0</v>
      </c>
      <c r="AR214" s="79">
        <v>0</v>
      </c>
      <c r="AS214" s="79"/>
      <c r="AT214" s="79"/>
      <c r="AU214" s="79"/>
      <c r="AV214" s="79"/>
      <c r="AW214" s="79"/>
      <c r="AX214" s="79"/>
      <c r="AY214" s="79"/>
      <c r="AZ214" s="79"/>
      <c r="BA214">
        <v>7</v>
      </c>
      <c r="BB214" s="78" t="str">
        <f>REPLACE(INDEX(GroupVertices[Group],MATCH(Edges[[#This Row],[Vertex 1]],GroupVertices[Vertex],0)),1,1,"")</f>
        <v>2</v>
      </c>
      <c r="BC214" s="78" t="str">
        <f>REPLACE(INDEX(GroupVertices[Group],MATCH(Edges[[#This Row],[Vertex 2]],GroupVertices[Vertex],0)),1,1,"")</f>
        <v>2</v>
      </c>
      <c r="BD214" s="48">
        <v>2</v>
      </c>
      <c r="BE214" s="49">
        <v>9.090909090909092</v>
      </c>
      <c r="BF214" s="48">
        <v>0</v>
      </c>
      <c r="BG214" s="49">
        <v>0</v>
      </c>
      <c r="BH214" s="48">
        <v>0</v>
      </c>
      <c r="BI214" s="49">
        <v>0</v>
      </c>
      <c r="BJ214" s="48">
        <v>20</v>
      </c>
      <c r="BK214" s="49">
        <v>90.9090909090909</v>
      </c>
      <c r="BL214" s="48">
        <v>22</v>
      </c>
    </row>
    <row r="215" spans="1:64" ht="15">
      <c r="A215" s="64" t="s">
        <v>314</v>
      </c>
      <c r="B215" s="64" t="s">
        <v>312</v>
      </c>
      <c r="C215" s="65" t="s">
        <v>2763</v>
      </c>
      <c r="D215" s="66">
        <v>10</v>
      </c>
      <c r="E215" s="67" t="s">
        <v>136</v>
      </c>
      <c r="F215" s="68">
        <v>26.42857142857143</v>
      </c>
      <c r="G215" s="65"/>
      <c r="H215" s="69"/>
      <c r="I215" s="70"/>
      <c r="J215" s="70"/>
      <c r="K215" s="34" t="s">
        <v>66</v>
      </c>
      <c r="L215" s="77">
        <v>215</v>
      </c>
      <c r="M215" s="77"/>
      <c r="N215" s="72"/>
      <c r="O215" s="79" t="s">
        <v>350</v>
      </c>
      <c r="P215" s="81">
        <v>43635.5809375</v>
      </c>
      <c r="Q215" s="79" t="s">
        <v>424</v>
      </c>
      <c r="R215" s="79"/>
      <c r="S215" s="79"/>
      <c r="T215" s="79" t="s">
        <v>508</v>
      </c>
      <c r="U215" s="79"/>
      <c r="V215" s="83" t="s">
        <v>630</v>
      </c>
      <c r="W215" s="81">
        <v>43635.5809375</v>
      </c>
      <c r="X215" s="83" t="s">
        <v>794</v>
      </c>
      <c r="Y215" s="79"/>
      <c r="Z215" s="79"/>
      <c r="AA215" s="85" t="s">
        <v>1022</v>
      </c>
      <c r="AB215" s="79"/>
      <c r="AC215" s="79" t="b">
        <v>0</v>
      </c>
      <c r="AD215" s="79">
        <v>0</v>
      </c>
      <c r="AE215" s="85" t="s">
        <v>1111</v>
      </c>
      <c r="AF215" s="79" t="b">
        <v>0</v>
      </c>
      <c r="AG215" s="79" t="s">
        <v>1119</v>
      </c>
      <c r="AH215" s="79"/>
      <c r="AI215" s="85" t="s">
        <v>1111</v>
      </c>
      <c r="AJ215" s="79" t="b">
        <v>0</v>
      </c>
      <c r="AK215" s="79">
        <v>17</v>
      </c>
      <c r="AL215" s="85" t="s">
        <v>1089</v>
      </c>
      <c r="AM215" s="79" t="s">
        <v>1126</v>
      </c>
      <c r="AN215" s="79" t="b">
        <v>0</v>
      </c>
      <c r="AO215" s="85" t="s">
        <v>1089</v>
      </c>
      <c r="AP215" s="79" t="s">
        <v>176</v>
      </c>
      <c r="AQ215" s="79">
        <v>0</v>
      </c>
      <c r="AR215" s="79">
        <v>0</v>
      </c>
      <c r="AS215" s="79"/>
      <c r="AT215" s="79"/>
      <c r="AU215" s="79"/>
      <c r="AV215" s="79"/>
      <c r="AW215" s="79"/>
      <c r="AX215" s="79"/>
      <c r="AY215" s="79"/>
      <c r="AZ215" s="79"/>
      <c r="BA215">
        <v>7</v>
      </c>
      <c r="BB215" s="78" t="str">
        <f>REPLACE(INDEX(GroupVertices[Group],MATCH(Edges[[#This Row],[Vertex 1]],GroupVertices[Vertex],0)),1,1,"")</f>
        <v>2</v>
      </c>
      <c r="BC215" s="78" t="str">
        <f>REPLACE(INDEX(GroupVertices[Group],MATCH(Edges[[#This Row],[Vertex 2]],GroupVertices[Vertex],0)),1,1,"")</f>
        <v>2</v>
      </c>
      <c r="BD215" s="48">
        <v>1</v>
      </c>
      <c r="BE215" s="49">
        <v>4.545454545454546</v>
      </c>
      <c r="BF215" s="48">
        <v>1</v>
      </c>
      <c r="BG215" s="49">
        <v>4.545454545454546</v>
      </c>
      <c r="BH215" s="48">
        <v>0</v>
      </c>
      <c r="BI215" s="49">
        <v>0</v>
      </c>
      <c r="BJ215" s="48">
        <v>20</v>
      </c>
      <c r="BK215" s="49">
        <v>90.9090909090909</v>
      </c>
      <c r="BL215" s="48">
        <v>22</v>
      </c>
    </row>
    <row r="216" spans="1:64" ht="15">
      <c r="A216" s="64" t="s">
        <v>314</v>
      </c>
      <c r="B216" s="64" t="s">
        <v>312</v>
      </c>
      <c r="C216" s="65" t="s">
        <v>2763</v>
      </c>
      <c r="D216" s="66">
        <v>10</v>
      </c>
      <c r="E216" s="67" t="s">
        <v>136</v>
      </c>
      <c r="F216" s="68">
        <v>26.42857142857143</v>
      </c>
      <c r="G216" s="65"/>
      <c r="H216" s="69"/>
      <c r="I216" s="70"/>
      <c r="J216" s="70"/>
      <c r="K216" s="34" t="s">
        <v>66</v>
      </c>
      <c r="L216" s="77">
        <v>216</v>
      </c>
      <c r="M216" s="77"/>
      <c r="N216" s="72"/>
      <c r="O216" s="79" t="s">
        <v>350</v>
      </c>
      <c r="P216" s="81">
        <v>43635.581087962964</v>
      </c>
      <c r="Q216" s="79" t="s">
        <v>387</v>
      </c>
      <c r="R216" s="79"/>
      <c r="S216" s="79"/>
      <c r="T216" s="79" t="s">
        <v>508</v>
      </c>
      <c r="U216" s="79"/>
      <c r="V216" s="83" t="s">
        <v>630</v>
      </c>
      <c r="W216" s="81">
        <v>43635.581087962964</v>
      </c>
      <c r="X216" s="83" t="s">
        <v>795</v>
      </c>
      <c r="Y216" s="79"/>
      <c r="Z216" s="79"/>
      <c r="AA216" s="85" t="s">
        <v>1023</v>
      </c>
      <c r="AB216" s="79"/>
      <c r="AC216" s="79" t="b">
        <v>0</v>
      </c>
      <c r="AD216" s="79">
        <v>0</v>
      </c>
      <c r="AE216" s="85" t="s">
        <v>1111</v>
      </c>
      <c r="AF216" s="79" t="b">
        <v>0</v>
      </c>
      <c r="AG216" s="79" t="s">
        <v>1119</v>
      </c>
      <c r="AH216" s="79"/>
      <c r="AI216" s="85" t="s">
        <v>1111</v>
      </c>
      <c r="AJ216" s="79" t="b">
        <v>0</v>
      </c>
      <c r="AK216" s="79">
        <v>22</v>
      </c>
      <c r="AL216" s="85" t="s">
        <v>1088</v>
      </c>
      <c r="AM216" s="79" t="s">
        <v>1126</v>
      </c>
      <c r="AN216" s="79" t="b">
        <v>0</v>
      </c>
      <c r="AO216" s="85" t="s">
        <v>1088</v>
      </c>
      <c r="AP216" s="79" t="s">
        <v>176</v>
      </c>
      <c r="AQ216" s="79">
        <v>0</v>
      </c>
      <c r="AR216" s="79">
        <v>0</v>
      </c>
      <c r="AS216" s="79"/>
      <c r="AT216" s="79"/>
      <c r="AU216" s="79"/>
      <c r="AV216" s="79"/>
      <c r="AW216" s="79"/>
      <c r="AX216" s="79"/>
      <c r="AY216" s="79"/>
      <c r="AZ216" s="79"/>
      <c r="BA216">
        <v>7</v>
      </c>
      <c r="BB216" s="78" t="str">
        <f>REPLACE(INDEX(GroupVertices[Group],MATCH(Edges[[#This Row],[Vertex 1]],GroupVertices[Vertex],0)),1,1,"")</f>
        <v>2</v>
      </c>
      <c r="BC216" s="78" t="str">
        <f>REPLACE(INDEX(GroupVertices[Group],MATCH(Edges[[#This Row],[Vertex 2]],GroupVertices[Vertex],0)),1,1,"")</f>
        <v>2</v>
      </c>
      <c r="BD216" s="48">
        <v>2</v>
      </c>
      <c r="BE216" s="49">
        <v>7.6923076923076925</v>
      </c>
      <c r="BF216" s="48">
        <v>0</v>
      </c>
      <c r="BG216" s="49">
        <v>0</v>
      </c>
      <c r="BH216" s="48">
        <v>0</v>
      </c>
      <c r="BI216" s="49">
        <v>0</v>
      </c>
      <c r="BJ216" s="48">
        <v>24</v>
      </c>
      <c r="BK216" s="49">
        <v>92.3076923076923</v>
      </c>
      <c r="BL216" s="48">
        <v>26</v>
      </c>
    </row>
    <row r="217" spans="1:64" ht="15">
      <c r="A217" s="64" t="s">
        <v>314</v>
      </c>
      <c r="B217" s="64" t="s">
        <v>314</v>
      </c>
      <c r="C217" s="65" t="s">
        <v>2759</v>
      </c>
      <c r="D217" s="66">
        <v>4.166666666666667</v>
      </c>
      <c r="E217" s="67" t="s">
        <v>136</v>
      </c>
      <c r="F217" s="68">
        <v>31.071428571428573</v>
      </c>
      <c r="G217" s="65"/>
      <c r="H217" s="69"/>
      <c r="I217" s="70"/>
      <c r="J217" s="70"/>
      <c r="K217" s="34" t="s">
        <v>65</v>
      </c>
      <c r="L217" s="77">
        <v>217</v>
      </c>
      <c r="M217" s="77"/>
      <c r="N217" s="72"/>
      <c r="O217" s="79" t="s">
        <v>176</v>
      </c>
      <c r="P217" s="81">
        <v>43635.60403935185</v>
      </c>
      <c r="Q217" s="79" t="s">
        <v>425</v>
      </c>
      <c r="R217" s="79"/>
      <c r="S217" s="79"/>
      <c r="T217" s="79" t="s">
        <v>508</v>
      </c>
      <c r="U217" s="79"/>
      <c r="V217" s="83" t="s">
        <v>630</v>
      </c>
      <c r="W217" s="81">
        <v>43635.60403935185</v>
      </c>
      <c r="X217" s="83" t="s">
        <v>796</v>
      </c>
      <c r="Y217" s="79"/>
      <c r="Z217" s="79"/>
      <c r="AA217" s="85" t="s">
        <v>1024</v>
      </c>
      <c r="AB217" s="79"/>
      <c r="AC217" s="79" t="b">
        <v>0</v>
      </c>
      <c r="AD217" s="79">
        <v>28</v>
      </c>
      <c r="AE217" s="85" t="s">
        <v>1111</v>
      </c>
      <c r="AF217" s="79" t="b">
        <v>0</v>
      </c>
      <c r="AG217" s="79" t="s">
        <v>1119</v>
      </c>
      <c r="AH217" s="79"/>
      <c r="AI217" s="85" t="s">
        <v>1111</v>
      </c>
      <c r="AJ217" s="79" t="b">
        <v>0</v>
      </c>
      <c r="AK217" s="79">
        <v>8</v>
      </c>
      <c r="AL217" s="85" t="s">
        <v>1111</v>
      </c>
      <c r="AM217" s="79" t="s">
        <v>1126</v>
      </c>
      <c r="AN217" s="79" t="b">
        <v>0</v>
      </c>
      <c r="AO217" s="85" t="s">
        <v>1024</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2</v>
      </c>
      <c r="BC217" s="78" t="str">
        <f>REPLACE(INDEX(GroupVertices[Group],MATCH(Edges[[#This Row],[Vertex 2]],GroupVertices[Vertex],0)),1,1,"")</f>
        <v>2</v>
      </c>
      <c r="BD217" s="48">
        <v>0</v>
      </c>
      <c r="BE217" s="49">
        <v>0</v>
      </c>
      <c r="BF217" s="48">
        <v>3</v>
      </c>
      <c r="BG217" s="49">
        <v>6</v>
      </c>
      <c r="BH217" s="48">
        <v>0</v>
      </c>
      <c r="BI217" s="49">
        <v>0</v>
      </c>
      <c r="BJ217" s="48">
        <v>47</v>
      </c>
      <c r="BK217" s="49">
        <v>94</v>
      </c>
      <c r="BL217" s="48">
        <v>50</v>
      </c>
    </row>
    <row r="218" spans="1:64" ht="15">
      <c r="A218" s="64" t="s">
        <v>314</v>
      </c>
      <c r="B218" s="64" t="s">
        <v>312</v>
      </c>
      <c r="C218" s="65" t="s">
        <v>2763</v>
      </c>
      <c r="D218" s="66">
        <v>10</v>
      </c>
      <c r="E218" s="67" t="s">
        <v>136</v>
      </c>
      <c r="F218" s="68">
        <v>26.42857142857143</v>
      </c>
      <c r="G218" s="65"/>
      <c r="H218" s="69"/>
      <c r="I218" s="70"/>
      <c r="J218" s="70"/>
      <c r="K218" s="34" t="s">
        <v>66</v>
      </c>
      <c r="L218" s="77">
        <v>218</v>
      </c>
      <c r="M218" s="77"/>
      <c r="N218" s="72"/>
      <c r="O218" s="79" t="s">
        <v>350</v>
      </c>
      <c r="P218" s="81">
        <v>43635.61921296296</v>
      </c>
      <c r="Q218" s="79" t="s">
        <v>383</v>
      </c>
      <c r="R218" s="79"/>
      <c r="S218" s="79"/>
      <c r="T218" s="79"/>
      <c r="U218" s="79"/>
      <c r="V218" s="83" t="s">
        <v>630</v>
      </c>
      <c r="W218" s="81">
        <v>43635.61921296296</v>
      </c>
      <c r="X218" s="83" t="s">
        <v>797</v>
      </c>
      <c r="Y218" s="79"/>
      <c r="Z218" s="79"/>
      <c r="AA218" s="85" t="s">
        <v>1025</v>
      </c>
      <c r="AB218" s="79"/>
      <c r="AC218" s="79" t="b">
        <v>0</v>
      </c>
      <c r="AD218" s="79">
        <v>0</v>
      </c>
      <c r="AE218" s="85" t="s">
        <v>1111</v>
      </c>
      <c r="AF218" s="79" t="b">
        <v>0</v>
      </c>
      <c r="AG218" s="79" t="s">
        <v>1119</v>
      </c>
      <c r="AH218" s="79"/>
      <c r="AI218" s="85" t="s">
        <v>1111</v>
      </c>
      <c r="AJ218" s="79" t="b">
        <v>0</v>
      </c>
      <c r="AK218" s="79">
        <v>35</v>
      </c>
      <c r="AL218" s="85" t="s">
        <v>1097</v>
      </c>
      <c r="AM218" s="79" t="s">
        <v>1126</v>
      </c>
      <c r="AN218" s="79" t="b">
        <v>0</v>
      </c>
      <c r="AO218" s="85" t="s">
        <v>1097</v>
      </c>
      <c r="AP218" s="79" t="s">
        <v>176</v>
      </c>
      <c r="AQ218" s="79">
        <v>0</v>
      </c>
      <c r="AR218" s="79">
        <v>0</v>
      </c>
      <c r="AS218" s="79"/>
      <c r="AT218" s="79"/>
      <c r="AU218" s="79"/>
      <c r="AV218" s="79"/>
      <c r="AW218" s="79"/>
      <c r="AX218" s="79"/>
      <c r="AY218" s="79"/>
      <c r="AZ218" s="79"/>
      <c r="BA218">
        <v>7</v>
      </c>
      <c r="BB218" s="78" t="str">
        <f>REPLACE(INDEX(GroupVertices[Group],MATCH(Edges[[#This Row],[Vertex 1]],GroupVertices[Vertex],0)),1,1,"")</f>
        <v>2</v>
      </c>
      <c r="BC218" s="78" t="str">
        <f>REPLACE(INDEX(GroupVertices[Group],MATCH(Edges[[#This Row],[Vertex 2]],GroupVertices[Vertex],0)),1,1,"")</f>
        <v>2</v>
      </c>
      <c r="BD218" s="48">
        <v>0</v>
      </c>
      <c r="BE218" s="49">
        <v>0</v>
      </c>
      <c r="BF218" s="48">
        <v>0</v>
      </c>
      <c r="BG218" s="49">
        <v>0</v>
      </c>
      <c r="BH218" s="48">
        <v>0</v>
      </c>
      <c r="BI218" s="49">
        <v>0</v>
      </c>
      <c r="BJ218" s="48">
        <v>24</v>
      </c>
      <c r="BK218" s="49">
        <v>100</v>
      </c>
      <c r="BL218" s="48">
        <v>24</v>
      </c>
    </row>
    <row r="219" spans="1:64" ht="15">
      <c r="A219" s="64" t="s">
        <v>314</v>
      </c>
      <c r="B219" s="64" t="s">
        <v>312</v>
      </c>
      <c r="C219" s="65" t="s">
        <v>2763</v>
      </c>
      <c r="D219" s="66">
        <v>10</v>
      </c>
      <c r="E219" s="67" t="s">
        <v>136</v>
      </c>
      <c r="F219" s="68">
        <v>26.42857142857143</v>
      </c>
      <c r="G219" s="65"/>
      <c r="H219" s="69"/>
      <c r="I219" s="70"/>
      <c r="J219" s="70"/>
      <c r="K219" s="34" t="s">
        <v>66</v>
      </c>
      <c r="L219" s="77">
        <v>219</v>
      </c>
      <c r="M219" s="77"/>
      <c r="N219" s="72"/>
      <c r="O219" s="79" t="s">
        <v>350</v>
      </c>
      <c r="P219" s="81">
        <v>43635.62351851852</v>
      </c>
      <c r="Q219" s="79" t="s">
        <v>382</v>
      </c>
      <c r="R219" s="79"/>
      <c r="S219" s="79"/>
      <c r="T219" s="79"/>
      <c r="U219" s="79"/>
      <c r="V219" s="83" t="s">
        <v>630</v>
      </c>
      <c r="W219" s="81">
        <v>43635.62351851852</v>
      </c>
      <c r="X219" s="83" t="s">
        <v>798</v>
      </c>
      <c r="Y219" s="79"/>
      <c r="Z219" s="79"/>
      <c r="AA219" s="85" t="s">
        <v>1026</v>
      </c>
      <c r="AB219" s="79"/>
      <c r="AC219" s="79" t="b">
        <v>0</v>
      </c>
      <c r="AD219" s="79">
        <v>0</v>
      </c>
      <c r="AE219" s="85" t="s">
        <v>1111</v>
      </c>
      <c r="AF219" s="79" t="b">
        <v>0</v>
      </c>
      <c r="AG219" s="79" t="s">
        <v>1119</v>
      </c>
      <c r="AH219" s="79"/>
      <c r="AI219" s="85" t="s">
        <v>1111</v>
      </c>
      <c r="AJ219" s="79" t="b">
        <v>0</v>
      </c>
      <c r="AK219" s="79">
        <v>21</v>
      </c>
      <c r="AL219" s="85" t="s">
        <v>1031</v>
      </c>
      <c r="AM219" s="79" t="s">
        <v>1126</v>
      </c>
      <c r="AN219" s="79" t="b">
        <v>0</v>
      </c>
      <c r="AO219" s="85" t="s">
        <v>1031</v>
      </c>
      <c r="AP219" s="79" t="s">
        <v>176</v>
      </c>
      <c r="AQ219" s="79">
        <v>0</v>
      </c>
      <c r="AR219" s="79">
        <v>0</v>
      </c>
      <c r="AS219" s="79"/>
      <c r="AT219" s="79"/>
      <c r="AU219" s="79"/>
      <c r="AV219" s="79"/>
      <c r="AW219" s="79"/>
      <c r="AX219" s="79"/>
      <c r="AY219" s="79"/>
      <c r="AZ219" s="79"/>
      <c r="BA219">
        <v>7</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314</v>
      </c>
      <c r="B220" s="64" t="s">
        <v>315</v>
      </c>
      <c r="C220" s="65" t="s">
        <v>2758</v>
      </c>
      <c r="D220" s="66">
        <v>3</v>
      </c>
      <c r="E220" s="67" t="s">
        <v>132</v>
      </c>
      <c r="F220" s="68">
        <v>32</v>
      </c>
      <c r="G220" s="65"/>
      <c r="H220" s="69"/>
      <c r="I220" s="70"/>
      <c r="J220" s="70"/>
      <c r="K220" s="34" t="s">
        <v>65</v>
      </c>
      <c r="L220" s="77">
        <v>220</v>
      </c>
      <c r="M220" s="77"/>
      <c r="N220" s="72"/>
      <c r="O220" s="79" t="s">
        <v>350</v>
      </c>
      <c r="P220" s="81">
        <v>43635.62351851852</v>
      </c>
      <c r="Q220" s="79" t="s">
        <v>382</v>
      </c>
      <c r="R220" s="79"/>
      <c r="S220" s="79"/>
      <c r="T220" s="79"/>
      <c r="U220" s="79"/>
      <c r="V220" s="83" t="s">
        <v>630</v>
      </c>
      <c r="W220" s="81">
        <v>43635.62351851852</v>
      </c>
      <c r="X220" s="83" t="s">
        <v>798</v>
      </c>
      <c r="Y220" s="79"/>
      <c r="Z220" s="79"/>
      <c r="AA220" s="85" t="s">
        <v>1026</v>
      </c>
      <c r="AB220" s="79"/>
      <c r="AC220" s="79" t="b">
        <v>0</v>
      </c>
      <c r="AD220" s="79">
        <v>0</v>
      </c>
      <c r="AE220" s="85" t="s">
        <v>1111</v>
      </c>
      <c r="AF220" s="79" t="b">
        <v>0</v>
      </c>
      <c r="AG220" s="79" t="s">
        <v>1119</v>
      </c>
      <c r="AH220" s="79"/>
      <c r="AI220" s="85" t="s">
        <v>1111</v>
      </c>
      <c r="AJ220" s="79" t="b">
        <v>0</v>
      </c>
      <c r="AK220" s="79">
        <v>21</v>
      </c>
      <c r="AL220" s="85" t="s">
        <v>1031</v>
      </c>
      <c r="AM220" s="79" t="s">
        <v>1126</v>
      </c>
      <c r="AN220" s="79" t="b">
        <v>0</v>
      </c>
      <c r="AO220" s="85" t="s">
        <v>1031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0</v>
      </c>
      <c r="BE220" s="49">
        <v>0</v>
      </c>
      <c r="BF220" s="48">
        <v>1</v>
      </c>
      <c r="BG220" s="49">
        <v>4.761904761904762</v>
      </c>
      <c r="BH220" s="48">
        <v>0</v>
      </c>
      <c r="BI220" s="49">
        <v>0</v>
      </c>
      <c r="BJ220" s="48">
        <v>20</v>
      </c>
      <c r="BK220" s="49">
        <v>95.23809523809524</v>
      </c>
      <c r="BL220" s="48">
        <v>21</v>
      </c>
    </row>
    <row r="221" spans="1:64" ht="15">
      <c r="A221" s="64" t="s">
        <v>314</v>
      </c>
      <c r="B221" s="64" t="s">
        <v>312</v>
      </c>
      <c r="C221" s="65" t="s">
        <v>2763</v>
      </c>
      <c r="D221" s="66">
        <v>10</v>
      </c>
      <c r="E221" s="67" t="s">
        <v>136</v>
      </c>
      <c r="F221" s="68">
        <v>26.42857142857143</v>
      </c>
      <c r="G221" s="65"/>
      <c r="H221" s="69"/>
      <c r="I221" s="70"/>
      <c r="J221" s="70"/>
      <c r="K221" s="34" t="s">
        <v>66</v>
      </c>
      <c r="L221" s="77">
        <v>221</v>
      </c>
      <c r="M221" s="77"/>
      <c r="N221" s="72"/>
      <c r="O221" s="79" t="s">
        <v>350</v>
      </c>
      <c r="P221" s="81">
        <v>43635.66913194444</v>
      </c>
      <c r="Q221" s="79" t="s">
        <v>400</v>
      </c>
      <c r="R221" s="79"/>
      <c r="S221" s="79"/>
      <c r="T221" s="79" t="s">
        <v>508</v>
      </c>
      <c r="U221" s="79"/>
      <c r="V221" s="83" t="s">
        <v>630</v>
      </c>
      <c r="W221" s="81">
        <v>43635.66913194444</v>
      </c>
      <c r="X221" s="83" t="s">
        <v>799</v>
      </c>
      <c r="Y221" s="79"/>
      <c r="Z221" s="79"/>
      <c r="AA221" s="85" t="s">
        <v>1027</v>
      </c>
      <c r="AB221" s="79"/>
      <c r="AC221" s="79" t="b">
        <v>0</v>
      </c>
      <c r="AD221" s="79">
        <v>0</v>
      </c>
      <c r="AE221" s="85" t="s">
        <v>1111</v>
      </c>
      <c r="AF221" s="79" t="b">
        <v>0</v>
      </c>
      <c r="AG221" s="79" t="s">
        <v>1119</v>
      </c>
      <c r="AH221" s="79"/>
      <c r="AI221" s="85" t="s">
        <v>1111</v>
      </c>
      <c r="AJ221" s="79" t="b">
        <v>0</v>
      </c>
      <c r="AK221" s="79">
        <v>23</v>
      </c>
      <c r="AL221" s="85" t="s">
        <v>1099</v>
      </c>
      <c r="AM221" s="79" t="s">
        <v>1126</v>
      </c>
      <c r="AN221" s="79" t="b">
        <v>0</v>
      </c>
      <c r="AO221" s="85" t="s">
        <v>1099</v>
      </c>
      <c r="AP221" s="79" t="s">
        <v>176</v>
      </c>
      <c r="AQ221" s="79">
        <v>0</v>
      </c>
      <c r="AR221" s="79">
        <v>0</v>
      </c>
      <c r="AS221" s="79"/>
      <c r="AT221" s="79"/>
      <c r="AU221" s="79"/>
      <c r="AV221" s="79"/>
      <c r="AW221" s="79"/>
      <c r="AX221" s="79"/>
      <c r="AY221" s="79"/>
      <c r="AZ221" s="79"/>
      <c r="BA221">
        <v>7</v>
      </c>
      <c r="BB221" s="78" t="str">
        <f>REPLACE(INDEX(GroupVertices[Group],MATCH(Edges[[#This Row],[Vertex 1]],GroupVertices[Vertex],0)),1,1,"")</f>
        <v>2</v>
      </c>
      <c r="BC221" s="78" t="str">
        <f>REPLACE(INDEX(GroupVertices[Group],MATCH(Edges[[#This Row],[Vertex 2]],GroupVertices[Vertex],0)),1,1,"")</f>
        <v>2</v>
      </c>
      <c r="BD221" s="48">
        <v>1</v>
      </c>
      <c r="BE221" s="49">
        <v>7.142857142857143</v>
      </c>
      <c r="BF221" s="48">
        <v>0</v>
      </c>
      <c r="BG221" s="49">
        <v>0</v>
      </c>
      <c r="BH221" s="48">
        <v>0</v>
      </c>
      <c r="BI221" s="49">
        <v>0</v>
      </c>
      <c r="BJ221" s="48">
        <v>13</v>
      </c>
      <c r="BK221" s="49">
        <v>92.85714285714286</v>
      </c>
      <c r="BL221" s="48">
        <v>14</v>
      </c>
    </row>
    <row r="222" spans="1:64" ht="15">
      <c r="A222" s="64" t="s">
        <v>314</v>
      </c>
      <c r="B222" s="64" t="s">
        <v>314</v>
      </c>
      <c r="C222" s="65" t="s">
        <v>2759</v>
      </c>
      <c r="D222" s="66">
        <v>4.166666666666667</v>
      </c>
      <c r="E222" s="67" t="s">
        <v>136</v>
      </c>
      <c r="F222" s="68">
        <v>31.071428571428573</v>
      </c>
      <c r="G222" s="65"/>
      <c r="H222" s="69"/>
      <c r="I222" s="70"/>
      <c r="J222" s="70"/>
      <c r="K222" s="34" t="s">
        <v>65</v>
      </c>
      <c r="L222" s="77">
        <v>222</v>
      </c>
      <c r="M222" s="77"/>
      <c r="N222" s="72"/>
      <c r="O222" s="79" t="s">
        <v>176</v>
      </c>
      <c r="P222" s="81">
        <v>43635.69793981482</v>
      </c>
      <c r="Q222" s="79" t="s">
        <v>426</v>
      </c>
      <c r="R222" s="79"/>
      <c r="S222" s="79"/>
      <c r="T222" s="79" t="s">
        <v>508</v>
      </c>
      <c r="U222" s="79"/>
      <c r="V222" s="83" t="s">
        <v>630</v>
      </c>
      <c r="W222" s="81">
        <v>43635.69793981482</v>
      </c>
      <c r="X222" s="83" t="s">
        <v>800</v>
      </c>
      <c r="Y222" s="79"/>
      <c r="Z222" s="79"/>
      <c r="AA222" s="85" t="s">
        <v>1028</v>
      </c>
      <c r="AB222" s="79"/>
      <c r="AC222" s="79" t="b">
        <v>0</v>
      </c>
      <c r="AD222" s="79">
        <v>2</v>
      </c>
      <c r="AE222" s="85" t="s">
        <v>1111</v>
      </c>
      <c r="AF222" s="79" t="b">
        <v>0</v>
      </c>
      <c r="AG222" s="79" t="s">
        <v>1119</v>
      </c>
      <c r="AH222" s="79"/>
      <c r="AI222" s="85" t="s">
        <v>1111</v>
      </c>
      <c r="AJ222" s="79" t="b">
        <v>0</v>
      </c>
      <c r="AK222" s="79">
        <v>0</v>
      </c>
      <c r="AL222" s="85" t="s">
        <v>1111</v>
      </c>
      <c r="AM222" s="79" t="s">
        <v>1126</v>
      </c>
      <c r="AN222" s="79" t="b">
        <v>0</v>
      </c>
      <c r="AO222" s="85" t="s">
        <v>1028</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2</v>
      </c>
      <c r="BE222" s="49">
        <v>3.9215686274509802</v>
      </c>
      <c r="BF222" s="48">
        <v>1</v>
      </c>
      <c r="BG222" s="49">
        <v>1.9607843137254901</v>
      </c>
      <c r="BH222" s="48">
        <v>0</v>
      </c>
      <c r="BI222" s="49">
        <v>0</v>
      </c>
      <c r="BJ222" s="48">
        <v>48</v>
      </c>
      <c r="BK222" s="49">
        <v>94.11764705882354</v>
      </c>
      <c r="BL222" s="48">
        <v>51</v>
      </c>
    </row>
    <row r="223" spans="1:64" ht="15">
      <c r="A223" s="64" t="s">
        <v>314</v>
      </c>
      <c r="B223" s="64" t="s">
        <v>336</v>
      </c>
      <c r="C223" s="65" t="s">
        <v>2760</v>
      </c>
      <c r="D223" s="66">
        <v>5.333333333333334</v>
      </c>
      <c r="E223" s="67" t="s">
        <v>136</v>
      </c>
      <c r="F223" s="68">
        <v>30.142857142857142</v>
      </c>
      <c r="G223" s="65"/>
      <c r="H223" s="69"/>
      <c r="I223" s="70"/>
      <c r="J223" s="70"/>
      <c r="K223" s="34" t="s">
        <v>65</v>
      </c>
      <c r="L223" s="77">
        <v>223</v>
      </c>
      <c r="M223" s="77"/>
      <c r="N223" s="72"/>
      <c r="O223" s="79" t="s">
        <v>350</v>
      </c>
      <c r="P223" s="81">
        <v>43635.790810185186</v>
      </c>
      <c r="Q223" s="79" t="s">
        <v>404</v>
      </c>
      <c r="R223" s="79"/>
      <c r="S223" s="79"/>
      <c r="T223" s="79" t="s">
        <v>514</v>
      </c>
      <c r="U223" s="79"/>
      <c r="V223" s="83" t="s">
        <v>630</v>
      </c>
      <c r="W223" s="81">
        <v>43635.790810185186</v>
      </c>
      <c r="X223" s="83" t="s">
        <v>801</v>
      </c>
      <c r="Y223" s="79"/>
      <c r="Z223" s="79"/>
      <c r="AA223" s="85" t="s">
        <v>1029</v>
      </c>
      <c r="AB223" s="79"/>
      <c r="AC223" s="79" t="b">
        <v>0</v>
      </c>
      <c r="AD223" s="79">
        <v>0</v>
      </c>
      <c r="AE223" s="85" t="s">
        <v>1111</v>
      </c>
      <c r="AF223" s="79" t="b">
        <v>0</v>
      </c>
      <c r="AG223" s="79" t="s">
        <v>1119</v>
      </c>
      <c r="AH223" s="79"/>
      <c r="AI223" s="85" t="s">
        <v>1111</v>
      </c>
      <c r="AJ223" s="79" t="b">
        <v>0</v>
      </c>
      <c r="AK223" s="79">
        <v>282</v>
      </c>
      <c r="AL223" s="85" t="s">
        <v>1068</v>
      </c>
      <c r="AM223" s="79" t="s">
        <v>1126</v>
      </c>
      <c r="AN223" s="79" t="b">
        <v>0</v>
      </c>
      <c r="AO223" s="85" t="s">
        <v>1068</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2</v>
      </c>
      <c r="BC223" s="78" t="str">
        <f>REPLACE(INDEX(GroupVertices[Group],MATCH(Edges[[#This Row],[Vertex 2]],GroupVertices[Vertex],0)),1,1,"")</f>
        <v>1</v>
      </c>
      <c r="BD223" s="48"/>
      <c r="BE223" s="49"/>
      <c r="BF223" s="48"/>
      <c r="BG223" s="49"/>
      <c r="BH223" s="48"/>
      <c r="BI223" s="49"/>
      <c r="BJ223" s="48"/>
      <c r="BK223" s="49"/>
      <c r="BL223" s="48"/>
    </row>
    <row r="224" spans="1:64" ht="15">
      <c r="A224" s="64" t="s">
        <v>314</v>
      </c>
      <c r="B224" s="64" t="s">
        <v>333</v>
      </c>
      <c r="C224" s="65" t="s">
        <v>2758</v>
      </c>
      <c r="D224" s="66">
        <v>3</v>
      </c>
      <c r="E224" s="67" t="s">
        <v>132</v>
      </c>
      <c r="F224" s="68">
        <v>32</v>
      </c>
      <c r="G224" s="65"/>
      <c r="H224" s="69"/>
      <c r="I224" s="70"/>
      <c r="J224" s="70"/>
      <c r="K224" s="34" t="s">
        <v>65</v>
      </c>
      <c r="L224" s="77">
        <v>224</v>
      </c>
      <c r="M224" s="77"/>
      <c r="N224" s="72"/>
      <c r="O224" s="79" t="s">
        <v>350</v>
      </c>
      <c r="P224" s="81">
        <v>43635.790810185186</v>
      </c>
      <c r="Q224" s="79" t="s">
        <v>404</v>
      </c>
      <c r="R224" s="79"/>
      <c r="S224" s="79"/>
      <c r="T224" s="79" t="s">
        <v>514</v>
      </c>
      <c r="U224" s="79"/>
      <c r="V224" s="83" t="s">
        <v>630</v>
      </c>
      <c r="W224" s="81">
        <v>43635.790810185186</v>
      </c>
      <c r="X224" s="83" t="s">
        <v>801</v>
      </c>
      <c r="Y224" s="79"/>
      <c r="Z224" s="79"/>
      <c r="AA224" s="85" t="s">
        <v>1029</v>
      </c>
      <c r="AB224" s="79"/>
      <c r="AC224" s="79" t="b">
        <v>0</v>
      </c>
      <c r="AD224" s="79">
        <v>0</v>
      </c>
      <c r="AE224" s="85" t="s">
        <v>1111</v>
      </c>
      <c r="AF224" s="79" t="b">
        <v>0</v>
      </c>
      <c r="AG224" s="79" t="s">
        <v>1119</v>
      </c>
      <c r="AH224" s="79"/>
      <c r="AI224" s="85" t="s">
        <v>1111</v>
      </c>
      <c r="AJ224" s="79" t="b">
        <v>0</v>
      </c>
      <c r="AK224" s="79">
        <v>282</v>
      </c>
      <c r="AL224" s="85" t="s">
        <v>1068</v>
      </c>
      <c r="AM224" s="79" t="s">
        <v>1126</v>
      </c>
      <c r="AN224" s="79" t="b">
        <v>0</v>
      </c>
      <c r="AO224" s="85" t="s">
        <v>1068</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1</v>
      </c>
      <c r="BD224" s="48">
        <v>0</v>
      </c>
      <c r="BE224" s="49">
        <v>0</v>
      </c>
      <c r="BF224" s="48">
        <v>1</v>
      </c>
      <c r="BG224" s="49">
        <v>4.545454545454546</v>
      </c>
      <c r="BH224" s="48">
        <v>0</v>
      </c>
      <c r="BI224" s="49">
        <v>0</v>
      </c>
      <c r="BJ224" s="48">
        <v>21</v>
      </c>
      <c r="BK224" s="49">
        <v>95.45454545454545</v>
      </c>
      <c r="BL224" s="48">
        <v>22</v>
      </c>
    </row>
    <row r="225" spans="1:64" ht="15">
      <c r="A225" s="64" t="s">
        <v>312</v>
      </c>
      <c r="B225" s="64" t="s">
        <v>314</v>
      </c>
      <c r="C225" s="65" t="s">
        <v>2758</v>
      </c>
      <c r="D225" s="66">
        <v>3</v>
      </c>
      <c r="E225" s="67" t="s">
        <v>132</v>
      </c>
      <c r="F225" s="68">
        <v>32</v>
      </c>
      <c r="G225" s="65"/>
      <c r="H225" s="69"/>
      <c r="I225" s="70"/>
      <c r="J225" s="70"/>
      <c r="K225" s="34" t="s">
        <v>66</v>
      </c>
      <c r="L225" s="77">
        <v>225</v>
      </c>
      <c r="M225" s="77"/>
      <c r="N225" s="72"/>
      <c r="O225" s="79" t="s">
        <v>350</v>
      </c>
      <c r="P225" s="81">
        <v>43635.60518518519</v>
      </c>
      <c r="Q225" s="79" t="s">
        <v>391</v>
      </c>
      <c r="R225" s="79"/>
      <c r="S225" s="79"/>
      <c r="T225" s="79" t="s">
        <v>508</v>
      </c>
      <c r="U225" s="79"/>
      <c r="V225" s="83" t="s">
        <v>628</v>
      </c>
      <c r="W225" s="81">
        <v>43635.60518518519</v>
      </c>
      <c r="X225" s="83" t="s">
        <v>802</v>
      </c>
      <c r="Y225" s="79"/>
      <c r="Z225" s="79"/>
      <c r="AA225" s="85" t="s">
        <v>1030</v>
      </c>
      <c r="AB225" s="79"/>
      <c r="AC225" s="79" t="b">
        <v>0</v>
      </c>
      <c r="AD225" s="79">
        <v>0</v>
      </c>
      <c r="AE225" s="85" t="s">
        <v>1111</v>
      </c>
      <c r="AF225" s="79" t="b">
        <v>0</v>
      </c>
      <c r="AG225" s="79" t="s">
        <v>1119</v>
      </c>
      <c r="AH225" s="79"/>
      <c r="AI225" s="85" t="s">
        <v>1111</v>
      </c>
      <c r="AJ225" s="79" t="b">
        <v>0</v>
      </c>
      <c r="AK225" s="79">
        <v>8</v>
      </c>
      <c r="AL225" s="85" t="s">
        <v>1024</v>
      </c>
      <c r="AM225" s="79" t="s">
        <v>1127</v>
      </c>
      <c r="AN225" s="79" t="b">
        <v>0</v>
      </c>
      <c r="AO225" s="85" t="s">
        <v>1024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1</v>
      </c>
      <c r="BG225" s="49">
        <v>4.3478260869565215</v>
      </c>
      <c r="BH225" s="48">
        <v>0</v>
      </c>
      <c r="BI225" s="49">
        <v>0</v>
      </c>
      <c r="BJ225" s="48">
        <v>22</v>
      </c>
      <c r="BK225" s="49">
        <v>95.65217391304348</v>
      </c>
      <c r="BL225" s="48">
        <v>23</v>
      </c>
    </row>
    <row r="226" spans="1:64" ht="15">
      <c r="A226" s="64" t="s">
        <v>315</v>
      </c>
      <c r="B226" s="64" t="s">
        <v>312</v>
      </c>
      <c r="C226" s="65" t="s">
        <v>2759</v>
      </c>
      <c r="D226" s="66">
        <v>4.166666666666667</v>
      </c>
      <c r="E226" s="67" t="s">
        <v>136</v>
      </c>
      <c r="F226" s="68">
        <v>31.071428571428573</v>
      </c>
      <c r="G226" s="65"/>
      <c r="H226" s="69"/>
      <c r="I226" s="70"/>
      <c r="J226" s="70"/>
      <c r="K226" s="34" t="s">
        <v>66</v>
      </c>
      <c r="L226" s="77">
        <v>226</v>
      </c>
      <c r="M226" s="77"/>
      <c r="N226" s="72"/>
      <c r="O226" s="79" t="s">
        <v>350</v>
      </c>
      <c r="P226" s="81">
        <v>43635.61690972222</v>
      </c>
      <c r="Q226" s="79" t="s">
        <v>427</v>
      </c>
      <c r="R226" s="83" t="s">
        <v>488</v>
      </c>
      <c r="S226" s="79" t="s">
        <v>498</v>
      </c>
      <c r="T226" s="79" t="s">
        <v>508</v>
      </c>
      <c r="U226" s="79"/>
      <c r="V226" s="83" t="s">
        <v>631</v>
      </c>
      <c r="W226" s="81">
        <v>43635.61690972222</v>
      </c>
      <c r="X226" s="83" t="s">
        <v>803</v>
      </c>
      <c r="Y226" s="79"/>
      <c r="Z226" s="79"/>
      <c r="AA226" s="85" t="s">
        <v>1031</v>
      </c>
      <c r="AB226" s="79"/>
      <c r="AC226" s="79" t="b">
        <v>0</v>
      </c>
      <c r="AD226" s="79">
        <v>27</v>
      </c>
      <c r="AE226" s="85" t="s">
        <v>1111</v>
      </c>
      <c r="AF226" s="79" t="b">
        <v>0</v>
      </c>
      <c r="AG226" s="79" t="s">
        <v>1119</v>
      </c>
      <c r="AH226" s="79"/>
      <c r="AI226" s="85" t="s">
        <v>1111</v>
      </c>
      <c r="AJ226" s="79" t="b">
        <v>0</v>
      </c>
      <c r="AK226" s="79">
        <v>21</v>
      </c>
      <c r="AL226" s="85" t="s">
        <v>1111</v>
      </c>
      <c r="AM226" s="79" t="s">
        <v>1127</v>
      </c>
      <c r="AN226" s="79" t="b">
        <v>0</v>
      </c>
      <c r="AO226" s="85" t="s">
        <v>1031</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2</v>
      </c>
      <c r="BD226" s="48">
        <v>0</v>
      </c>
      <c r="BE226" s="49">
        <v>0</v>
      </c>
      <c r="BF226" s="48">
        <v>1</v>
      </c>
      <c r="BG226" s="49">
        <v>3.225806451612903</v>
      </c>
      <c r="BH226" s="48">
        <v>0</v>
      </c>
      <c r="BI226" s="49">
        <v>0</v>
      </c>
      <c r="BJ226" s="48">
        <v>30</v>
      </c>
      <c r="BK226" s="49">
        <v>96.7741935483871</v>
      </c>
      <c r="BL226" s="48">
        <v>31</v>
      </c>
    </row>
    <row r="227" spans="1:64" ht="15">
      <c r="A227" s="64" t="s">
        <v>315</v>
      </c>
      <c r="B227" s="64" t="s">
        <v>312</v>
      </c>
      <c r="C227" s="65" t="s">
        <v>2759</v>
      </c>
      <c r="D227" s="66">
        <v>4.166666666666667</v>
      </c>
      <c r="E227" s="67" t="s">
        <v>136</v>
      </c>
      <c r="F227" s="68">
        <v>31.071428571428573</v>
      </c>
      <c r="G227" s="65"/>
      <c r="H227" s="69"/>
      <c r="I227" s="70"/>
      <c r="J227" s="70"/>
      <c r="K227" s="34" t="s">
        <v>66</v>
      </c>
      <c r="L227" s="77">
        <v>227</v>
      </c>
      <c r="M227" s="77"/>
      <c r="N227" s="72"/>
      <c r="O227" s="79" t="s">
        <v>350</v>
      </c>
      <c r="P227" s="81">
        <v>43635.84645833333</v>
      </c>
      <c r="Q227" s="79" t="s">
        <v>428</v>
      </c>
      <c r="R227" s="83" t="s">
        <v>484</v>
      </c>
      <c r="S227" s="79" t="s">
        <v>500</v>
      </c>
      <c r="T227" s="79" t="s">
        <v>508</v>
      </c>
      <c r="U227" s="79"/>
      <c r="V227" s="83" t="s">
        <v>631</v>
      </c>
      <c r="W227" s="81">
        <v>43635.84645833333</v>
      </c>
      <c r="X227" s="83" t="s">
        <v>804</v>
      </c>
      <c r="Y227" s="79"/>
      <c r="Z227" s="79"/>
      <c r="AA227" s="85" t="s">
        <v>1032</v>
      </c>
      <c r="AB227" s="85" t="s">
        <v>1031</v>
      </c>
      <c r="AC227" s="79" t="b">
        <v>0</v>
      </c>
      <c r="AD227" s="79">
        <v>8</v>
      </c>
      <c r="AE227" s="85" t="s">
        <v>1118</v>
      </c>
      <c r="AF227" s="79" t="b">
        <v>1</v>
      </c>
      <c r="AG227" s="79" t="s">
        <v>1119</v>
      </c>
      <c r="AH227" s="79"/>
      <c r="AI227" s="85" t="s">
        <v>1124</v>
      </c>
      <c r="AJ227" s="79" t="b">
        <v>0</v>
      </c>
      <c r="AK227" s="79">
        <v>2</v>
      </c>
      <c r="AL227" s="85" t="s">
        <v>1111</v>
      </c>
      <c r="AM227" s="79" t="s">
        <v>1127</v>
      </c>
      <c r="AN227" s="79" t="b">
        <v>0</v>
      </c>
      <c r="AO227" s="85" t="s">
        <v>1031</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2</v>
      </c>
      <c r="BC227" s="78" t="str">
        <f>REPLACE(INDEX(GroupVertices[Group],MATCH(Edges[[#This Row],[Vertex 2]],GroupVertices[Vertex],0)),1,1,"")</f>
        <v>2</v>
      </c>
      <c r="BD227" s="48">
        <v>2</v>
      </c>
      <c r="BE227" s="49">
        <v>7.407407407407407</v>
      </c>
      <c r="BF227" s="48">
        <v>1</v>
      </c>
      <c r="BG227" s="49">
        <v>3.7037037037037037</v>
      </c>
      <c r="BH227" s="48">
        <v>0</v>
      </c>
      <c r="BI227" s="49">
        <v>0</v>
      </c>
      <c r="BJ227" s="48">
        <v>24</v>
      </c>
      <c r="BK227" s="49">
        <v>88.88888888888889</v>
      </c>
      <c r="BL227" s="48">
        <v>27</v>
      </c>
    </row>
    <row r="228" spans="1:64" ht="15">
      <c r="A228" s="64" t="s">
        <v>312</v>
      </c>
      <c r="B228" s="64" t="s">
        <v>315</v>
      </c>
      <c r="C228" s="65" t="s">
        <v>2759</v>
      </c>
      <c r="D228" s="66">
        <v>4.166666666666667</v>
      </c>
      <c r="E228" s="67" t="s">
        <v>136</v>
      </c>
      <c r="F228" s="68">
        <v>31.071428571428573</v>
      </c>
      <c r="G228" s="65"/>
      <c r="H228" s="69"/>
      <c r="I228" s="70"/>
      <c r="J228" s="70"/>
      <c r="K228" s="34" t="s">
        <v>66</v>
      </c>
      <c r="L228" s="77">
        <v>228</v>
      </c>
      <c r="M228" s="77"/>
      <c r="N228" s="72"/>
      <c r="O228" s="79" t="s">
        <v>350</v>
      </c>
      <c r="P228" s="81">
        <v>43635.6174537037</v>
      </c>
      <c r="Q228" s="79" t="s">
        <v>382</v>
      </c>
      <c r="R228" s="79"/>
      <c r="S228" s="79"/>
      <c r="T228" s="79"/>
      <c r="U228" s="79"/>
      <c r="V228" s="83" t="s">
        <v>628</v>
      </c>
      <c r="W228" s="81">
        <v>43635.6174537037</v>
      </c>
      <c r="X228" s="83" t="s">
        <v>805</v>
      </c>
      <c r="Y228" s="79"/>
      <c r="Z228" s="79"/>
      <c r="AA228" s="85" t="s">
        <v>1033</v>
      </c>
      <c r="AB228" s="79"/>
      <c r="AC228" s="79" t="b">
        <v>0</v>
      </c>
      <c r="AD228" s="79">
        <v>0</v>
      </c>
      <c r="AE228" s="85" t="s">
        <v>1111</v>
      </c>
      <c r="AF228" s="79" t="b">
        <v>0</v>
      </c>
      <c r="AG228" s="79" t="s">
        <v>1119</v>
      </c>
      <c r="AH228" s="79"/>
      <c r="AI228" s="85" t="s">
        <v>1111</v>
      </c>
      <c r="AJ228" s="79" t="b">
        <v>0</v>
      </c>
      <c r="AK228" s="79">
        <v>21</v>
      </c>
      <c r="AL228" s="85" t="s">
        <v>1031</v>
      </c>
      <c r="AM228" s="79" t="s">
        <v>1127</v>
      </c>
      <c r="AN228" s="79" t="b">
        <v>0</v>
      </c>
      <c r="AO228" s="85" t="s">
        <v>1031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v>0</v>
      </c>
      <c r="BE228" s="49">
        <v>0</v>
      </c>
      <c r="BF228" s="48">
        <v>1</v>
      </c>
      <c r="BG228" s="49">
        <v>4.761904761904762</v>
      </c>
      <c r="BH228" s="48">
        <v>0</v>
      </c>
      <c r="BI228" s="49">
        <v>0</v>
      </c>
      <c r="BJ228" s="48">
        <v>20</v>
      </c>
      <c r="BK228" s="49">
        <v>95.23809523809524</v>
      </c>
      <c r="BL228" s="48">
        <v>21</v>
      </c>
    </row>
    <row r="229" spans="1:64" ht="15">
      <c r="A229" s="64" t="s">
        <v>312</v>
      </c>
      <c r="B229" s="64" t="s">
        <v>315</v>
      </c>
      <c r="C229" s="65" t="s">
        <v>2759</v>
      </c>
      <c r="D229" s="66">
        <v>4.166666666666667</v>
      </c>
      <c r="E229" s="67" t="s">
        <v>136</v>
      </c>
      <c r="F229" s="68">
        <v>31.071428571428573</v>
      </c>
      <c r="G229" s="65"/>
      <c r="H229" s="69"/>
      <c r="I229" s="70"/>
      <c r="J229" s="70"/>
      <c r="K229" s="34" t="s">
        <v>66</v>
      </c>
      <c r="L229" s="77">
        <v>229</v>
      </c>
      <c r="M229" s="77"/>
      <c r="N229" s="72"/>
      <c r="O229" s="79" t="s">
        <v>350</v>
      </c>
      <c r="P229" s="81">
        <v>43635.84810185185</v>
      </c>
      <c r="Q229" s="79" t="s">
        <v>429</v>
      </c>
      <c r="R229" s="79"/>
      <c r="S229" s="79"/>
      <c r="T229" s="79"/>
      <c r="U229" s="79"/>
      <c r="V229" s="83" t="s">
        <v>628</v>
      </c>
      <c r="W229" s="81">
        <v>43635.84810185185</v>
      </c>
      <c r="X229" s="83" t="s">
        <v>806</v>
      </c>
      <c r="Y229" s="79"/>
      <c r="Z229" s="79"/>
      <c r="AA229" s="85" t="s">
        <v>1034</v>
      </c>
      <c r="AB229" s="79"/>
      <c r="AC229" s="79" t="b">
        <v>0</v>
      </c>
      <c r="AD229" s="79">
        <v>0</v>
      </c>
      <c r="AE229" s="85" t="s">
        <v>1111</v>
      </c>
      <c r="AF229" s="79" t="b">
        <v>1</v>
      </c>
      <c r="AG229" s="79" t="s">
        <v>1119</v>
      </c>
      <c r="AH229" s="79"/>
      <c r="AI229" s="85" t="s">
        <v>1124</v>
      </c>
      <c r="AJ229" s="79" t="b">
        <v>0</v>
      </c>
      <c r="AK229" s="79">
        <v>2</v>
      </c>
      <c r="AL229" s="85" t="s">
        <v>1032</v>
      </c>
      <c r="AM229" s="79" t="s">
        <v>1128</v>
      </c>
      <c r="AN229" s="79" t="b">
        <v>0</v>
      </c>
      <c r="AO229" s="85" t="s">
        <v>1032</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2</v>
      </c>
      <c r="BC229" s="78" t="str">
        <f>REPLACE(INDEX(GroupVertices[Group],MATCH(Edges[[#This Row],[Vertex 2]],GroupVertices[Vertex],0)),1,1,"")</f>
        <v>2</v>
      </c>
      <c r="BD229" s="48">
        <v>2</v>
      </c>
      <c r="BE229" s="49">
        <v>9.090909090909092</v>
      </c>
      <c r="BF229" s="48">
        <v>0</v>
      </c>
      <c r="BG229" s="49">
        <v>0</v>
      </c>
      <c r="BH229" s="48">
        <v>0</v>
      </c>
      <c r="BI229" s="49">
        <v>0</v>
      </c>
      <c r="BJ229" s="48">
        <v>20</v>
      </c>
      <c r="BK229" s="49">
        <v>90.9090909090909</v>
      </c>
      <c r="BL229" s="48">
        <v>22</v>
      </c>
    </row>
    <row r="230" spans="1:64" ht="15">
      <c r="A230" s="64" t="s">
        <v>316</v>
      </c>
      <c r="B230" s="64" t="s">
        <v>336</v>
      </c>
      <c r="C230" s="65" t="s">
        <v>2758</v>
      </c>
      <c r="D230" s="66">
        <v>3</v>
      </c>
      <c r="E230" s="67" t="s">
        <v>132</v>
      </c>
      <c r="F230" s="68">
        <v>32</v>
      </c>
      <c r="G230" s="65"/>
      <c r="H230" s="69"/>
      <c r="I230" s="70"/>
      <c r="J230" s="70"/>
      <c r="K230" s="34" t="s">
        <v>65</v>
      </c>
      <c r="L230" s="77">
        <v>230</v>
      </c>
      <c r="M230" s="77"/>
      <c r="N230" s="72"/>
      <c r="O230" s="79" t="s">
        <v>350</v>
      </c>
      <c r="P230" s="81">
        <v>43636.061527777776</v>
      </c>
      <c r="Q230" s="79" t="s">
        <v>404</v>
      </c>
      <c r="R230" s="79"/>
      <c r="S230" s="79"/>
      <c r="T230" s="79" t="s">
        <v>514</v>
      </c>
      <c r="U230" s="79"/>
      <c r="V230" s="83" t="s">
        <v>632</v>
      </c>
      <c r="W230" s="81">
        <v>43636.061527777776</v>
      </c>
      <c r="X230" s="83" t="s">
        <v>807</v>
      </c>
      <c r="Y230" s="79"/>
      <c r="Z230" s="79"/>
      <c r="AA230" s="85" t="s">
        <v>1035</v>
      </c>
      <c r="AB230" s="79"/>
      <c r="AC230" s="79" t="b">
        <v>0</v>
      </c>
      <c r="AD230" s="79">
        <v>0</v>
      </c>
      <c r="AE230" s="85" t="s">
        <v>1111</v>
      </c>
      <c r="AF230" s="79" t="b">
        <v>0</v>
      </c>
      <c r="AG230" s="79" t="s">
        <v>1119</v>
      </c>
      <c r="AH230" s="79"/>
      <c r="AI230" s="85" t="s">
        <v>1111</v>
      </c>
      <c r="AJ230" s="79" t="b">
        <v>0</v>
      </c>
      <c r="AK230" s="79">
        <v>282</v>
      </c>
      <c r="AL230" s="85" t="s">
        <v>1068</v>
      </c>
      <c r="AM230" s="79" t="s">
        <v>1126</v>
      </c>
      <c r="AN230" s="79" t="b">
        <v>0</v>
      </c>
      <c r="AO230" s="85" t="s">
        <v>1068</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316</v>
      </c>
      <c r="B231" s="64" t="s">
        <v>333</v>
      </c>
      <c r="C231" s="65" t="s">
        <v>2758</v>
      </c>
      <c r="D231" s="66">
        <v>3</v>
      </c>
      <c r="E231" s="67" t="s">
        <v>132</v>
      </c>
      <c r="F231" s="68">
        <v>32</v>
      </c>
      <c r="G231" s="65"/>
      <c r="H231" s="69"/>
      <c r="I231" s="70"/>
      <c r="J231" s="70"/>
      <c r="K231" s="34" t="s">
        <v>65</v>
      </c>
      <c r="L231" s="77">
        <v>231</v>
      </c>
      <c r="M231" s="77"/>
      <c r="N231" s="72"/>
      <c r="O231" s="79" t="s">
        <v>350</v>
      </c>
      <c r="P231" s="81">
        <v>43636.061527777776</v>
      </c>
      <c r="Q231" s="79" t="s">
        <v>404</v>
      </c>
      <c r="R231" s="79"/>
      <c r="S231" s="79"/>
      <c r="T231" s="79" t="s">
        <v>514</v>
      </c>
      <c r="U231" s="79"/>
      <c r="V231" s="83" t="s">
        <v>632</v>
      </c>
      <c r="W231" s="81">
        <v>43636.061527777776</v>
      </c>
      <c r="X231" s="83" t="s">
        <v>807</v>
      </c>
      <c r="Y231" s="79"/>
      <c r="Z231" s="79"/>
      <c r="AA231" s="85" t="s">
        <v>1035</v>
      </c>
      <c r="AB231" s="79"/>
      <c r="AC231" s="79" t="b">
        <v>0</v>
      </c>
      <c r="AD231" s="79">
        <v>0</v>
      </c>
      <c r="AE231" s="85" t="s">
        <v>1111</v>
      </c>
      <c r="AF231" s="79" t="b">
        <v>0</v>
      </c>
      <c r="AG231" s="79" t="s">
        <v>1119</v>
      </c>
      <c r="AH231" s="79"/>
      <c r="AI231" s="85" t="s">
        <v>1111</v>
      </c>
      <c r="AJ231" s="79" t="b">
        <v>0</v>
      </c>
      <c r="AK231" s="79">
        <v>282</v>
      </c>
      <c r="AL231" s="85" t="s">
        <v>1068</v>
      </c>
      <c r="AM231" s="79" t="s">
        <v>1126</v>
      </c>
      <c r="AN231" s="79" t="b">
        <v>0</v>
      </c>
      <c r="AO231" s="85" t="s">
        <v>1068</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1</v>
      </c>
      <c r="BG231" s="49">
        <v>4.545454545454546</v>
      </c>
      <c r="BH231" s="48">
        <v>0</v>
      </c>
      <c r="BI231" s="49">
        <v>0</v>
      </c>
      <c r="BJ231" s="48">
        <v>21</v>
      </c>
      <c r="BK231" s="49">
        <v>95.45454545454545</v>
      </c>
      <c r="BL231" s="48">
        <v>22</v>
      </c>
    </row>
    <row r="232" spans="1:64" ht="15">
      <c r="A232" s="64" t="s">
        <v>317</v>
      </c>
      <c r="B232" s="64" t="s">
        <v>339</v>
      </c>
      <c r="C232" s="65" t="s">
        <v>2758</v>
      </c>
      <c r="D232" s="66">
        <v>3</v>
      </c>
      <c r="E232" s="67" t="s">
        <v>132</v>
      </c>
      <c r="F232" s="68">
        <v>32</v>
      </c>
      <c r="G232" s="65"/>
      <c r="H232" s="69"/>
      <c r="I232" s="70"/>
      <c r="J232" s="70"/>
      <c r="K232" s="34" t="s">
        <v>65</v>
      </c>
      <c r="L232" s="77">
        <v>232</v>
      </c>
      <c r="M232" s="77"/>
      <c r="N232" s="72"/>
      <c r="O232" s="79" t="s">
        <v>350</v>
      </c>
      <c r="P232" s="81">
        <v>43635.16709490741</v>
      </c>
      <c r="Q232" s="79" t="s">
        <v>361</v>
      </c>
      <c r="R232" s="79"/>
      <c r="S232" s="79"/>
      <c r="T232" s="79" t="s">
        <v>508</v>
      </c>
      <c r="U232" s="79"/>
      <c r="V232" s="83" t="s">
        <v>633</v>
      </c>
      <c r="W232" s="81">
        <v>43635.16709490741</v>
      </c>
      <c r="X232" s="83" t="s">
        <v>808</v>
      </c>
      <c r="Y232" s="79"/>
      <c r="Z232" s="79"/>
      <c r="AA232" s="85" t="s">
        <v>1036</v>
      </c>
      <c r="AB232" s="79"/>
      <c r="AC232" s="79" t="b">
        <v>0</v>
      </c>
      <c r="AD232" s="79">
        <v>0</v>
      </c>
      <c r="AE232" s="85" t="s">
        <v>1111</v>
      </c>
      <c r="AF232" s="79" t="b">
        <v>0</v>
      </c>
      <c r="AG232" s="79" t="s">
        <v>1119</v>
      </c>
      <c r="AH232" s="79"/>
      <c r="AI232" s="85" t="s">
        <v>1111</v>
      </c>
      <c r="AJ232" s="79" t="b">
        <v>0</v>
      </c>
      <c r="AK232" s="79">
        <v>43</v>
      </c>
      <c r="AL232" s="85" t="s">
        <v>1008</v>
      </c>
      <c r="AM232" s="79" t="s">
        <v>1128</v>
      </c>
      <c r="AN232" s="79" t="b">
        <v>0</v>
      </c>
      <c r="AO232" s="85" t="s">
        <v>1008</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317</v>
      </c>
      <c r="B233" s="64" t="s">
        <v>311</v>
      </c>
      <c r="C233" s="65" t="s">
        <v>2758</v>
      </c>
      <c r="D233" s="66">
        <v>3</v>
      </c>
      <c r="E233" s="67" t="s">
        <v>132</v>
      </c>
      <c r="F233" s="68">
        <v>32</v>
      </c>
      <c r="G233" s="65"/>
      <c r="H233" s="69"/>
      <c r="I233" s="70"/>
      <c r="J233" s="70"/>
      <c r="K233" s="34" t="s">
        <v>65</v>
      </c>
      <c r="L233" s="77">
        <v>233</v>
      </c>
      <c r="M233" s="77"/>
      <c r="N233" s="72"/>
      <c r="O233" s="79" t="s">
        <v>350</v>
      </c>
      <c r="P233" s="81">
        <v>43629.18517361111</v>
      </c>
      <c r="Q233" s="79" t="s">
        <v>430</v>
      </c>
      <c r="R233" s="79"/>
      <c r="S233" s="79"/>
      <c r="T233" s="79" t="s">
        <v>508</v>
      </c>
      <c r="U233" s="79"/>
      <c r="V233" s="83" t="s">
        <v>633</v>
      </c>
      <c r="W233" s="81">
        <v>43629.18517361111</v>
      </c>
      <c r="X233" s="83" t="s">
        <v>809</v>
      </c>
      <c r="Y233" s="79"/>
      <c r="Z233" s="79"/>
      <c r="AA233" s="85" t="s">
        <v>1037</v>
      </c>
      <c r="AB233" s="79"/>
      <c r="AC233" s="79" t="b">
        <v>0</v>
      </c>
      <c r="AD233" s="79">
        <v>0</v>
      </c>
      <c r="AE233" s="85" t="s">
        <v>1111</v>
      </c>
      <c r="AF233" s="79" t="b">
        <v>0</v>
      </c>
      <c r="AG233" s="79" t="s">
        <v>1119</v>
      </c>
      <c r="AH233" s="79"/>
      <c r="AI233" s="85" t="s">
        <v>1111</v>
      </c>
      <c r="AJ233" s="79" t="b">
        <v>0</v>
      </c>
      <c r="AK233" s="79">
        <v>9</v>
      </c>
      <c r="AL233" s="85" t="s">
        <v>1053</v>
      </c>
      <c r="AM233" s="79" t="s">
        <v>1127</v>
      </c>
      <c r="AN233" s="79" t="b">
        <v>0</v>
      </c>
      <c r="AO233" s="85" t="s">
        <v>1053</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3</v>
      </c>
      <c r="BD233" s="48">
        <v>2</v>
      </c>
      <c r="BE233" s="49">
        <v>7.6923076923076925</v>
      </c>
      <c r="BF233" s="48">
        <v>0</v>
      </c>
      <c r="BG233" s="49">
        <v>0</v>
      </c>
      <c r="BH233" s="48">
        <v>0</v>
      </c>
      <c r="BI233" s="49">
        <v>0</v>
      </c>
      <c r="BJ233" s="48">
        <v>24</v>
      </c>
      <c r="BK233" s="49">
        <v>92.3076923076923</v>
      </c>
      <c r="BL233" s="48">
        <v>26</v>
      </c>
    </row>
    <row r="234" spans="1:64" ht="15">
      <c r="A234" s="64" t="s">
        <v>317</v>
      </c>
      <c r="B234" s="64" t="s">
        <v>312</v>
      </c>
      <c r="C234" s="65" t="s">
        <v>2758</v>
      </c>
      <c r="D234" s="66">
        <v>3</v>
      </c>
      <c r="E234" s="67" t="s">
        <v>132</v>
      </c>
      <c r="F234" s="68">
        <v>32</v>
      </c>
      <c r="G234" s="65"/>
      <c r="H234" s="69"/>
      <c r="I234" s="70"/>
      <c r="J234" s="70"/>
      <c r="K234" s="34" t="s">
        <v>65</v>
      </c>
      <c r="L234" s="77">
        <v>234</v>
      </c>
      <c r="M234" s="77"/>
      <c r="N234" s="72"/>
      <c r="O234" s="79" t="s">
        <v>350</v>
      </c>
      <c r="P234" s="81">
        <v>43635.16709490741</v>
      </c>
      <c r="Q234" s="79" t="s">
        <v>361</v>
      </c>
      <c r="R234" s="79"/>
      <c r="S234" s="79"/>
      <c r="T234" s="79" t="s">
        <v>508</v>
      </c>
      <c r="U234" s="79"/>
      <c r="V234" s="83" t="s">
        <v>633</v>
      </c>
      <c r="W234" s="81">
        <v>43635.16709490741</v>
      </c>
      <c r="X234" s="83" t="s">
        <v>808</v>
      </c>
      <c r="Y234" s="79"/>
      <c r="Z234" s="79"/>
      <c r="AA234" s="85" t="s">
        <v>1036</v>
      </c>
      <c r="AB234" s="79"/>
      <c r="AC234" s="79" t="b">
        <v>0</v>
      </c>
      <c r="AD234" s="79">
        <v>0</v>
      </c>
      <c r="AE234" s="85" t="s">
        <v>1111</v>
      </c>
      <c r="AF234" s="79" t="b">
        <v>0</v>
      </c>
      <c r="AG234" s="79" t="s">
        <v>1119</v>
      </c>
      <c r="AH234" s="79"/>
      <c r="AI234" s="85" t="s">
        <v>1111</v>
      </c>
      <c r="AJ234" s="79" t="b">
        <v>0</v>
      </c>
      <c r="AK234" s="79">
        <v>43</v>
      </c>
      <c r="AL234" s="85" t="s">
        <v>1008</v>
      </c>
      <c r="AM234" s="79" t="s">
        <v>1128</v>
      </c>
      <c r="AN234" s="79" t="b">
        <v>0</v>
      </c>
      <c r="AO234" s="85" t="s">
        <v>1008</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5</v>
      </c>
      <c r="BC234" s="78" t="str">
        <f>REPLACE(INDEX(GroupVertices[Group],MATCH(Edges[[#This Row],[Vertex 2]],GroupVertices[Vertex],0)),1,1,"")</f>
        <v>2</v>
      </c>
      <c r="BD234" s="48">
        <v>2</v>
      </c>
      <c r="BE234" s="49">
        <v>9.090909090909092</v>
      </c>
      <c r="BF234" s="48">
        <v>0</v>
      </c>
      <c r="BG234" s="49">
        <v>0</v>
      </c>
      <c r="BH234" s="48">
        <v>0</v>
      </c>
      <c r="BI234" s="49">
        <v>0</v>
      </c>
      <c r="BJ234" s="48">
        <v>20</v>
      </c>
      <c r="BK234" s="49">
        <v>90.9090909090909</v>
      </c>
      <c r="BL234" s="48">
        <v>22</v>
      </c>
    </row>
    <row r="235" spans="1:64" ht="15">
      <c r="A235" s="64" t="s">
        <v>317</v>
      </c>
      <c r="B235" s="64" t="s">
        <v>336</v>
      </c>
      <c r="C235" s="65" t="s">
        <v>2758</v>
      </c>
      <c r="D235" s="66">
        <v>3</v>
      </c>
      <c r="E235" s="67" t="s">
        <v>132</v>
      </c>
      <c r="F235" s="68">
        <v>32</v>
      </c>
      <c r="G235" s="65"/>
      <c r="H235" s="69"/>
      <c r="I235" s="70"/>
      <c r="J235" s="70"/>
      <c r="K235" s="34" t="s">
        <v>65</v>
      </c>
      <c r="L235" s="77">
        <v>235</v>
      </c>
      <c r="M235" s="77"/>
      <c r="N235" s="72"/>
      <c r="O235" s="79" t="s">
        <v>350</v>
      </c>
      <c r="P235" s="81">
        <v>43636.090787037036</v>
      </c>
      <c r="Q235" s="79" t="s">
        <v>404</v>
      </c>
      <c r="R235" s="79"/>
      <c r="S235" s="79"/>
      <c r="T235" s="79" t="s">
        <v>514</v>
      </c>
      <c r="U235" s="79"/>
      <c r="V235" s="83" t="s">
        <v>633</v>
      </c>
      <c r="W235" s="81">
        <v>43636.090787037036</v>
      </c>
      <c r="X235" s="83" t="s">
        <v>810</v>
      </c>
      <c r="Y235" s="79"/>
      <c r="Z235" s="79"/>
      <c r="AA235" s="85" t="s">
        <v>1038</v>
      </c>
      <c r="AB235" s="79"/>
      <c r="AC235" s="79" t="b">
        <v>0</v>
      </c>
      <c r="AD235" s="79">
        <v>0</v>
      </c>
      <c r="AE235" s="85" t="s">
        <v>1111</v>
      </c>
      <c r="AF235" s="79" t="b">
        <v>0</v>
      </c>
      <c r="AG235" s="79" t="s">
        <v>1119</v>
      </c>
      <c r="AH235" s="79"/>
      <c r="AI235" s="85" t="s">
        <v>1111</v>
      </c>
      <c r="AJ235" s="79" t="b">
        <v>0</v>
      </c>
      <c r="AK235" s="79">
        <v>282</v>
      </c>
      <c r="AL235" s="85" t="s">
        <v>1068</v>
      </c>
      <c r="AM235" s="79" t="s">
        <v>1128</v>
      </c>
      <c r="AN235" s="79" t="b">
        <v>0</v>
      </c>
      <c r="AO235" s="85" t="s">
        <v>1068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5</v>
      </c>
      <c r="BC235" s="78" t="str">
        <f>REPLACE(INDEX(GroupVertices[Group],MATCH(Edges[[#This Row],[Vertex 2]],GroupVertices[Vertex],0)),1,1,"")</f>
        <v>1</v>
      </c>
      <c r="BD235" s="48"/>
      <c r="BE235" s="49"/>
      <c r="BF235" s="48"/>
      <c r="BG235" s="49"/>
      <c r="BH235" s="48"/>
      <c r="BI235" s="49"/>
      <c r="BJ235" s="48"/>
      <c r="BK235" s="49"/>
      <c r="BL235" s="48"/>
    </row>
    <row r="236" spans="1:64" ht="15">
      <c r="A236" s="64" t="s">
        <v>317</v>
      </c>
      <c r="B236" s="64" t="s">
        <v>333</v>
      </c>
      <c r="C236" s="65" t="s">
        <v>2758</v>
      </c>
      <c r="D236" s="66">
        <v>3</v>
      </c>
      <c r="E236" s="67" t="s">
        <v>132</v>
      </c>
      <c r="F236" s="68">
        <v>32</v>
      </c>
      <c r="G236" s="65"/>
      <c r="H236" s="69"/>
      <c r="I236" s="70"/>
      <c r="J236" s="70"/>
      <c r="K236" s="34" t="s">
        <v>65</v>
      </c>
      <c r="L236" s="77">
        <v>236</v>
      </c>
      <c r="M236" s="77"/>
      <c r="N236" s="72"/>
      <c r="O236" s="79" t="s">
        <v>350</v>
      </c>
      <c r="P236" s="81">
        <v>43636.090787037036</v>
      </c>
      <c r="Q236" s="79" t="s">
        <v>404</v>
      </c>
      <c r="R236" s="79"/>
      <c r="S236" s="79"/>
      <c r="T236" s="79" t="s">
        <v>514</v>
      </c>
      <c r="U236" s="79"/>
      <c r="V236" s="83" t="s">
        <v>633</v>
      </c>
      <c r="W236" s="81">
        <v>43636.090787037036</v>
      </c>
      <c r="X236" s="83" t="s">
        <v>810</v>
      </c>
      <c r="Y236" s="79"/>
      <c r="Z236" s="79"/>
      <c r="AA236" s="85" t="s">
        <v>1038</v>
      </c>
      <c r="AB236" s="79"/>
      <c r="AC236" s="79" t="b">
        <v>0</v>
      </c>
      <c r="AD236" s="79">
        <v>0</v>
      </c>
      <c r="AE236" s="85" t="s">
        <v>1111</v>
      </c>
      <c r="AF236" s="79" t="b">
        <v>0</v>
      </c>
      <c r="AG236" s="79" t="s">
        <v>1119</v>
      </c>
      <c r="AH236" s="79"/>
      <c r="AI236" s="85" t="s">
        <v>1111</v>
      </c>
      <c r="AJ236" s="79" t="b">
        <v>0</v>
      </c>
      <c r="AK236" s="79">
        <v>282</v>
      </c>
      <c r="AL236" s="85" t="s">
        <v>1068</v>
      </c>
      <c r="AM236" s="79" t="s">
        <v>1128</v>
      </c>
      <c r="AN236" s="79" t="b">
        <v>0</v>
      </c>
      <c r="AO236" s="85" t="s">
        <v>1068</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1</v>
      </c>
      <c r="BD236" s="48">
        <v>0</v>
      </c>
      <c r="BE236" s="49">
        <v>0</v>
      </c>
      <c r="BF236" s="48">
        <v>1</v>
      </c>
      <c r="BG236" s="49">
        <v>4.545454545454546</v>
      </c>
      <c r="BH236" s="48">
        <v>0</v>
      </c>
      <c r="BI236" s="49">
        <v>0</v>
      </c>
      <c r="BJ236" s="48">
        <v>21</v>
      </c>
      <c r="BK236" s="49">
        <v>95.45454545454545</v>
      </c>
      <c r="BL236" s="48">
        <v>22</v>
      </c>
    </row>
    <row r="237" spans="1:64" ht="15">
      <c r="A237" s="64" t="s">
        <v>318</v>
      </c>
      <c r="B237" s="64" t="s">
        <v>336</v>
      </c>
      <c r="C237" s="65" t="s">
        <v>2758</v>
      </c>
      <c r="D237" s="66">
        <v>3</v>
      </c>
      <c r="E237" s="67" t="s">
        <v>132</v>
      </c>
      <c r="F237" s="68">
        <v>32</v>
      </c>
      <c r="G237" s="65"/>
      <c r="H237" s="69"/>
      <c r="I237" s="70"/>
      <c r="J237" s="70"/>
      <c r="K237" s="34" t="s">
        <v>65</v>
      </c>
      <c r="L237" s="77">
        <v>237</v>
      </c>
      <c r="M237" s="77"/>
      <c r="N237" s="72"/>
      <c r="O237" s="79" t="s">
        <v>350</v>
      </c>
      <c r="P237" s="81">
        <v>43636.09092592593</v>
      </c>
      <c r="Q237" s="79" t="s">
        <v>404</v>
      </c>
      <c r="R237" s="79"/>
      <c r="S237" s="79"/>
      <c r="T237" s="79" t="s">
        <v>514</v>
      </c>
      <c r="U237" s="79"/>
      <c r="V237" s="83" t="s">
        <v>634</v>
      </c>
      <c r="W237" s="81">
        <v>43636.09092592593</v>
      </c>
      <c r="X237" s="83" t="s">
        <v>811</v>
      </c>
      <c r="Y237" s="79"/>
      <c r="Z237" s="79"/>
      <c r="AA237" s="85" t="s">
        <v>1039</v>
      </c>
      <c r="AB237" s="79"/>
      <c r="AC237" s="79" t="b">
        <v>0</v>
      </c>
      <c r="AD237" s="79">
        <v>0</v>
      </c>
      <c r="AE237" s="85" t="s">
        <v>1111</v>
      </c>
      <c r="AF237" s="79" t="b">
        <v>0</v>
      </c>
      <c r="AG237" s="79" t="s">
        <v>1119</v>
      </c>
      <c r="AH237" s="79"/>
      <c r="AI237" s="85" t="s">
        <v>1111</v>
      </c>
      <c r="AJ237" s="79" t="b">
        <v>0</v>
      </c>
      <c r="AK237" s="79">
        <v>282</v>
      </c>
      <c r="AL237" s="85" t="s">
        <v>1068</v>
      </c>
      <c r="AM237" s="79" t="s">
        <v>1126</v>
      </c>
      <c r="AN237" s="79" t="b">
        <v>0</v>
      </c>
      <c r="AO237" s="85" t="s">
        <v>1068</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318</v>
      </c>
      <c r="B238" s="64" t="s">
        <v>333</v>
      </c>
      <c r="C238" s="65" t="s">
        <v>2758</v>
      </c>
      <c r="D238" s="66">
        <v>3</v>
      </c>
      <c r="E238" s="67" t="s">
        <v>132</v>
      </c>
      <c r="F238" s="68">
        <v>32</v>
      </c>
      <c r="G238" s="65"/>
      <c r="H238" s="69"/>
      <c r="I238" s="70"/>
      <c r="J238" s="70"/>
      <c r="K238" s="34" t="s">
        <v>65</v>
      </c>
      <c r="L238" s="77">
        <v>238</v>
      </c>
      <c r="M238" s="77"/>
      <c r="N238" s="72"/>
      <c r="O238" s="79" t="s">
        <v>350</v>
      </c>
      <c r="P238" s="81">
        <v>43636.09092592593</v>
      </c>
      <c r="Q238" s="79" t="s">
        <v>404</v>
      </c>
      <c r="R238" s="79"/>
      <c r="S238" s="79"/>
      <c r="T238" s="79" t="s">
        <v>514</v>
      </c>
      <c r="U238" s="79"/>
      <c r="V238" s="83" t="s">
        <v>634</v>
      </c>
      <c r="W238" s="81">
        <v>43636.09092592593</v>
      </c>
      <c r="X238" s="83" t="s">
        <v>811</v>
      </c>
      <c r="Y238" s="79"/>
      <c r="Z238" s="79"/>
      <c r="AA238" s="85" t="s">
        <v>1039</v>
      </c>
      <c r="AB238" s="79"/>
      <c r="AC238" s="79" t="b">
        <v>0</v>
      </c>
      <c r="AD238" s="79">
        <v>0</v>
      </c>
      <c r="AE238" s="85" t="s">
        <v>1111</v>
      </c>
      <c r="AF238" s="79" t="b">
        <v>0</v>
      </c>
      <c r="AG238" s="79" t="s">
        <v>1119</v>
      </c>
      <c r="AH238" s="79"/>
      <c r="AI238" s="85" t="s">
        <v>1111</v>
      </c>
      <c r="AJ238" s="79" t="b">
        <v>0</v>
      </c>
      <c r="AK238" s="79">
        <v>282</v>
      </c>
      <c r="AL238" s="85" t="s">
        <v>1068</v>
      </c>
      <c r="AM238" s="79" t="s">
        <v>1126</v>
      </c>
      <c r="AN238" s="79" t="b">
        <v>0</v>
      </c>
      <c r="AO238" s="85" t="s">
        <v>1068</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1</v>
      </c>
      <c r="BG238" s="49">
        <v>4.545454545454546</v>
      </c>
      <c r="BH238" s="48">
        <v>0</v>
      </c>
      <c r="BI238" s="49">
        <v>0</v>
      </c>
      <c r="BJ238" s="48">
        <v>21</v>
      </c>
      <c r="BK238" s="49">
        <v>95.45454545454545</v>
      </c>
      <c r="BL238" s="48">
        <v>22</v>
      </c>
    </row>
    <row r="239" spans="1:64" ht="15">
      <c r="A239" s="64" t="s">
        <v>319</v>
      </c>
      <c r="B239" s="64" t="s">
        <v>336</v>
      </c>
      <c r="C239" s="65" t="s">
        <v>2758</v>
      </c>
      <c r="D239" s="66">
        <v>3</v>
      </c>
      <c r="E239" s="67" t="s">
        <v>132</v>
      </c>
      <c r="F239" s="68">
        <v>32</v>
      </c>
      <c r="G239" s="65"/>
      <c r="H239" s="69"/>
      <c r="I239" s="70"/>
      <c r="J239" s="70"/>
      <c r="K239" s="34" t="s">
        <v>65</v>
      </c>
      <c r="L239" s="77">
        <v>239</v>
      </c>
      <c r="M239" s="77"/>
      <c r="N239" s="72"/>
      <c r="O239" s="79" t="s">
        <v>350</v>
      </c>
      <c r="P239" s="81">
        <v>43636.09596064815</v>
      </c>
      <c r="Q239" s="79" t="s">
        <v>404</v>
      </c>
      <c r="R239" s="79"/>
      <c r="S239" s="79"/>
      <c r="T239" s="79" t="s">
        <v>514</v>
      </c>
      <c r="U239" s="79"/>
      <c r="V239" s="83" t="s">
        <v>635</v>
      </c>
      <c r="W239" s="81">
        <v>43636.09596064815</v>
      </c>
      <c r="X239" s="83" t="s">
        <v>812</v>
      </c>
      <c r="Y239" s="79"/>
      <c r="Z239" s="79"/>
      <c r="AA239" s="85" t="s">
        <v>1040</v>
      </c>
      <c r="AB239" s="79"/>
      <c r="AC239" s="79" t="b">
        <v>0</v>
      </c>
      <c r="AD239" s="79">
        <v>0</v>
      </c>
      <c r="AE239" s="85" t="s">
        <v>1111</v>
      </c>
      <c r="AF239" s="79" t="b">
        <v>0</v>
      </c>
      <c r="AG239" s="79" t="s">
        <v>1119</v>
      </c>
      <c r="AH239" s="79"/>
      <c r="AI239" s="85" t="s">
        <v>1111</v>
      </c>
      <c r="AJ239" s="79" t="b">
        <v>0</v>
      </c>
      <c r="AK239" s="79">
        <v>282</v>
      </c>
      <c r="AL239" s="85" t="s">
        <v>1068</v>
      </c>
      <c r="AM239" s="79" t="s">
        <v>1128</v>
      </c>
      <c r="AN239" s="79" t="b">
        <v>0</v>
      </c>
      <c r="AO239" s="85" t="s">
        <v>1068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319</v>
      </c>
      <c r="B240" s="64" t="s">
        <v>333</v>
      </c>
      <c r="C240" s="65" t="s">
        <v>2758</v>
      </c>
      <c r="D240" s="66">
        <v>3</v>
      </c>
      <c r="E240" s="67" t="s">
        <v>132</v>
      </c>
      <c r="F240" s="68">
        <v>32</v>
      </c>
      <c r="G240" s="65"/>
      <c r="H240" s="69"/>
      <c r="I240" s="70"/>
      <c r="J240" s="70"/>
      <c r="K240" s="34" t="s">
        <v>65</v>
      </c>
      <c r="L240" s="77">
        <v>240</v>
      </c>
      <c r="M240" s="77"/>
      <c r="N240" s="72"/>
      <c r="O240" s="79" t="s">
        <v>350</v>
      </c>
      <c r="P240" s="81">
        <v>43636.09596064815</v>
      </c>
      <c r="Q240" s="79" t="s">
        <v>404</v>
      </c>
      <c r="R240" s="79"/>
      <c r="S240" s="79"/>
      <c r="T240" s="79" t="s">
        <v>514</v>
      </c>
      <c r="U240" s="79"/>
      <c r="V240" s="83" t="s">
        <v>635</v>
      </c>
      <c r="W240" s="81">
        <v>43636.09596064815</v>
      </c>
      <c r="X240" s="83" t="s">
        <v>812</v>
      </c>
      <c r="Y240" s="79"/>
      <c r="Z240" s="79"/>
      <c r="AA240" s="85" t="s">
        <v>1040</v>
      </c>
      <c r="AB240" s="79"/>
      <c r="AC240" s="79" t="b">
        <v>0</v>
      </c>
      <c r="AD240" s="79">
        <v>0</v>
      </c>
      <c r="AE240" s="85" t="s">
        <v>1111</v>
      </c>
      <c r="AF240" s="79" t="b">
        <v>0</v>
      </c>
      <c r="AG240" s="79" t="s">
        <v>1119</v>
      </c>
      <c r="AH240" s="79"/>
      <c r="AI240" s="85" t="s">
        <v>1111</v>
      </c>
      <c r="AJ240" s="79" t="b">
        <v>0</v>
      </c>
      <c r="AK240" s="79">
        <v>282</v>
      </c>
      <c r="AL240" s="85" t="s">
        <v>1068</v>
      </c>
      <c r="AM240" s="79" t="s">
        <v>1128</v>
      </c>
      <c r="AN240" s="79" t="b">
        <v>0</v>
      </c>
      <c r="AO240" s="85" t="s">
        <v>1068</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1</v>
      </c>
      <c r="BG240" s="49">
        <v>4.545454545454546</v>
      </c>
      <c r="BH240" s="48">
        <v>0</v>
      </c>
      <c r="BI240" s="49">
        <v>0</v>
      </c>
      <c r="BJ240" s="48">
        <v>21</v>
      </c>
      <c r="BK240" s="49">
        <v>95.45454545454545</v>
      </c>
      <c r="BL240" s="48">
        <v>22</v>
      </c>
    </row>
    <row r="241" spans="1:64" ht="15">
      <c r="A241" s="64" t="s">
        <v>320</v>
      </c>
      <c r="B241" s="64" t="s">
        <v>336</v>
      </c>
      <c r="C241" s="65" t="s">
        <v>2758</v>
      </c>
      <c r="D241" s="66">
        <v>3</v>
      </c>
      <c r="E241" s="67" t="s">
        <v>132</v>
      </c>
      <c r="F241" s="68">
        <v>32</v>
      </c>
      <c r="G241" s="65"/>
      <c r="H241" s="69"/>
      <c r="I241" s="70"/>
      <c r="J241" s="70"/>
      <c r="K241" s="34" t="s">
        <v>65</v>
      </c>
      <c r="L241" s="77">
        <v>241</v>
      </c>
      <c r="M241" s="77"/>
      <c r="N241" s="72"/>
      <c r="O241" s="79" t="s">
        <v>350</v>
      </c>
      <c r="P241" s="81">
        <v>43636.10118055555</v>
      </c>
      <c r="Q241" s="79" t="s">
        <v>404</v>
      </c>
      <c r="R241" s="79"/>
      <c r="S241" s="79"/>
      <c r="T241" s="79" t="s">
        <v>514</v>
      </c>
      <c r="U241" s="79"/>
      <c r="V241" s="83" t="s">
        <v>636</v>
      </c>
      <c r="W241" s="81">
        <v>43636.10118055555</v>
      </c>
      <c r="X241" s="83" t="s">
        <v>813</v>
      </c>
      <c r="Y241" s="79"/>
      <c r="Z241" s="79"/>
      <c r="AA241" s="85" t="s">
        <v>1041</v>
      </c>
      <c r="AB241" s="79"/>
      <c r="AC241" s="79" t="b">
        <v>0</v>
      </c>
      <c r="AD241" s="79">
        <v>0</v>
      </c>
      <c r="AE241" s="85" t="s">
        <v>1111</v>
      </c>
      <c r="AF241" s="79" t="b">
        <v>0</v>
      </c>
      <c r="AG241" s="79" t="s">
        <v>1119</v>
      </c>
      <c r="AH241" s="79"/>
      <c r="AI241" s="85" t="s">
        <v>1111</v>
      </c>
      <c r="AJ241" s="79" t="b">
        <v>0</v>
      </c>
      <c r="AK241" s="79">
        <v>282</v>
      </c>
      <c r="AL241" s="85" t="s">
        <v>1068</v>
      </c>
      <c r="AM241" s="79" t="s">
        <v>1126</v>
      </c>
      <c r="AN241" s="79" t="b">
        <v>0</v>
      </c>
      <c r="AO241" s="85" t="s">
        <v>1068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320</v>
      </c>
      <c r="B242" s="64" t="s">
        <v>333</v>
      </c>
      <c r="C242" s="65" t="s">
        <v>2758</v>
      </c>
      <c r="D242" s="66">
        <v>3</v>
      </c>
      <c r="E242" s="67" t="s">
        <v>132</v>
      </c>
      <c r="F242" s="68">
        <v>32</v>
      </c>
      <c r="G242" s="65"/>
      <c r="H242" s="69"/>
      <c r="I242" s="70"/>
      <c r="J242" s="70"/>
      <c r="K242" s="34" t="s">
        <v>65</v>
      </c>
      <c r="L242" s="77">
        <v>242</v>
      </c>
      <c r="M242" s="77"/>
      <c r="N242" s="72"/>
      <c r="O242" s="79" t="s">
        <v>350</v>
      </c>
      <c r="P242" s="81">
        <v>43636.10118055555</v>
      </c>
      <c r="Q242" s="79" t="s">
        <v>404</v>
      </c>
      <c r="R242" s="79"/>
      <c r="S242" s="79"/>
      <c r="T242" s="79" t="s">
        <v>514</v>
      </c>
      <c r="U242" s="79"/>
      <c r="V242" s="83" t="s">
        <v>636</v>
      </c>
      <c r="W242" s="81">
        <v>43636.10118055555</v>
      </c>
      <c r="X242" s="83" t="s">
        <v>813</v>
      </c>
      <c r="Y242" s="79"/>
      <c r="Z242" s="79"/>
      <c r="AA242" s="85" t="s">
        <v>1041</v>
      </c>
      <c r="AB242" s="79"/>
      <c r="AC242" s="79" t="b">
        <v>0</v>
      </c>
      <c r="AD242" s="79">
        <v>0</v>
      </c>
      <c r="AE242" s="85" t="s">
        <v>1111</v>
      </c>
      <c r="AF242" s="79" t="b">
        <v>0</v>
      </c>
      <c r="AG242" s="79" t="s">
        <v>1119</v>
      </c>
      <c r="AH242" s="79"/>
      <c r="AI242" s="85" t="s">
        <v>1111</v>
      </c>
      <c r="AJ242" s="79" t="b">
        <v>0</v>
      </c>
      <c r="AK242" s="79">
        <v>282</v>
      </c>
      <c r="AL242" s="85" t="s">
        <v>1068</v>
      </c>
      <c r="AM242" s="79" t="s">
        <v>1126</v>
      </c>
      <c r="AN242" s="79" t="b">
        <v>0</v>
      </c>
      <c r="AO242" s="85" t="s">
        <v>1068</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0</v>
      </c>
      <c r="BE242" s="49">
        <v>0</v>
      </c>
      <c r="BF242" s="48">
        <v>1</v>
      </c>
      <c r="BG242" s="49">
        <v>4.545454545454546</v>
      </c>
      <c r="BH242" s="48">
        <v>0</v>
      </c>
      <c r="BI242" s="49">
        <v>0</v>
      </c>
      <c r="BJ242" s="48">
        <v>21</v>
      </c>
      <c r="BK242" s="49">
        <v>95.45454545454545</v>
      </c>
      <c r="BL242" s="48">
        <v>22</v>
      </c>
    </row>
    <row r="243" spans="1:64" ht="15">
      <c r="A243" s="64" t="s">
        <v>321</v>
      </c>
      <c r="B243" s="64" t="s">
        <v>336</v>
      </c>
      <c r="C243" s="65" t="s">
        <v>2758</v>
      </c>
      <c r="D243" s="66">
        <v>3</v>
      </c>
      <c r="E243" s="67" t="s">
        <v>132</v>
      </c>
      <c r="F243" s="68">
        <v>32</v>
      </c>
      <c r="G243" s="65"/>
      <c r="H243" s="69"/>
      <c r="I243" s="70"/>
      <c r="J243" s="70"/>
      <c r="K243" s="34" t="s">
        <v>65</v>
      </c>
      <c r="L243" s="77">
        <v>243</v>
      </c>
      <c r="M243" s="77"/>
      <c r="N243" s="72"/>
      <c r="O243" s="79" t="s">
        <v>350</v>
      </c>
      <c r="P243" s="81">
        <v>43636.12480324074</v>
      </c>
      <c r="Q243" s="79" t="s">
        <v>404</v>
      </c>
      <c r="R243" s="79"/>
      <c r="S243" s="79"/>
      <c r="T243" s="79" t="s">
        <v>514</v>
      </c>
      <c r="U243" s="79"/>
      <c r="V243" s="83" t="s">
        <v>637</v>
      </c>
      <c r="W243" s="81">
        <v>43636.12480324074</v>
      </c>
      <c r="X243" s="83" t="s">
        <v>814</v>
      </c>
      <c r="Y243" s="79"/>
      <c r="Z243" s="79"/>
      <c r="AA243" s="85" t="s">
        <v>1042</v>
      </c>
      <c r="AB243" s="79"/>
      <c r="AC243" s="79" t="b">
        <v>0</v>
      </c>
      <c r="AD243" s="79">
        <v>0</v>
      </c>
      <c r="AE243" s="85" t="s">
        <v>1111</v>
      </c>
      <c r="AF243" s="79" t="b">
        <v>0</v>
      </c>
      <c r="AG243" s="79" t="s">
        <v>1119</v>
      </c>
      <c r="AH243" s="79"/>
      <c r="AI243" s="85" t="s">
        <v>1111</v>
      </c>
      <c r="AJ243" s="79" t="b">
        <v>0</v>
      </c>
      <c r="AK243" s="79">
        <v>282</v>
      </c>
      <c r="AL243" s="85" t="s">
        <v>1068</v>
      </c>
      <c r="AM243" s="79" t="s">
        <v>1126</v>
      </c>
      <c r="AN243" s="79" t="b">
        <v>0</v>
      </c>
      <c r="AO243" s="85" t="s">
        <v>1068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321</v>
      </c>
      <c r="B244" s="64" t="s">
        <v>333</v>
      </c>
      <c r="C244" s="65" t="s">
        <v>2758</v>
      </c>
      <c r="D244" s="66">
        <v>3</v>
      </c>
      <c r="E244" s="67" t="s">
        <v>132</v>
      </c>
      <c r="F244" s="68">
        <v>32</v>
      </c>
      <c r="G244" s="65"/>
      <c r="H244" s="69"/>
      <c r="I244" s="70"/>
      <c r="J244" s="70"/>
      <c r="K244" s="34" t="s">
        <v>65</v>
      </c>
      <c r="L244" s="77">
        <v>244</v>
      </c>
      <c r="M244" s="77"/>
      <c r="N244" s="72"/>
      <c r="O244" s="79" t="s">
        <v>350</v>
      </c>
      <c r="P244" s="81">
        <v>43636.12480324074</v>
      </c>
      <c r="Q244" s="79" t="s">
        <v>404</v>
      </c>
      <c r="R244" s="79"/>
      <c r="S244" s="79"/>
      <c r="T244" s="79" t="s">
        <v>514</v>
      </c>
      <c r="U244" s="79"/>
      <c r="V244" s="83" t="s">
        <v>637</v>
      </c>
      <c r="W244" s="81">
        <v>43636.12480324074</v>
      </c>
      <c r="X244" s="83" t="s">
        <v>814</v>
      </c>
      <c r="Y244" s="79"/>
      <c r="Z244" s="79"/>
      <c r="AA244" s="85" t="s">
        <v>1042</v>
      </c>
      <c r="AB244" s="79"/>
      <c r="AC244" s="79" t="b">
        <v>0</v>
      </c>
      <c r="AD244" s="79">
        <v>0</v>
      </c>
      <c r="AE244" s="85" t="s">
        <v>1111</v>
      </c>
      <c r="AF244" s="79" t="b">
        <v>0</v>
      </c>
      <c r="AG244" s="79" t="s">
        <v>1119</v>
      </c>
      <c r="AH244" s="79"/>
      <c r="AI244" s="85" t="s">
        <v>1111</v>
      </c>
      <c r="AJ244" s="79" t="b">
        <v>0</v>
      </c>
      <c r="AK244" s="79">
        <v>282</v>
      </c>
      <c r="AL244" s="85" t="s">
        <v>1068</v>
      </c>
      <c r="AM244" s="79" t="s">
        <v>1126</v>
      </c>
      <c r="AN244" s="79" t="b">
        <v>0</v>
      </c>
      <c r="AO244" s="85" t="s">
        <v>1068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1</v>
      </c>
      <c r="BG244" s="49">
        <v>4.545454545454546</v>
      </c>
      <c r="BH244" s="48">
        <v>0</v>
      </c>
      <c r="BI244" s="49">
        <v>0</v>
      </c>
      <c r="BJ244" s="48">
        <v>21</v>
      </c>
      <c r="BK244" s="49">
        <v>95.45454545454545</v>
      </c>
      <c r="BL244" s="48">
        <v>22</v>
      </c>
    </row>
    <row r="245" spans="1:64" ht="15">
      <c r="A245" s="64" t="s">
        <v>322</v>
      </c>
      <c r="B245" s="64" t="s">
        <v>312</v>
      </c>
      <c r="C245" s="65" t="s">
        <v>2758</v>
      </c>
      <c r="D245" s="66">
        <v>3</v>
      </c>
      <c r="E245" s="67" t="s">
        <v>132</v>
      </c>
      <c r="F245" s="68">
        <v>32</v>
      </c>
      <c r="G245" s="65"/>
      <c r="H245" s="69"/>
      <c r="I245" s="70"/>
      <c r="J245" s="70"/>
      <c r="K245" s="34" t="s">
        <v>65</v>
      </c>
      <c r="L245" s="77">
        <v>245</v>
      </c>
      <c r="M245" s="77"/>
      <c r="N245" s="72"/>
      <c r="O245" s="79" t="s">
        <v>350</v>
      </c>
      <c r="P245" s="81">
        <v>43634.99974537037</v>
      </c>
      <c r="Q245" s="79" t="s">
        <v>356</v>
      </c>
      <c r="R245" s="83" t="s">
        <v>476</v>
      </c>
      <c r="S245" s="79" t="s">
        <v>498</v>
      </c>
      <c r="T245" s="79" t="s">
        <v>508</v>
      </c>
      <c r="U245" s="79"/>
      <c r="V245" s="83" t="s">
        <v>638</v>
      </c>
      <c r="W245" s="81">
        <v>43634.99974537037</v>
      </c>
      <c r="X245" s="83" t="s">
        <v>815</v>
      </c>
      <c r="Y245" s="79"/>
      <c r="Z245" s="79"/>
      <c r="AA245" s="85" t="s">
        <v>1043</v>
      </c>
      <c r="AB245" s="79"/>
      <c r="AC245" s="79" t="b">
        <v>0</v>
      </c>
      <c r="AD245" s="79">
        <v>0</v>
      </c>
      <c r="AE245" s="85" t="s">
        <v>1111</v>
      </c>
      <c r="AF245" s="79" t="b">
        <v>0</v>
      </c>
      <c r="AG245" s="79" t="s">
        <v>1119</v>
      </c>
      <c r="AH245" s="79"/>
      <c r="AI245" s="85" t="s">
        <v>1111</v>
      </c>
      <c r="AJ245" s="79" t="b">
        <v>0</v>
      </c>
      <c r="AK245" s="79">
        <v>91</v>
      </c>
      <c r="AL245" s="85" t="s">
        <v>1073</v>
      </c>
      <c r="AM245" s="79" t="s">
        <v>1125</v>
      </c>
      <c r="AN245" s="79" t="b">
        <v>0</v>
      </c>
      <c r="AO245" s="85" t="s">
        <v>1073</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2</v>
      </c>
      <c r="BD245" s="48">
        <v>0</v>
      </c>
      <c r="BE245" s="49">
        <v>0</v>
      </c>
      <c r="BF245" s="48">
        <v>0</v>
      </c>
      <c r="BG245" s="49">
        <v>0</v>
      </c>
      <c r="BH245" s="48">
        <v>0</v>
      </c>
      <c r="BI245" s="49">
        <v>0</v>
      </c>
      <c r="BJ245" s="48">
        <v>11</v>
      </c>
      <c r="BK245" s="49">
        <v>100</v>
      </c>
      <c r="BL245" s="48">
        <v>11</v>
      </c>
    </row>
    <row r="246" spans="1:64" ht="15">
      <c r="A246" s="64" t="s">
        <v>322</v>
      </c>
      <c r="B246" s="64" t="s">
        <v>336</v>
      </c>
      <c r="C246" s="65" t="s">
        <v>2758</v>
      </c>
      <c r="D246" s="66">
        <v>3</v>
      </c>
      <c r="E246" s="67" t="s">
        <v>132</v>
      </c>
      <c r="F246" s="68">
        <v>32</v>
      </c>
      <c r="G246" s="65"/>
      <c r="H246" s="69"/>
      <c r="I246" s="70"/>
      <c r="J246" s="70"/>
      <c r="K246" s="34" t="s">
        <v>65</v>
      </c>
      <c r="L246" s="77">
        <v>246</v>
      </c>
      <c r="M246" s="77"/>
      <c r="N246" s="72"/>
      <c r="O246" s="79" t="s">
        <v>350</v>
      </c>
      <c r="P246" s="81">
        <v>43636.133784722224</v>
      </c>
      <c r="Q246" s="79" t="s">
        <v>404</v>
      </c>
      <c r="R246" s="79"/>
      <c r="S246" s="79"/>
      <c r="T246" s="79" t="s">
        <v>514</v>
      </c>
      <c r="U246" s="79"/>
      <c r="V246" s="83" t="s">
        <v>638</v>
      </c>
      <c r="W246" s="81">
        <v>43636.133784722224</v>
      </c>
      <c r="X246" s="83" t="s">
        <v>816</v>
      </c>
      <c r="Y246" s="79"/>
      <c r="Z246" s="79"/>
      <c r="AA246" s="85" t="s">
        <v>1044</v>
      </c>
      <c r="AB246" s="79"/>
      <c r="AC246" s="79" t="b">
        <v>0</v>
      </c>
      <c r="AD246" s="79">
        <v>0</v>
      </c>
      <c r="AE246" s="85" t="s">
        <v>1111</v>
      </c>
      <c r="AF246" s="79" t="b">
        <v>0</v>
      </c>
      <c r="AG246" s="79" t="s">
        <v>1119</v>
      </c>
      <c r="AH246" s="79"/>
      <c r="AI246" s="85" t="s">
        <v>1111</v>
      </c>
      <c r="AJ246" s="79" t="b">
        <v>0</v>
      </c>
      <c r="AK246" s="79">
        <v>282</v>
      </c>
      <c r="AL246" s="85" t="s">
        <v>1068</v>
      </c>
      <c r="AM246" s="79" t="s">
        <v>1126</v>
      </c>
      <c r="AN246" s="79" t="b">
        <v>0</v>
      </c>
      <c r="AO246" s="85" t="s">
        <v>1068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322</v>
      </c>
      <c r="B247" s="64" t="s">
        <v>333</v>
      </c>
      <c r="C247" s="65" t="s">
        <v>2758</v>
      </c>
      <c r="D247" s="66">
        <v>3</v>
      </c>
      <c r="E247" s="67" t="s">
        <v>132</v>
      </c>
      <c r="F247" s="68">
        <v>32</v>
      </c>
      <c r="G247" s="65"/>
      <c r="H247" s="69"/>
      <c r="I247" s="70"/>
      <c r="J247" s="70"/>
      <c r="K247" s="34" t="s">
        <v>65</v>
      </c>
      <c r="L247" s="77">
        <v>247</v>
      </c>
      <c r="M247" s="77"/>
      <c r="N247" s="72"/>
      <c r="O247" s="79" t="s">
        <v>350</v>
      </c>
      <c r="P247" s="81">
        <v>43636.133784722224</v>
      </c>
      <c r="Q247" s="79" t="s">
        <v>404</v>
      </c>
      <c r="R247" s="79"/>
      <c r="S247" s="79"/>
      <c r="T247" s="79" t="s">
        <v>514</v>
      </c>
      <c r="U247" s="79"/>
      <c r="V247" s="83" t="s">
        <v>638</v>
      </c>
      <c r="W247" s="81">
        <v>43636.133784722224</v>
      </c>
      <c r="X247" s="83" t="s">
        <v>816</v>
      </c>
      <c r="Y247" s="79"/>
      <c r="Z247" s="79"/>
      <c r="AA247" s="85" t="s">
        <v>1044</v>
      </c>
      <c r="AB247" s="79"/>
      <c r="AC247" s="79" t="b">
        <v>0</v>
      </c>
      <c r="AD247" s="79">
        <v>0</v>
      </c>
      <c r="AE247" s="85" t="s">
        <v>1111</v>
      </c>
      <c r="AF247" s="79" t="b">
        <v>0</v>
      </c>
      <c r="AG247" s="79" t="s">
        <v>1119</v>
      </c>
      <c r="AH247" s="79"/>
      <c r="AI247" s="85" t="s">
        <v>1111</v>
      </c>
      <c r="AJ247" s="79" t="b">
        <v>0</v>
      </c>
      <c r="AK247" s="79">
        <v>282</v>
      </c>
      <c r="AL247" s="85" t="s">
        <v>1068</v>
      </c>
      <c r="AM247" s="79" t="s">
        <v>1126</v>
      </c>
      <c r="AN247" s="79" t="b">
        <v>0</v>
      </c>
      <c r="AO247" s="85" t="s">
        <v>1068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0</v>
      </c>
      <c r="BE247" s="49">
        <v>0</v>
      </c>
      <c r="BF247" s="48">
        <v>1</v>
      </c>
      <c r="BG247" s="49">
        <v>4.545454545454546</v>
      </c>
      <c r="BH247" s="48">
        <v>0</v>
      </c>
      <c r="BI247" s="49">
        <v>0</v>
      </c>
      <c r="BJ247" s="48">
        <v>21</v>
      </c>
      <c r="BK247" s="49">
        <v>95.45454545454545</v>
      </c>
      <c r="BL247" s="48">
        <v>22</v>
      </c>
    </row>
    <row r="248" spans="1:64" ht="15">
      <c r="A248" s="64" t="s">
        <v>323</v>
      </c>
      <c r="B248" s="64" t="s">
        <v>336</v>
      </c>
      <c r="C248" s="65" t="s">
        <v>2758</v>
      </c>
      <c r="D248" s="66">
        <v>3</v>
      </c>
      <c r="E248" s="67" t="s">
        <v>132</v>
      </c>
      <c r="F248" s="68">
        <v>32</v>
      </c>
      <c r="G248" s="65"/>
      <c r="H248" s="69"/>
      <c r="I248" s="70"/>
      <c r="J248" s="70"/>
      <c r="K248" s="34" t="s">
        <v>65</v>
      </c>
      <c r="L248" s="77">
        <v>248</v>
      </c>
      <c r="M248" s="77"/>
      <c r="N248" s="72"/>
      <c r="O248" s="79" t="s">
        <v>350</v>
      </c>
      <c r="P248" s="81">
        <v>43636.14236111111</v>
      </c>
      <c r="Q248" s="79" t="s">
        <v>404</v>
      </c>
      <c r="R248" s="79"/>
      <c r="S248" s="79"/>
      <c r="T248" s="79" t="s">
        <v>514</v>
      </c>
      <c r="U248" s="79"/>
      <c r="V248" s="83" t="s">
        <v>639</v>
      </c>
      <c r="W248" s="81">
        <v>43636.14236111111</v>
      </c>
      <c r="X248" s="83" t="s">
        <v>817</v>
      </c>
      <c r="Y248" s="79"/>
      <c r="Z248" s="79"/>
      <c r="AA248" s="85" t="s">
        <v>1045</v>
      </c>
      <c r="AB248" s="79"/>
      <c r="AC248" s="79" t="b">
        <v>0</v>
      </c>
      <c r="AD248" s="79">
        <v>0</v>
      </c>
      <c r="AE248" s="85" t="s">
        <v>1111</v>
      </c>
      <c r="AF248" s="79" t="b">
        <v>0</v>
      </c>
      <c r="AG248" s="79" t="s">
        <v>1119</v>
      </c>
      <c r="AH248" s="79"/>
      <c r="AI248" s="85" t="s">
        <v>1111</v>
      </c>
      <c r="AJ248" s="79" t="b">
        <v>0</v>
      </c>
      <c r="AK248" s="79">
        <v>282</v>
      </c>
      <c r="AL248" s="85" t="s">
        <v>1068</v>
      </c>
      <c r="AM248" s="79" t="s">
        <v>1126</v>
      </c>
      <c r="AN248" s="79" t="b">
        <v>0</v>
      </c>
      <c r="AO248" s="85" t="s">
        <v>1068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323</v>
      </c>
      <c r="B249" s="64" t="s">
        <v>333</v>
      </c>
      <c r="C249" s="65" t="s">
        <v>2758</v>
      </c>
      <c r="D249" s="66">
        <v>3</v>
      </c>
      <c r="E249" s="67" t="s">
        <v>132</v>
      </c>
      <c r="F249" s="68">
        <v>32</v>
      </c>
      <c r="G249" s="65"/>
      <c r="H249" s="69"/>
      <c r="I249" s="70"/>
      <c r="J249" s="70"/>
      <c r="K249" s="34" t="s">
        <v>65</v>
      </c>
      <c r="L249" s="77">
        <v>249</v>
      </c>
      <c r="M249" s="77"/>
      <c r="N249" s="72"/>
      <c r="O249" s="79" t="s">
        <v>350</v>
      </c>
      <c r="P249" s="81">
        <v>43636.14236111111</v>
      </c>
      <c r="Q249" s="79" t="s">
        <v>404</v>
      </c>
      <c r="R249" s="79"/>
      <c r="S249" s="79"/>
      <c r="T249" s="79" t="s">
        <v>514</v>
      </c>
      <c r="U249" s="79"/>
      <c r="V249" s="83" t="s">
        <v>639</v>
      </c>
      <c r="W249" s="81">
        <v>43636.14236111111</v>
      </c>
      <c r="X249" s="83" t="s">
        <v>817</v>
      </c>
      <c r="Y249" s="79"/>
      <c r="Z249" s="79"/>
      <c r="AA249" s="85" t="s">
        <v>1045</v>
      </c>
      <c r="AB249" s="79"/>
      <c r="AC249" s="79" t="b">
        <v>0</v>
      </c>
      <c r="AD249" s="79">
        <v>0</v>
      </c>
      <c r="AE249" s="85" t="s">
        <v>1111</v>
      </c>
      <c r="AF249" s="79" t="b">
        <v>0</v>
      </c>
      <c r="AG249" s="79" t="s">
        <v>1119</v>
      </c>
      <c r="AH249" s="79"/>
      <c r="AI249" s="85" t="s">
        <v>1111</v>
      </c>
      <c r="AJ249" s="79" t="b">
        <v>0</v>
      </c>
      <c r="AK249" s="79">
        <v>282</v>
      </c>
      <c r="AL249" s="85" t="s">
        <v>1068</v>
      </c>
      <c r="AM249" s="79" t="s">
        <v>1126</v>
      </c>
      <c r="AN249" s="79" t="b">
        <v>0</v>
      </c>
      <c r="AO249" s="85" t="s">
        <v>1068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1</v>
      </c>
      <c r="BG249" s="49">
        <v>4.545454545454546</v>
      </c>
      <c r="BH249" s="48">
        <v>0</v>
      </c>
      <c r="BI249" s="49">
        <v>0</v>
      </c>
      <c r="BJ249" s="48">
        <v>21</v>
      </c>
      <c r="BK249" s="49">
        <v>95.45454545454545</v>
      </c>
      <c r="BL249" s="48">
        <v>22</v>
      </c>
    </row>
    <row r="250" spans="1:64" ht="15">
      <c r="A250" s="64" t="s">
        <v>324</v>
      </c>
      <c r="B250" s="64" t="s">
        <v>336</v>
      </c>
      <c r="C250" s="65" t="s">
        <v>2758</v>
      </c>
      <c r="D250" s="66">
        <v>3</v>
      </c>
      <c r="E250" s="67" t="s">
        <v>132</v>
      </c>
      <c r="F250" s="68">
        <v>32</v>
      </c>
      <c r="G250" s="65"/>
      <c r="H250" s="69"/>
      <c r="I250" s="70"/>
      <c r="J250" s="70"/>
      <c r="K250" s="34" t="s">
        <v>65</v>
      </c>
      <c r="L250" s="77">
        <v>250</v>
      </c>
      <c r="M250" s="77"/>
      <c r="N250" s="72"/>
      <c r="O250" s="79" t="s">
        <v>350</v>
      </c>
      <c r="P250" s="81">
        <v>43636.15372685185</v>
      </c>
      <c r="Q250" s="79" t="s">
        <v>431</v>
      </c>
      <c r="R250" s="83" t="s">
        <v>489</v>
      </c>
      <c r="S250" s="79" t="s">
        <v>500</v>
      </c>
      <c r="T250" s="79" t="s">
        <v>508</v>
      </c>
      <c r="U250" s="79"/>
      <c r="V250" s="83" t="s">
        <v>640</v>
      </c>
      <c r="W250" s="81">
        <v>43636.15372685185</v>
      </c>
      <c r="X250" s="83" t="s">
        <v>818</v>
      </c>
      <c r="Y250" s="79"/>
      <c r="Z250" s="79"/>
      <c r="AA250" s="85" t="s">
        <v>1046</v>
      </c>
      <c r="AB250" s="79"/>
      <c r="AC250" s="79" t="b">
        <v>0</v>
      </c>
      <c r="AD250" s="79">
        <v>2</v>
      </c>
      <c r="AE250" s="85" t="s">
        <v>1111</v>
      </c>
      <c r="AF250" s="79" t="b">
        <v>1</v>
      </c>
      <c r="AG250" s="79" t="s">
        <v>1119</v>
      </c>
      <c r="AH250" s="79"/>
      <c r="AI250" s="85" t="s">
        <v>1068</v>
      </c>
      <c r="AJ250" s="79" t="b">
        <v>0</v>
      </c>
      <c r="AK250" s="79">
        <v>5</v>
      </c>
      <c r="AL250" s="85" t="s">
        <v>1111</v>
      </c>
      <c r="AM250" s="79" t="s">
        <v>1126</v>
      </c>
      <c r="AN250" s="79" t="b">
        <v>0</v>
      </c>
      <c r="AO250" s="85" t="s">
        <v>1046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324</v>
      </c>
      <c r="B251" s="64" t="s">
        <v>312</v>
      </c>
      <c r="C251" s="65" t="s">
        <v>2758</v>
      </c>
      <c r="D251" s="66">
        <v>3</v>
      </c>
      <c r="E251" s="67" t="s">
        <v>132</v>
      </c>
      <c r="F251" s="68">
        <v>32</v>
      </c>
      <c r="G251" s="65"/>
      <c r="H251" s="69"/>
      <c r="I251" s="70"/>
      <c r="J251" s="70"/>
      <c r="K251" s="34" t="s">
        <v>65</v>
      </c>
      <c r="L251" s="77">
        <v>251</v>
      </c>
      <c r="M251" s="77"/>
      <c r="N251" s="72"/>
      <c r="O251" s="79" t="s">
        <v>350</v>
      </c>
      <c r="P251" s="81">
        <v>43636.15372685185</v>
      </c>
      <c r="Q251" s="79" t="s">
        <v>431</v>
      </c>
      <c r="R251" s="83" t="s">
        <v>489</v>
      </c>
      <c r="S251" s="79" t="s">
        <v>500</v>
      </c>
      <c r="T251" s="79" t="s">
        <v>508</v>
      </c>
      <c r="U251" s="79"/>
      <c r="V251" s="83" t="s">
        <v>640</v>
      </c>
      <c r="W251" s="81">
        <v>43636.15372685185</v>
      </c>
      <c r="X251" s="83" t="s">
        <v>818</v>
      </c>
      <c r="Y251" s="79"/>
      <c r="Z251" s="79"/>
      <c r="AA251" s="85" t="s">
        <v>1046</v>
      </c>
      <c r="AB251" s="79"/>
      <c r="AC251" s="79" t="b">
        <v>0</v>
      </c>
      <c r="AD251" s="79">
        <v>2</v>
      </c>
      <c r="AE251" s="85" t="s">
        <v>1111</v>
      </c>
      <c r="AF251" s="79" t="b">
        <v>1</v>
      </c>
      <c r="AG251" s="79" t="s">
        <v>1119</v>
      </c>
      <c r="AH251" s="79"/>
      <c r="AI251" s="85" t="s">
        <v>1068</v>
      </c>
      <c r="AJ251" s="79" t="b">
        <v>0</v>
      </c>
      <c r="AK251" s="79">
        <v>5</v>
      </c>
      <c r="AL251" s="85" t="s">
        <v>1111</v>
      </c>
      <c r="AM251" s="79" t="s">
        <v>1126</v>
      </c>
      <c r="AN251" s="79" t="b">
        <v>0</v>
      </c>
      <c r="AO251" s="85" t="s">
        <v>1046</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2</v>
      </c>
      <c r="BD251" s="48">
        <v>0</v>
      </c>
      <c r="BE251" s="49">
        <v>0</v>
      </c>
      <c r="BF251" s="48">
        <v>1</v>
      </c>
      <c r="BG251" s="49">
        <v>5.882352941176471</v>
      </c>
      <c r="BH251" s="48">
        <v>0</v>
      </c>
      <c r="BI251" s="49">
        <v>0</v>
      </c>
      <c r="BJ251" s="48">
        <v>16</v>
      </c>
      <c r="BK251" s="49">
        <v>94.11764705882354</v>
      </c>
      <c r="BL251" s="48">
        <v>17</v>
      </c>
    </row>
    <row r="252" spans="1:64" ht="15">
      <c r="A252" s="64" t="s">
        <v>311</v>
      </c>
      <c r="B252" s="64" t="s">
        <v>312</v>
      </c>
      <c r="C252" s="65" t="s">
        <v>2762</v>
      </c>
      <c r="D252" s="66">
        <v>6.5</v>
      </c>
      <c r="E252" s="67" t="s">
        <v>136</v>
      </c>
      <c r="F252" s="68">
        <v>29.214285714285715</v>
      </c>
      <c r="G252" s="65"/>
      <c r="H252" s="69"/>
      <c r="I252" s="70"/>
      <c r="J252" s="70"/>
      <c r="K252" s="34" t="s">
        <v>66</v>
      </c>
      <c r="L252" s="77">
        <v>252</v>
      </c>
      <c r="M252" s="77"/>
      <c r="N252" s="72"/>
      <c r="O252" s="79" t="s">
        <v>350</v>
      </c>
      <c r="P252" s="81">
        <v>43621.69503472222</v>
      </c>
      <c r="Q252" s="79" t="s">
        <v>432</v>
      </c>
      <c r="R252" s="79"/>
      <c r="S252" s="79"/>
      <c r="T252" s="79" t="s">
        <v>508</v>
      </c>
      <c r="U252" s="79"/>
      <c r="V252" s="83" t="s">
        <v>627</v>
      </c>
      <c r="W252" s="81">
        <v>43621.69503472222</v>
      </c>
      <c r="X252" s="83" t="s">
        <v>819</v>
      </c>
      <c r="Y252" s="79"/>
      <c r="Z252" s="79"/>
      <c r="AA252" s="85" t="s">
        <v>1047</v>
      </c>
      <c r="AB252" s="79"/>
      <c r="AC252" s="79" t="b">
        <v>0</v>
      </c>
      <c r="AD252" s="79">
        <v>265</v>
      </c>
      <c r="AE252" s="85" t="s">
        <v>1111</v>
      </c>
      <c r="AF252" s="79" t="b">
        <v>0</v>
      </c>
      <c r="AG252" s="79" t="s">
        <v>1119</v>
      </c>
      <c r="AH252" s="79"/>
      <c r="AI252" s="85" t="s">
        <v>1111</v>
      </c>
      <c r="AJ252" s="79" t="b">
        <v>0</v>
      </c>
      <c r="AK252" s="79">
        <v>122</v>
      </c>
      <c r="AL252" s="85" t="s">
        <v>1111</v>
      </c>
      <c r="AM252" s="79" t="s">
        <v>1128</v>
      </c>
      <c r="AN252" s="79" t="b">
        <v>0</v>
      </c>
      <c r="AO252" s="85" t="s">
        <v>1047</v>
      </c>
      <c r="AP252" s="79" t="s">
        <v>1134</v>
      </c>
      <c r="AQ252" s="79">
        <v>0</v>
      </c>
      <c r="AR252" s="79">
        <v>0</v>
      </c>
      <c r="AS252" s="79"/>
      <c r="AT252" s="79"/>
      <c r="AU252" s="79"/>
      <c r="AV252" s="79"/>
      <c r="AW252" s="79"/>
      <c r="AX252" s="79"/>
      <c r="AY252" s="79"/>
      <c r="AZ252" s="79"/>
      <c r="BA252">
        <v>4</v>
      </c>
      <c r="BB252" s="78" t="str">
        <f>REPLACE(INDEX(GroupVertices[Group],MATCH(Edges[[#This Row],[Vertex 1]],GroupVertices[Vertex],0)),1,1,"")</f>
        <v>3</v>
      </c>
      <c r="BC252" s="78" t="str">
        <f>REPLACE(INDEX(GroupVertices[Group],MATCH(Edges[[#This Row],[Vertex 2]],GroupVertices[Vertex],0)),1,1,"")</f>
        <v>2</v>
      </c>
      <c r="BD252" s="48">
        <v>0</v>
      </c>
      <c r="BE252" s="49">
        <v>0</v>
      </c>
      <c r="BF252" s="48">
        <v>1</v>
      </c>
      <c r="BG252" s="49">
        <v>2.380952380952381</v>
      </c>
      <c r="BH252" s="48">
        <v>0</v>
      </c>
      <c r="BI252" s="49">
        <v>0</v>
      </c>
      <c r="BJ252" s="48">
        <v>41</v>
      </c>
      <c r="BK252" s="49">
        <v>97.61904761904762</v>
      </c>
      <c r="BL252" s="48">
        <v>42</v>
      </c>
    </row>
    <row r="253" spans="1:64" ht="15">
      <c r="A253" s="64" t="s">
        <v>311</v>
      </c>
      <c r="B253" s="64" t="s">
        <v>336</v>
      </c>
      <c r="C253" s="65" t="s">
        <v>2760</v>
      </c>
      <c r="D253" s="66">
        <v>5.333333333333334</v>
      </c>
      <c r="E253" s="67" t="s">
        <v>136</v>
      </c>
      <c r="F253" s="68">
        <v>30.142857142857142</v>
      </c>
      <c r="G253" s="65"/>
      <c r="H253" s="69"/>
      <c r="I253" s="70"/>
      <c r="J253" s="70"/>
      <c r="K253" s="34" t="s">
        <v>65</v>
      </c>
      <c r="L253" s="77">
        <v>253</v>
      </c>
      <c r="M253" s="77"/>
      <c r="N253" s="72"/>
      <c r="O253" s="79" t="s">
        <v>350</v>
      </c>
      <c r="P253" s="81">
        <v>43621.69503472222</v>
      </c>
      <c r="Q253" s="79" t="s">
        <v>432</v>
      </c>
      <c r="R253" s="79"/>
      <c r="S253" s="79"/>
      <c r="T253" s="79" t="s">
        <v>508</v>
      </c>
      <c r="U253" s="79"/>
      <c r="V253" s="83" t="s">
        <v>627</v>
      </c>
      <c r="W253" s="81">
        <v>43621.69503472222</v>
      </c>
      <c r="X253" s="83" t="s">
        <v>819</v>
      </c>
      <c r="Y253" s="79"/>
      <c r="Z253" s="79"/>
      <c r="AA253" s="85" t="s">
        <v>1047</v>
      </c>
      <c r="AB253" s="79"/>
      <c r="AC253" s="79" t="b">
        <v>0</v>
      </c>
      <c r="AD253" s="79">
        <v>265</v>
      </c>
      <c r="AE253" s="85" t="s">
        <v>1111</v>
      </c>
      <c r="AF253" s="79" t="b">
        <v>0</v>
      </c>
      <c r="AG253" s="79" t="s">
        <v>1119</v>
      </c>
      <c r="AH253" s="79"/>
      <c r="AI253" s="85" t="s">
        <v>1111</v>
      </c>
      <c r="AJ253" s="79" t="b">
        <v>0</v>
      </c>
      <c r="AK253" s="79">
        <v>122</v>
      </c>
      <c r="AL253" s="85" t="s">
        <v>1111</v>
      </c>
      <c r="AM253" s="79" t="s">
        <v>1128</v>
      </c>
      <c r="AN253" s="79" t="b">
        <v>0</v>
      </c>
      <c r="AO253" s="85" t="s">
        <v>1047</v>
      </c>
      <c r="AP253" s="79" t="s">
        <v>1134</v>
      </c>
      <c r="AQ253" s="79">
        <v>0</v>
      </c>
      <c r="AR253" s="79">
        <v>0</v>
      </c>
      <c r="AS253" s="79"/>
      <c r="AT253" s="79"/>
      <c r="AU253" s="79"/>
      <c r="AV253" s="79"/>
      <c r="AW253" s="79"/>
      <c r="AX253" s="79"/>
      <c r="AY253" s="79"/>
      <c r="AZ253" s="79"/>
      <c r="BA253">
        <v>3</v>
      </c>
      <c r="BB253" s="78" t="str">
        <f>REPLACE(INDEX(GroupVertices[Group],MATCH(Edges[[#This Row],[Vertex 1]],GroupVertices[Vertex],0)),1,1,"")</f>
        <v>3</v>
      </c>
      <c r="BC253" s="78" t="str">
        <f>REPLACE(INDEX(GroupVertices[Group],MATCH(Edges[[#This Row],[Vertex 2]],GroupVertices[Vertex],0)),1,1,"")</f>
        <v>1</v>
      </c>
      <c r="BD253" s="48"/>
      <c r="BE253" s="49"/>
      <c r="BF253" s="48"/>
      <c r="BG253" s="49"/>
      <c r="BH253" s="48"/>
      <c r="BI253" s="49"/>
      <c r="BJ253" s="48"/>
      <c r="BK253" s="49"/>
      <c r="BL253" s="48"/>
    </row>
    <row r="254" spans="1:64" ht="15">
      <c r="A254" s="64" t="s">
        <v>311</v>
      </c>
      <c r="B254" s="64" t="s">
        <v>311</v>
      </c>
      <c r="C254" s="65" t="s">
        <v>2764</v>
      </c>
      <c r="D254" s="66">
        <v>8.833333333333332</v>
      </c>
      <c r="E254" s="67" t="s">
        <v>136</v>
      </c>
      <c r="F254" s="68">
        <v>27.357142857142858</v>
      </c>
      <c r="G254" s="65"/>
      <c r="H254" s="69"/>
      <c r="I254" s="70"/>
      <c r="J254" s="70"/>
      <c r="K254" s="34" t="s">
        <v>65</v>
      </c>
      <c r="L254" s="77">
        <v>254</v>
      </c>
      <c r="M254" s="77"/>
      <c r="N254" s="72"/>
      <c r="O254" s="79" t="s">
        <v>176</v>
      </c>
      <c r="P254" s="81">
        <v>43626.9703125</v>
      </c>
      <c r="Q254" s="79" t="s">
        <v>433</v>
      </c>
      <c r="R254" s="83" t="s">
        <v>476</v>
      </c>
      <c r="S254" s="79" t="s">
        <v>498</v>
      </c>
      <c r="T254" s="79" t="s">
        <v>508</v>
      </c>
      <c r="U254" s="79"/>
      <c r="V254" s="83" t="s">
        <v>627</v>
      </c>
      <c r="W254" s="81">
        <v>43626.9703125</v>
      </c>
      <c r="X254" s="83" t="s">
        <v>820</v>
      </c>
      <c r="Y254" s="79"/>
      <c r="Z254" s="79"/>
      <c r="AA254" s="85" t="s">
        <v>1048</v>
      </c>
      <c r="AB254" s="79"/>
      <c r="AC254" s="79" t="b">
        <v>0</v>
      </c>
      <c r="AD254" s="79">
        <v>53</v>
      </c>
      <c r="AE254" s="85" t="s">
        <v>1111</v>
      </c>
      <c r="AF254" s="79" t="b">
        <v>0</v>
      </c>
      <c r="AG254" s="79" t="s">
        <v>1119</v>
      </c>
      <c r="AH254" s="79"/>
      <c r="AI254" s="85" t="s">
        <v>1111</v>
      </c>
      <c r="AJ254" s="79" t="b">
        <v>0</v>
      </c>
      <c r="AK254" s="79">
        <v>19</v>
      </c>
      <c r="AL254" s="85" t="s">
        <v>1111</v>
      </c>
      <c r="AM254" s="79" t="s">
        <v>1127</v>
      </c>
      <c r="AN254" s="79" t="b">
        <v>0</v>
      </c>
      <c r="AO254" s="85" t="s">
        <v>1048</v>
      </c>
      <c r="AP254" s="79" t="s">
        <v>176</v>
      </c>
      <c r="AQ254" s="79">
        <v>0</v>
      </c>
      <c r="AR254" s="79">
        <v>0</v>
      </c>
      <c r="AS254" s="79"/>
      <c r="AT254" s="79"/>
      <c r="AU254" s="79"/>
      <c r="AV254" s="79"/>
      <c r="AW254" s="79"/>
      <c r="AX254" s="79"/>
      <c r="AY254" s="79"/>
      <c r="AZ254" s="79"/>
      <c r="BA254">
        <v>6</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15</v>
      </c>
      <c r="BK254" s="49">
        <v>100</v>
      </c>
      <c r="BL254" s="48">
        <v>15</v>
      </c>
    </row>
    <row r="255" spans="1:64" ht="15">
      <c r="A255" s="64" t="s">
        <v>311</v>
      </c>
      <c r="B255" s="64" t="s">
        <v>311</v>
      </c>
      <c r="C255" s="65" t="s">
        <v>2764</v>
      </c>
      <c r="D255" s="66">
        <v>8.833333333333332</v>
      </c>
      <c r="E255" s="67" t="s">
        <v>136</v>
      </c>
      <c r="F255" s="68">
        <v>27.357142857142858</v>
      </c>
      <c r="G255" s="65"/>
      <c r="H255" s="69"/>
      <c r="I255" s="70"/>
      <c r="J255" s="70"/>
      <c r="K255" s="34" t="s">
        <v>65</v>
      </c>
      <c r="L255" s="77">
        <v>255</v>
      </c>
      <c r="M255" s="77"/>
      <c r="N255" s="72"/>
      <c r="O255" s="79" t="s">
        <v>176</v>
      </c>
      <c r="P255" s="81">
        <v>43627.20783564815</v>
      </c>
      <c r="Q255" s="79" t="s">
        <v>352</v>
      </c>
      <c r="R255" s="83" t="s">
        <v>476</v>
      </c>
      <c r="S255" s="79" t="s">
        <v>498</v>
      </c>
      <c r="T255" s="79" t="s">
        <v>508</v>
      </c>
      <c r="U255" s="79"/>
      <c r="V255" s="83" t="s">
        <v>627</v>
      </c>
      <c r="W255" s="81">
        <v>43627.20783564815</v>
      </c>
      <c r="X255" s="83" t="s">
        <v>821</v>
      </c>
      <c r="Y255" s="79"/>
      <c r="Z255" s="79"/>
      <c r="AA255" s="85" t="s">
        <v>1049</v>
      </c>
      <c r="AB255" s="79"/>
      <c r="AC255" s="79" t="b">
        <v>0</v>
      </c>
      <c r="AD255" s="79">
        <v>0</v>
      </c>
      <c r="AE255" s="85" t="s">
        <v>1111</v>
      </c>
      <c r="AF255" s="79" t="b">
        <v>0</v>
      </c>
      <c r="AG255" s="79" t="s">
        <v>1119</v>
      </c>
      <c r="AH255" s="79"/>
      <c r="AI255" s="85" t="s">
        <v>1111</v>
      </c>
      <c r="AJ255" s="79" t="b">
        <v>0</v>
      </c>
      <c r="AK255" s="79">
        <v>19</v>
      </c>
      <c r="AL255" s="85" t="s">
        <v>1048</v>
      </c>
      <c r="AM255" s="79" t="s">
        <v>1128</v>
      </c>
      <c r="AN255" s="79" t="b">
        <v>0</v>
      </c>
      <c r="AO255" s="85" t="s">
        <v>1048</v>
      </c>
      <c r="AP255" s="79" t="s">
        <v>176</v>
      </c>
      <c r="AQ255" s="79">
        <v>0</v>
      </c>
      <c r="AR255" s="79">
        <v>0</v>
      </c>
      <c r="AS255" s="79"/>
      <c r="AT255" s="79"/>
      <c r="AU255" s="79"/>
      <c r="AV255" s="79"/>
      <c r="AW255" s="79"/>
      <c r="AX255" s="79"/>
      <c r="AY255" s="79"/>
      <c r="AZ255" s="79"/>
      <c r="BA255">
        <v>6</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17</v>
      </c>
      <c r="BK255" s="49">
        <v>100</v>
      </c>
      <c r="BL255" s="48">
        <v>17</v>
      </c>
    </row>
    <row r="256" spans="1:64" ht="15">
      <c r="A256" s="64" t="s">
        <v>311</v>
      </c>
      <c r="B256" s="64" t="s">
        <v>311</v>
      </c>
      <c r="C256" s="65" t="s">
        <v>2764</v>
      </c>
      <c r="D256" s="66">
        <v>8.833333333333332</v>
      </c>
      <c r="E256" s="67" t="s">
        <v>136</v>
      </c>
      <c r="F256" s="68">
        <v>27.357142857142858</v>
      </c>
      <c r="G256" s="65"/>
      <c r="H256" s="69"/>
      <c r="I256" s="70"/>
      <c r="J256" s="70"/>
      <c r="K256" s="34" t="s">
        <v>65</v>
      </c>
      <c r="L256" s="77">
        <v>256</v>
      </c>
      <c r="M256" s="77"/>
      <c r="N256" s="72"/>
      <c r="O256" s="79" t="s">
        <v>176</v>
      </c>
      <c r="P256" s="81">
        <v>43627.21556712963</v>
      </c>
      <c r="Q256" s="79" t="s">
        <v>434</v>
      </c>
      <c r="R256" s="79"/>
      <c r="S256" s="79"/>
      <c r="T256" s="79" t="s">
        <v>508</v>
      </c>
      <c r="U256" s="79"/>
      <c r="V256" s="83" t="s">
        <v>627</v>
      </c>
      <c r="W256" s="81">
        <v>43627.21556712963</v>
      </c>
      <c r="X256" s="83" t="s">
        <v>822</v>
      </c>
      <c r="Y256" s="79"/>
      <c r="Z256" s="79"/>
      <c r="AA256" s="85" t="s">
        <v>1050</v>
      </c>
      <c r="AB256" s="79"/>
      <c r="AC256" s="79" t="b">
        <v>0</v>
      </c>
      <c r="AD256" s="79">
        <v>34</v>
      </c>
      <c r="AE256" s="85" t="s">
        <v>1111</v>
      </c>
      <c r="AF256" s="79" t="b">
        <v>0</v>
      </c>
      <c r="AG256" s="79" t="s">
        <v>1119</v>
      </c>
      <c r="AH256" s="79"/>
      <c r="AI256" s="85" t="s">
        <v>1111</v>
      </c>
      <c r="AJ256" s="79" t="b">
        <v>0</v>
      </c>
      <c r="AK256" s="79">
        <v>7</v>
      </c>
      <c r="AL256" s="85" t="s">
        <v>1111</v>
      </c>
      <c r="AM256" s="79" t="s">
        <v>1128</v>
      </c>
      <c r="AN256" s="79" t="b">
        <v>0</v>
      </c>
      <c r="AO256" s="85" t="s">
        <v>1050</v>
      </c>
      <c r="AP256" s="79" t="s">
        <v>176</v>
      </c>
      <c r="AQ256" s="79">
        <v>0</v>
      </c>
      <c r="AR256" s="79">
        <v>0</v>
      </c>
      <c r="AS256" s="79"/>
      <c r="AT256" s="79"/>
      <c r="AU256" s="79"/>
      <c r="AV256" s="79"/>
      <c r="AW256" s="79"/>
      <c r="AX256" s="79"/>
      <c r="AY256" s="79"/>
      <c r="AZ256" s="79"/>
      <c r="BA256">
        <v>6</v>
      </c>
      <c r="BB256" s="78" t="str">
        <f>REPLACE(INDEX(GroupVertices[Group],MATCH(Edges[[#This Row],[Vertex 1]],GroupVertices[Vertex],0)),1,1,"")</f>
        <v>3</v>
      </c>
      <c r="BC256" s="78" t="str">
        <f>REPLACE(INDEX(GroupVertices[Group],MATCH(Edges[[#This Row],[Vertex 2]],GroupVertices[Vertex],0)),1,1,"")</f>
        <v>3</v>
      </c>
      <c r="BD256" s="48">
        <v>1</v>
      </c>
      <c r="BE256" s="49">
        <v>4.3478260869565215</v>
      </c>
      <c r="BF256" s="48">
        <v>0</v>
      </c>
      <c r="BG256" s="49">
        <v>0</v>
      </c>
      <c r="BH256" s="48">
        <v>0</v>
      </c>
      <c r="BI256" s="49">
        <v>0</v>
      </c>
      <c r="BJ256" s="48">
        <v>22</v>
      </c>
      <c r="BK256" s="49">
        <v>95.65217391304348</v>
      </c>
      <c r="BL256" s="48">
        <v>23</v>
      </c>
    </row>
    <row r="257" spans="1:64" ht="15">
      <c r="A257" s="64" t="s">
        <v>311</v>
      </c>
      <c r="B257" s="64" t="s">
        <v>336</v>
      </c>
      <c r="C257" s="65" t="s">
        <v>2760</v>
      </c>
      <c r="D257" s="66">
        <v>5.333333333333334</v>
      </c>
      <c r="E257" s="67" t="s">
        <v>136</v>
      </c>
      <c r="F257" s="68">
        <v>30.142857142857142</v>
      </c>
      <c r="G257" s="65"/>
      <c r="H257" s="69"/>
      <c r="I257" s="70"/>
      <c r="J257" s="70"/>
      <c r="K257" s="34" t="s">
        <v>65</v>
      </c>
      <c r="L257" s="77">
        <v>257</v>
      </c>
      <c r="M257" s="77"/>
      <c r="N257" s="72"/>
      <c r="O257" s="79" t="s">
        <v>350</v>
      </c>
      <c r="P257" s="81">
        <v>43627.23521990741</v>
      </c>
      <c r="Q257" s="79" t="s">
        <v>435</v>
      </c>
      <c r="R257" s="83" t="s">
        <v>476</v>
      </c>
      <c r="S257" s="79" t="s">
        <v>498</v>
      </c>
      <c r="T257" s="79" t="s">
        <v>508</v>
      </c>
      <c r="U257" s="79"/>
      <c r="V257" s="83" t="s">
        <v>627</v>
      </c>
      <c r="W257" s="81">
        <v>43627.23521990741</v>
      </c>
      <c r="X257" s="83" t="s">
        <v>823</v>
      </c>
      <c r="Y257" s="79"/>
      <c r="Z257" s="79"/>
      <c r="AA257" s="85" t="s">
        <v>1051</v>
      </c>
      <c r="AB257" s="79"/>
      <c r="AC257" s="79" t="b">
        <v>0</v>
      </c>
      <c r="AD257" s="79">
        <v>17</v>
      </c>
      <c r="AE257" s="85" t="s">
        <v>1111</v>
      </c>
      <c r="AF257" s="79" t="b">
        <v>0</v>
      </c>
      <c r="AG257" s="79" t="s">
        <v>1119</v>
      </c>
      <c r="AH257" s="79"/>
      <c r="AI257" s="85" t="s">
        <v>1111</v>
      </c>
      <c r="AJ257" s="79" t="b">
        <v>0</v>
      </c>
      <c r="AK257" s="79">
        <v>11</v>
      </c>
      <c r="AL257" s="85" t="s">
        <v>1111</v>
      </c>
      <c r="AM257" s="79" t="s">
        <v>1128</v>
      </c>
      <c r="AN257" s="79" t="b">
        <v>0</v>
      </c>
      <c r="AO257" s="85" t="s">
        <v>1051</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3</v>
      </c>
      <c r="BC257" s="78" t="str">
        <f>REPLACE(INDEX(GroupVertices[Group],MATCH(Edges[[#This Row],[Vertex 2]],GroupVertices[Vertex],0)),1,1,"")</f>
        <v>1</v>
      </c>
      <c r="BD257" s="48">
        <v>0</v>
      </c>
      <c r="BE257" s="49">
        <v>0</v>
      </c>
      <c r="BF257" s="48">
        <v>0</v>
      </c>
      <c r="BG257" s="49">
        <v>0</v>
      </c>
      <c r="BH257" s="48">
        <v>0</v>
      </c>
      <c r="BI257" s="49">
        <v>0</v>
      </c>
      <c r="BJ257" s="48">
        <v>19</v>
      </c>
      <c r="BK257" s="49">
        <v>100</v>
      </c>
      <c r="BL257" s="48">
        <v>19</v>
      </c>
    </row>
    <row r="258" spans="1:64" ht="15">
      <c r="A258" s="64" t="s">
        <v>311</v>
      </c>
      <c r="B258" s="64" t="s">
        <v>336</v>
      </c>
      <c r="C258" s="65" t="s">
        <v>2760</v>
      </c>
      <c r="D258" s="66">
        <v>5.333333333333334</v>
      </c>
      <c r="E258" s="67" t="s">
        <v>136</v>
      </c>
      <c r="F258" s="68">
        <v>30.142857142857142</v>
      </c>
      <c r="G258" s="65"/>
      <c r="H258" s="69"/>
      <c r="I258" s="70"/>
      <c r="J258" s="70"/>
      <c r="K258" s="34" t="s">
        <v>65</v>
      </c>
      <c r="L258" s="77">
        <v>258</v>
      </c>
      <c r="M258" s="77"/>
      <c r="N258" s="72"/>
      <c r="O258" s="79" t="s">
        <v>350</v>
      </c>
      <c r="P258" s="81">
        <v>43627.67952546296</v>
      </c>
      <c r="Q258" s="79" t="s">
        <v>436</v>
      </c>
      <c r="R258" s="79"/>
      <c r="S258" s="79"/>
      <c r="T258" s="79" t="s">
        <v>508</v>
      </c>
      <c r="U258" s="79"/>
      <c r="V258" s="83" t="s">
        <v>627</v>
      </c>
      <c r="W258" s="81">
        <v>43627.67952546296</v>
      </c>
      <c r="X258" s="83" t="s">
        <v>824</v>
      </c>
      <c r="Y258" s="79"/>
      <c r="Z258" s="79"/>
      <c r="AA258" s="85" t="s">
        <v>1052</v>
      </c>
      <c r="AB258" s="79"/>
      <c r="AC258" s="79" t="b">
        <v>0</v>
      </c>
      <c r="AD258" s="79">
        <v>45</v>
      </c>
      <c r="AE258" s="85" t="s">
        <v>1111</v>
      </c>
      <c r="AF258" s="79" t="b">
        <v>0</v>
      </c>
      <c r="AG258" s="79" t="s">
        <v>1119</v>
      </c>
      <c r="AH258" s="79"/>
      <c r="AI258" s="85" t="s">
        <v>1111</v>
      </c>
      <c r="AJ258" s="79" t="b">
        <v>0</v>
      </c>
      <c r="AK258" s="79">
        <v>12</v>
      </c>
      <c r="AL258" s="85" t="s">
        <v>1111</v>
      </c>
      <c r="AM258" s="79" t="s">
        <v>1128</v>
      </c>
      <c r="AN258" s="79" t="b">
        <v>0</v>
      </c>
      <c r="AO258" s="85" t="s">
        <v>1052</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3</v>
      </c>
      <c r="BC258" s="78" t="str">
        <f>REPLACE(INDEX(GroupVertices[Group],MATCH(Edges[[#This Row],[Vertex 2]],GroupVertices[Vertex],0)),1,1,"")</f>
        <v>1</v>
      </c>
      <c r="BD258" s="48">
        <v>0</v>
      </c>
      <c r="BE258" s="49">
        <v>0</v>
      </c>
      <c r="BF258" s="48">
        <v>1</v>
      </c>
      <c r="BG258" s="49">
        <v>2.5</v>
      </c>
      <c r="BH258" s="48">
        <v>0</v>
      </c>
      <c r="BI258" s="49">
        <v>0</v>
      </c>
      <c r="BJ258" s="48">
        <v>39</v>
      </c>
      <c r="BK258" s="49">
        <v>97.5</v>
      </c>
      <c r="BL258" s="48">
        <v>40</v>
      </c>
    </row>
    <row r="259" spans="1:64" ht="15">
      <c r="A259" s="64" t="s">
        <v>311</v>
      </c>
      <c r="B259" s="64" t="s">
        <v>311</v>
      </c>
      <c r="C259" s="65" t="s">
        <v>2764</v>
      </c>
      <c r="D259" s="66">
        <v>8.833333333333332</v>
      </c>
      <c r="E259" s="67" t="s">
        <v>136</v>
      </c>
      <c r="F259" s="68">
        <v>27.357142857142858</v>
      </c>
      <c r="G259" s="65"/>
      <c r="H259" s="69"/>
      <c r="I259" s="70"/>
      <c r="J259" s="70"/>
      <c r="K259" s="34" t="s">
        <v>65</v>
      </c>
      <c r="L259" s="77">
        <v>259</v>
      </c>
      <c r="M259" s="77"/>
      <c r="N259" s="72"/>
      <c r="O259" s="79" t="s">
        <v>176</v>
      </c>
      <c r="P259" s="81">
        <v>43628.828043981484</v>
      </c>
      <c r="Q259" s="79" t="s">
        <v>437</v>
      </c>
      <c r="R259" s="79"/>
      <c r="S259" s="79"/>
      <c r="T259" s="79" t="s">
        <v>508</v>
      </c>
      <c r="U259" s="79"/>
      <c r="V259" s="83" t="s">
        <v>627</v>
      </c>
      <c r="W259" s="81">
        <v>43628.828043981484</v>
      </c>
      <c r="X259" s="83" t="s">
        <v>825</v>
      </c>
      <c r="Y259" s="79"/>
      <c r="Z259" s="79"/>
      <c r="AA259" s="85" t="s">
        <v>1053</v>
      </c>
      <c r="AB259" s="79"/>
      <c r="AC259" s="79" t="b">
        <v>0</v>
      </c>
      <c r="AD259" s="79">
        <v>54</v>
      </c>
      <c r="AE259" s="85" t="s">
        <v>1111</v>
      </c>
      <c r="AF259" s="79" t="b">
        <v>0</v>
      </c>
      <c r="AG259" s="79" t="s">
        <v>1119</v>
      </c>
      <c r="AH259" s="79"/>
      <c r="AI259" s="85" t="s">
        <v>1111</v>
      </c>
      <c r="AJ259" s="79" t="b">
        <v>0</v>
      </c>
      <c r="AK259" s="79">
        <v>9</v>
      </c>
      <c r="AL259" s="85" t="s">
        <v>1111</v>
      </c>
      <c r="AM259" s="79" t="s">
        <v>1128</v>
      </c>
      <c r="AN259" s="79" t="b">
        <v>0</v>
      </c>
      <c r="AO259" s="85" t="s">
        <v>1053</v>
      </c>
      <c r="AP259" s="79" t="s">
        <v>176</v>
      </c>
      <c r="AQ259" s="79">
        <v>0</v>
      </c>
      <c r="AR259" s="79">
        <v>0</v>
      </c>
      <c r="AS259" s="79"/>
      <c r="AT259" s="79"/>
      <c r="AU259" s="79"/>
      <c r="AV259" s="79"/>
      <c r="AW259" s="79"/>
      <c r="AX259" s="79"/>
      <c r="AY259" s="79"/>
      <c r="AZ259" s="79"/>
      <c r="BA259">
        <v>6</v>
      </c>
      <c r="BB259" s="78" t="str">
        <f>REPLACE(INDEX(GroupVertices[Group],MATCH(Edges[[#This Row],[Vertex 1]],GroupVertices[Vertex],0)),1,1,"")</f>
        <v>3</v>
      </c>
      <c r="BC259" s="78" t="str">
        <f>REPLACE(INDEX(GroupVertices[Group],MATCH(Edges[[#This Row],[Vertex 2]],GroupVertices[Vertex],0)),1,1,"")</f>
        <v>3</v>
      </c>
      <c r="BD259" s="48">
        <v>2</v>
      </c>
      <c r="BE259" s="49">
        <v>8</v>
      </c>
      <c r="BF259" s="48">
        <v>0</v>
      </c>
      <c r="BG259" s="49">
        <v>0</v>
      </c>
      <c r="BH259" s="48">
        <v>0</v>
      </c>
      <c r="BI259" s="49">
        <v>0</v>
      </c>
      <c r="BJ259" s="48">
        <v>23</v>
      </c>
      <c r="BK259" s="49">
        <v>92</v>
      </c>
      <c r="BL259" s="48">
        <v>25</v>
      </c>
    </row>
    <row r="260" spans="1:64" ht="15">
      <c r="A260" s="64" t="s">
        <v>311</v>
      </c>
      <c r="B260" s="64" t="s">
        <v>312</v>
      </c>
      <c r="C260" s="65" t="s">
        <v>2762</v>
      </c>
      <c r="D260" s="66">
        <v>6.5</v>
      </c>
      <c r="E260" s="67" t="s">
        <v>136</v>
      </c>
      <c r="F260" s="68">
        <v>29.214285714285715</v>
      </c>
      <c r="G260" s="65"/>
      <c r="H260" s="69"/>
      <c r="I260" s="70"/>
      <c r="J260" s="70"/>
      <c r="K260" s="34" t="s">
        <v>66</v>
      </c>
      <c r="L260" s="77">
        <v>260</v>
      </c>
      <c r="M260" s="77"/>
      <c r="N260" s="72"/>
      <c r="O260" s="79" t="s">
        <v>350</v>
      </c>
      <c r="P260" s="81">
        <v>43629.02292824074</v>
      </c>
      <c r="Q260" s="79" t="s">
        <v>415</v>
      </c>
      <c r="R260" s="83" t="s">
        <v>477</v>
      </c>
      <c r="S260" s="79" t="s">
        <v>499</v>
      </c>
      <c r="T260" s="79" t="s">
        <v>508</v>
      </c>
      <c r="U260" s="79"/>
      <c r="V260" s="83" t="s">
        <v>627</v>
      </c>
      <c r="W260" s="81">
        <v>43629.02292824074</v>
      </c>
      <c r="X260" s="83" t="s">
        <v>778</v>
      </c>
      <c r="Y260" s="79"/>
      <c r="Z260" s="79"/>
      <c r="AA260" s="85" t="s">
        <v>1006</v>
      </c>
      <c r="AB260" s="79"/>
      <c r="AC260" s="79" t="b">
        <v>0</v>
      </c>
      <c r="AD260" s="79">
        <v>62</v>
      </c>
      <c r="AE260" s="85" t="s">
        <v>1111</v>
      </c>
      <c r="AF260" s="79" t="b">
        <v>0</v>
      </c>
      <c r="AG260" s="79" t="s">
        <v>1119</v>
      </c>
      <c r="AH260" s="79"/>
      <c r="AI260" s="85" t="s">
        <v>1111</v>
      </c>
      <c r="AJ260" s="79" t="b">
        <v>0</v>
      </c>
      <c r="AK260" s="79">
        <v>18</v>
      </c>
      <c r="AL260" s="85" t="s">
        <v>1111</v>
      </c>
      <c r="AM260" s="79" t="s">
        <v>1128</v>
      </c>
      <c r="AN260" s="79" t="b">
        <v>0</v>
      </c>
      <c r="AO260" s="85" t="s">
        <v>1006</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3</v>
      </c>
      <c r="BC260" s="78" t="str">
        <f>REPLACE(INDEX(GroupVertices[Group],MATCH(Edges[[#This Row],[Vertex 2]],GroupVertices[Vertex],0)),1,1,"")</f>
        <v>2</v>
      </c>
      <c r="BD260" s="48"/>
      <c r="BE260" s="49"/>
      <c r="BF260" s="48"/>
      <c r="BG260" s="49"/>
      <c r="BH260" s="48"/>
      <c r="BI260" s="49"/>
      <c r="BJ260" s="48"/>
      <c r="BK260" s="49"/>
      <c r="BL260" s="48"/>
    </row>
    <row r="261" spans="1:64" ht="15">
      <c r="A261" s="64" t="s">
        <v>311</v>
      </c>
      <c r="B261" s="64" t="s">
        <v>312</v>
      </c>
      <c r="C261" s="65" t="s">
        <v>2762</v>
      </c>
      <c r="D261" s="66">
        <v>6.5</v>
      </c>
      <c r="E261" s="67" t="s">
        <v>136</v>
      </c>
      <c r="F261" s="68">
        <v>29.214285714285715</v>
      </c>
      <c r="G261" s="65"/>
      <c r="H261" s="69"/>
      <c r="I261" s="70"/>
      <c r="J261" s="70"/>
      <c r="K261" s="34" t="s">
        <v>66</v>
      </c>
      <c r="L261" s="77">
        <v>261</v>
      </c>
      <c r="M261" s="77"/>
      <c r="N261" s="72"/>
      <c r="O261" s="79" t="s">
        <v>350</v>
      </c>
      <c r="P261" s="81">
        <v>43631.10980324074</v>
      </c>
      <c r="Q261" s="79" t="s">
        <v>363</v>
      </c>
      <c r="R261" s="79"/>
      <c r="S261" s="79"/>
      <c r="T261" s="79" t="s">
        <v>508</v>
      </c>
      <c r="U261" s="79"/>
      <c r="V261" s="83" t="s">
        <v>627</v>
      </c>
      <c r="W261" s="81">
        <v>43631.10980324074</v>
      </c>
      <c r="X261" s="83" t="s">
        <v>826</v>
      </c>
      <c r="Y261" s="79"/>
      <c r="Z261" s="79"/>
      <c r="AA261" s="85" t="s">
        <v>1054</v>
      </c>
      <c r="AB261" s="79"/>
      <c r="AC261" s="79" t="b">
        <v>0</v>
      </c>
      <c r="AD261" s="79">
        <v>0</v>
      </c>
      <c r="AE261" s="85" t="s">
        <v>1111</v>
      </c>
      <c r="AF261" s="79" t="b">
        <v>0</v>
      </c>
      <c r="AG261" s="79" t="s">
        <v>1119</v>
      </c>
      <c r="AH261" s="79"/>
      <c r="AI261" s="85" t="s">
        <v>1111</v>
      </c>
      <c r="AJ261" s="79" t="b">
        <v>0</v>
      </c>
      <c r="AK261" s="79">
        <v>20</v>
      </c>
      <c r="AL261" s="85" t="s">
        <v>1016</v>
      </c>
      <c r="AM261" s="79" t="s">
        <v>1128</v>
      </c>
      <c r="AN261" s="79" t="b">
        <v>0</v>
      </c>
      <c r="AO261" s="85" t="s">
        <v>1016</v>
      </c>
      <c r="AP261" s="79" t="s">
        <v>176</v>
      </c>
      <c r="AQ261" s="79">
        <v>0</v>
      </c>
      <c r="AR261" s="79">
        <v>0</v>
      </c>
      <c r="AS261" s="79"/>
      <c r="AT261" s="79"/>
      <c r="AU261" s="79"/>
      <c r="AV261" s="79"/>
      <c r="AW261" s="79"/>
      <c r="AX261" s="79"/>
      <c r="AY261" s="79"/>
      <c r="AZ261" s="79"/>
      <c r="BA261">
        <v>4</v>
      </c>
      <c r="BB261" s="78" t="str">
        <f>REPLACE(INDEX(GroupVertices[Group],MATCH(Edges[[#This Row],[Vertex 1]],GroupVertices[Vertex],0)),1,1,"")</f>
        <v>3</v>
      </c>
      <c r="BC261" s="78" t="str">
        <f>REPLACE(INDEX(GroupVertices[Group],MATCH(Edges[[#This Row],[Vertex 2]],GroupVertices[Vertex],0)),1,1,"")</f>
        <v>2</v>
      </c>
      <c r="BD261" s="48">
        <v>2</v>
      </c>
      <c r="BE261" s="49">
        <v>8.333333333333334</v>
      </c>
      <c r="BF261" s="48">
        <v>1</v>
      </c>
      <c r="BG261" s="49">
        <v>4.166666666666667</v>
      </c>
      <c r="BH261" s="48">
        <v>0</v>
      </c>
      <c r="BI261" s="49">
        <v>0</v>
      </c>
      <c r="BJ261" s="48">
        <v>21</v>
      </c>
      <c r="BK261" s="49">
        <v>87.5</v>
      </c>
      <c r="BL261" s="48">
        <v>24</v>
      </c>
    </row>
    <row r="262" spans="1:64" ht="15">
      <c r="A262" s="64" t="s">
        <v>311</v>
      </c>
      <c r="B262" s="64" t="s">
        <v>311</v>
      </c>
      <c r="C262" s="65" t="s">
        <v>2764</v>
      </c>
      <c r="D262" s="66">
        <v>8.833333333333332</v>
      </c>
      <c r="E262" s="67" t="s">
        <v>136</v>
      </c>
      <c r="F262" s="68">
        <v>27.357142857142858</v>
      </c>
      <c r="G262" s="65"/>
      <c r="H262" s="69"/>
      <c r="I262" s="70"/>
      <c r="J262" s="70"/>
      <c r="K262" s="34" t="s">
        <v>65</v>
      </c>
      <c r="L262" s="77">
        <v>262</v>
      </c>
      <c r="M262" s="77"/>
      <c r="N262" s="72"/>
      <c r="O262" s="79" t="s">
        <v>176</v>
      </c>
      <c r="P262" s="81">
        <v>43633.69414351852</v>
      </c>
      <c r="Q262" s="79" t="s">
        <v>438</v>
      </c>
      <c r="R262" s="79"/>
      <c r="S262" s="79"/>
      <c r="T262" s="79" t="s">
        <v>508</v>
      </c>
      <c r="U262" s="79"/>
      <c r="V262" s="83" t="s">
        <v>627</v>
      </c>
      <c r="W262" s="81">
        <v>43633.69414351852</v>
      </c>
      <c r="X262" s="83" t="s">
        <v>827</v>
      </c>
      <c r="Y262" s="79"/>
      <c r="Z262" s="79"/>
      <c r="AA262" s="85" t="s">
        <v>1055</v>
      </c>
      <c r="AB262" s="79"/>
      <c r="AC262" s="79" t="b">
        <v>0</v>
      </c>
      <c r="AD262" s="79">
        <v>42</v>
      </c>
      <c r="AE262" s="85" t="s">
        <v>1111</v>
      </c>
      <c r="AF262" s="79" t="b">
        <v>0</v>
      </c>
      <c r="AG262" s="79" t="s">
        <v>1119</v>
      </c>
      <c r="AH262" s="79"/>
      <c r="AI262" s="85" t="s">
        <v>1111</v>
      </c>
      <c r="AJ262" s="79" t="b">
        <v>0</v>
      </c>
      <c r="AK262" s="79">
        <v>7</v>
      </c>
      <c r="AL262" s="85" t="s">
        <v>1111</v>
      </c>
      <c r="AM262" s="79" t="s">
        <v>1128</v>
      </c>
      <c r="AN262" s="79" t="b">
        <v>0</v>
      </c>
      <c r="AO262" s="85" t="s">
        <v>1055</v>
      </c>
      <c r="AP262" s="79" t="s">
        <v>176</v>
      </c>
      <c r="AQ262" s="79">
        <v>0</v>
      </c>
      <c r="AR262" s="79">
        <v>0</v>
      </c>
      <c r="AS262" s="79"/>
      <c r="AT262" s="79"/>
      <c r="AU262" s="79"/>
      <c r="AV262" s="79"/>
      <c r="AW262" s="79"/>
      <c r="AX262" s="79"/>
      <c r="AY262" s="79"/>
      <c r="AZ262" s="79"/>
      <c r="BA262">
        <v>6</v>
      </c>
      <c r="BB262" s="78" t="str">
        <f>REPLACE(INDEX(GroupVertices[Group],MATCH(Edges[[#This Row],[Vertex 1]],GroupVertices[Vertex],0)),1,1,"")</f>
        <v>3</v>
      </c>
      <c r="BC262" s="78" t="str">
        <f>REPLACE(INDEX(GroupVertices[Group],MATCH(Edges[[#This Row],[Vertex 2]],GroupVertices[Vertex],0)),1,1,"")</f>
        <v>3</v>
      </c>
      <c r="BD262" s="48">
        <v>2</v>
      </c>
      <c r="BE262" s="49">
        <v>8</v>
      </c>
      <c r="BF262" s="48">
        <v>0</v>
      </c>
      <c r="BG262" s="49">
        <v>0</v>
      </c>
      <c r="BH262" s="48">
        <v>0</v>
      </c>
      <c r="BI262" s="49">
        <v>0</v>
      </c>
      <c r="BJ262" s="48">
        <v>23</v>
      </c>
      <c r="BK262" s="49">
        <v>92</v>
      </c>
      <c r="BL262" s="48">
        <v>25</v>
      </c>
    </row>
    <row r="263" spans="1:64" ht="15">
      <c r="A263" s="64" t="s">
        <v>311</v>
      </c>
      <c r="B263" s="64" t="s">
        <v>312</v>
      </c>
      <c r="C263" s="65" t="s">
        <v>2762</v>
      </c>
      <c r="D263" s="66">
        <v>6.5</v>
      </c>
      <c r="E263" s="67" t="s">
        <v>136</v>
      </c>
      <c r="F263" s="68">
        <v>29.214285714285715</v>
      </c>
      <c r="G263" s="65"/>
      <c r="H263" s="69"/>
      <c r="I263" s="70"/>
      <c r="J263" s="70"/>
      <c r="K263" s="34" t="s">
        <v>66</v>
      </c>
      <c r="L263" s="77">
        <v>263</v>
      </c>
      <c r="M263" s="77"/>
      <c r="N263" s="72"/>
      <c r="O263" s="79" t="s">
        <v>350</v>
      </c>
      <c r="P263" s="81">
        <v>43634.08871527778</v>
      </c>
      <c r="Q263" s="79" t="s">
        <v>356</v>
      </c>
      <c r="R263" s="83" t="s">
        <v>476</v>
      </c>
      <c r="S263" s="79" t="s">
        <v>498</v>
      </c>
      <c r="T263" s="79" t="s">
        <v>508</v>
      </c>
      <c r="U263" s="79"/>
      <c r="V263" s="83" t="s">
        <v>627</v>
      </c>
      <c r="W263" s="81">
        <v>43634.08871527778</v>
      </c>
      <c r="X263" s="83" t="s">
        <v>828</v>
      </c>
      <c r="Y263" s="79"/>
      <c r="Z263" s="79"/>
      <c r="AA263" s="85" t="s">
        <v>1056</v>
      </c>
      <c r="AB263" s="79"/>
      <c r="AC263" s="79" t="b">
        <v>0</v>
      </c>
      <c r="AD263" s="79">
        <v>0</v>
      </c>
      <c r="AE263" s="85" t="s">
        <v>1111</v>
      </c>
      <c r="AF263" s="79" t="b">
        <v>0</v>
      </c>
      <c r="AG263" s="79" t="s">
        <v>1119</v>
      </c>
      <c r="AH263" s="79"/>
      <c r="AI263" s="85" t="s">
        <v>1111</v>
      </c>
      <c r="AJ263" s="79" t="b">
        <v>0</v>
      </c>
      <c r="AK263" s="79">
        <v>91</v>
      </c>
      <c r="AL263" s="85" t="s">
        <v>1073</v>
      </c>
      <c r="AM263" s="79" t="s">
        <v>1127</v>
      </c>
      <c r="AN263" s="79" t="b">
        <v>0</v>
      </c>
      <c r="AO263" s="85" t="s">
        <v>1073</v>
      </c>
      <c r="AP263" s="79" t="s">
        <v>176</v>
      </c>
      <c r="AQ263" s="79">
        <v>0</v>
      </c>
      <c r="AR263" s="79">
        <v>0</v>
      </c>
      <c r="AS263" s="79"/>
      <c r="AT263" s="79"/>
      <c r="AU263" s="79"/>
      <c r="AV263" s="79"/>
      <c r="AW263" s="79"/>
      <c r="AX263" s="79"/>
      <c r="AY263" s="79"/>
      <c r="AZ263" s="79"/>
      <c r="BA263">
        <v>4</v>
      </c>
      <c r="BB263" s="78" t="str">
        <f>REPLACE(INDEX(GroupVertices[Group],MATCH(Edges[[#This Row],[Vertex 1]],GroupVertices[Vertex],0)),1,1,"")</f>
        <v>3</v>
      </c>
      <c r="BC263" s="78" t="str">
        <f>REPLACE(INDEX(GroupVertices[Group],MATCH(Edges[[#This Row],[Vertex 2]],GroupVertices[Vertex],0)),1,1,"")</f>
        <v>2</v>
      </c>
      <c r="BD263" s="48">
        <v>0</v>
      </c>
      <c r="BE263" s="49">
        <v>0</v>
      </c>
      <c r="BF263" s="48">
        <v>0</v>
      </c>
      <c r="BG263" s="49">
        <v>0</v>
      </c>
      <c r="BH263" s="48">
        <v>0</v>
      </c>
      <c r="BI263" s="49">
        <v>0</v>
      </c>
      <c r="BJ263" s="48">
        <v>11</v>
      </c>
      <c r="BK263" s="49">
        <v>100</v>
      </c>
      <c r="BL263" s="48">
        <v>11</v>
      </c>
    </row>
    <row r="264" spans="1:64" ht="15">
      <c r="A264" s="64" t="s">
        <v>311</v>
      </c>
      <c r="B264" s="64" t="s">
        <v>311</v>
      </c>
      <c r="C264" s="65" t="s">
        <v>2764</v>
      </c>
      <c r="D264" s="66">
        <v>8.833333333333332</v>
      </c>
      <c r="E264" s="67" t="s">
        <v>136</v>
      </c>
      <c r="F264" s="68">
        <v>27.357142857142858</v>
      </c>
      <c r="G264" s="65"/>
      <c r="H264" s="69"/>
      <c r="I264" s="70"/>
      <c r="J264" s="70"/>
      <c r="K264" s="34" t="s">
        <v>65</v>
      </c>
      <c r="L264" s="77">
        <v>264</v>
      </c>
      <c r="M264" s="77"/>
      <c r="N264" s="72"/>
      <c r="O264" s="79" t="s">
        <v>176</v>
      </c>
      <c r="P264" s="81">
        <v>43635.671805555554</v>
      </c>
      <c r="Q264" s="79" t="s">
        <v>439</v>
      </c>
      <c r="R264" s="83" t="s">
        <v>490</v>
      </c>
      <c r="S264" s="79" t="s">
        <v>505</v>
      </c>
      <c r="T264" s="79" t="s">
        <v>508</v>
      </c>
      <c r="U264" s="79"/>
      <c r="V264" s="83" t="s">
        <v>627</v>
      </c>
      <c r="W264" s="81">
        <v>43635.671805555554</v>
      </c>
      <c r="X264" s="83" t="s">
        <v>829</v>
      </c>
      <c r="Y264" s="79"/>
      <c r="Z264" s="79"/>
      <c r="AA264" s="85" t="s">
        <v>1057</v>
      </c>
      <c r="AB264" s="79"/>
      <c r="AC264" s="79" t="b">
        <v>0</v>
      </c>
      <c r="AD264" s="79">
        <v>20</v>
      </c>
      <c r="AE264" s="85" t="s">
        <v>1111</v>
      </c>
      <c r="AF264" s="79" t="b">
        <v>0</v>
      </c>
      <c r="AG264" s="79" t="s">
        <v>1119</v>
      </c>
      <c r="AH264" s="79"/>
      <c r="AI264" s="85" t="s">
        <v>1111</v>
      </c>
      <c r="AJ264" s="79" t="b">
        <v>0</v>
      </c>
      <c r="AK264" s="79">
        <v>0</v>
      </c>
      <c r="AL264" s="85" t="s">
        <v>1111</v>
      </c>
      <c r="AM264" s="79" t="s">
        <v>1133</v>
      </c>
      <c r="AN264" s="79" t="b">
        <v>0</v>
      </c>
      <c r="AO264" s="85" t="s">
        <v>1057</v>
      </c>
      <c r="AP264" s="79" t="s">
        <v>176</v>
      </c>
      <c r="AQ264" s="79">
        <v>0</v>
      </c>
      <c r="AR264" s="79">
        <v>0</v>
      </c>
      <c r="AS264" s="79"/>
      <c r="AT264" s="79"/>
      <c r="AU264" s="79"/>
      <c r="AV264" s="79"/>
      <c r="AW264" s="79"/>
      <c r="AX264" s="79"/>
      <c r="AY264" s="79"/>
      <c r="AZ264" s="79"/>
      <c r="BA264">
        <v>6</v>
      </c>
      <c r="BB264" s="78" t="str">
        <f>REPLACE(INDEX(GroupVertices[Group],MATCH(Edges[[#This Row],[Vertex 1]],GroupVertices[Vertex],0)),1,1,"")</f>
        <v>3</v>
      </c>
      <c r="BC264" s="78" t="str">
        <f>REPLACE(INDEX(GroupVertices[Group],MATCH(Edges[[#This Row],[Vertex 2]],GroupVertices[Vertex],0)),1,1,"")</f>
        <v>3</v>
      </c>
      <c r="BD264" s="48">
        <v>0</v>
      </c>
      <c r="BE264" s="49">
        <v>0</v>
      </c>
      <c r="BF264" s="48">
        <v>0</v>
      </c>
      <c r="BG264" s="49">
        <v>0</v>
      </c>
      <c r="BH264" s="48">
        <v>0</v>
      </c>
      <c r="BI264" s="49">
        <v>0</v>
      </c>
      <c r="BJ264" s="48">
        <v>4</v>
      </c>
      <c r="BK264" s="49">
        <v>100</v>
      </c>
      <c r="BL264" s="48">
        <v>4</v>
      </c>
    </row>
    <row r="265" spans="1:64" ht="15">
      <c r="A265" s="64" t="s">
        <v>309</v>
      </c>
      <c r="B265" s="64" t="s">
        <v>311</v>
      </c>
      <c r="C265" s="65" t="s">
        <v>2758</v>
      </c>
      <c r="D265" s="66">
        <v>3</v>
      </c>
      <c r="E265" s="67" t="s">
        <v>132</v>
      </c>
      <c r="F265" s="68">
        <v>32</v>
      </c>
      <c r="G265" s="65"/>
      <c r="H265" s="69"/>
      <c r="I265" s="70"/>
      <c r="J265" s="70"/>
      <c r="K265" s="34" t="s">
        <v>65</v>
      </c>
      <c r="L265" s="77">
        <v>265</v>
      </c>
      <c r="M265" s="77"/>
      <c r="N265" s="72"/>
      <c r="O265" s="79" t="s">
        <v>350</v>
      </c>
      <c r="P265" s="81">
        <v>43636.00413194444</v>
      </c>
      <c r="Q265" s="79" t="s">
        <v>414</v>
      </c>
      <c r="R265" s="83" t="s">
        <v>485</v>
      </c>
      <c r="S265" s="79" t="s">
        <v>503</v>
      </c>
      <c r="T265" s="79" t="s">
        <v>508</v>
      </c>
      <c r="U265" s="79"/>
      <c r="V265" s="83" t="s">
        <v>625</v>
      </c>
      <c r="W265" s="81">
        <v>43636.00413194444</v>
      </c>
      <c r="X265" s="83" t="s">
        <v>776</v>
      </c>
      <c r="Y265" s="79"/>
      <c r="Z265" s="79"/>
      <c r="AA265" s="85" t="s">
        <v>1004</v>
      </c>
      <c r="AB265" s="79"/>
      <c r="AC265" s="79" t="b">
        <v>0</v>
      </c>
      <c r="AD265" s="79">
        <v>1</v>
      </c>
      <c r="AE265" s="85" t="s">
        <v>1111</v>
      </c>
      <c r="AF265" s="79" t="b">
        <v>0</v>
      </c>
      <c r="AG265" s="79" t="s">
        <v>1119</v>
      </c>
      <c r="AH265" s="79"/>
      <c r="AI265" s="85" t="s">
        <v>1111</v>
      </c>
      <c r="AJ265" s="79" t="b">
        <v>0</v>
      </c>
      <c r="AK265" s="79">
        <v>1</v>
      </c>
      <c r="AL265" s="85" t="s">
        <v>1111</v>
      </c>
      <c r="AM265" s="79" t="s">
        <v>1127</v>
      </c>
      <c r="AN265" s="79" t="b">
        <v>0</v>
      </c>
      <c r="AO265" s="85" t="s">
        <v>1004</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312</v>
      </c>
      <c r="B266" s="64" t="s">
        <v>311</v>
      </c>
      <c r="C266" s="65" t="s">
        <v>2760</v>
      </c>
      <c r="D266" s="66">
        <v>5.333333333333334</v>
      </c>
      <c r="E266" s="67" t="s">
        <v>136</v>
      </c>
      <c r="F266" s="68">
        <v>30.142857142857142</v>
      </c>
      <c r="G266" s="65"/>
      <c r="H266" s="69"/>
      <c r="I266" s="70"/>
      <c r="J266" s="70"/>
      <c r="K266" s="34" t="s">
        <v>66</v>
      </c>
      <c r="L266" s="77">
        <v>266</v>
      </c>
      <c r="M266" s="77"/>
      <c r="N266" s="72"/>
      <c r="O266" s="79" t="s">
        <v>350</v>
      </c>
      <c r="P266" s="81">
        <v>43627.021261574075</v>
      </c>
      <c r="Q266" s="79" t="s">
        <v>352</v>
      </c>
      <c r="R266" s="83" t="s">
        <v>476</v>
      </c>
      <c r="S266" s="79" t="s">
        <v>498</v>
      </c>
      <c r="T266" s="79" t="s">
        <v>508</v>
      </c>
      <c r="U266" s="79"/>
      <c r="V266" s="83" t="s">
        <v>628</v>
      </c>
      <c r="W266" s="81">
        <v>43627.021261574075</v>
      </c>
      <c r="X266" s="83" t="s">
        <v>830</v>
      </c>
      <c r="Y266" s="79"/>
      <c r="Z266" s="79"/>
      <c r="AA266" s="85" t="s">
        <v>1058</v>
      </c>
      <c r="AB266" s="79"/>
      <c r="AC266" s="79" t="b">
        <v>0</v>
      </c>
      <c r="AD266" s="79">
        <v>0</v>
      </c>
      <c r="AE266" s="85" t="s">
        <v>1111</v>
      </c>
      <c r="AF266" s="79" t="b">
        <v>0</v>
      </c>
      <c r="AG266" s="79" t="s">
        <v>1119</v>
      </c>
      <c r="AH266" s="79"/>
      <c r="AI266" s="85" t="s">
        <v>1111</v>
      </c>
      <c r="AJ266" s="79" t="b">
        <v>0</v>
      </c>
      <c r="AK266" s="79">
        <v>19</v>
      </c>
      <c r="AL266" s="85" t="s">
        <v>1048</v>
      </c>
      <c r="AM266" s="79" t="s">
        <v>1128</v>
      </c>
      <c r="AN266" s="79" t="b">
        <v>0</v>
      </c>
      <c r="AO266" s="85" t="s">
        <v>1048</v>
      </c>
      <c r="AP266" s="79" t="s">
        <v>176</v>
      </c>
      <c r="AQ266" s="79">
        <v>0</v>
      </c>
      <c r="AR266" s="79">
        <v>0</v>
      </c>
      <c r="AS266" s="79"/>
      <c r="AT266" s="79"/>
      <c r="AU266" s="79"/>
      <c r="AV266" s="79"/>
      <c r="AW266" s="79"/>
      <c r="AX266" s="79"/>
      <c r="AY266" s="79"/>
      <c r="AZ266" s="79"/>
      <c r="BA266">
        <v>3</v>
      </c>
      <c r="BB266" s="78" t="str">
        <f>REPLACE(INDEX(GroupVertices[Group],MATCH(Edges[[#This Row],[Vertex 1]],GroupVertices[Vertex],0)),1,1,"")</f>
        <v>2</v>
      </c>
      <c r="BC266" s="78" t="str">
        <f>REPLACE(INDEX(GroupVertices[Group],MATCH(Edges[[#This Row],[Vertex 2]],GroupVertices[Vertex],0)),1,1,"")</f>
        <v>3</v>
      </c>
      <c r="BD266" s="48">
        <v>0</v>
      </c>
      <c r="BE266" s="49">
        <v>0</v>
      </c>
      <c r="BF266" s="48">
        <v>0</v>
      </c>
      <c r="BG266" s="49">
        <v>0</v>
      </c>
      <c r="BH266" s="48">
        <v>0</v>
      </c>
      <c r="BI266" s="49">
        <v>0</v>
      </c>
      <c r="BJ266" s="48">
        <v>17</v>
      </c>
      <c r="BK266" s="49">
        <v>100</v>
      </c>
      <c r="BL266" s="48">
        <v>17</v>
      </c>
    </row>
    <row r="267" spans="1:64" ht="15">
      <c r="A267" s="64" t="s">
        <v>312</v>
      </c>
      <c r="B267" s="64" t="s">
        <v>311</v>
      </c>
      <c r="C267" s="65" t="s">
        <v>2760</v>
      </c>
      <c r="D267" s="66">
        <v>5.333333333333334</v>
      </c>
      <c r="E267" s="67" t="s">
        <v>136</v>
      </c>
      <c r="F267" s="68">
        <v>30.142857142857142</v>
      </c>
      <c r="G267" s="65"/>
      <c r="H267" s="69"/>
      <c r="I267" s="70"/>
      <c r="J267" s="70"/>
      <c r="K267" s="34" t="s">
        <v>66</v>
      </c>
      <c r="L267" s="77">
        <v>267</v>
      </c>
      <c r="M267" s="77"/>
      <c r="N267" s="72"/>
      <c r="O267" s="79" t="s">
        <v>350</v>
      </c>
      <c r="P267" s="81">
        <v>43629.02394675926</v>
      </c>
      <c r="Q267" s="79" t="s">
        <v>357</v>
      </c>
      <c r="R267" s="83" t="s">
        <v>477</v>
      </c>
      <c r="S267" s="79" t="s">
        <v>499</v>
      </c>
      <c r="T267" s="79" t="s">
        <v>508</v>
      </c>
      <c r="U267" s="79"/>
      <c r="V267" s="83" t="s">
        <v>628</v>
      </c>
      <c r="W267" s="81">
        <v>43629.02394675926</v>
      </c>
      <c r="X267" s="83" t="s">
        <v>779</v>
      </c>
      <c r="Y267" s="79"/>
      <c r="Z267" s="79"/>
      <c r="AA267" s="85" t="s">
        <v>1007</v>
      </c>
      <c r="AB267" s="79"/>
      <c r="AC267" s="79" t="b">
        <v>0</v>
      </c>
      <c r="AD267" s="79">
        <v>0</v>
      </c>
      <c r="AE267" s="85" t="s">
        <v>1111</v>
      </c>
      <c r="AF267" s="79" t="b">
        <v>0</v>
      </c>
      <c r="AG267" s="79" t="s">
        <v>1119</v>
      </c>
      <c r="AH267" s="79"/>
      <c r="AI267" s="85" t="s">
        <v>1111</v>
      </c>
      <c r="AJ267" s="79" t="b">
        <v>0</v>
      </c>
      <c r="AK267" s="79">
        <v>18</v>
      </c>
      <c r="AL267" s="85" t="s">
        <v>1006</v>
      </c>
      <c r="AM267" s="79" t="s">
        <v>1128</v>
      </c>
      <c r="AN267" s="79" t="b">
        <v>0</v>
      </c>
      <c r="AO267" s="85" t="s">
        <v>1006</v>
      </c>
      <c r="AP267" s="79" t="s">
        <v>176</v>
      </c>
      <c r="AQ267" s="79">
        <v>0</v>
      </c>
      <c r="AR267" s="79">
        <v>0</v>
      </c>
      <c r="AS267" s="79"/>
      <c r="AT267" s="79"/>
      <c r="AU267" s="79"/>
      <c r="AV267" s="79"/>
      <c r="AW267" s="79"/>
      <c r="AX267" s="79"/>
      <c r="AY267" s="79"/>
      <c r="AZ267" s="79"/>
      <c r="BA267">
        <v>3</v>
      </c>
      <c r="BB267" s="78" t="str">
        <f>REPLACE(INDEX(GroupVertices[Group],MATCH(Edges[[#This Row],[Vertex 1]],GroupVertices[Vertex],0)),1,1,"")</f>
        <v>2</v>
      </c>
      <c r="BC267" s="78" t="str">
        <f>REPLACE(INDEX(GroupVertices[Group],MATCH(Edges[[#This Row],[Vertex 2]],GroupVertices[Vertex],0)),1,1,"")</f>
        <v>3</v>
      </c>
      <c r="BD267" s="48"/>
      <c r="BE267" s="49"/>
      <c r="BF267" s="48"/>
      <c r="BG267" s="49"/>
      <c r="BH267" s="48"/>
      <c r="BI267" s="49"/>
      <c r="BJ267" s="48"/>
      <c r="BK267" s="49"/>
      <c r="BL267" s="48"/>
    </row>
    <row r="268" spans="1:64" ht="15">
      <c r="A268" s="64" t="s">
        <v>312</v>
      </c>
      <c r="B268" s="64" t="s">
        <v>311</v>
      </c>
      <c r="C268" s="65" t="s">
        <v>2760</v>
      </c>
      <c r="D268" s="66">
        <v>5.333333333333334</v>
      </c>
      <c r="E268" s="67" t="s">
        <v>136</v>
      </c>
      <c r="F268" s="68">
        <v>30.142857142857142</v>
      </c>
      <c r="G268" s="65"/>
      <c r="H268" s="69"/>
      <c r="I268" s="70"/>
      <c r="J268" s="70"/>
      <c r="K268" s="34" t="s">
        <v>66</v>
      </c>
      <c r="L268" s="77">
        <v>268</v>
      </c>
      <c r="M268" s="77"/>
      <c r="N268" s="72"/>
      <c r="O268" s="79" t="s">
        <v>350</v>
      </c>
      <c r="P268" s="81">
        <v>43629.16380787037</v>
      </c>
      <c r="Q268" s="79" t="s">
        <v>430</v>
      </c>
      <c r="R268" s="79"/>
      <c r="S268" s="79"/>
      <c r="T268" s="79" t="s">
        <v>508</v>
      </c>
      <c r="U268" s="79"/>
      <c r="V268" s="83" t="s">
        <v>628</v>
      </c>
      <c r="W268" s="81">
        <v>43629.16380787037</v>
      </c>
      <c r="X268" s="83" t="s">
        <v>831</v>
      </c>
      <c r="Y268" s="79"/>
      <c r="Z268" s="79"/>
      <c r="AA268" s="85" t="s">
        <v>1059</v>
      </c>
      <c r="AB268" s="79"/>
      <c r="AC268" s="79" t="b">
        <v>0</v>
      </c>
      <c r="AD268" s="79">
        <v>0</v>
      </c>
      <c r="AE268" s="85" t="s">
        <v>1111</v>
      </c>
      <c r="AF268" s="79" t="b">
        <v>0</v>
      </c>
      <c r="AG268" s="79" t="s">
        <v>1119</v>
      </c>
      <c r="AH268" s="79"/>
      <c r="AI268" s="85" t="s">
        <v>1111</v>
      </c>
      <c r="AJ268" s="79" t="b">
        <v>0</v>
      </c>
      <c r="AK268" s="79">
        <v>9</v>
      </c>
      <c r="AL268" s="85" t="s">
        <v>1053</v>
      </c>
      <c r="AM268" s="79" t="s">
        <v>1127</v>
      </c>
      <c r="AN268" s="79" t="b">
        <v>0</v>
      </c>
      <c r="AO268" s="85" t="s">
        <v>1053</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2</v>
      </c>
      <c r="BC268" s="78" t="str">
        <f>REPLACE(INDEX(GroupVertices[Group],MATCH(Edges[[#This Row],[Vertex 2]],GroupVertices[Vertex],0)),1,1,"")</f>
        <v>3</v>
      </c>
      <c r="BD268" s="48">
        <v>2</v>
      </c>
      <c r="BE268" s="49">
        <v>7.6923076923076925</v>
      </c>
      <c r="BF268" s="48">
        <v>0</v>
      </c>
      <c r="BG268" s="49">
        <v>0</v>
      </c>
      <c r="BH268" s="48">
        <v>0</v>
      </c>
      <c r="BI268" s="49">
        <v>0</v>
      </c>
      <c r="BJ268" s="48">
        <v>24</v>
      </c>
      <c r="BK268" s="49">
        <v>92.3076923076923</v>
      </c>
      <c r="BL268" s="48">
        <v>26</v>
      </c>
    </row>
    <row r="269" spans="1:64" ht="15">
      <c r="A269" s="64" t="s">
        <v>325</v>
      </c>
      <c r="B269" s="64" t="s">
        <v>311</v>
      </c>
      <c r="C269" s="65" t="s">
        <v>2758</v>
      </c>
      <c r="D269" s="66">
        <v>3</v>
      </c>
      <c r="E269" s="67" t="s">
        <v>132</v>
      </c>
      <c r="F269" s="68">
        <v>32</v>
      </c>
      <c r="G269" s="65"/>
      <c r="H269" s="69"/>
      <c r="I269" s="70"/>
      <c r="J269" s="70"/>
      <c r="K269" s="34" t="s">
        <v>65</v>
      </c>
      <c r="L269" s="77">
        <v>269</v>
      </c>
      <c r="M269" s="77"/>
      <c r="N269" s="72"/>
      <c r="O269" s="79" t="s">
        <v>350</v>
      </c>
      <c r="P269" s="81">
        <v>43636.185011574074</v>
      </c>
      <c r="Q269" s="79" t="s">
        <v>440</v>
      </c>
      <c r="R269" s="79"/>
      <c r="S269" s="79"/>
      <c r="T269" s="79" t="s">
        <v>508</v>
      </c>
      <c r="U269" s="79"/>
      <c r="V269" s="83" t="s">
        <v>641</v>
      </c>
      <c r="W269" s="81">
        <v>43636.185011574074</v>
      </c>
      <c r="X269" s="83" t="s">
        <v>832</v>
      </c>
      <c r="Y269" s="79"/>
      <c r="Z269" s="79"/>
      <c r="AA269" s="85" t="s">
        <v>1060</v>
      </c>
      <c r="AB269" s="79"/>
      <c r="AC269" s="79" t="b">
        <v>0</v>
      </c>
      <c r="AD269" s="79">
        <v>0</v>
      </c>
      <c r="AE269" s="85" t="s">
        <v>1111</v>
      </c>
      <c r="AF269" s="79" t="b">
        <v>0</v>
      </c>
      <c r="AG269" s="79" t="s">
        <v>1119</v>
      </c>
      <c r="AH269" s="79"/>
      <c r="AI269" s="85" t="s">
        <v>1111</v>
      </c>
      <c r="AJ269" s="79" t="b">
        <v>0</v>
      </c>
      <c r="AK269" s="79">
        <v>1</v>
      </c>
      <c r="AL269" s="85" t="s">
        <v>1004</v>
      </c>
      <c r="AM269" s="79" t="s">
        <v>1126</v>
      </c>
      <c r="AN269" s="79" t="b">
        <v>0</v>
      </c>
      <c r="AO269" s="85" t="s">
        <v>1004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309</v>
      </c>
      <c r="B270" s="64" t="s">
        <v>312</v>
      </c>
      <c r="C270" s="65" t="s">
        <v>2758</v>
      </c>
      <c r="D270" s="66">
        <v>3</v>
      </c>
      <c r="E270" s="67" t="s">
        <v>132</v>
      </c>
      <c r="F270" s="68">
        <v>32</v>
      </c>
      <c r="G270" s="65"/>
      <c r="H270" s="69"/>
      <c r="I270" s="70"/>
      <c r="J270" s="70"/>
      <c r="K270" s="34" t="s">
        <v>65</v>
      </c>
      <c r="L270" s="77">
        <v>270</v>
      </c>
      <c r="M270" s="77"/>
      <c r="N270" s="72"/>
      <c r="O270" s="79" t="s">
        <v>350</v>
      </c>
      <c r="P270" s="81">
        <v>43636.00413194444</v>
      </c>
      <c r="Q270" s="79" t="s">
        <v>414</v>
      </c>
      <c r="R270" s="83" t="s">
        <v>485</v>
      </c>
      <c r="S270" s="79" t="s">
        <v>503</v>
      </c>
      <c r="T270" s="79" t="s">
        <v>508</v>
      </c>
      <c r="U270" s="79"/>
      <c r="V270" s="83" t="s">
        <v>625</v>
      </c>
      <c r="W270" s="81">
        <v>43636.00413194444</v>
      </c>
      <c r="X270" s="83" t="s">
        <v>776</v>
      </c>
      <c r="Y270" s="79"/>
      <c r="Z270" s="79"/>
      <c r="AA270" s="85" t="s">
        <v>1004</v>
      </c>
      <c r="AB270" s="79"/>
      <c r="AC270" s="79" t="b">
        <v>0</v>
      </c>
      <c r="AD270" s="79">
        <v>1</v>
      </c>
      <c r="AE270" s="85" t="s">
        <v>1111</v>
      </c>
      <c r="AF270" s="79" t="b">
        <v>0</v>
      </c>
      <c r="AG270" s="79" t="s">
        <v>1119</v>
      </c>
      <c r="AH270" s="79"/>
      <c r="AI270" s="85" t="s">
        <v>1111</v>
      </c>
      <c r="AJ270" s="79" t="b">
        <v>0</v>
      </c>
      <c r="AK270" s="79">
        <v>1</v>
      </c>
      <c r="AL270" s="85" t="s">
        <v>1111</v>
      </c>
      <c r="AM270" s="79" t="s">
        <v>1127</v>
      </c>
      <c r="AN270" s="79" t="b">
        <v>0</v>
      </c>
      <c r="AO270" s="85" t="s">
        <v>1004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3</v>
      </c>
      <c r="BC270" s="78" t="str">
        <f>REPLACE(INDEX(GroupVertices[Group],MATCH(Edges[[#This Row],[Vertex 2]],GroupVertices[Vertex],0)),1,1,"")</f>
        <v>2</v>
      </c>
      <c r="BD270" s="48"/>
      <c r="BE270" s="49"/>
      <c r="BF270" s="48"/>
      <c r="BG270" s="49"/>
      <c r="BH270" s="48"/>
      <c r="BI270" s="49"/>
      <c r="BJ270" s="48"/>
      <c r="BK270" s="49"/>
      <c r="BL270" s="48"/>
    </row>
    <row r="271" spans="1:64" ht="15">
      <c r="A271" s="64" t="s">
        <v>309</v>
      </c>
      <c r="B271" s="64" t="s">
        <v>325</v>
      </c>
      <c r="C271" s="65" t="s">
        <v>2758</v>
      </c>
      <c r="D271" s="66">
        <v>3</v>
      </c>
      <c r="E271" s="67" t="s">
        <v>132</v>
      </c>
      <c r="F271" s="68">
        <v>32</v>
      </c>
      <c r="G271" s="65"/>
      <c r="H271" s="69"/>
      <c r="I271" s="70"/>
      <c r="J271" s="70"/>
      <c r="K271" s="34" t="s">
        <v>66</v>
      </c>
      <c r="L271" s="77">
        <v>271</v>
      </c>
      <c r="M271" s="77"/>
      <c r="N271" s="72"/>
      <c r="O271" s="79" t="s">
        <v>350</v>
      </c>
      <c r="P271" s="81">
        <v>43636.00413194444</v>
      </c>
      <c r="Q271" s="79" t="s">
        <v>414</v>
      </c>
      <c r="R271" s="83" t="s">
        <v>485</v>
      </c>
      <c r="S271" s="79" t="s">
        <v>503</v>
      </c>
      <c r="T271" s="79" t="s">
        <v>508</v>
      </c>
      <c r="U271" s="79"/>
      <c r="V271" s="83" t="s">
        <v>625</v>
      </c>
      <c r="W271" s="81">
        <v>43636.00413194444</v>
      </c>
      <c r="X271" s="83" t="s">
        <v>776</v>
      </c>
      <c r="Y271" s="79"/>
      <c r="Z271" s="79"/>
      <c r="AA271" s="85" t="s">
        <v>1004</v>
      </c>
      <c r="AB271" s="79"/>
      <c r="AC271" s="79" t="b">
        <v>0</v>
      </c>
      <c r="AD271" s="79">
        <v>1</v>
      </c>
      <c r="AE271" s="85" t="s">
        <v>1111</v>
      </c>
      <c r="AF271" s="79" t="b">
        <v>0</v>
      </c>
      <c r="AG271" s="79" t="s">
        <v>1119</v>
      </c>
      <c r="AH271" s="79"/>
      <c r="AI271" s="85" t="s">
        <v>1111</v>
      </c>
      <c r="AJ271" s="79" t="b">
        <v>0</v>
      </c>
      <c r="AK271" s="79">
        <v>1</v>
      </c>
      <c r="AL271" s="85" t="s">
        <v>1111</v>
      </c>
      <c r="AM271" s="79" t="s">
        <v>1127</v>
      </c>
      <c r="AN271" s="79" t="b">
        <v>0</v>
      </c>
      <c r="AO271" s="85" t="s">
        <v>1004</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v>1</v>
      </c>
      <c r="BE271" s="49">
        <v>2.7027027027027026</v>
      </c>
      <c r="BF271" s="48">
        <v>0</v>
      </c>
      <c r="BG271" s="49">
        <v>0</v>
      </c>
      <c r="BH271" s="48">
        <v>0</v>
      </c>
      <c r="BI271" s="49">
        <v>0</v>
      </c>
      <c r="BJ271" s="48">
        <v>36</v>
      </c>
      <c r="BK271" s="49">
        <v>97.29729729729729</v>
      </c>
      <c r="BL271" s="48">
        <v>37</v>
      </c>
    </row>
    <row r="272" spans="1:64" ht="15">
      <c r="A272" s="64" t="s">
        <v>325</v>
      </c>
      <c r="B272" s="64" t="s">
        <v>309</v>
      </c>
      <c r="C272" s="65" t="s">
        <v>2758</v>
      </c>
      <c r="D272" s="66">
        <v>3</v>
      </c>
      <c r="E272" s="67" t="s">
        <v>132</v>
      </c>
      <c r="F272" s="68">
        <v>32</v>
      </c>
      <c r="G272" s="65"/>
      <c r="H272" s="69"/>
      <c r="I272" s="70"/>
      <c r="J272" s="70"/>
      <c r="K272" s="34" t="s">
        <v>66</v>
      </c>
      <c r="L272" s="77">
        <v>272</v>
      </c>
      <c r="M272" s="77"/>
      <c r="N272" s="72"/>
      <c r="O272" s="79" t="s">
        <v>350</v>
      </c>
      <c r="P272" s="81">
        <v>43636.185011574074</v>
      </c>
      <c r="Q272" s="79" t="s">
        <v>440</v>
      </c>
      <c r="R272" s="79"/>
      <c r="S272" s="79"/>
      <c r="T272" s="79" t="s">
        <v>508</v>
      </c>
      <c r="U272" s="79"/>
      <c r="V272" s="83" t="s">
        <v>641</v>
      </c>
      <c r="W272" s="81">
        <v>43636.185011574074</v>
      </c>
      <c r="X272" s="83" t="s">
        <v>832</v>
      </c>
      <c r="Y272" s="79"/>
      <c r="Z272" s="79"/>
      <c r="AA272" s="85" t="s">
        <v>1060</v>
      </c>
      <c r="AB272" s="79"/>
      <c r="AC272" s="79" t="b">
        <v>0</v>
      </c>
      <c r="AD272" s="79">
        <v>0</v>
      </c>
      <c r="AE272" s="85" t="s">
        <v>1111</v>
      </c>
      <c r="AF272" s="79" t="b">
        <v>0</v>
      </c>
      <c r="AG272" s="79" t="s">
        <v>1119</v>
      </c>
      <c r="AH272" s="79"/>
      <c r="AI272" s="85" t="s">
        <v>1111</v>
      </c>
      <c r="AJ272" s="79" t="b">
        <v>0</v>
      </c>
      <c r="AK272" s="79">
        <v>1</v>
      </c>
      <c r="AL272" s="85" t="s">
        <v>1004</v>
      </c>
      <c r="AM272" s="79" t="s">
        <v>1126</v>
      </c>
      <c r="AN272" s="79" t="b">
        <v>0</v>
      </c>
      <c r="AO272" s="85" t="s">
        <v>1004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c r="BE272" s="49"/>
      <c r="BF272" s="48"/>
      <c r="BG272" s="49"/>
      <c r="BH272" s="48"/>
      <c r="BI272" s="49"/>
      <c r="BJ272" s="48"/>
      <c r="BK272" s="49"/>
      <c r="BL272" s="48"/>
    </row>
    <row r="273" spans="1:64" ht="15">
      <c r="A273" s="64" t="s">
        <v>325</v>
      </c>
      <c r="B273" s="64" t="s">
        <v>312</v>
      </c>
      <c r="C273" s="65" t="s">
        <v>2758</v>
      </c>
      <c r="D273" s="66">
        <v>3</v>
      </c>
      <c r="E273" s="67" t="s">
        <v>132</v>
      </c>
      <c r="F273" s="68">
        <v>32</v>
      </c>
      <c r="G273" s="65"/>
      <c r="H273" s="69"/>
      <c r="I273" s="70"/>
      <c r="J273" s="70"/>
      <c r="K273" s="34" t="s">
        <v>65</v>
      </c>
      <c r="L273" s="77">
        <v>273</v>
      </c>
      <c r="M273" s="77"/>
      <c r="N273" s="72"/>
      <c r="O273" s="79" t="s">
        <v>350</v>
      </c>
      <c r="P273" s="81">
        <v>43636.185011574074</v>
      </c>
      <c r="Q273" s="79" t="s">
        <v>440</v>
      </c>
      <c r="R273" s="79"/>
      <c r="S273" s="79"/>
      <c r="T273" s="79" t="s">
        <v>508</v>
      </c>
      <c r="U273" s="79"/>
      <c r="V273" s="83" t="s">
        <v>641</v>
      </c>
      <c r="W273" s="81">
        <v>43636.185011574074</v>
      </c>
      <c r="X273" s="83" t="s">
        <v>832</v>
      </c>
      <c r="Y273" s="79"/>
      <c r="Z273" s="79"/>
      <c r="AA273" s="85" t="s">
        <v>1060</v>
      </c>
      <c r="AB273" s="79"/>
      <c r="AC273" s="79" t="b">
        <v>0</v>
      </c>
      <c r="AD273" s="79">
        <v>0</v>
      </c>
      <c r="AE273" s="85" t="s">
        <v>1111</v>
      </c>
      <c r="AF273" s="79" t="b">
        <v>0</v>
      </c>
      <c r="AG273" s="79" t="s">
        <v>1119</v>
      </c>
      <c r="AH273" s="79"/>
      <c r="AI273" s="85" t="s">
        <v>1111</v>
      </c>
      <c r="AJ273" s="79" t="b">
        <v>0</v>
      </c>
      <c r="AK273" s="79">
        <v>1</v>
      </c>
      <c r="AL273" s="85" t="s">
        <v>1004</v>
      </c>
      <c r="AM273" s="79" t="s">
        <v>1126</v>
      </c>
      <c r="AN273" s="79" t="b">
        <v>0</v>
      </c>
      <c r="AO273" s="85" t="s">
        <v>1004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3</v>
      </c>
      <c r="BC273" s="78" t="str">
        <f>REPLACE(INDEX(GroupVertices[Group],MATCH(Edges[[#This Row],[Vertex 2]],GroupVertices[Vertex],0)),1,1,"")</f>
        <v>2</v>
      </c>
      <c r="BD273" s="48">
        <v>1</v>
      </c>
      <c r="BE273" s="49">
        <v>5</v>
      </c>
      <c r="BF273" s="48">
        <v>0</v>
      </c>
      <c r="BG273" s="49">
        <v>0</v>
      </c>
      <c r="BH273" s="48">
        <v>0</v>
      </c>
      <c r="BI273" s="49">
        <v>0</v>
      </c>
      <c r="BJ273" s="48">
        <v>19</v>
      </c>
      <c r="BK273" s="49">
        <v>95</v>
      </c>
      <c r="BL273" s="48">
        <v>20</v>
      </c>
    </row>
    <row r="274" spans="1:64" ht="15">
      <c r="A274" s="64" t="s">
        <v>326</v>
      </c>
      <c r="B274" s="64" t="s">
        <v>336</v>
      </c>
      <c r="C274" s="65" t="s">
        <v>2758</v>
      </c>
      <c r="D274" s="66">
        <v>3</v>
      </c>
      <c r="E274" s="67" t="s">
        <v>132</v>
      </c>
      <c r="F274" s="68">
        <v>32</v>
      </c>
      <c r="G274" s="65"/>
      <c r="H274" s="69"/>
      <c r="I274" s="70"/>
      <c r="J274" s="70"/>
      <c r="K274" s="34" t="s">
        <v>65</v>
      </c>
      <c r="L274" s="77">
        <v>274</v>
      </c>
      <c r="M274" s="77"/>
      <c r="N274" s="72"/>
      <c r="O274" s="79" t="s">
        <v>350</v>
      </c>
      <c r="P274" s="81">
        <v>43636.2253587963</v>
      </c>
      <c r="Q274" s="79" t="s">
        <v>404</v>
      </c>
      <c r="R274" s="79"/>
      <c r="S274" s="79"/>
      <c r="T274" s="79" t="s">
        <v>514</v>
      </c>
      <c r="U274" s="79"/>
      <c r="V274" s="83" t="s">
        <v>642</v>
      </c>
      <c r="W274" s="81">
        <v>43636.2253587963</v>
      </c>
      <c r="X274" s="83" t="s">
        <v>833</v>
      </c>
      <c r="Y274" s="79"/>
      <c r="Z274" s="79"/>
      <c r="AA274" s="85" t="s">
        <v>1061</v>
      </c>
      <c r="AB274" s="79"/>
      <c r="AC274" s="79" t="b">
        <v>0</v>
      </c>
      <c r="AD274" s="79">
        <v>0</v>
      </c>
      <c r="AE274" s="85" t="s">
        <v>1111</v>
      </c>
      <c r="AF274" s="79" t="b">
        <v>0</v>
      </c>
      <c r="AG274" s="79" t="s">
        <v>1119</v>
      </c>
      <c r="AH274" s="79"/>
      <c r="AI274" s="85" t="s">
        <v>1111</v>
      </c>
      <c r="AJ274" s="79" t="b">
        <v>0</v>
      </c>
      <c r="AK274" s="79">
        <v>282</v>
      </c>
      <c r="AL274" s="85" t="s">
        <v>1068</v>
      </c>
      <c r="AM274" s="79" t="s">
        <v>1126</v>
      </c>
      <c r="AN274" s="79" t="b">
        <v>0</v>
      </c>
      <c r="AO274" s="85" t="s">
        <v>1068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326</v>
      </c>
      <c r="B275" s="64" t="s">
        <v>333</v>
      </c>
      <c r="C275" s="65" t="s">
        <v>2758</v>
      </c>
      <c r="D275" s="66">
        <v>3</v>
      </c>
      <c r="E275" s="67" t="s">
        <v>132</v>
      </c>
      <c r="F275" s="68">
        <v>32</v>
      </c>
      <c r="G275" s="65"/>
      <c r="H275" s="69"/>
      <c r="I275" s="70"/>
      <c r="J275" s="70"/>
      <c r="K275" s="34" t="s">
        <v>65</v>
      </c>
      <c r="L275" s="77">
        <v>275</v>
      </c>
      <c r="M275" s="77"/>
      <c r="N275" s="72"/>
      <c r="O275" s="79" t="s">
        <v>350</v>
      </c>
      <c r="P275" s="81">
        <v>43636.2253587963</v>
      </c>
      <c r="Q275" s="79" t="s">
        <v>404</v>
      </c>
      <c r="R275" s="79"/>
      <c r="S275" s="79"/>
      <c r="T275" s="79" t="s">
        <v>514</v>
      </c>
      <c r="U275" s="79"/>
      <c r="V275" s="83" t="s">
        <v>642</v>
      </c>
      <c r="W275" s="81">
        <v>43636.2253587963</v>
      </c>
      <c r="X275" s="83" t="s">
        <v>833</v>
      </c>
      <c r="Y275" s="79"/>
      <c r="Z275" s="79"/>
      <c r="AA275" s="85" t="s">
        <v>1061</v>
      </c>
      <c r="AB275" s="79"/>
      <c r="AC275" s="79" t="b">
        <v>0</v>
      </c>
      <c r="AD275" s="79">
        <v>0</v>
      </c>
      <c r="AE275" s="85" t="s">
        <v>1111</v>
      </c>
      <c r="AF275" s="79" t="b">
        <v>0</v>
      </c>
      <c r="AG275" s="79" t="s">
        <v>1119</v>
      </c>
      <c r="AH275" s="79"/>
      <c r="AI275" s="85" t="s">
        <v>1111</v>
      </c>
      <c r="AJ275" s="79" t="b">
        <v>0</v>
      </c>
      <c r="AK275" s="79">
        <v>282</v>
      </c>
      <c r="AL275" s="85" t="s">
        <v>1068</v>
      </c>
      <c r="AM275" s="79" t="s">
        <v>1126</v>
      </c>
      <c r="AN275" s="79" t="b">
        <v>0</v>
      </c>
      <c r="AO275" s="85" t="s">
        <v>1068</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0</v>
      </c>
      <c r="BE275" s="49">
        <v>0</v>
      </c>
      <c r="BF275" s="48">
        <v>1</v>
      </c>
      <c r="BG275" s="49">
        <v>4.545454545454546</v>
      </c>
      <c r="BH275" s="48">
        <v>0</v>
      </c>
      <c r="BI275" s="49">
        <v>0</v>
      </c>
      <c r="BJ275" s="48">
        <v>21</v>
      </c>
      <c r="BK275" s="49">
        <v>95.45454545454545</v>
      </c>
      <c r="BL275" s="48">
        <v>22</v>
      </c>
    </row>
    <row r="276" spans="1:64" ht="15">
      <c r="A276" s="64" t="s">
        <v>327</v>
      </c>
      <c r="B276" s="64" t="s">
        <v>336</v>
      </c>
      <c r="C276" s="65" t="s">
        <v>2758</v>
      </c>
      <c r="D276" s="66">
        <v>3</v>
      </c>
      <c r="E276" s="67" t="s">
        <v>132</v>
      </c>
      <c r="F276" s="68">
        <v>32</v>
      </c>
      <c r="G276" s="65"/>
      <c r="H276" s="69"/>
      <c r="I276" s="70"/>
      <c r="J276" s="70"/>
      <c r="K276" s="34" t="s">
        <v>65</v>
      </c>
      <c r="L276" s="77">
        <v>276</v>
      </c>
      <c r="M276" s="77"/>
      <c r="N276" s="72"/>
      <c r="O276" s="79" t="s">
        <v>350</v>
      </c>
      <c r="P276" s="81">
        <v>43636.270208333335</v>
      </c>
      <c r="Q276" s="79" t="s">
        <v>404</v>
      </c>
      <c r="R276" s="79"/>
      <c r="S276" s="79"/>
      <c r="T276" s="79" t="s">
        <v>514</v>
      </c>
      <c r="U276" s="79"/>
      <c r="V276" s="83" t="s">
        <v>643</v>
      </c>
      <c r="W276" s="81">
        <v>43636.270208333335</v>
      </c>
      <c r="X276" s="83" t="s">
        <v>834</v>
      </c>
      <c r="Y276" s="79"/>
      <c r="Z276" s="79"/>
      <c r="AA276" s="85" t="s">
        <v>1062</v>
      </c>
      <c r="AB276" s="79"/>
      <c r="AC276" s="79" t="b">
        <v>0</v>
      </c>
      <c r="AD276" s="79">
        <v>0</v>
      </c>
      <c r="AE276" s="85" t="s">
        <v>1111</v>
      </c>
      <c r="AF276" s="79" t="b">
        <v>0</v>
      </c>
      <c r="AG276" s="79" t="s">
        <v>1119</v>
      </c>
      <c r="AH276" s="79"/>
      <c r="AI276" s="85" t="s">
        <v>1111</v>
      </c>
      <c r="AJ276" s="79" t="b">
        <v>0</v>
      </c>
      <c r="AK276" s="79">
        <v>282</v>
      </c>
      <c r="AL276" s="85" t="s">
        <v>1068</v>
      </c>
      <c r="AM276" s="79" t="s">
        <v>1126</v>
      </c>
      <c r="AN276" s="79" t="b">
        <v>0</v>
      </c>
      <c r="AO276" s="85" t="s">
        <v>1068</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327</v>
      </c>
      <c r="B277" s="64" t="s">
        <v>333</v>
      </c>
      <c r="C277" s="65" t="s">
        <v>2758</v>
      </c>
      <c r="D277" s="66">
        <v>3</v>
      </c>
      <c r="E277" s="67" t="s">
        <v>132</v>
      </c>
      <c r="F277" s="68">
        <v>32</v>
      </c>
      <c r="G277" s="65"/>
      <c r="H277" s="69"/>
      <c r="I277" s="70"/>
      <c r="J277" s="70"/>
      <c r="K277" s="34" t="s">
        <v>65</v>
      </c>
      <c r="L277" s="77">
        <v>277</v>
      </c>
      <c r="M277" s="77"/>
      <c r="N277" s="72"/>
      <c r="O277" s="79" t="s">
        <v>350</v>
      </c>
      <c r="P277" s="81">
        <v>43636.270208333335</v>
      </c>
      <c r="Q277" s="79" t="s">
        <v>404</v>
      </c>
      <c r="R277" s="79"/>
      <c r="S277" s="79"/>
      <c r="T277" s="79" t="s">
        <v>514</v>
      </c>
      <c r="U277" s="79"/>
      <c r="V277" s="83" t="s">
        <v>643</v>
      </c>
      <c r="W277" s="81">
        <v>43636.270208333335</v>
      </c>
      <c r="X277" s="83" t="s">
        <v>834</v>
      </c>
      <c r="Y277" s="79"/>
      <c r="Z277" s="79"/>
      <c r="AA277" s="85" t="s">
        <v>1062</v>
      </c>
      <c r="AB277" s="79"/>
      <c r="AC277" s="79" t="b">
        <v>0</v>
      </c>
      <c r="AD277" s="79">
        <v>0</v>
      </c>
      <c r="AE277" s="85" t="s">
        <v>1111</v>
      </c>
      <c r="AF277" s="79" t="b">
        <v>0</v>
      </c>
      <c r="AG277" s="79" t="s">
        <v>1119</v>
      </c>
      <c r="AH277" s="79"/>
      <c r="AI277" s="85" t="s">
        <v>1111</v>
      </c>
      <c r="AJ277" s="79" t="b">
        <v>0</v>
      </c>
      <c r="AK277" s="79">
        <v>282</v>
      </c>
      <c r="AL277" s="85" t="s">
        <v>1068</v>
      </c>
      <c r="AM277" s="79" t="s">
        <v>1126</v>
      </c>
      <c r="AN277" s="79" t="b">
        <v>0</v>
      </c>
      <c r="AO277" s="85" t="s">
        <v>1068</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0</v>
      </c>
      <c r="BE277" s="49">
        <v>0</v>
      </c>
      <c r="BF277" s="48">
        <v>1</v>
      </c>
      <c r="BG277" s="49">
        <v>4.545454545454546</v>
      </c>
      <c r="BH277" s="48">
        <v>0</v>
      </c>
      <c r="BI277" s="49">
        <v>0</v>
      </c>
      <c r="BJ277" s="48">
        <v>21</v>
      </c>
      <c r="BK277" s="49">
        <v>95.45454545454545</v>
      </c>
      <c r="BL277" s="48">
        <v>22</v>
      </c>
    </row>
    <row r="278" spans="1:64" ht="15">
      <c r="A278" s="64" t="s">
        <v>328</v>
      </c>
      <c r="B278" s="64" t="s">
        <v>336</v>
      </c>
      <c r="C278" s="65" t="s">
        <v>2758</v>
      </c>
      <c r="D278" s="66">
        <v>3</v>
      </c>
      <c r="E278" s="67" t="s">
        <v>132</v>
      </c>
      <c r="F278" s="68">
        <v>32</v>
      </c>
      <c r="G278" s="65"/>
      <c r="H278" s="69"/>
      <c r="I278" s="70"/>
      <c r="J278" s="70"/>
      <c r="K278" s="34" t="s">
        <v>65</v>
      </c>
      <c r="L278" s="77">
        <v>278</v>
      </c>
      <c r="M278" s="77"/>
      <c r="N278" s="72"/>
      <c r="O278" s="79" t="s">
        <v>350</v>
      </c>
      <c r="P278" s="81">
        <v>43636.34376157408</v>
      </c>
      <c r="Q278" s="79" t="s">
        <v>404</v>
      </c>
      <c r="R278" s="79"/>
      <c r="S278" s="79"/>
      <c r="T278" s="79" t="s">
        <v>514</v>
      </c>
      <c r="U278" s="79"/>
      <c r="V278" s="83" t="s">
        <v>644</v>
      </c>
      <c r="W278" s="81">
        <v>43636.34376157408</v>
      </c>
      <c r="X278" s="83" t="s">
        <v>835</v>
      </c>
      <c r="Y278" s="79"/>
      <c r="Z278" s="79"/>
      <c r="AA278" s="85" t="s">
        <v>1063</v>
      </c>
      <c r="AB278" s="79"/>
      <c r="AC278" s="79" t="b">
        <v>0</v>
      </c>
      <c r="AD278" s="79">
        <v>0</v>
      </c>
      <c r="AE278" s="85" t="s">
        <v>1111</v>
      </c>
      <c r="AF278" s="79" t="b">
        <v>0</v>
      </c>
      <c r="AG278" s="79" t="s">
        <v>1119</v>
      </c>
      <c r="AH278" s="79"/>
      <c r="AI278" s="85" t="s">
        <v>1111</v>
      </c>
      <c r="AJ278" s="79" t="b">
        <v>0</v>
      </c>
      <c r="AK278" s="79">
        <v>282</v>
      </c>
      <c r="AL278" s="85" t="s">
        <v>1068</v>
      </c>
      <c r="AM278" s="79" t="s">
        <v>1126</v>
      </c>
      <c r="AN278" s="79" t="b">
        <v>0</v>
      </c>
      <c r="AO278" s="85" t="s">
        <v>1068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328</v>
      </c>
      <c r="B279" s="64" t="s">
        <v>333</v>
      </c>
      <c r="C279" s="65" t="s">
        <v>2758</v>
      </c>
      <c r="D279" s="66">
        <v>3</v>
      </c>
      <c r="E279" s="67" t="s">
        <v>132</v>
      </c>
      <c r="F279" s="68">
        <v>32</v>
      </c>
      <c r="G279" s="65"/>
      <c r="H279" s="69"/>
      <c r="I279" s="70"/>
      <c r="J279" s="70"/>
      <c r="K279" s="34" t="s">
        <v>65</v>
      </c>
      <c r="L279" s="77">
        <v>279</v>
      </c>
      <c r="M279" s="77"/>
      <c r="N279" s="72"/>
      <c r="O279" s="79" t="s">
        <v>350</v>
      </c>
      <c r="P279" s="81">
        <v>43636.34376157408</v>
      </c>
      <c r="Q279" s="79" t="s">
        <v>404</v>
      </c>
      <c r="R279" s="79"/>
      <c r="S279" s="79"/>
      <c r="T279" s="79" t="s">
        <v>514</v>
      </c>
      <c r="U279" s="79"/>
      <c r="V279" s="83" t="s">
        <v>644</v>
      </c>
      <c r="W279" s="81">
        <v>43636.34376157408</v>
      </c>
      <c r="X279" s="83" t="s">
        <v>835</v>
      </c>
      <c r="Y279" s="79"/>
      <c r="Z279" s="79"/>
      <c r="AA279" s="85" t="s">
        <v>1063</v>
      </c>
      <c r="AB279" s="79"/>
      <c r="AC279" s="79" t="b">
        <v>0</v>
      </c>
      <c r="AD279" s="79">
        <v>0</v>
      </c>
      <c r="AE279" s="85" t="s">
        <v>1111</v>
      </c>
      <c r="AF279" s="79" t="b">
        <v>0</v>
      </c>
      <c r="AG279" s="79" t="s">
        <v>1119</v>
      </c>
      <c r="AH279" s="79"/>
      <c r="AI279" s="85" t="s">
        <v>1111</v>
      </c>
      <c r="AJ279" s="79" t="b">
        <v>0</v>
      </c>
      <c r="AK279" s="79">
        <v>282</v>
      </c>
      <c r="AL279" s="85" t="s">
        <v>1068</v>
      </c>
      <c r="AM279" s="79" t="s">
        <v>1126</v>
      </c>
      <c r="AN279" s="79" t="b">
        <v>0</v>
      </c>
      <c r="AO279" s="85" t="s">
        <v>1068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1</v>
      </c>
      <c r="BG279" s="49">
        <v>4.545454545454546</v>
      </c>
      <c r="BH279" s="48">
        <v>0</v>
      </c>
      <c r="BI279" s="49">
        <v>0</v>
      </c>
      <c r="BJ279" s="48">
        <v>21</v>
      </c>
      <c r="BK279" s="49">
        <v>95.45454545454545</v>
      </c>
      <c r="BL279" s="48">
        <v>22</v>
      </c>
    </row>
    <row r="280" spans="1:64" ht="15">
      <c r="A280" s="64" t="s">
        <v>329</v>
      </c>
      <c r="B280" s="64" t="s">
        <v>336</v>
      </c>
      <c r="C280" s="65" t="s">
        <v>2758</v>
      </c>
      <c r="D280" s="66">
        <v>3</v>
      </c>
      <c r="E280" s="67" t="s">
        <v>132</v>
      </c>
      <c r="F280" s="68">
        <v>32</v>
      </c>
      <c r="G280" s="65"/>
      <c r="H280" s="69"/>
      <c r="I280" s="70"/>
      <c r="J280" s="70"/>
      <c r="K280" s="34" t="s">
        <v>65</v>
      </c>
      <c r="L280" s="77">
        <v>280</v>
      </c>
      <c r="M280" s="77"/>
      <c r="N280" s="72"/>
      <c r="O280" s="79" t="s">
        <v>350</v>
      </c>
      <c r="P280" s="81">
        <v>43636.368472222224</v>
      </c>
      <c r="Q280" s="79" t="s">
        <v>404</v>
      </c>
      <c r="R280" s="79"/>
      <c r="S280" s="79"/>
      <c r="T280" s="79" t="s">
        <v>514</v>
      </c>
      <c r="U280" s="79"/>
      <c r="V280" s="83" t="s">
        <v>645</v>
      </c>
      <c r="W280" s="81">
        <v>43636.368472222224</v>
      </c>
      <c r="X280" s="83" t="s">
        <v>836</v>
      </c>
      <c r="Y280" s="79"/>
      <c r="Z280" s="79"/>
      <c r="AA280" s="85" t="s">
        <v>1064</v>
      </c>
      <c r="AB280" s="79"/>
      <c r="AC280" s="79" t="b">
        <v>0</v>
      </c>
      <c r="AD280" s="79">
        <v>0</v>
      </c>
      <c r="AE280" s="85" t="s">
        <v>1111</v>
      </c>
      <c r="AF280" s="79" t="b">
        <v>0</v>
      </c>
      <c r="AG280" s="79" t="s">
        <v>1119</v>
      </c>
      <c r="AH280" s="79"/>
      <c r="AI280" s="85" t="s">
        <v>1111</v>
      </c>
      <c r="AJ280" s="79" t="b">
        <v>0</v>
      </c>
      <c r="AK280" s="79">
        <v>282</v>
      </c>
      <c r="AL280" s="85" t="s">
        <v>1068</v>
      </c>
      <c r="AM280" s="79" t="s">
        <v>1128</v>
      </c>
      <c r="AN280" s="79" t="b">
        <v>0</v>
      </c>
      <c r="AO280" s="85" t="s">
        <v>1068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329</v>
      </c>
      <c r="B281" s="64" t="s">
        <v>333</v>
      </c>
      <c r="C281" s="65" t="s">
        <v>2758</v>
      </c>
      <c r="D281" s="66">
        <v>3</v>
      </c>
      <c r="E281" s="67" t="s">
        <v>132</v>
      </c>
      <c r="F281" s="68">
        <v>32</v>
      </c>
      <c r="G281" s="65"/>
      <c r="H281" s="69"/>
      <c r="I281" s="70"/>
      <c r="J281" s="70"/>
      <c r="K281" s="34" t="s">
        <v>65</v>
      </c>
      <c r="L281" s="77">
        <v>281</v>
      </c>
      <c r="M281" s="77"/>
      <c r="N281" s="72"/>
      <c r="O281" s="79" t="s">
        <v>350</v>
      </c>
      <c r="P281" s="81">
        <v>43636.368472222224</v>
      </c>
      <c r="Q281" s="79" t="s">
        <v>404</v>
      </c>
      <c r="R281" s="79"/>
      <c r="S281" s="79"/>
      <c r="T281" s="79" t="s">
        <v>514</v>
      </c>
      <c r="U281" s="79"/>
      <c r="V281" s="83" t="s">
        <v>645</v>
      </c>
      <c r="W281" s="81">
        <v>43636.368472222224</v>
      </c>
      <c r="X281" s="83" t="s">
        <v>836</v>
      </c>
      <c r="Y281" s="79"/>
      <c r="Z281" s="79"/>
      <c r="AA281" s="85" t="s">
        <v>1064</v>
      </c>
      <c r="AB281" s="79"/>
      <c r="AC281" s="79" t="b">
        <v>0</v>
      </c>
      <c r="AD281" s="79">
        <v>0</v>
      </c>
      <c r="AE281" s="85" t="s">
        <v>1111</v>
      </c>
      <c r="AF281" s="79" t="b">
        <v>0</v>
      </c>
      <c r="AG281" s="79" t="s">
        <v>1119</v>
      </c>
      <c r="AH281" s="79"/>
      <c r="AI281" s="85" t="s">
        <v>1111</v>
      </c>
      <c r="AJ281" s="79" t="b">
        <v>0</v>
      </c>
      <c r="AK281" s="79">
        <v>282</v>
      </c>
      <c r="AL281" s="85" t="s">
        <v>1068</v>
      </c>
      <c r="AM281" s="79" t="s">
        <v>1128</v>
      </c>
      <c r="AN281" s="79" t="b">
        <v>0</v>
      </c>
      <c r="AO281" s="85" t="s">
        <v>1068</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1</v>
      </c>
      <c r="BG281" s="49">
        <v>4.545454545454546</v>
      </c>
      <c r="BH281" s="48">
        <v>0</v>
      </c>
      <c r="BI281" s="49">
        <v>0</v>
      </c>
      <c r="BJ281" s="48">
        <v>21</v>
      </c>
      <c r="BK281" s="49">
        <v>95.45454545454545</v>
      </c>
      <c r="BL281" s="48">
        <v>22</v>
      </c>
    </row>
    <row r="282" spans="1:64" ht="15">
      <c r="A282" s="64" t="s">
        <v>330</v>
      </c>
      <c r="B282" s="64" t="s">
        <v>336</v>
      </c>
      <c r="C282" s="65" t="s">
        <v>2758</v>
      </c>
      <c r="D282" s="66">
        <v>3</v>
      </c>
      <c r="E282" s="67" t="s">
        <v>132</v>
      </c>
      <c r="F282" s="68">
        <v>32</v>
      </c>
      <c r="G282" s="65"/>
      <c r="H282" s="69"/>
      <c r="I282" s="70"/>
      <c r="J282" s="70"/>
      <c r="K282" s="34" t="s">
        <v>65</v>
      </c>
      <c r="L282" s="77">
        <v>282</v>
      </c>
      <c r="M282" s="77"/>
      <c r="N282" s="72"/>
      <c r="O282" s="79" t="s">
        <v>350</v>
      </c>
      <c r="P282" s="81">
        <v>43636.46443287037</v>
      </c>
      <c r="Q282" s="79" t="s">
        <v>404</v>
      </c>
      <c r="R282" s="79"/>
      <c r="S282" s="79"/>
      <c r="T282" s="79" t="s">
        <v>514</v>
      </c>
      <c r="U282" s="79"/>
      <c r="V282" s="83" t="s">
        <v>646</v>
      </c>
      <c r="W282" s="81">
        <v>43636.46443287037</v>
      </c>
      <c r="X282" s="83" t="s">
        <v>837</v>
      </c>
      <c r="Y282" s="79"/>
      <c r="Z282" s="79"/>
      <c r="AA282" s="85" t="s">
        <v>1065</v>
      </c>
      <c r="AB282" s="79"/>
      <c r="AC282" s="79" t="b">
        <v>0</v>
      </c>
      <c r="AD282" s="79">
        <v>0</v>
      </c>
      <c r="AE282" s="85" t="s">
        <v>1111</v>
      </c>
      <c r="AF282" s="79" t="b">
        <v>0</v>
      </c>
      <c r="AG282" s="79" t="s">
        <v>1119</v>
      </c>
      <c r="AH282" s="79"/>
      <c r="AI282" s="85" t="s">
        <v>1111</v>
      </c>
      <c r="AJ282" s="79" t="b">
        <v>0</v>
      </c>
      <c r="AK282" s="79">
        <v>282</v>
      </c>
      <c r="AL282" s="85" t="s">
        <v>1068</v>
      </c>
      <c r="AM282" s="79" t="s">
        <v>1128</v>
      </c>
      <c r="AN282" s="79" t="b">
        <v>0</v>
      </c>
      <c r="AO282" s="85" t="s">
        <v>1068</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330</v>
      </c>
      <c r="B283" s="64" t="s">
        <v>333</v>
      </c>
      <c r="C283" s="65" t="s">
        <v>2758</v>
      </c>
      <c r="D283" s="66">
        <v>3</v>
      </c>
      <c r="E283" s="67" t="s">
        <v>132</v>
      </c>
      <c r="F283" s="68">
        <v>32</v>
      </c>
      <c r="G283" s="65"/>
      <c r="H283" s="69"/>
      <c r="I283" s="70"/>
      <c r="J283" s="70"/>
      <c r="K283" s="34" t="s">
        <v>65</v>
      </c>
      <c r="L283" s="77">
        <v>283</v>
      </c>
      <c r="M283" s="77"/>
      <c r="N283" s="72"/>
      <c r="O283" s="79" t="s">
        <v>350</v>
      </c>
      <c r="P283" s="81">
        <v>43636.46443287037</v>
      </c>
      <c r="Q283" s="79" t="s">
        <v>404</v>
      </c>
      <c r="R283" s="79"/>
      <c r="S283" s="79"/>
      <c r="T283" s="79" t="s">
        <v>514</v>
      </c>
      <c r="U283" s="79"/>
      <c r="V283" s="83" t="s">
        <v>646</v>
      </c>
      <c r="W283" s="81">
        <v>43636.46443287037</v>
      </c>
      <c r="X283" s="83" t="s">
        <v>837</v>
      </c>
      <c r="Y283" s="79"/>
      <c r="Z283" s="79"/>
      <c r="AA283" s="85" t="s">
        <v>1065</v>
      </c>
      <c r="AB283" s="79"/>
      <c r="AC283" s="79" t="b">
        <v>0</v>
      </c>
      <c r="AD283" s="79">
        <v>0</v>
      </c>
      <c r="AE283" s="85" t="s">
        <v>1111</v>
      </c>
      <c r="AF283" s="79" t="b">
        <v>0</v>
      </c>
      <c r="AG283" s="79" t="s">
        <v>1119</v>
      </c>
      <c r="AH283" s="79"/>
      <c r="AI283" s="85" t="s">
        <v>1111</v>
      </c>
      <c r="AJ283" s="79" t="b">
        <v>0</v>
      </c>
      <c r="AK283" s="79">
        <v>282</v>
      </c>
      <c r="AL283" s="85" t="s">
        <v>1068</v>
      </c>
      <c r="AM283" s="79" t="s">
        <v>1128</v>
      </c>
      <c r="AN283" s="79" t="b">
        <v>0</v>
      </c>
      <c r="AO283" s="85" t="s">
        <v>1068</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331</v>
      </c>
      <c r="B284" s="64" t="s">
        <v>336</v>
      </c>
      <c r="C284" s="65" t="s">
        <v>2758</v>
      </c>
      <c r="D284" s="66">
        <v>3</v>
      </c>
      <c r="E284" s="67" t="s">
        <v>132</v>
      </c>
      <c r="F284" s="68">
        <v>32</v>
      </c>
      <c r="G284" s="65"/>
      <c r="H284" s="69"/>
      <c r="I284" s="70"/>
      <c r="J284" s="70"/>
      <c r="K284" s="34" t="s">
        <v>65</v>
      </c>
      <c r="L284" s="77">
        <v>284</v>
      </c>
      <c r="M284" s="77"/>
      <c r="N284" s="72"/>
      <c r="O284" s="79" t="s">
        <v>350</v>
      </c>
      <c r="P284" s="81">
        <v>43636.46806712963</v>
      </c>
      <c r="Q284" s="79" t="s">
        <v>404</v>
      </c>
      <c r="R284" s="79"/>
      <c r="S284" s="79"/>
      <c r="T284" s="79" t="s">
        <v>514</v>
      </c>
      <c r="U284" s="79"/>
      <c r="V284" s="83" t="s">
        <v>647</v>
      </c>
      <c r="W284" s="81">
        <v>43636.46806712963</v>
      </c>
      <c r="X284" s="83" t="s">
        <v>838</v>
      </c>
      <c r="Y284" s="79"/>
      <c r="Z284" s="79"/>
      <c r="AA284" s="85" t="s">
        <v>1066</v>
      </c>
      <c r="AB284" s="79"/>
      <c r="AC284" s="79" t="b">
        <v>0</v>
      </c>
      <c r="AD284" s="79">
        <v>0</v>
      </c>
      <c r="AE284" s="85" t="s">
        <v>1111</v>
      </c>
      <c r="AF284" s="79" t="b">
        <v>0</v>
      </c>
      <c r="AG284" s="79" t="s">
        <v>1119</v>
      </c>
      <c r="AH284" s="79"/>
      <c r="AI284" s="85" t="s">
        <v>1111</v>
      </c>
      <c r="AJ284" s="79" t="b">
        <v>0</v>
      </c>
      <c r="AK284" s="79">
        <v>282</v>
      </c>
      <c r="AL284" s="85" t="s">
        <v>1068</v>
      </c>
      <c r="AM284" s="79" t="s">
        <v>1126</v>
      </c>
      <c r="AN284" s="79" t="b">
        <v>0</v>
      </c>
      <c r="AO284" s="85" t="s">
        <v>1068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331</v>
      </c>
      <c r="B285" s="64" t="s">
        <v>333</v>
      </c>
      <c r="C285" s="65" t="s">
        <v>2758</v>
      </c>
      <c r="D285" s="66">
        <v>3</v>
      </c>
      <c r="E285" s="67" t="s">
        <v>132</v>
      </c>
      <c r="F285" s="68">
        <v>32</v>
      </c>
      <c r="G285" s="65"/>
      <c r="H285" s="69"/>
      <c r="I285" s="70"/>
      <c r="J285" s="70"/>
      <c r="K285" s="34" t="s">
        <v>65</v>
      </c>
      <c r="L285" s="77">
        <v>285</v>
      </c>
      <c r="M285" s="77"/>
      <c r="N285" s="72"/>
      <c r="O285" s="79" t="s">
        <v>350</v>
      </c>
      <c r="P285" s="81">
        <v>43636.46806712963</v>
      </c>
      <c r="Q285" s="79" t="s">
        <v>404</v>
      </c>
      <c r="R285" s="79"/>
      <c r="S285" s="79"/>
      <c r="T285" s="79" t="s">
        <v>514</v>
      </c>
      <c r="U285" s="79"/>
      <c r="V285" s="83" t="s">
        <v>647</v>
      </c>
      <c r="W285" s="81">
        <v>43636.46806712963</v>
      </c>
      <c r="X285" s="83" t="s">
        <v>838</v>
      </c>
      <c r="Y285" s="79"/>
      <c r="Z285" s="79"/>
      <c r="AA285" s="85" t="s">
        <v>1066</v>
      </c>
      <c r="AB285" s="79"/>
      <c r="AC285" s="79" t="b">
        <v>0</v>
      </c>
      <c r="AD285" s="79">
        <v>0</v>
      </c>
      <c r="AE285" s="85" t="s">
        <v>1111</v>
      </c>
      <c r="AF285" s="79" t="b">
        <v>0</v>
      </c>
      <c r="AG285" s="79" t="s">
        <v>1119</v>
      </c>
      <c r="AH285" s="79"/>
      <c r="AI285" s="85" t="s">
        <v>1111</v>
      </c>
      <c r="AJ285" s="79" t="b">
        <v>0</v>
      </c>
      <c r="AK285" s="79">
        <v>282</v>
      </c>
      <c r="AL285" s="85" t="s">
        <v>1068</v>
      </c>
      <c r="AM285" s="79" t="s">
        <v>1126</v>
      </c>
      <c r="AN285" s="79" t="b">
        <v>0</v>
      </c>
      <c r="AO285" s="85" t="s">
        <v>1068</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4.545454545454546</v>
      </c>
      <c r="BH285" s="48">
        <v>0</v>
      </c>
      <c r="BI285" s="49">
        <v>0</v>
      </c>
      <c r="BJ285" s="48">
        <v>21</v>
      </c>
      <c r="BK285" s="49">
        <v>95.45454545454545</v>
      </c>
      <c r="BL285" s="48">
        <v>22</v>
      </c>
    </row>
    <row r="286" spans="1:64" ht="15">
      <c r="A286" s="64" t="s">
        <v>332</v>
      </c>
      <c r="B286" s="64" t="s">
        <v>312</v>
      </c>
      <c r="C286" s="65" t="s">
        <v>2758</v>
      </c>
      <c r="D286" s="66">
        <v>3</v>
      </c>
      <c r="E286" s="67" t="s">
        <v>132</v>
      </c>
      <c r="F286" s="68">
        <v>32</v>
      </c>
      <c r="G286" s="65"/>
      <c r="H286" s="69"/>
      <c r="I286" s="70"/>
      <c r="J286" s="70"/>
      <c r="K286" s="34" t="s">
        <v>65</v>
      </c>
      <c r="L286" s="77">
        <v>286</v>
      </c>
      <c r="M286" s="77"/>
      <c r="N286" s="72"/>
      <c r="O286" s="79" t="s">
        <v>350</v>
      </c>
      <c r="P286" s="81">
        <v>43636.49502314815</v>
      </c>
      <c r="Q286" s="79" t="s">
        <v>400</v>
      </c>
      <c r="R286" s="79"/>
      <c r="S286" s="79"/>
      <c r="T286" s="79" t="s">
        <v>508</v>
      </c>
      <c r="U286" s="79"/>
      <c r="V286" s="83" t="s">
        <v>598</v>
      </c>
      <c r="W286" s="81">
        <v>43636.49502314815</v>
      </c>
      <c r="X286" s="83" t="s">
        <v>839</v>
      </c>
      <c r="Y286" s="79"/>
      <c r="Z286" s="79"/>
      <c r="AA286" s="85" t="s">
        <v>1067</v>
      </c>
      <c r="AB286" s="79"/>
      <c r="AC286" s="79" t="b">
        <v>0</v>
      </c>
      <c r="AD286" s="79">
        <v>0</v>
      </c>
      <c r="AE286" s="85" t="s">
        <v>1111</v>
      </c>
      <c r="AF286" s="79" t="b">
        <v>0</v>
      </c>
      <c r="AG286" s="79" t="s">
        <v>1119</v>
      </c>
      <c r="AH286" s="79"/>
      <c r="AI286" s="85" t="s">
        <v>1111</v>
      </c>
      <c r="AJ286" s="79" t="b">
        <v>0</v>
      </c>
      <c r="AK286" s="79">
        <v>23</v>
      </c>
      <c r="AL286" s="85" t="s">
        <v>1099</v>
      </c>
      <c r="AM286" s="79" t="s">
        <v>1125</v>
      </c>
      <c r="AN286" s="79" t="b">
        <v>0</v>
      </c>
      <c r="AO286" s="85" t="s">
        <v>1099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2</v>
      </c>
      <c r="BC286" s="78" t="str">
        <f>REPLACE(INDEX(GroupVertices[Group],MATCH(Edges[[#This Row],[Vertex 2]],GroupVertices[Vertex],0)),1,1,"")</f>
        <v>2</v>
      </c>
      <c r="BD286" s="48">
        <v>1</v>
      </c>
      <c r="BE286" s="49">
        <v>7.142857142857143</v>
      </c>
      <c r="BF286" s="48">
        <v>0</v>
      </c>
      <c r="BG286" s="49">
        <v>0</v>
      </c>
      <c r="BH286" s="48">
        <v>0</v>
      </c>
      <c r="BI286" s="49">
        <v>0</v>
      </c>
      <c r="BJ286" s="48">
        <v>13</v>
      </c>
      <c r="BK286" s="49">
        <v>92.85714285714286</v>
      </c>
      <c r="BL286" s="48">
        <v>14</v>
      </c>
    </row>
    <row r="287" spans="1:64" ht="15">
      <c r="A287" s="64" t="s">
        <v>333</v>
      </c>
      <c r="B287" s="64" t="s">
        <v>336</v>
      </c>
      <c r="C287" s="65" t="s">
        <v>2758</v>
      </c>
      <c r="D287" s="66">
        <v>3</v>
      </c>
      <c r="E287" s="67" t="s">
        <v>132</v>
      </c>
      <c r="F287" s="68">
        <v>32</v>
      </c>
      <c r="G287" s="65"/>
      <c r="H287" s="69"/>
      <c r="I287" s="70"/>
      <c r="J287" s="70"/>
      <c r="K287" s="34" t="s">
        <v>65</v>
      </c>
      <c r="L287" s="77">
        <v>287</v>
      </c>
      <c r="M287" s="77"/>
      <c r="N287" s="72"/>
      <c r="O287" s="79" t="s">
        <v>350</v>
      </c>
      <c r="P287" s="81">
        <v>43635.709652777776</v>
      </c>
      <c r="Q287" s="79" t="s">
        <v>441</v>
      </c>
      <c r="R287" s="79"/>
      <c r="S287" s="79"/>
      <c r="T287" s="79" t="s">
        <v>520</v>
      </c>
      <c r="U287" s="83" t="s">
        <v>531</v>
      </c>
      <c r="V287" s="83" t="s">
        <v>531</v>
      </c>
      <c r="W287" s="81">
        <v>43635.709652777776</v>
      </c>
      <c r="X287" s="83" t="s">
        <v>840</v>
      </c>
      <c r="Y287" s="79"/>
      <c r="Z287" s="79"/>
      <c r="AA287" s="85" t="s">
        <v>1068</v>
      </c>
      <c r="AB287" s="79"/>
      <c r="AC287" s="79" t="b">
        <v>0</v>
      </c>
      <c r="AD287" s="79">
        <v>381</v>
      </c>
      <c r="AE287" s="85" t="s">
        <v>1111</v>
      </c>
      <c r="AF287" s="79" t="b">
        <v>0</v>
      </c>
      <c r="AG287" s="79" t="s">
        <v>1119</v>
      </c>
      <c r="AH287" s="79"/>
      <c r="AI287" s="85" t="s">
        <v>1111</v>
      </c>
      <c r="AJ287" s="79" t="b">
        <v>0</v>
      </c>
      <c r="AK287" s="79">
        <v>282</v>
      </c>
      <c r="AL287" s="85" t="s">
        <v>1111</v>
      </c>
      <c r="AM287" s="79" t="s">
        <v>1128</v>
      </c>
      <c r="AN287" s="79" t="b">
        <v>0</v>
      </c>
      <c r="AO287" s="85" t="s">
        <v>1068</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312</v>
      </c>
      <c r="B288" s="64" t="s">
        <v>336</v>
      </c>
      <c r="C288" s="65" t="s">
        <v>2760</v>
      </c>
      <c r="D288" s="66">
        <v>5.333333333333334</v>
      </c>
      <c r="E288" s="67" t="s">
        <v>136</v>
      </c>
      <c r="F288" s="68">
        <v>30.142857142857142</v>
      </c>
      <c r="G288" s="65"/>
      <c r="H288" s="69"/>
      <c r="I288" s="70"/>
      <c r="J288" s="70"/>
      <c r="K288" s="34" t="s">
        <v>65</v>
      </c>
      <c r="L288" s="77">
        <v>288</v>
      </c>
      <c r="M288" s="77"/>
      <c r="N288" s="72"/>
      <c r="O288" s="79" t="s">
        <v>350</v>
      </c>
      <c r="P288" s="81">
        <v>43627.23633101852</v>
      </c>
      <c r="Q288" s="79" t="s">
        <v>442</v>
      </c>
      <c r="R288" s="83" t="s">
        <v>476</v>
      </c>
      <c r="S288" s="79" t="s">
        <v>498</v>
      </c>
      <c r="T288" s="79" t="s">
        <v>508</v>
      </c>
      <c r="U288" s="79"/>
      <c r="V288" s="83" t="s">
        <v>628</v>
      </c>
      <c r="W288" s="81">
        <v>43627.23633101852</v>
      </c>
      <c r="X288" s="83" t="s">
        <v>841</v>
      </c>
      <c r="Y288" s="79"/>
      <c r="Z288" s="79"/>
      <c r="AA288" s="85" t="s">
        <v>1069</v>
      </c>
      <c r="AB288" s="79"/>
      <c r="AC288" s="79" t="b">
        <v>0</v>
      </c>
      <c r="AD288" s="79">
        <v>4</v>
      </c>
      <c r="AE288" s="85" t="s">
        <v>1111</v>
      </c>
      <c r="AF288" s="79" t="b">
        <v>0</v>
      </c>
      <c r="AG288" s="79" t="s">
        <v>1119</v>
      </c>
      <c r="AH288" s="79"/>
      <c r="AI288" s="85" t="s">
        <v>1111</v>
      </c>
      <c r="AJ288" s="79" t="b">
        <v>0</v>
      </c>
      <c r="AK288" s="79">
        <v>4</v>
      </c>
      <c r="AL288" s="85" t="s">
        <v>1111</v>
      </c>
      <c r="AM288" s="79" t="s">
        <v>1128</v>
      </c>
      <c r="AN288" s="79" t="b">
        <v>0</v>
      </c>
      <c r="AO288" s="85" t="s">
        <v>1069</v>
      </c>
      <c r="AP288" s="79" t="s">
        <v>176</v>
      </c>
      <c r="AQ288" s="79">
        <v>0</v>
      </c>
      <c r="AR288" s="79">
        <v>0</v>
      </c>
      <c r="AS288" s="79"/>
      <c r="AT288" s="79"/>
      <c r="AU288" s="79"/>
      <c r="AV288" s="79"/>
      <c r="AW288" s="79"/>
      <c r="AX288" s="79"/>
      <c r="AY288" s="79"/>
      <c r="AZ288" s="79"/>
      <c r="BA288">
        <v>3</v>
      </c>
      <c r="BB288" s="78" t="str">
        <f>REPLACE(INDEX(GroupVertices[Group],MATCH(Edges[[#This Row],[Vertex 1]],GroupVertices[Vertex],0)),1,1,"")</f>
        <v>2</v>
      </c>
      <c r="BC288" s="78" t="str">
        <f>REPLACE(INDEX(GroupVertices[Group],MATCH(Edges[[#This Row],[Vertex 2]],GroupVertices[Vertex],0)),1,1,"")</f>
        <v>1</v>
      </c>
      <c r="BD288" s="48">
        <v>0</v>
      </c>
      <c r="BE288" s="49">
        <v>0</v>
      </c>
      <c r="BF288" s="48">
        <v>0</v>
      </c>
      <c r="BG288" s="49">
        <v>0</v>
      </c>
      <c r="BH288" s="48">
        <v>0</v>
      </c>
      <c r="BI288" s="49">
        <v>0</v>
      </c>
      <c r="BJ288" s="48">
        <v>19</v>
      </c>
      <c r="BK288" s="49">
        <v>100</v>
      </c>
      <c r="BL288" s="48">
        <v>19</v>
      </c>
    </row>
    <row r="289" spans="1:64" ht="15">
      <c r="A289" s="64" t="s">
        <v>312</v>
      </c>
      <c r="B289" s="64" t="s">
        <v>336</v>
      </c>
      <c r="C289" s="65" t="s">
        <v>2760</v>
      </c>
      <c r="D289" s="66">
        <v>5.333333333333334</v>
      </c>
      <c r="E289" s="67" t="s">
        <v>136</v>
      </c>
      <c r="F289" s="68">
        <v>30.142857142857142</v>
      </c>
      <c r="G289" s="65"/>
      <c r="H289" s="69"/>
      <c r="I289" s="70"/>
      <c r="J289" s="70"/>
      <c r="K289" s="34" t="s">
        <v>65</v>
      </c>
      <c r="L289" s="77">
        <v>289</v>
      </c>
      <c r="M289" s="77"/>
      <c r="N289" s="72"/>
      <c r="O289" s="79" t="s">
        <v>350</v>
      </c>
      <c r="P289" s="81">
        <v>43627.67979166667</v>
      </c>
      <c r="Q289" s="79" t="s">
        <v>443</v>
      </c>
      <c r="R289" s="79"/>
      <c r="S289" s="79"/>
      <c r="T289" s="79" t="s">
        <v>508</v>
      </c>
      <c r="U289" s="79"/>
      <c r="V289" s="83" t="s">
        <v>628</v>
      </c>
      <c r="W289" s="81">
        <v>43627.67979166667</v>
      </c>
      <c r="X289" s="83" t="s">
        <v>842</v>
      </c>
      <c r="Y289" s="79"/>
      <c r="Z289" s="79"/>
      <c r="AA289" s="85" t="s">
        <v>1070</v>
      </c>
      <c r="AB289" s="79"/>
      <c r="AC289" s="79" t="b">
        <v>0</v>
      </c>
      <c r="AD289" s="79">
        <v>9</v>
      </c>
      <c r="AE289" s="85" t="s">
        <v>1111</v>
      </c>
      <c r="AF289" s="79" t="b">
        <v>0</v>
      </c>
      <c r="AG289" s="79" t="s">
        <v>1119</v>
      </c>
      <c r="AH289" s="79"/>
      <c r="AI289" s="85" t="s">
        <v>1111</v>
      </c>
      <c r="AJ289" s="79" t="b">
        <v>0</v>
      </c>
      <c r="AK289" s="79">
        <v>5</v>
      </c>
      <c r="AL289" s="85" t="s">
        <v>1111</v>
      </c>
      <c r="AM289" s="79" t="s">
        <v>1128</v>
      </c>
      <c r="AN289" s="79" t="b">
        <v>0</v>
      </c>
      <c r="AO289" s="85" t="s">
        <v>1070</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2</v>
      </c>
      <c r="BC289" s="78" t="str">
        <f>REPLACE(INDEX(GroupVertices[Group],MATCH(Edges[[#This Row],[Vertex 2]],GroupVertices[Vertex],0)),1,1,"")</f>
        <v>1</v>
      </c>
      <c r="BD289" s="48">
        <v>0</v>
      </c>
      <c r="BE289" s="49">
        <v>0</v>
      </c>
      <c r="BF289" s="48">
        <v>1</v>
      </c>
      <c r="BG289" s="49">
        <v>2.4390243902439024</v>
      </c>
      <c r="BH289" s="48">
        <v>0</v>
      </c>
      <c r="BI289" s="49">
        <v>0</v>
      </c>
      <c r="BJ289" s="48">
        <v>40</v>
      </c>
      <c r="BK289" s="49">
        <v>97.5609756097561</v>
      </c>
      <c r="BL289" s="48">
        <v>41</v>
      </c>
    </row>
    <row r="290" spans="1:64" ht="15">
      <c r="A290" s="64" t="s">
        <v>312</v>
      </c>
      <c r="B290" s="64" t="s">
        <v>336</v>
      </c>
      <c r="C290" s="65" t="s">
        <v>2760</v>
      </c>
      <c r="D290" s="66">
        <v>5.333333333333334</v>
      </c>
      <c r="E290" s="67" t="s">
        <v>136</v>
      </c>
      <c r="F290" s="68">
        <v>30.142857142857142</v>
      </c>
      <c r="G290" s="65"/>
      <c r="H290" s="69"/>
      <c r="I290" s="70"/>
      <c r="J290" s="70"/>
      <c r="K290" s="34" t="s">
        <v>65</v>
      </c>
      <c r="L290" s="77">
        <v>290</v>
      </c>
      <c r="M290" s="77"/>
      <c r="N290" s="72"/>
      <c r="O290" s="79" t="s">
        <v>350</v>
      </c>
      <c r="P290" s="81">
        <v>43630.76583333333</v>
      </c>
      <c r="Q290" s="79" t="s">
        <v>416</v>
      </c>
      <c r="R290" s="79"/>
      <c r="S290" s="79"/>
      <c r="T290" s="79" t="s">
        <v>508</v>
      </c>
      <c r="U290" s="79"/>
      <c r="V290" s="83" t="s">
        <v>628</v>
      </c>
      <c r="W290" s="81">
        <v>43630.76583333333</v>
      </c>
      <c r="X290" s="83" t="s">
        <v>780</v>
      </c>
      <c r="Y290" s="79"/>
      <c r="Z290" s="79"/>
      <c r="AA290" s="85" t="s">
        <v>1008</v>
      </c>
      <c r="AB290" s="79"/>
      <c r="AC290" s="79" t="b">
        <v>0</v>
      </c>
      <c r="AD290" s="79">
        <v>185</v>
      </c>
      <c r="AE290" s="85" t="s">
        <v>1111</v>
      </c>
      <c r="AF290" s="79" t="b">
        <v>0</v>
      </c>
      <c r="AG290" s="79" t="s">
        <v>1119</v>
      </c>
      <c r="AH290" s="79"/>
      <c r="AI290" s="85" t="s">
        <v>1111</v>
      </c>
      <c r="AJ290" s="79" t="b">
        <v>0</v>
      </c>
      <c r="AK290" s="79">
        <v>43</v>
      </c>
      <c r="AL290" s="85" t="s">
        <v>1111</v>
      </c>
      <c r="AM290" s="79" t="s">
        <v>1128</v>
      </c>
      <c r="AN290" s="79" t="b">
        <v>0</v>
      </c>
      <c r="AO290" s="85" t="s">
        <v>1008</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334</v>
      </c>
      <c r="B291" s="64" t="s">
        <v>336</v>
      </c>
      <c r="C291" s="65" t="s">
        <v>2758</v>
      </c>
      <c r="D291" s="66">
        <v>3</v>
      </c>
      <c r="E291" s="67" t="s">
        <v>132</v>
      </c>
      <c r="F291" s="68">
        <v>32</v>
      </c>
      <c r="G291" s="65"/>
      <c r="H291" s="69"/>
      <c r="I291" s="70"/>
      <c r="J291" s="70"/>
      <c r="K291" s="34" t="s">
        <v>65</v>
      </c>
      <c r="L291" s="77">
        <v>291</v>
      </c>
      <c r="M291" s="77"/>
      <c r="N291" s="72"/>
      <c r="O291" s="79" t="s">
        <v>350</v>
      </c>
      <c r="P291" s="81">
        <v>43636.52613425926</v>
      </c>
      <c r="Q291" s="79" t="s">
        <v>404</v>
      </c>
      <c r="R291" s="79"/>
      <c r="S291" s="79"/>
      <c r="T291" s="79" t="s">
        <v>514</v>
      </c>
      <c r="U291" s="79"/>
      <c r="V291" s="83" t="s">
        <v>648</v>
      </c>
      <c r="W291" s="81">
        <v>43636.52613425926</v>
      </c>
      <c r="X291" s="83" t="s">
        <v>843</v>
      </c>
      <c r="Y291" s="79"/>
      <c r="Z291" s="79"/>
      <c r="AA291" s="85" t="s">
        <v>1071</v>
      </c>
      <c r="AB291" s="79"/>
      <c r="AC291" s="79" t="b">
        <v>0</v>
      </c>
      <c r="AD291" s="79">
        <v>0</v>
      </c>
      <c r="AE291" s="85" t="s">
        <v>1111</v>
      </c>
      <c r="AF291" s="79" t="b">
        <v>0</v>
      </c>
      <c r="AG291" s="79" t="s">
        <v>1119</v>
      </c>
      <c r="AH291" s="79"/>
      <c r="AI291" s="85" t="s">
        <v>1111</v>
      </c>
      <c r="AJ291" s="79" t="b">
        <v>0</v>
      </c>
      <c r="AK291" s="79">
        <v>282</v>
      </c>
      <c r="AL291" s="85" t="s">
        <v>1068</v>
      </c>
      <c r="AM291" s="79" t="s">
        <v>1128</v>
      </c>
      <c r="AN291" s="79" t="b">
        <v>0</v>
      </c>
      <c r="AO291" s="85" t="s">
        <v>1068</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1</v>
      </c>
      <c r="BD291" s="48"/>
      <c r="BE291" s="49"/>
      <c r="BF291" s="48"/>
      <c r="BG291" s="49"/>
      <c r="BH291" s="48"/>
      <c r="BI291" s="49"/>
      <c r="BJ291" s="48"/>
      <c r="BK291" s="49"/>
      <c r="BL291" s="48"/>
    </row>
    <row r="292" spans="1:64" ht="15">
      <c r="A292" s="64" t="s">
        <v>333</v>
      </c>
      <c r="B292" s="64" t="s">
        <v>312</v>
      </c>
      <c r="C292" s="65" t="s">
        <v>2758</v>
      </c>
      <c r="D292" s="66">
        <v>3</v>
      </c>
      <c r="E292" s="67" t="s">
        <v>132</v>
      </c>
      <c r="F292" s="68">
        <v>32</v>
      </c>
      <c r="G292" s="65"/>
      <c r="H292" s="69"/>
      <c r="I292" s="70"/>
      <c r="J292" s="70"/>
      <c r="K292" s="34" t="s">
        <v>65</v>
      </c>
      <c r="L292" s="77">
        <v>292</v>
      </c>
      <c r="M292" s="77"/>
      <c r="N292" s="72"/>
      <c r="O292" s="79" t="s">
        <v>350</v>
      </c>
      <c r="P292" s="81">
        <v>43635.709652777776</v>
      </c>
      <c r="Q292" s="79" t="s">
        <v>441</v>
      </c>
      <c r="R292" s="79"/>
      <c r="S292" s="79"/>
      <c r="T292" s="79" t="s">
        <v>520</v>
      </c>
      <c r="U292" s="83" t="s">
        <v>531</v>
      </c>
      <c r="V292" s="83" t="s">
        <v>531</v>
      </c>
      <c r="W292" s="81">
        <v>43635.709652777776</v>
      </c>
      <c r="X292" s="83" t="s">
        <v>840</v>
      </c>
      <c r="Y292" s="79"/>
      <c r="Z292" s="79"/>
      <c r="AA292" s="85" t="s">
        <v>1068</v>
      </c>
      <c r="AB292" s="79"/>
      <c r="AC292" s="79" t="b">
        <v>0</v>
      </c>
      <c r="AD292" s="79">
        <v>381</v>
      </c>
      <c r="AE292" s="85" t="s">
        <v>1111</v>
      </c>
      <c r="AF292" s="79" t="b">
        <v>0</v>
      </c>
      <c r="AG292" s="79" t="s">
        <v>1119</v>
      </c>
      <c r="AH292" s="79"/>
      <c r="AI292" s="85" t="s">
        <v>1111</v>
      </c>
      <c r="AJ292" s="79" t="b">
        <v>0</v>
      </c>
      <c r="AK292" s="79">
        <v>282</v>
      </c>
      <c r="AL292" s="85" t="s">
        <v>1111</v>
      </c>
      <c r="AM292" s="79" t="s">
        <v>1128</v>
      </c>
      <c r="AN292" s="79" t="b">
        <v>0</v>
      </c>
      <c r="AO292" s="85" t="s">
        <v>1068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2</v>
      </c>
      <c r="BD292" s="48">
        <v>0</v>
      </c>
      <c r="BE292" s="49">
        <v>0</v>
      </c>
      <c r="BF292" s="48">
        <v>1</v>
      </c>
      <c r="BG292" s="49">
        <v>3.4482758620689653</v>
      </c>
      <c r="BH292" s="48">
        <v>0</v>
      </c>
      <c r="BI292" s="49">
        <v>0</v>
      </c>
      <c r="BJ292" s="48">
        <v>28</v>
      </c>
      <c r="BK292" s="49">
        <v>96.55172413793103</v>
      </c>
      <c r="BL292" s="48">
        <v>29</v>
      </c>
    </row>
    <row r="293" spans="1:64" ht="15">
      <c r="A293" s="64" t="s">
        <v>334</v>
      </c>
      <c r="B293" s="64" t="s">
        <v>333</v>
      </c>
      <c r="C293" s="65" t="s">
        <v>2758</v>
      </c>
      <c r="D293" s="66">
        <v>3</v>
      </c>
      <c r="E293" s="67" t="s">
        <v>132</v>
      </c>
      <c r="F293" s="68">
        <v>32</v>
      </c>
      <c r="G293" s="65"/>
      <c r="H293" s="69"/>
      <c r="I293" s="70"/>
      <c r="J293" s="70"/>
      <c r="K293" s="34" t="s">
        <v>65</v>
      </c>
      <c r="L293" s="77">
        <v>293</v>
      </c>
      <c r="M293" s="77"/>
      <c r="N293" s="72"/>
      <c r="O293" s="79" t="s">
        <v>350</v>
      </c>
      <c r="P293" s="81">
        <v>43636.52613425926</v>
      </c>
      <c r="Q293" s="79" t="s">
        <v>404</v>
      </c>
      <c r="R293" s="79"/>
      <c r="S293" s="79"/>
      <c r="T293" s="79" t="s">
        <v>514</v>
      </c>
      <c r="U293" s="79"/>
      <c r="V293" s="83" t="s">
        <v>648</v>
      </c>
      <c r="W293" s="81">
        <v>43636.52613425926</v>
      </c>
      <c r="X293" s="83" t="s">
        <v>843</v>
      </c>
      <c r="Y293" s="79"/>
      <c r="Z293" s="79"/>
      <c r="AA293" s="85" t="s">
        <v>1071</v>
      </c>
      <c r="AB293" s="79"/>
      <c r="AC293" s="79" t="b">
        <v>0</v>
      </c>
      <c r="AD293" s="79">
        <v>0</v>
      </c>
      <c r="AE293" s="85" t="s">
        <v>1111</v>
      </c>
      <c r="AF293" s="79" t="b">
        <v>0</v>
      </c>
      <c r="AG293" s="79" t="s">
        <v>1119</v>
      </c>
      <c r="AH293" s="79"/>
      <c r="AI293" s="85" t="s">
        <v>1111</v>
      </c>
      <c r="AJ293" s="79" t="b">
        <v>0</v>
      </c>
      <c r="AK293" s="79">
        <v>282</v>
      </c>
      <c r="AL293" s="85" t="s">
        <v>1068</v>
      </c>
      <c r="AM293" s="79" t="s">
        <v>1128</v>
      </c>
      <c r="AN293" s="79" t="b">
        <v>0</v>
      </c>
      <c r="AO293" s="85" t="s">
        <v>1068</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0</v>
      </c>
      <c r="BE293" s="49">
        <v>0</v>
      </c>
      <c r="BF293" s="48">
        <v>1</v>
      </c>
      <c r="BG293" s="49">
        <v>4.545454545454546</v>
      </c>
      <c r="BH293" s="48">
        <v>0</v>
      </c>
      <c r="BI293" s="49">
        <v>0</v>
      </c>
      <c r="BJ293" s="48">
        <v>21</v>
      </c>
      <c r="BK293" s="49">
        <v>95.45454545454545</v>
      </c>
      <c r="BL293" s="48">
        <v>22</v>
      </c>
    </row>
    <row r="294" spans="1:64" ht="15">
      <c r="A294" s="64" t="s">
        <v>335</v>
      </c>
      <c r="B294" s="64" t="s">
        <v>312</v>
      </c>
      <c r="C294" s="65" t="s">
        <v>2758</v>
      </c>
      <c r="D294" s="66">
        <v>3</v>
      </c>
      <c r="E294" s="67" t="s">
        <v>132</v>
      </c>
      <c r="F294" s="68">
        <v>32</v>
      </c>
      <c r="G294" s="65"/>
      <c r="H294" s="69"/>
      <c r="I294" s="70"/>
      <c r="J294" s="70"/>
      <c r="K294" s="34" t="s">
        <v>65</v>
      </c>
      <c r="L294" s="77">
        <v>294</v>
      </c>
      <c r="M294" s="77"/>
      <c r="N294" s="72"/>
      <c r="O294" s="79" t="s">
        <v>350</v>
      </c>
      <c r="P294" s="81">
        <v>43631.12856481481</v>
      </c>
      <c r="Q294" s="79" t="s">
        <v>444</v>
      </c>
      <c r="R294" s="79"/>
      <c r="S294" s="79"/>
      <c r="T294" s="79" t="s">
        <v>508</v>
      </c>
      <c r="U294" s="79"/>
      <c r="V294" s="83" t="s">
        <v>649</v>
      </c>
      <c r="W294" s="81">
        <v>43631.12856481481</v>
      </c>
      <c r="X294" s="83" t="s">
        <v>844</v>
      </c>
      <c r="Y294" s="79"/>
      <c r="Z294" s="79"/>
      <c r="AA294" s="85" t="s">
        <v>1072</v>
      </c>
      <c r="AB294" s="79"/>
      <c r="AC294" s="79" t="b">
        <v>0</v>
      </c>
      <c r="AD294" s="79">
        <v>0</v>
      </c>
      <c r="AE294" s="85" t="s">
        <v>1111</v>
      </c>
      <c r="AF294" s="79" t="b">
        <v>0</v>
      </c>
      <c r="AG294" s="79" t="s">
        <v>1119</v>
      </c>
      <c r="AH294" s="79"/>
      <c r="AI294" s="85" t="s">
        <v>1111</v>
      </c>
      <c r="AJ294" s="79" t="b">
        <v>0</v>
      </c>
      <c r="AK294" s="79">
        <v>4</v>
      </c>
      <c r="AL294" s="85" t="s">
        <v>1077</v>
      </c>
      <c r="AM294" s="79" t="s">
        <v>1126</v>
      </c>
      <c r="AN294" s="79" t="b">
        <v>0</v>
      </c>
      <c r="AO294" s="85" t="s">
        <v>1077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0</v>
      </c>
      <c r="BE294" s="49">
        <v>0</v>
      </c>
      <c r="BF294" s="48">
        <v>0</v>
      </c>
      <c r="BG294" s="49">
        <v>0</v>
      </c>
      <c r="BH294" s="48">
        <v>0</v>
      </c>
      <c r="BI294" s="49">
        <v>0</v>
      </c>
      <c r="BJ294" s="48">
        <v>13</v>
      </c>
      <c r="BK294" s="49">
        <v>100</v>
      </c>
      <c r="BL294" s="48">
        <v>13</v>
      </c>
    </row>
    <row r="295" spans="1:64" ht="15">
      <c r="A295" s="64" t="s">
        <v>312</v>
      </c>
      <c r="B295" s="64" t="s">
        <v>312</v>
      </c>
      <c r="C295" s="65" t="s">
        <v>2765</v>
      </c>
      <c r="D295" s="66">
        <v>10</v>
      </c>
      <c r="E295" s="67" t="s">
        <v>136</v>
      </c>
      <c r="F295" s="68">
        <v>6</v>
      </c>
      <c r="G295" s="65"/>
      <c r="H295" s="69"/>
      <c r="I295" s="70"/>
      <c r="J295" s="70"/>
      <c r="K295" s="34" t="s">
        <v>65</v>
      </c>
      <c r="L295" s="77">
        <v>295</v>
      </c>
      <c r="M295" s="77"/>
      <c r="N295" s="72"/>
      <c r="O295" s="79" t="s">
        <v>176</v>
      </c>
      <c r="P295" s="81">
        <v>43622.230162037034</v>
      </c>
      <c r="Q295" s="79" t="s">
        <v>445</v>
      </c>
      <c r="R295" s="83" t="s">
        <v>476</v>
      </c>
      <c r="S295" s="79" t="s">
        <v>498</v>
      </c>
      <c r="T295" s="79" t="s">
        <v>508</v>
      </c>
      <c r="U295" s="79"/>
      <c r="V295" s="83" t="s">
        <v>628</v>
      </c>
      <c r="W295" s="81">
        <v>43622.230162037034</v>
      </c>
      <c r="X295" s="83" t="s">
        <v>845</v>
      </c>
      <c r="Y295" s="79"/>
      <c r="Z295" s="79"/>
      <c r="AA295" s="85" t="s">
        <v>1073</v>
      </c>
      <c r="AB295" s="79"/>
      <c r="AC295" s="79" t="b">
        <v>0</v>
      </c>
      <c r="AD295" s="79">
        <v>190</v>
      </c>
      <c r="AE295" s="85" t="s">
        <v>1111</v>
      </c>
      <c r="AF295" s="79" t="b">
        <v>0</v>
      </c>
      <c r="AG295" s="79" t="s">
        <v>1119</v>
      </c>
      <c r="AH295" s="79"/>
      <c r="AI295" s="85" t="s">
        <v>1111</v>
      </c>
      <c r="AJ295" s="79" t="b">
        <v>0</v>
      </c>
      <c r="AK295" s="79">
        <v>91</v>
      </c>
      <c r="AL295" s="85" t="s">
        <v>1111</v>
      </c>
      <c r="AM295" s="79" t="s">
        <v>1127</v>
      </c>
      <c r="AN295" s="79" t="b">
        <v>0</v>
      </c>
      <c r="AO295" s="85" t="s">
        <v>1073</v>
      </c>
      <c r="AP295" s="79" t="s">
        <v>1134</v>
      </c>
      <c r="AQ295" s="79">
        <v>0</v>
      </c>
      <c r="AR295" s="79">
        <v>0</v>
      </c>
      <c r="AS295" s="79"/>
      <c r="AT295" s="79"/>
      <c r="AU295" s="79"/>
      <c r="AV295" s="79"/>
      <c r="AW295" s="79"/>
      <c r="AX295" s="79"/>
      <c r="AY295" s="79"/>
      <c r="AZ295" s="79"/>
      <c r="BA295">
        <v>29</v>
      </c>
      <c r="BB295" s="78" t="str">
        <f>REPLACE(INDEX(GroupVertices[Group],MATCH(Edges[[#This Row],[Vertex 1]],GroupVertices[Vertex],0)),1,1,"")</f>
        <v>2</v>
      </c>
      <c r="BC295" s="78" t="str">
        <f>REPLACE(INDEX(GroupVertices[Group],MATCH(Edges[[#This Row],[Vertex 2]],GroupVertices[Vertex],0)),1,1,"")</f>
        <v>2</v>
      </c>
      <c r="BD295" s="48">
        <v>0</v>
      </c>
      <c r="BE295" s="49">
        <v>0</v>
      </c>
      <c r="BF295" s="48">
        <v>0</v>
      </c>
      <c r="BG295" s="49">
        <v>0</v>
      </c>
      <c r="BH295" s="48">
        <v>0</v>
      </c>
      <c r="BI295" s="49">
        <v>0</v>
      </c>
      <c r="BJ295" s="48">
        <v>9</v>
      </c>
      <c r="BK295" s="49">
        <v>100</v>
      </c>
      <c r="BL295" s="48">
        <v>9</v>
      </c>
    </row>
    <row r="296" spans="1:64" ht="15">
      <c r="A296" s="64" t="s">
        <v>312</v>
      </c>
      <c r="B296" s="64" t="s">
        <v>312</v>
      </c>
      <c r="C296" s="65" t="s">
        <v>2765</v>
      </c>
      <c r="D296" s="66">
        <v>10</v>
      </c>
      <c r="E296" s="67" t="s">
        <v>136</v>
      </c>
      <c r="F296" s="68">
        <v>6</v>
      </c>
      <c r="G296" s="65"/>
      <c r="H296" s="69"/>
      <c r="I296" s="70"/>
      <c r="J296" s="70"/>
      <c r="K296" s="34" t="s">
        <v>65</v>
      </c>
      <c r="L296" s="77">
        <v>296</v>
      </c>
      <c r="M296" s="77"/>
      <c r="N296" s="72"/>
      <c r="O296" s="79" t="s">
        <v>176</v>
      </c>
      <c r="P296" s="81">
        <v>43627.67228009259</v>
      </c>
      <c r="Q296" s="79" t="s">
        <v>446</v>
      </c>
      <c r="R296" s="83" t="s">
        <v>491</v>
      </c>
      <c r="S296" s="79" t="s">
        <v>498</v>
      </c>
      <c r="T296" s="79" t="s">
        <v>508</v>
      </c>
      <c r="U296" s="79"/>
      <c r="V296" s="83" t="s">
        <v>628</v>
      </c>
      <c r="W296" s="81">
        <v>43627.67228009259</v>
      </c>
      <c r="X296" s="83" t="s">
        <v>846</v>
      </c>
      <c r="Y296" s="79"/>
      <c r="Z296" s="79"/>
      <c r="AA296" s="85" t="s">
        <v>1074</v>
      </c>
      <c r="AB296" s="79"/>
      <c r="AC296" s="79" t="b">
        <v>0</v>
      </c>
      <c r="AD296" s="79">
        <v>2</v>
      </c>
      <c r="AE296" s="85" t="s">
        <v>1111</v>
      </c>
      <c r="AF296" s="79" t="b">
        <v>0</v>
      </c>
      <c r="AG296" s="79" t="s">
        <v>1119</v>
      </c>
      <c r="AH296" s="79"/>
      <c r="AI296" s="85" t="s">
        <v>1111</v>
      </c>
      <c r="AJ296" s="79" t="b">
        <v>0</v>
      </c>
      <c r="AK296" s="79">
        <v>1</v>
      </c>
      <c r="AL296" s="85" t="s">
        <v>1111</v>
      </c>
      <c r="AM296" s="79" t="s">
        <v>1128</v>
      </c>
      <c r="AN296" s="79" t="b">
        <v>0</v>
      </c>
      <c r="AO296" s="85" t="s">
        <v>1074</v>
      </c>
      <c r="AP296" s="79" t="s">
        <v>176</v>
      </c>
      <c r="AQ296" s="79">
        <v>0</v>
      </c>
      <c r="AR296" s="79">
        <v>0</v>
      </c>
      <c r="AS296" s="79"/>
      <c r="AT296" s="79"/>
      <c r="AU296" s="79"/>
      <c r="AV296" s="79"/>
      <c r="AW296" s="79"/>
      <c r="AX296" s="79"/>
      <c r="AY296" s="79"/>
      <c r="AZ296" s="79"/>
      <c r="BA296">
        <v>29</v>
      </c>
      <c r="BB296" s="78" t="str">
        <f>REPLACE(INDEX(GroupVertices[Group],MATCH(Edges[[#This Row],[Vertex 1]],GroupVertices[Vertex],0)),1,1,"")</f>
        <v>2</v>
      </c>
      <c r="BC296" s="78" t="str">
        <f>REPLACE(INDEX(GroupVertices[Group],MATCH(Edges[[#This Row],[Vertex 2]],GroupVertices[Vertex],0)),1,1,"")</f>
        <v>2</v>
      </c>
      <c r="BD296" s="48">
        <v>0</v>
      </c>
      <c r="BE296" s="49">
        <v>0</v>
      </c>
      <c r="BF296" s="48">
        <v>0</v>
      </c>
      <c r="BG296" s="49">
        <v>0</v>
      </c>
      <c r="BH296" s="48">
        <v>0</v>
      </c>
      <c r="BI296" s="49">
        <v>0</v>
      </c>
      <c r="BJ296" s="48">
        <v>18</v>
      </c>
      <c r="BK296" s="49">
        <v>100</v>
      </c>
      <c r="BL296" s="48">
        <v>18</v>
      </c>
    </row>
    <row r="297" spans="1:64" ht="15">
      <c r="A297" s="64" t="s">
        <v>312</v>
      </c>
      <c r="B297" s="64" t="s">
        <v>312</v>
      </c>
      <c r="C297" s="65" t="s">
        <v>2765</v>
      </c>
      <c r="D297" s="66">
        <v>10</v>
      </c>
      <c r="E297" s="67" t="s">
        <v>136</v>
      </c>
      <c r="F297" s="68">
        <v>6</v>
      </c>
      <c r="G297" s="65"/>
      <c r="H297" s="69"/>
      <c r="I297" s="70"/>
      <c r="J297" s="70"/>
      <c r="K297" s="34" t="s">
        <v>65</v>
      </c>
      <c r="L297" s="77">
        <v>297</v>
      </c>
      <c r="M297" s="77"/>
      <c r="N297" s="72"/>
      <c r="O297" s="79" t="s">
        <v>176</v>
      </c>
      <c r="P297" s="81">
        <v>43629.85074074074</v>
      </c>
      <c r="Q297" s="79" t="s">
        <v>447</v>
      </c>
      <c r="R297" s="79"/>
      <c r="S297" s="79"/>
      <c r="T297" s="79" t="s">
        <v>508</v>
      </c>
      <c r="U297" s="79"/>
      <c r="V297" s="83" t="s">
        <v>628</v>
      </c>
      <c r="W297" s="81">
        <v>43629.85074074074</v>
      </c>
      <c r="X297" s="83" t="s">
        <v>847</v>
      </c>
      <c r="Y297" s="79"/>
      <c r="Z297" s="79"/>
      <c r="AA297" s="85" t="s">
        <v>1075</v>
      </c>
      <c r="AB297" s="79"/>
      <c r="AC297" s="79" t="b">
        <v>0</v>
      </c>
      <c r="AD297" s="79">
        <v>22</v>
      </c>
      <c r="AE297" s="85" t="s">
        <v>1111</v>
      </c>
      <c r="AF297" s="79" t="b">
        <v>0</v>
      </c>
      <c r="AG297" s="79" t="s">
        <v>1119</v>
      </c>
      <c r="AH297" s="79"/>
      <c r="AI297" s="85" t="s">
        <v>1111</v>
      </c>
      <c r="AJ297" s="79" t="b">
        <v>0</v>
      </c>
      <c r="AK297" s="79">
        <v>8</v>
      </c>
      <c r="AL297" s="85" t="s">
        <v>1111</v>
      </c>
      <c r="AM297" s="79" t="s">
        <v>1128</v>
      </c>
      <c r="AN297" s="79" t="b">
        <v>0</v>
      </c>
      <c r="AO297" s="85" t="s">
        <v>1075</v>
      </c>
      <c r="AP297" s="79" t="s">
        <v>176</v>
      </c>
      <c r="AQ297" s="79">
        <v>0</v>
      </c>
      <c r="AR297" s="79">
        <v>0</v>
      </c>
      <c r="AS297" s="79"/>
      <c r="AT297" s="79"/>
      <c r="AU297" s="79"/>
      <c r="AV297" s="79"/>
      <c r="AW297" s="79"/>
      <c r="AX297" s="79"/>
      <c r="AY297" s="79"/>
      <c r="AZ297" s="79"/>
      <c r="BA297">
        <v>29</v>
      </c>
      <c r="BB297" s="78" t="str">
        <f>REPLACE(INDEX(GroupVertices[Group],MATCH(Edges[[#This Row],[Vertex 1]],GroupVertices[Vertex],0)),1,1,"")</f>
        <v>2</v>
      </c>
      <c r="BC297" s="78" t="str">
        <f>REPLACE(INDEX(GroupVertices[Group],MATCH(Edges[[#This Row],[Vertex 2]],GroupVertices[Vertex],0)),1,1,"")</f>
        <v>2</v>
      </c>
      <c r="BD297" s="48">
        <v>2</v>
      </c>
      <c r="BE297" s="49">
        <v>3.8461538461538463</v>
      </c>
      <c r="BF297" s="48">
        <v>0</v>
      </c>
      <c r="BG297" s="49">
        <v>0</v>
      </c>
      <c r="BH297" s="48">
        <v>0</v>
      </c>
      <c r="BI297" s="49">
        <v>0</v>
      </c>
      <c r="BJ297" s="48">
        <v>50</v>
      </c>
      <c r="BK297" s="49">
        <v>96.15384615384616</v>
      </c>
      <c r="BL297" s="48">
        <v>52</v>
      </c>
    </row>
    <row r="298" spans="1:64" ht="15">
      <c r="A298" s="64" t="s">
        <v>312</v>
      </c>
      <c r="B298" s="64" t="s">
        <v>312</v>
      </c>
      <c r="C298" s="65" t="s">
        <v>2765</v>
      </c>
      <c r="D298" s="66">
        <v>10</v>
      </c>
      <c r="E298" s="67" t="s">
        <v>136</v>
      </c>
      <c r="F298" s="68">
        <v>6</v>
      </c>
      <c r="G298" s="65"/>
      <c r="H298" s="69"/>
      <c r="I298" s="70"/>
      <c r="J298" s="70"/>
      <c r="K298" s="34" t="s">
        <v>65</v>
      </c>
      <c r="L298" s="77">
        <v>298</v>
      </c>
      <c r="M298" s="77"/>
      <c r="N298" s="72"/>
      <c r="O298" s="79" t="s">
        <v>176</v>
      </c>
      <c r="P298" s="81">
        <v>43630.35375</v>
      </c>
      <c r="Q298" s="79" t="s">
        <v>448</v>
      </c>
      <c r="R298" s="79" t="s">
        <v>492</v>
      </c>
      <c r="S298" s="79" t="s">
        <v>506</v>
      </c>
      <c r="T298" s="79" t="s">
        <v>508</v>
      </c>
      <c r="U298" s="79"/>
      <c r="V298" s="83" t="s">
        <v>628</v>
      </c>
      <c r="W298" s="81">
        <v>43630.35375</v>
      </c>
      <c r="X298" s="83" t="s">
        <v>848</v>
      </c>
      <c r="Y298" s="79"/>
      <c r="Z298" s="79"/>
      <c r="AA298" s="85" t="s">
        <v>1076</v>
      </c>
      <c r="AB298" s="79"/>
      <c r="AC298" s="79" t="b">
        <v>0</v>
      </c>
      <c r="AD298" s="79">
        <v>10</v>
      </c>
      <c r="AE298" s="85" t="s">
        <v>1111</v>
      </c>
      <c r="AF298" s="79" t="b">
        <v>0</v>
      </c>
      <c r="AG298" s="79" t="s">
        <v>1119</v>
      </c>
      <c r="AH298" s="79"/>
      <c r="AI298" s="85" t="s">
        <v>1111</v>
      </c>
      <c r="AJ298" s="79" t="b">
        <v>0</v>
      </c>
      <c r="AK298" s="79">
        <v>8</v>
      </c>
      <c r="AL298" s="85" t="s">
        <v>1111</v>
      </c>
      <c r="AM298" s="79" t="s">
        <v>1127</v>
      </c>
      <c r="AN298" s="79" t="b">
        <v>0</v>
      </c>
      <c r="AO298" s="85" t="s">
        <v>1076</v>
      </c>
      <c r="AP298" s="79" t="s">
        <v>176</v>
      </c>
      <c r="AQ298" s="79">
        <v>0</v>
      </c>
      <c r="AR298" s="79">
        <v>0</v>
      </c>
      <c r="AS298" s="79"/>
      <c r="AT298" s="79"/>
      <c r="AU298" s="79"/>
      <c r="AV298" s="79"/>
      <c r="AW298" s="79"/>
      <c r="AX298" s="79"/>
      <c r="AY298" s="79"/>
      <c r="AZ298" s="79"/>
      <c r="BA298">
        <v>29</v>
      </c>
      <c r="BB298" s="78" t="str">
        <f>REPLACE(INDEX(GroupVertices[Group],MATCH(Edges[[#This Row],[Vertex 1]],GroupVertices[Vertex],0)),1,1,"")</f>
        <v>2</v>
      </c>
      <c r="BC298" s="78" t="str">
        <f>REPLACE(INDEX(GroupVertices[Group],MATCH(Edges[[#This Row],[Vertex 2]],GroupVertices[Vertex],0)),1,1,"")</f>
        <v>2</v>
      </c>
      <c r="BD298" s="48">
        <v>0</v>
      </c>
      <c r="BE298" s="49">
        <v>0</v>
      </c>
      <c r="BF298" s="48">
        <v>0</v>
      </c>
      <c r="BG298" s="49">
        <v>0</v>
      </c>
      <c r="BH298" s="48">
        <v>0</v>
      </c>
      <c r="BI298" s="49">
        <v>0</v>
      </c>
      <c r="BJ298" s="48">
        <v>26</v>
      </c>
      <c r="BK298" s="49">
        <v>100</v>
      </c>
      <c r="BL298" s="48">
        <v>26</v>
      </c>
    </row>
    <row r="299" spans="1:64" ht="15">
      <c r="A299" s="64" t="s">
        <v>312</v>
      </c>
      <c r="B299" s="64" t="s">
        <v>312</v>
      </c>
      <c r="C299" s="65" t="s">
        <v>2765</v>
      </c>
      <c r="D299" s="66">
        <v>10</v>
      </c>
      <c r="E299" s="67" t="s">
        <v>136</v>
      </c>
      <c r="F299" s="68">
        <v>6</v>
      </c>
      <c r="G299" s="65"/>
      <c r="H299" s="69"/>
      <c r="I299" s="70"/>
      <c r="J299" s="70"/>
      <c r="K299" s="34" t="s">
        <v>65</v>
      </c>
      <c r="L299" s="77">
        <v>299</v>
      </c>
      <c r="M299" s="77"/>
      <c r="N299" s="72"/>
      <c r="O299" s="79" t="s">
        <v>176</v>
      </c>
      <c r="P299" s="81">
        <v>43631.126851851855</v>
      </c>
      <c r="Q299" s="79" t="s">
        <v>449</v>
      </c>
      <c r="R299" s="79"/>
      <c r="S299" s="79"/>
      <c r="T299" s="79" t="s">
        <v>508</v>
      </c>
      <c r="U299" s="79"/>
      <c r="V299" s="83" t="s">
        <v>628</v>
      </c>
      <c r="W299" s="81">
        <v>43631.126851851855</v>
      </c>
      <c r="X299" s="83" t="s">
        <v>849</v>
      </c>
      <c r="Y299" s="79"/>
      <c r="Z299" s="79"/>
      <c r="AA299" s="85" t="s">
        <v>1077</v>
      </c>
      <c r="AB299" s="79"/>
      <c r="AC299" s="79" t="b">
        <v>0</v>
      </c>
      <c r="AD299" s="79">
        <v>10</v>
      </c>
      <c r="AE299" s="85" t="s">
        <v>1111</v>
      </c>
      <c r="AF299" s="79" t="b">
        <v>0</v>
      </c>
      <c r="AG299" s="79" t="s">
        <v>1119</v>
      </c>
      <c r="AH299" s="79"/>
      <c r="AI299" s="85" t="s">
        <v>1111</v>
      </c>
      <c r="AJ299" s="79" t="b">
        <v>0</v>
      </c>
      <c r="AK299" s="79">
        <v>4</v>
      </c>
      <c r="AL299" s="85" t="s">
        <v>1111</v>
      </c>
      <c r="AM299" s="79" t="s">
        <v>1128</v>
      </c>
      <c r="AN299" s="79" t="b">
        <v>0</v>
      </c>
      <c r="AO299" s="85" t="s">
        <v>1077</v>
      </c>
      <c r="AP299" s="79" t="s">
        <v>176</v>
      </c>
      <c r="AQ299" s="79">
        <v>0</v>
      </c>
      <c r="AR299" s="79">
        <v>0</v>
      </c>
      <c r="AS299" s="79"/>
      <c r="AT299" s="79"/>
      <c r="AU299" s="79"/>
      <c r="AV299" s="79"/>
      <c r="AW299" s="79"/>
      <c r="AX299" s="79"/>
      <c r="AY299" s="79"/>
      <c r="AZ299" s="79"/>
      <c r="BA299">
        <v>29</v>
      </c>
      <c r="BB299" s="78" t="str">
        <f>REPLACE(INDEX(GroupVertices[Group],MATCH(Edges[[#This Row],[Vertex 1]],GroupVertices[Vertex],0)),1,1,"")</f>
        <v>2</v>
      </c>
      <c r="BC299" s="78" t="str">
        <f>REPLACE(INDEX(GroupVertices[Group],MATCH(Edges[[#This Row],[Vertex 2]],GroupVertices[Vertex],0)),1,1,"")</f>
        <v>2</v>
      </c>
      <c r="BD299" s="48">
        <v>0</v>
      </c>
      <c r="BE299" s="49">
        <v>0</v>
      </c>
      <c r="BF299" s="48">
        <v>0</v>
      </c>
      <c r="BG299" s="49">
        <v>0</v>
      </c>
      <c r="BH299" s="48">
        <v>0</v>
      </c>
      <c r="BI299" s="49">
        <v>0</v>
      </c>
      <c r="BJ299" s="48">
        <v>11</v>
      </c>
      <c r="BK299" s="49">
        <v>100</v>
      </c>
      <c r="BL299" s="48">
        <v>11</v>
      </c>
    </row>
    <row r="300" spans="1:64" ht="15">
      <c r="A300" s="64" t="s">
        <v>312</v>
      </c>
      <c r="B300" s="64" t="s">
        <v>312</v>
      </c>
      <c r="C300" s="65" t="s">
        <v>2765</v>
      </c>
      <c r="D300" s="66">
        <v>10</v>
      </c>
      <c r="E300" s="67" t="s">
        <v>136</v>
      </c>
      <c r="F300" s="68">
        <v>6</v>
      </c>
      <c r="G300" s="65"/>
      <c r="H300" s="69"/>
      <c r="I300" s="70"/>
      <c r="J300" s="70"/>
      <c r="K300" s="34" t="s">
        <v>65</v>
      </c>
      <c r="L300" s="77">
        <v>300</v>
      </c>
      <c r="M300" s="77"/>
      <c r="N300" s="72"/>
      <c r="O300" s="79" t="s">
        <v>176</v>
      </c>
      <c r="P300" s="81">
        <v>43632.78224537037</v>
      </c>
      <c r="Q300" s="79" t="s">
        <v>450</v>
      </c>
      <c r="R300" s="83" t="s">
        <v>493</v>
      </c>
      <c r="S300" s="79" t="s">
        <v>504</v>
      </c>
      <c r="T300" s="79" t="s">
        <v>508</v>
      </c>
      <c r="U300" s="79"/>
      <c r="V300" s="83" t="s">
        <v>628</v>
      </c>
      <c r="W300" s="81">
        <v>43632.78224537037</v>
      </c>
      <c r="X300" s="83" t="s">
        <v>850</v>
      </c>
      <c r="Y300" s="79"/>
      <c r="Z300" s="79"/>
      <c r="AA300" s="85" t="s">
        <v>1078</v>
      </c>
      <c r="AB300" s="79"/>
      <c r="AC300" s="79" t="b">
        <v>0</v>
      </c>
      <c r="AD300" s="79">
        <v>26</v>
      </c>
      <c r="AE300" s="85" t="s">
        <v>1111</v>
      </c>
      <c r="AF300" s="79" t="b">
        <v>0</v>
      </c>
      <c r="AG300" s="79" t="s">
        <v>1119</v>
      </c>
      <c r="AH300" s="79"/>
      <c r="AI300" s="85" t="s">
        <v>1111</v>
      </c>
      <c r="AJ300" s="79" t="b">
        <v>0</v>
      </c>
      <c r="AK300" s="79">
        <v>13</v>
      </c>
      <c r="AL300" s="85" t="s">
        <v>1111</v>
      </c>
      <c r="AM300" s="79" t="s">
        <v>1127</v>
      </c>
      <c r="AN300" s="79" t="b">
        <v>0</v>
      </c>
      <c r="AO300" s="85" t="s">
        <v>1078</v>
      </c>
      <c r="AP300" s="79" t="s">
        <v>176</v>
      </c>
      <c r="AQ300" s="79">
        <v>0</v>
      </c>
      <c r="AR300" s="79">
        <v>0</v>
      </c>
      <c r="AS300" s="79"/>
      <c r="AT300" s="79"/>
      <c r="AU300" s="79"/>
      <c r="AV300" s="79"/>
      <c r="AW300" s="79"/>
      <c r="AX300" s="79"/>
      <c r="AY300" s="79"/>
      <c r="AZ300" s="79"/>
      <c r="BA300">
        <v>29</v>
      </c>
      <c r="BB300" s="78" t="str">
        <f>REPLACE(INDEX(GroupVertices[Group],MATCH(Edges[[#This Row],[Vertex 1]],GroupVertices[Vertex],0)),1,1,"")</f>
        <v>2</v>
      </c>
      <c r="BC300" s="78" t="str">
        <f>REPLACE(INDEX(GroupVertices[Group],MATCH(Edges[[#This Row],[Vertex 2]],GroupVertices[Vertex],0)),1,1,"")</f>
        <v>2</v>
      </c>
      <c r="BD300" s="48">
        <v>1</v>
      </c>
      <c r="BE300" s="49">
        <v>2.2222222222222223</v>
      </c>
      <c r="BF300" s="48">
        <v>1</v>
      </c>
      <c r="BG300" s="49">
        <v>2.2222222222222223</v>
      </c>
      <c r="BH300" s="48">
        <v>0</v>
      </c>
      <c r="BI300" s="49">
        <v>0</v>
      </c>
      <c r="BJ300" s="48">
        <v>43</v>
      </c>
      <c r="BK300" s="49">
        <v>95.55555555555556</v>
      </c>
      <c r="BL300" s="48">
        <v>45</v>
      </c>
    </row>
    <row r="301" spans="1:64" ht="15">
      <c r="A301" s="64" t="s">
        <v>312</v>
      </c>
      <c r="B301" s="64" t="s">
        <v>312</v>
      </c>
      <c r="C301" s="65" t="s">
        <v>2765</v>
      </c>
      <c r="D301" s="66">
        <v>10</v>
      </c>
      <c r="E301" s="67" t="s">
        <v>136</v>
      </c>
      <c r="F301" s="68">
        <v>6</v>
      </c>
      <c r="G301" s="65"/>
      <c r="H301" s="69"/>
      <c r="I301" s="70"/>
      <c r="J301" s="70"/>
      <c r="K301" s="34" t="s">
        <v>65</v>
      </c>
      <c r="L301" s="77">
        <v>301</v>
      </c>
      <c r="M301" s="77"/>
      <c r="N301" s="72"/>
      <c r="O301" s="79" t="s">
        <v>176</v>
      </c>
      <c r="P301" s="81">
        <v>43633.69428240741</v>
      </c>
      <c r="Q301" s="79" t="s">
        <v>451</v>
      </c>
      <c r="R301" s="79"/>
      <c r="S301" s="79"/>
      <c r="T301" s="79" t="s">
        <v>508</v>
      </c>
      <c r="U301" s="79"/>
      <c r="V301" s="83" t="s">
        <v>628</v>
      </c>
      <c r="W301" s="81">
        <v>43633.69428240741</v>
      </c>
      <c r="X301" s="83" t="s">
        <v>851</v>
      </c>
      <c r="Y301" s="79"/>
      <c r="Z301" s="79"/>
      <c r="AA301" s="85" t="s">
        <v>1079</v>
      </c>
      <c r="AB301" s="79"/>
      <c r="AC301" s="79" t="b">
        <v>0</v>
      </c>
      <c r="AD301" s="79">
        <v>4</v>
      </c>
      <c r="AE301" s="85" t="s">
        <v>1111</v>
      </c>
      <c r="AF301" s="79" t="b">
        <v>0</v>
      </c>
      <c r="AG301" s="79" t="s">
        <v>1119</v>
      </c>
      <c r="AH301" s="79"/>
      <c r="AI301" s="85" t="s">
        <v>1111</v>
      </c>
      <c r="AJ301" s="79" t="b">
        <v>0</v>
      </c>
      <c r="AK301" s="79">
        <v>0</v>
      </c>
      <c r="AL301" s="85" t="s">
        <v>1111</v>
      </c>
      <c r="AM301" s="79" t="s">
        <v>1128</v>
      </c>
      <c r="AN301" s="79" t="b">
        <v>0</v>
      </c>
      <c r="AO301" s="85" t="s">
        <v>1079</v>
      </c>
      <c r="AP301" s="79" t="s">
        <v>176</v>
      </c>
      <c r="AQ301" s="79">
        <v>0</v>
      </c>
      <c r="AR301" s="79">
        <v>0</v>
      </c>
      <c r="AS301" s="79"/>
      <c r="AT301" s="79"/>
      <c r="AU301" s="79"/>
      <c r="AV301" s="79"/>
      <c r="AW301" s="79"/>
      <c r="AX301" s="79"/>
      <c r="AY301" s="79"/>
      <c r="AZ301" s="79"/>
      <c r="BA301">
        <v>29</v>
      </c>
      <c r="BB301" s="78" t="str">
        <f>REPLACE(INDEX(GroupVertices[Group],MATCH(Edges[[#This Row],[Vertex 1]],GroupVertices[Vertex],0)),1,1,"")</f>
        <v>2</v>
      </c>
      <c r="BC301" s="78" t="str">
        <f>REPLACE(INDEX(GroupVertices[Group],MATCH(Edges[[#This Row],[Vertex 2]],GroupVertices[Vertex],0)),1,1,"")</f>
        <v>2</v>
      </c>
      <c r="BD301" s="48">
        <v>2</v>
      </c>
      <c r="BE301" s="49">
        <v>7.6923076923076925</v>
      </c>
      <c r="BF301" s="48">
        <v>0</v>
      </c>
      <c r="BG301" s="49">
        <v>0</v>
      </c>
      <c r="BH301" s="48">
        <v>0</v>
      </c>
      <c r="BI301" s="49">
        <v>0</v>
      </c>
      <c r="BJ301" s="48">
        <v>24</v>
      </c>
      <c r="BK301" s="49">
        <v>92.3076923076923</v>
      </c>
      <c r="BL301" s="48">
        <v>26</v>
      </c>
    </row>
    <row r="302" spans="1:64" ht="15">
      <c r="A302" s="64" t="s">
        <v>312</v>
      </c>
      <c r="B302" s="64" t="s">
        <v>312</v>
      </c>
      <c r="C302" s="65" t="s">
        <v>2765</v>
      </c>
      <c r="D302" s="66">
        <v>10</v>
      </c>
      <c r="E302" s="67" t="s">
        <v>136</v>
      </c>
      <c r="F302" s="68">
        <v>6</v>
      </c>
      <c r="G302" s="65"/>
      <c r="H302" s="69"/>
      <c r="I302" s="70"/>
      <c r="J302" s="70"/>
      <c r="K302" s="34" t="s">
        <v>65</v>
      </c>
      <c r="L302" s="77">
        <v>302</v>
      </c>
      <c r="M302" s="77"/>
      <c r="N302" s="72"/>
      <c r="O302" s="79" t="s">
        <v>176</v>
      </c>
      <c r="P302" s="81">
        <v>43633.70584490741</v>
      </c>
      <c r="Q302" s="79" t="s">
        <v>452</v>
      </c>
      <c r="R302" s="79"/>
      <c r="S302" s="79"/>
      <c r="T302" s="79" t="s">
        <v>508</v>
      </c>
      <c r="U302" s="83" t="s">
        <v>521</v>
      </c>
      <c r="V302" s="83" t="s">
        <v>521</v>
      </c>
      <c r="W302" s="81">
        <v>43633.70584490741</v>
      </c>
      <c r="X302" s="83" t="s">
        <v>852</v>
      </c>
      <c r="Y302" s="79"/>
      <c r="Z302" s="79"/>
      <c r="AA302" s="85" t="s">
        <v>1080</v>
      </c>
      <c r="AB302" s="79"/>
      <c r="AC302" s="79" t="b">
        <v>0</v>
      </c>
      <c r="AD302" s="79">
        <v>32</v>
      </c>
      <c r="AE302" s="85" t="s">
        <v>1111</v>
      </c>
      <c r="AF302" s="79" t="b">
        <v>0</v>
      </c>
      <c r="AG302" s="79" t="s">
        <v>1119</v>
      </c>
      <c r="AH302" s="79"/>
      <c r="AI302" s="85" t="s">
        <v>1111</v>
      </c>
      <c r="AJ302" s="79" t="b">
        <v>0</v>
      </c>
      <c r="AK302" s="79">
        <v>12</v>
      </c>
      <c r="AL302" s="85" t="s">
        <v>1111</v>
      </c>
      <c r="AM302" s="79" t="s">
        <v>1127</v>
      </c>
      <c r="AN302" s="79" t="b">
        <v>0</v>
      </c>
      <c r="AO302" s="85" t="s">
        <v>1080</v>
      </c>
      <c r="AP302" s="79" t="s">
        <v>176</v>
      </c>
      <c r="AQ302" s="79">
        <v>0</v>
      </c>
      <c r="AR302" s="79">
        <v>0</v>
      </c>
      <c r="AS302" s="79"/>
      <c r="AT302" s="79"/>
      <c r="AU302" s="79"/>
      <c r="AV302" s="79"/>
      <c r="AW302" s="79"/>
      <c r="AX302" s="79"/>
      <c r="AY302" s="79"/>
      <c r="AZ302" s="79"/>
      <c r="BA302">
        <v>29</v>
      </c>
      <c r="BB302" s="78" t="str">
        <f>REPLACE(INDEX(GroupVertices[Group],MATCH(Edges[[#This Row],[Vertex 1]],GroupVertices[Vertex],0)),1,1,"")</f>
        <v>2</v>
      </c>
      <c r="BC302" s="78" t="str">
        <f>REPLACE(INDEX(GroupVertices[Group],MATCH(Edges[[#This Row],[Vertex 2]],GroupVertices[Vertex],0)),1,1,"")</f>
        <v>2</v>
      </c>
      <c r="BD302" s="48">
        <v>1</v>
      </c>
      <c r="BE302" s="49">
        <v>11.11111111111111</v>
      </c>
      <c r="BF302" s="48">
        <v>0</v>
      </c>
      <c r="BG302" s="49">
        <v>0</v>
      </c>
      <c r="BH302" s="48">
        <v>0</v>
      </c>
      <c r="BI302" s="49">
        <v>0</v>
      </c>
      <c r="BJ302" s="48">
        <v>8</v>
      </c>
      <c r="BK302" s="49">
        <v>88.88888888888889</v>
      </c>
      <c r="BL302" s="48">
        <v>9</v>
      </c>
    </row>
    <row r="303" spans="1:64" ht="15">
      <c r="A303" s="64" t="s">
        <v>312</v>
      </c>
      <c r="B303" s="64" t="s">
        <v>312</v>
      </c>
      <c r="C303" s="65" t="s">
        <v>2765</v>
      </c>
      <c r="D303" s="66">
        <v>10</v>
      </c>
      <c r="E303" s="67" t="s">
        <v>136</v>
      </c>
      <c r="F303" s="68">
        <v>6</v>
      </c>
      <c r="G303" s="65"/>
      <c r="H303" s="69"/>
      <c r="I303" s="70"/>
      <c r="J303" s="70"/>
      <c r="K303" s="34" t="s">
        <v>65</v>
      </c>
      <c r="L303" s="77">
        <v>303</v>
      </c>
      <c r="M303" s="77"/>
      <c r="N303" s="72"/>
      <c r="O303" s="79" t="s">
        <v>176</v>
      </c>
      <c r="P303" s="81">
        <v>43633.72626157408</v>
      </c>
      <c r="Q303" s="79" t="s">
        <v>453</v>
      </c>
      <c r="R303" s="79"/>
      <c r="S303" s="79"/>
      <c r="T303" s="79" t="s">
        <v>508</v>
      </c>
      <c r="U303" s="79"/>
      <c r="V303" s="83" t="s">
        <v>628</v>
      </c>
      <c r="W303" s="81">
        <v>43633.72626157408</v>
      </c>
      <c r="X303" s="83" t="s">
        <v>853</v>
      </c>
      <c r="Y303" s="79"/>
      <c r="Z303" s="79"/>
      <c r="AA303" s="85" t="s">
        <v>1081</v>
      </c>
      <c r="AB303" s="79"/>
      <c r="AC303" s="79" t="b">
        <v>0</v>
      </c>
      <c r="AD303" s="79">
        <v>17</v>
      </c>
      <c r="AE303" s="85" t="s">
        <v>1111</v>
      </c>
      <c r="AF303" s="79" t="b">
        <v>0</v>
      </c>
      <c r="AG303" s="79" t="s">
        <v>1119</v>
      </c>
      <c r="AH303" s="79"/>
      <c r="AI303" s="85" t="s">
        <v>1111</v>
      </c>
      <c r="AJ303" s="79" t="b">
        <v>0</v>
      </c>
      <c r="AK303" s="79">
        <v>3</v>
      </c>
      <c r="AL303" s="85" t="s">
        <v>1111</v>
      </c>
      <c r="AM303" s="79" t="s">
        <v>1127</v>
      </c>
      <c r="AN303" s="79" t="b">
        <v>0</v>
      </c>
      <c r="AO303" s="85" t="s">
        <v>1081</v>
      </c>
      <c r="AP303" s="79" t="s">
        <v>176</v>
      </c>
      <c r="AQ303" s="79">
        <v>0</v>
      </c>
      <c r="AR303" s="79">
        <v>0</v>
      </c>
      <c r="AS303" s="79"/>
      <c r="AT303" s="79"/>
      <c r="AU303" s="79"/>
      <c r="AV303" s="79"/>
      <c r="AW303" s="79"/>
      <c r="AX303" s="79"/>
      <c r="AY303" s="79"/>
      <c r="AZ303" s="79"/>
      <c r="BA303">
        <v>29</v>
      </c>
      <c r="BB303" s="78" t="str">
        <f>REPLACE(INDEX(GroupVertices[Group],MATCH(Edges[[#This Row],[Vertex 1]],GroupVertices[Vertex],0)),1,1,"")</f>
        <v>2</v>
      </c>
      <c r="BC303" s="78" t="str">
        <f>REPLACE(INDEX(GroupVertices[Group],MATCH(Edges[[#This Row],[Vertex 2]],GroupVertices[Vertex],0)),1,1,"")</f>
        <v>2</v>
      </c>
      <c r="BD303" s="48">
        <v>1</v>
      </c>
      <c r="BE303" s="49">
        <v>5.2631578947368425</v>
      </c>
      <c r="BF303" s="48">
        <v>0</v>
      </c>
      <c r="BG303" s="49">
        <v>0</v>
      </c>
      <c r="BH303" s="48">
        <v>0</v>
      </c>
      <c r="BI303" s="49">
        <v>0</v>
      </c>
      <c r="BJ303" s="48">
        <v>18</v>
      </c>
      <c r="BK303" s="49">
        <v>94.73684210526316</v>
      </c>
      <c r="BL303" s="48">
        <v>19</v>
      </c>
    </row>
    <row r="304" spans="1:64" ht="15">
      <c r="A304" s="64" t="s">
        <v>312</v>
      </c>
      <c r="B304" s="64" t="s">
        <v>312</v>
      </c>
      <c r="C304" s="65" t="s">
        <v>2765</v>
      </c>
      <c r="D304" s="66">
        <v>10</v>
      </c>
      <c r="E304" s="67" t="s">
        <v>136</v>
      </c>
      <c r="F304" s="68">
        <v>6</v>
      </c>
      <c r="G304" s="65"/>
      <c r="H304" s="69"/>
      <c r="I304" s="70"/>
      <c r="J304" s="70"/>
      <c r="K304" s="34" t="s">
        <v>65</v>
      </c>
      <c r="L304" s="77">
        <v>304</v>
      </c>
      <c r="M304" s="77"/>
      <c r="N304" s="72"/>
      <c r="O304" s="79" t="s">
        <v>176</v>
      </c>
      <c r="P304" s="81">
        <v>43634.2656712963</v>
      </c>
      <c r="Q304" s="79" t="s">
        <v>454</v>
      </c>
      <c r="R304" s="79"/>
      <c r="S304" s="79"/>
      <c r="T304" s="79" t="s">
        <v>508</v>
      </c>
      <c r="U304" s="79"/>
      <c r="V304" s="83" t="s">
        <v>628</v>
      </c>
      <c r="W304" s="81">
        <v>43634.2656712963</v>
      </c>
      <c r="X304" s="83" t="s">
        <v>854</v>
      </c>
      <c r="Y304" s="79"/>
      <c r="Z304" s="79"/>
      <c r="AA304" s="85" t="s">
        <v>1082</v>
      </c>
      <c r="AB304" s="79"/>
      <c r="AC304" s="79" t="b">
        <v>0</v>
      </c>
      <c r="AD304" s="79">
        <v>12</v>
      </c>
      <c r="AE304" s="85" t="s">
        <v>1111</v>
      </c>
      <c r="AF304" s="79" t="b">
        <v>0</v>
      </c>
      <c r="AG304" s="79" t="s">
        <v>1119</v>
      </c>
      <c r="AH304" s="79"/>
      <c r="AI304" s="85" t="s">
        <v>1111</v>
      </c>
      <c r="AJ304" s="79" t="b">
        <v>0</v>
      </c>
      <c r="AK304" s="79">
        <v>5</v>
      </c>
      <c r="AL304" s="85" t="s">
        <v>1111</v>
      </c>
      <c r="AM304" s="79" t="s">
        <v>1128</v>
      </c>
      <c r="AN304" s="79" t="b">
        <v>0</v>
      </c>
      <c r="AO304" s="85" t="s">
        <v>1082</v>
      </c>
      <c r="AP304" s="79" t="s">
        <v>176</v>
      </c>
      <c r="AQ304" s="79">
        <v>0</v>
      </c>
      <c r="AR304" s="79">
        <v>0</v>
      </c>
      <c r="AS304" s="79"/>
      <c r="AT304" s="79"/>
      <c r="AU304" s="79"/>
      <c r="AV304" s="79"/>
      <c r="AW304" s="79"/>
      <c r="AX304" s="79"/>
      <c r="AY304" s="79"/>
      <c r="AZ304" s="79"/>
      <c r="BA304">
        <v>29</v>
      </c>
      <c r="BB304" s="78" t="str">
        <f>REPLACE(INDEX(GroupVertices[Group],MATCH(Edges[[#This Row],[Vertex 1]],GroupVertices[Vertex],0)),1,1,"")</f>
        <v>2</v>
      </c>
      <c r="BC304" s="78" t="str">
        <f>REPLACE(INDEX(GroupVertices[Group],MATCH(Edges[[#This Row],[Vertex 2]],GroupVertices[Vertex],0)),1,1,"")</f>
        <v>2</v>
      </c>
      <c r="BD304" s="48">
        <v>1</v>
      </c>
      <c r="BE304" s="49">
        <v>2.6315789473684212</v>
      </c>
      <c r="BF304" s="48">
        <v>0</v>
      </c>
      <c r="BG304" s="49">
        <v>0</v>
      </c>
      <c r="BH304" s="48">
        <v>0</v>
      </c>
      <c r="BI304" s="49">
        <v>0</v>
      </c>
      <c r="BJ304" s="48">
        <v>37</v>
      </c>
      <c r="BK304" s="49">
        <v>97.36842105263158</v>
      </c>
      <c r="BL304" s="48">
        <v>38</v>
      </c>
    </row>
    <row r="305" spans="1:64" ht="15">
      <c r="A305" s="64" t="s">
        <v>312</v>
      </c>
      <c r="B305" s="64" t="s">
        <v>312</v>
      </c>
      <c r="C305" s="65" t="s">
        <v>2765</v>
      </c>
      <c r="D305" s="66">
        <v>10</v>
      </c>
      <c r="E305" s="67" t="s">
        <v>136</v>
      </c>
      <c r="F305" s="68">
        <v>6</v>
      </c>
      <c r="G305" s="65"/>
      <c r="H305" s="69"/>
      <c r="I305" s="70"/>
      <c r="J305" s="70"/>
      <c r="K305" s="34" t="s">
        <v>65</v>
      </c>
      <c r="L305" s="77">
        <v>305</v>
      </c>
      <c r="M305" s="77"/>
      <c r="N305" s="72"/>
      <c r="O305" s="79" t="s">
        <v>176</v>
      </c>
      <c r="P305" s="81">
        <v>43634.26803240741</v>
      </c>
      <c r="Q305" s="79" t="s">
        <v>455</v>
      </c>
      <c r="R305" s="79"/>
      <c r="S305" s="79"/>
      <c r="T305" s="79" t="s">
        <v>508</v>
      </c>
      <c r="U305" s="79"/>
      <c r="V305" s="83" t="s">
        <v>628</v>
      </c>
      <c r="W305" s="81">
        <v>43634.26803240741</v>
      </c>
      <c r="X305" s="83" t="s">
        <v>855</v>
      </c>
      <c r="Y305" s="79"/>
      <c r="Z305" s="79"/>
      <c r="AA305" s="85" t="s">
        <v>1083</v>
      </c>
      <c r="AB305" s="79"/>
      <c r="AC305" s="79" t="b">
        <v>0</v>
      </c>
      <c r="AD305" s="79">
        <v>21</v>
      </c>
      <c r="AE305" s="85" t="s">
        <v>1111</v>
      </c>
      <c r="AF305" s="79" t="b">
        <v>0</v>
      </c>
      <c r="AG305" s="79" t="s">
        <v>1119</v>
      </c>
      <c r="AH305" s="79"/>
      <c r="AI305" s="85" t="s">
        <v>1111</v>
      </c>
      <c r="AJ305" s="79" t="b">
        <v>0</v>
      </c>
      <c r="AK305" s="79">
        <v>5</v>
      </c>
      <c r="AL305" s="85" t="s">
        <v>1111</v>
      </c>
      <c r="AM305" s="79" t="s">
        <v>1128</v>
      </c>
      <c r="AN305" s="79" t="b">
        <v>0</v>
      </c>
      <c r="AO305" s="85" t="s">
        <v>1083</v>
      </c>
      <c r="AP305" s="79" t="s">
        <v>176</v>
      </c>
      <c r="AQ305" s="79">
        <v>0</v>
      </c>
      <c r="AR305" s="79">
        <v>0</v>
      </c>
      <c r="AS305" s="79"/>
      <c r="AT305" s="79"/>
      <c r="AU305" s="79"/>
      <c r="AV305" s="79"/>
      <c r="AW305" s="79"/>
      <c r="AX305" s="79"/>
      <c r="AY305" s="79"/>
      <c r="AZ305" s="79"/>
      <c r="BA305">
        <v>29</v>
      </c>
      <c r="BB305" s="78" t="str">
        <f>REPLACE(INDEX(GroupVertices[Group],MATCH(Edges[[#This Row],[Vertex 1]],GroupVertices[Vertex],0)),1,1,"")</f>
        <v>2</v>
      </c>
      <c r="BC305" s="78" t="str">
        <f>REPLACE(INDEX(GroupVertices[Group],MATCH(Edges[[#This Row],[Vertex 2]],GroupVertices[Vertex],0)),1,1,"")</f>
        <v>2</v>
      </c>
      <c r="BD305" s="48">
        <v>2</v>
      </c>
      <c r="BE305" s="49">
        <v>6.25</v>
      </c>
      <c r="BF305" s="48">
        <v>0</v>
      </c>
      <c r="BG305" s="49">
        <v>0</v>
      </c>
      <c r="BH305" s="48">
        <v>0</v>
      </c>
      <c r="BI305" s="49">
        <v>0</v>
      </c>
      <c r="BJ305" s="48">
        <v>30</v>
      </c>
      <c r="BK305" s="49">
        <v>93.75</v>
      </c>
      <c r="BL305" s="48">
        <v>32</v>
      </c>
    </row>
    <row r="306" spans="1:64" ht="15">
      <c r="A306" s="64" t="s">
        <v>312</v>
      </c>
      <c r="B306" s="64" t="s">
        <v>312</v>
      </c>
      <c r="C306" s="65" t="s">
        <v>2765</v>
      </c>
      <c r="D306" s="66">
        <v>10</v>
      </c>
      <c r="E306" s="67" t="s">
        <v>136</v>
      </c>
      <c r="F306" s="68">
        <v>6</v>
      </c>
      <c r="G306" s="65"/>
      <c r="H306" s="69"/>
      <c r="I306" s="70"/>
      <c r="J306" s="70"/>
      <c r="K306" s="34" t="s">
        <v>65</v>
      </c>
      <c r="L306" s="77">
        <v>306</v>
      </c>
      <c r="M306" s="77"/>
      <c r="N306" s="72"/>
      <c r="O306" s="79" t="s">
        <v>176</v>
      </c>
      <c r="P306" s="81">
        <v>43634.771828703706</v>
      </c>
      <c r="Q306" s="79" t="s">
        <v>456</v>
      </c>
      <c r="R306" s="83" t="s">
        <v>493</v>
      </c>
      <c r="S306" s="79" t="s">
        <v>504</v>
      </c>
      <c r="T306" s="79" t="s">
        <v>508</v>
      </c>
      <c r="U306" s="79"/>
      <c r="V306" s="83" t="s">
        <v>628</v>
      </c>
      <c r="W306" s="81">
        <v>43634.771828703706</v>
      </c>
      <c r="X306" s="83" t="s">
        <v>856</v>
      </c>
      <c r="Y306" s="79"/>
      <c r="Z306" s="79"/>
      <c r="AA306" s="85" t="s">
        <v>1084</v>
      </c>
      <c r="AB306" s="79"/>
      <c r="AC306" s="79" t="b">
        <v>0</v>
      </c>
      <c r="AD306" s="79">
        <v>8</v>
      </c>
      <c r="AE306" s="85" t="s">
        <v>1111</v>
      </c>
      <c r="AF306" s="79" t="b">
        <v>0</v>
      </c>
      <c r="AG306" s="79" t="s">
        <v>1119</v>
      </c>
      <c r="AH306" s="79"/>
      <c r="AI306" s="85" t="s">
        <v>1111</v>
      </c>
      <c r="AJ306" s="79" t="b">
        <v>0</v>
      </c>
      <c r="AK306" s="79">
        <v>5</v>
      </c>
      <c r="AL306" s="85" t="s">
        <v>1111</v>
      </c>
      <c r="AM306" s="79" t="s">
        <v>1128</v>
      </c>
      <c r="AN306" s="79" t="b">
        <v>0</v>
      </c>
      <c r="AO306" s="85" t="s">
        <v>1084</v>
      </c>
      <c r="AP306" s="79" t="s">
        <v>176</v>
      </c>
      <c r="AQ306" s="79">
        <v>0</v>
      </c>
      <c r="AR306" s="79">
        <v>0</v>
      </c>
      <c r="AS306" s="79"/>
      <c r="AT306" s="79"/>
      <c r="AU306" s="79"/>
      <c r="AV306" s="79"/>
      <c r="AW306" s="79"/>
      <c r="AX306" s="79"/>
      <c r="AY306" s="79"/>
      <c r="AZ306" s="79"/>
      <c r="BA306">
        <v>29</v>
      </c>
      <c r="BB306" s="78" t="str">
        <f>REPLACE(INDEX(GroupVertices[Group],MATCH(Edges[[#This Row],[Vertex 1]],GroupVertices[Vertex],0)),1,1,"")</f>
        <v>2</v>
      </c>
      <c r="BC306" s="78" t="str">
        <f>REPLACE(INDEX(GroupVertices[Group],MATCH(Edges[[#This Row],[Vertex 2]],GroupVertices[Vertex],0)),1,1,"")</f>
        <v>2</v>
      </c>
      <c r="BD306" s="48">
        <v>1</v>
      </c>
      <c r="BE306" s="49">
        <v>4.545454545454546</v>
      </c>
      <c r="BF306" s="48">
        <v>1</v>
      </c>
      <c r="BG306" s="49">
        <v>4.545454545454546</v>
      </c>
      <c r="BH306" s="48">
        <v>0</v>
      </c>
      <c r="BI306" s="49">
        <v>0</v>
      </c>
      <c r="BJ306" s="48">
        <v>20</v>
      </c>
      <c r="BK306" s="49">
        <v>90.9090909090909</v>
      </c>
      <c r="BL306" s="48">
        <v>22</v>
      </c>
    </row>
    <row r="307" spans="1:64" ht="15">
      <c r="A307" s="64" t="s">
        <v>312</v>
      </c>
      <c r="B307" s="64" t="s">
        <v>312</v>
      </c>
      <c r="C307" s="65" t="s">
        <v>2765</v>
      </c>
      <c r="D307" s="66">
        <v>10</v>
      </c>
      <c r="E307" s="67" t="s">
        <v>136</v>
      </c>
      <c r="F307" s="68">
        <v>6</v>
      </c>
      <c r="G307" s="65"/>
      <c r="H307" s="69"/>
      <c r="I307" s="70"/>
      <c r="J307" s="70"/>
      <c r="K307" s="34" t="s">
        <v>65</v>
      </c>
      <c r="L307" s="77">
        <v>307</v>
      </c>
      <c r="M307" s="77"/>
      <c r="N307" s="72"/>
      <c r="O307" s="79" t="s">
        <v>176</v>
      </c>
      <c r="P307" s="81">
        <v>43634.77373842592</v>
      </c>
      <c r="Q307" s="79" t="s">
        <v>457</v>
      </c>
      <c r="R307" s="79"/>
      <c r="S307" s="79"/>
      <c r="T307" s="79" t="s">
        <v>510</v>
      </c>
      <c r="U307" s="79"/>
      <c r="V307" s="83" t="s">
        <v>628</v>
      </c>
      <c r="W307" s="81">
        <v>43634.77373842592</v>
      </c>
      <c r="X307" s="83" t="s">
        <v>857</v>
      </c>
      <c r="Y307" s="79"/>
      <c r="Z307" s="79"/>
      <c r="AA307" s="85" t="s">
        <v>1085</v>
      </c>
      <c r="AB307" s="79"/>
      <c r="AC307" s="79" t="b">
        <v>0</v>
      </c>
      <c r="AD307" s="79">
        <v>19</v>
      </c>
      <c r="AE307" s="85" t="s">
        <v>1111</v>
      </c>
      <c r="AF307" s="79" t="b">
        <v>0</v>
      </c>
      <c r="AG307" s="79" t="s">
        <v>1119</v>
      </c>
      <c r="AH307" s="79"/>
      <c r="AI307" s="85" t="s">
        <v>1111</v>
      </c>
      <c r="AJ307" s="79" t="b">
        <v>0</v>
      </c>
      <c r="AK307" s="79">
        <v>13</v>
      </c>
      <c r="AL307" s="85" t="s">
        <v>1111</v>
      </c>
      <c r="AM307" s="79" t="s">
        <v>1128</v>
      </c>
      <c r="AN307" s="79" t="b">
        <v>0</v>
      </c>
      <c r="AO307" s="85" t="s">
        <v>1085</v>
      </c>
      <c r="AP307" s="79" t="s">
        <v>176</v>
      </c>
      <c r="AQ307" s="79">
        <v>0</v>
      </c>
      <c r="AR307" s="79">
        <v>0</v>
      </c>
      <c r="AS307" s="79"/>
      <c r="AT307" s="79"/>
      <c r="AU307" s="79"/>
      <c r="AV307" s="79"/>
      <c r="AW307" s="79"/>
      <c r="AX307" s="79"/>
      <c r="AY307" s="79"/>
      <c r="AZ307" s="79"/>
      <c r="BA307">
        <v>29</v>
      </c>
      <c r="BB307" s="78" t="str">
        <f>REPLACE(INDEX(GroupVertices[Group],MATCH(Edges[[#This Row],[Vertex 1]],GroupVertices[Vertex],0)),1,1,"")</f>
        <v>2</v>
      </c>
      <c r="BC307" s="78" t="str">
        <f>REPLACE(INDEX(GroupVertices[Group],MATCH(Edges[[#This Row],[Vertex 2]],GroupVertices[Vertex],0)),1,1,"")</f>
        <v>2</v>
      </c>
      <c r="BD307" s="48">
        <v>0</v>
      </c>
      <c r="BE307" s="49">
        <v>0</v>
      </c>
      <c r="BF307" s="48">
        <v>1</v>
      </c>
      <c r="BG307" s="49">
        <v>3.8461538461538463</v>
      </c>
      <c r="BH307" s="48">
        <v>0</v>
      </c>
      <c r="BI307" s="49">
        <v>0</v>
      </c>
      <c r="BJ307" s="48">
        <v>25</v>
      </c>
      <c r="BK307" s="49">
        <v>96.15384615384616</v>
      </c>
      <c r="BL307" s="48">
        <v>26</v>
      </c>
    </row>
    <row r="308" spans="1:64" ht="15">
      <c r="A308" s="64" t="s">
        <v>312</v>
      </c>
      <c r="B308" s="64" t="s">
        <v>312</v>
      </c>
      <c r="C308" s="65" t="s">
        <v>2765</v>
      </c>
      <c r="D308" s="66">
        <v>10</v>
      </c>
      <c r="E308" s="67" t="s">
        <v>136</v>
      </c>
      <c r="F308" s="68">
        <v>6</v>
      </c>
      <c r="G308" s="65"/>
      <c r="H308" s="69"/>
      <c r="I308" s="70"/>
      <c r="J308" s="70"/>
      <c r="K308" s="34" t="s">
        <v>65</v>
      </c>
      <c r="L308" s="77">
        <v>308</v>
      </c>
      <c r="M308" s="77"/>
      <c r="N308" s="72"/>
      <c r="O308" s="79" t="s">
        <v>176</v>
      </c>
      <c r="P308" s="81">
        <v>43634.84206018518</v>
      </c>
      <c r="Q308" s="79" t="s">
        <v>458</v>
      </c>
      <c r="R308" s="79"/>
      <c r="S308" s="79"/>
      <c r="T308" s="79" t="s">
        <v>508</v>
      </c>
      <c r="U308" s="79"/>
      <c r="V308" s="83" t="s">
        <v>628</v>
      </c>
      <c r="W308" s="81">
        <v>43634.84206018518</v>
      </c>
      <c r="X308" s="83" t="s">
        <v>858</v>
      </c>
      <c r="Y308" s="79"/>
      <c r="Z308" s="79"/>
      <c r="AA308" s="85" t="s">
        <v>1086</v>
      </c>
      <c r="AB308" s="79"/>
      <c r="AC308" s="79" t="b">
        <v>0</v>
      </c>
      <c r="AD308" s="79">
        <v>14</v>
      </c>
      <c r="AE308" s="85" t="s">
        <v>1111</v>
      </c>
      <c r="AF308" s="79" t="b">
        <v>0</v>
      </c>
      <c r="AG308" s="79" t="s">
        <v>1119</v>
      </c>
      <c r="AH308" s="79"/>
      <c r="AI308" s="85" t="s">
        <v>1111</v>
      </c>
      <c r="AJ308" s="79" t="b">
        <v>0</v>
      </c>
      <c r="AK308" s="79">
        <v>4</v>
      </c>
      <c r="AL308" s="85" t="s">
        <v>1111</v>
      </c>
      <c r="AM308" s="79" t="s">
        <v>1128</v>
      </c>
      <c r="AN308" s="79" t="b">
        <v>0</v>
      </c>
      <c r="AO308" s="85" t="s">
        <v>1086</v>
      </c>
      <c r="AP308" s="79" t="s">
        <v>176</v>
      </c>
      <c r="AQ308" s="79">
        <v>0</v>
      </c>
      <c r="AR308" s="79">
        <v>0</v>
      </c>
      <c r="AS308" s="79"/>
      <c r="AT308" s="79"/>
      <c r="AU308" s="79"/>
      <c r="AV308" s="79"/>
      <c r="AW308" s="79"/>
      <c r="AX308" s="79"/>
      <c r="AY308" s="79"/>
      <c r="AZ308" s="79"/>
      <c r="BA308">
        <v>29</v>
      </c>
      <c r="BB308" s="78" t="str">
        <f>REPLACE(INDEX(GroupVertices[Group],MATCH(Edges[[#This Row],[Vertex 1]],GroupVertices[Vertex],0)),1,1,"")</f>
        <v>2</v>
      </c>
      <c r="BC308" s="78" t="str">
        <f>REPLACE(INDEX(GroupVertices[Group],MATCH(Edges[[#This Row],[Vertex 2]],GroupVertices[Vertex],0)),1,1,"")</f>
        <v>2</v>
      </c>
      <c r="BD308" s="48">
        <v>1</v>
      </c>
      <c r="BE308" s="49">
        <v>3.125</v>
      </c>
      <c r="BF308" s="48">
        <v>0</v>
      </c>
      <c r="BG308" s="49">
        <v>0</v>
      </c>
      <c r="BH308" s="48">
        <v>0</v>
      </c>
      <c r="BI308" s="49">
        <v>0</v>
      </c>
      <c r="BJ308" s="48">
        <v>31</v>
      </c>
      <c r="BK308" s="49">
        <v>96.875</v>
      </c>
      <c r="BL308" s="48">
        <v>32</v>
      </c>
    </row>
    <row r="309" spans="1:64" ht="15">
      <c r="A309" s="64" t="s">
        <v>312</v>
      </c>
      <c r="B309" s="64" t="s">
        <v>312</v>
      </c>
      <c r="C309" s="65" t="s">
        <v>2765</v>
      </c>
      <c r="D309" s="66">
        <v>10</v>
      </c>
      <c r="E309" s="67" t="s">
        <v>136</v>
      </c>
      <c r="F309" s="68">
        <v>6</v>
      </c>
      <c r="G309" s="65"/>
      <c r="H309" s="69"/>
      <c r="I309" s="70"/>
      <c r="J309" s="70"/>
      <c r="K309" s="34" t="s">
        <v>65</v>
      </c>
      <c r="L309" s="77">
        <v>309</v>
      </c>
      <c r="M309" s="77"/>
      <c r="N309" s="72"/>
      <c r="O309" s="79" t="s">
        <v>176</v>
      </c>
      <c r="P309" s="81">
        <v>43635.042905092596</v>
      </c>
      <c r="Q309" s="79" t="s">
        <v>459</v>
      </c>
      <c r="R309" s="79"/>
      <c r="S309" s="79"/>
      <c r="T309" s="79" t="s">
        <v>508</v>
      </c>
      <c r="U309" s="79"/>
      <c r="V309" s="83" t="s">
        <v>628</v>
      </c>
      <c r="W309" s="81">
        <v>43635.042905092596</v>
      </c>
      <c r="X309" s="83" t="s">
        <v>859</v>
      </c>
      <c r="Y309" s="79"/>
      <c r="Z309" s="79"/>
      <c r="AA309" s="85" t="s">
        <v>1087</v>
      </c>
      <c r="AB309" s="79"/>
      <c r="AC309" s="79" t="b">
        <v>0</v>
      </c>
      <c r="AD309" s="79">
        <v>6</v>
      </c>
      <c r="AE309" s="85" t="s">
        <v>1111</v>
      </c>
      <c r="AF309" s="79" t="b">
        <v>0</v>
      </c>
      <c r="AG309" s="79" t="s">
        <v>1119</v>
      </c>
      <c r="AH309" s="79"/>
      <c r="AI309" s="85" t="s">
        <v>1111</v>
      </c>
      <c r="AJ309" s="79" t="b">
        <v>0</v>
      </c>
      <c r="AK309" s="79">
        <v>1</v>
      </c>
      <c r="AL309" s="85" t="s">
        <v>1111</v>
      </c>
      <c r="AM309" s="79" t="s">
        <v>1128</v>
      </c>
      <c r="AN309" s="79" t="b">
        <v>0</v>
      </c>
      <c r="AO309" s="85" t="s">
        <v>1087</v>
      </c>
      <c r="AP309" s="79" t="s">
        <v>176</v>
      </c>
      <c r="AQ309" s="79">
        <v>0</v>
      </c>
      <c r="AR309" s="79">
        <v>0</v>
      </c>
      <c r="AS309" s="79"/>
      <c r="AT309" s="79"/>
      <c r="AU309" s="79"/>
      <c r="AV309" s="79"/>
      <c r="AW309" s="79"/>
      <c r="AX309" s="79"/>
      <c r="AY309" s="79"/>
      <c r="AZ309" s="79"/>
      <c r="BA309">
        <v>29</v>
      </c>
      <c r="BB309" s="78" t="str">
        <f>REPLACE(INDEX(GroupVertices[Group],MATCH(Edges[[#This Row],[Vertex 1]],GroupVertices[Vertex],0)),1,1,"")</f>
        <v>2</v>
      </c>
      <c r="BC309" s="78" t="str">
        <f>REPLACE(INDEX(GroupVertices[Group],MATCH(Edges[[#This Row],[Vertex 2]],GroupVertices[Vertex],0)),1,1,"")</f>
        <v>2</v>
      </c>
      <c r="BD309" s="48">
        <v>2</v>
      </c>
      <c r="BE309" s="49">
        <v>33.333333333333336</v>
      </c>
      <c r="BF309" s="48">
        <v>0</v>
      </c>
      <c r="BG309" s="49">
        <v>0</v>
      </c>
      <c r="BH309" s="48">
        <v>0</v>
      </c>
      <c r="BI309" s="49">
        <v>0</v>
      </c>
      <c r="BJ309" s="48">
        <v>4</v>
      </c>
      <c r="BK309" s="49">
        <v>66.66666666666667</v>
      </c>
      <c r="BL309" s="48">
        <v>6</v>
      </c>
    </row>
    <row r="310" spans="1:64" ht="15">
      <c r="A310" s="64" t="s">
        <v>312</v>
      </c>
      <c r="B310" s="64" t="s">
        <v>312</v>
      </c>
      <c r="C310" s="65" t="s">
        <v>2765</v>
      </c>
      <c r="D310" s="66">
        <v>10</v>
      </c>
      <c r="E310" s="67" t="s">
        <v>136</v>
      </c>
      <c r="F310" s="68">
        <v>6</v>
      </c>
      <c r="G310" s="65"/>
      <c r="H310" s="69"/>
      <c r="I310" s="70"/>
      <c r="J310" s="70"/>
      <c r="K310" s="34" t="s">
        <v>65</v>
      </c>
      <c r="L310" s="77">
        <v>310</v>
      </c>
      <c r="M310" s="77"/>
      <c r="N310" s="72"/>
      <c r="O310" s="79" t="s">
        <v>176</v>
      </c>
      <c r="P310" s="81">
        <v>43635.56135416667</v>
      </c>
      <c r="Q310" s="79" t="s">
        <v>460</v>
      </c>
      <c r="R310" s="79"/>
      <c r="S310" s="79"/>
      <c r="T310" s="79" t="s">
        <v>508</v>
      </c>
      <c r="U310" s="79"/>
      <c r="V310" s="83" t="s">
        <v>628</v>
      </c>
      <c r="W310" s="81">
        <v>43635.56135416667</v>
      </c>
      <c r="X310" s="83" t="s">
        <v>860</v>
      </c>
      <c r="Y310" s="79"/>
      <c r="Z310" s="79"/>
      <c r="AA310" s="85" t="s">
        <v>1088</v>
      </c>
      <c r="AB310" s="79"/>
      <c r="AC310" s="79" t="b">
        <v>0</v>
      </c>
      <c r="AD310" s="79">
        <v>45</v>
      </c>
      <c r="AE310" s="85" t="s">
        <v>1111</v>
      </c>
      <c r="AF310" s="79" t="b">
        <v>0</v>
      </c>
      <c r="AG310" s="79" t="s">
        <v>1119</v>
      </c>
      <c r="AH310" s="79"/>
      <c r="AI310" s="85" t="s">
        <v>1111</v>
      </c>
      <c r="AJ310" s="79" t="b">
        <v>0</v>
      </c>
      <c r="AK310" s="79">
        <v>22</v>
      </c>
      <c r="AL310" s="85" t="s">
        <v>1111</v>
      </c>
      <c r="AM310" s="79" t="s">
        <v>1128</v>
      </c>
      <c r="AN310" s="79" t="b">
        <v>0</v>
      </c>
      <c r="AO310" s="85" t="s">
        <v>1088</v>
      </c>
      <c r="AP310" s="79" t="s">
        <v>176</v>
      </c>
      <c r="AQ310" s="79">
        <v>0</v>
      </c>
      <c r="AR310" s="79">
        <v>0</v>
      </c>
      <c r="AS310" s="79"/>
      <c r="AT310" s="79"/>
      <c r="AU310" s="79"/>
      <c r="AV310" s="79"/>
      <c r="AW310" s="79"/>
      <c r="AX310" s="79"/>
      <c r="AY310" s="79"/>
      <c r="AZ310" s="79"/>
      <c r="BA310">
        <v>29</v>
      </c>
      <c r="BB310" s="78" t="str">
        <f>REPLACE(INDEX(GroupVertices[Group],MATCH(Edges[[#This Row],[Vertex 1]],GroupVertices[Vertex],0)),1,1,"")</f>
        <v>2</v>
      </c>
      <c r="BC310" s="78" t="str">
        <f>REPLACE(INDEX(GroupVertices[Group],MATCH(Edges[[#This Row],[Vertex 2]],GroupVertices[Vertex],0)),1,1,"")</f>
        <v>2</v>
      </c>
      <c r="BD310" s="48">
        <v>4</v>
      </c>
      <c r="BE310" s="49">
        <v>7.6923076923076925</v>
      </c>
      <c r="BF310" s="48">
        <v>1</v>
      </c>
      <c r="BG310" s="49">
        <v>1.9230769230769231</v>
      </c>
      <c r="BH310" s="48">
        <v>0</v>
      </c>
      <c r="BI310" s="49">
        <v>0</v>
      </c>
      <c r="BJ310" s="48">
        <v>47</v>
      </c>
      <c r="BK310" s="49">
        <v>90.38461538461539</v>
      </c>
      <c r="BL310" s="48">
        <v>52</v>
      </c>
    </row>
    <row r="311" spans="1:64" ht="15">
      <c r="A311" s="64" t="s">
        <v>312</v>
      </c>
      <c r="B311" s="64" t="s">
        <v>312</v>
      </c>
      <c r="C311" s="65" t="s">
        <v>2765</v>
      </c>
      <c r="D311" s="66">
        <v>10</v>
      </c>
      <c r="E311" s="67" t="s">
        <v>136</v>
      </c>
      <c r="F311" s="68">
        <v>6</v>
      </c>
      <c r="G311" s="65"/>
      <c r="H311" s="69"/>
      <c r="I311" s="70"/>
      <c r="J311" s="70"/>
      <c r="K311" s="34" t="s">
        <v>65</v>
      </c>
      <c r="L311" s="77">
        <v>311</v>
      </c>
      <c r="M311" s="77"/>
      <c r="N311" s="72"/>
      <c r="O311" s="79" t="s">
        <v>176</v>
      </c>
      <c r="P311" s="81">
        <v>43635.564097222225</v>
      </c>
      <c r="Q311" s="79" t="s">
        <v>461</v>
      </c>
      <c r="R311" s="79"/>
      <c r="S311" s="79"/>
      <c r="T311" s="79" t="s">
        <v>517</v>
      </c>
      <c r="U311" s="79"/>
      <c r="V311" s="83" t="s">
        <v>628</v>
      </c>
      <c r="W311" s="81">
        <v>43635.564097222225</v>
      </c>
      <c r="X311" s="83" t="s">
        <v>861</v>
      </c>
      <c r="Y311" s="79"/>
      <c r="Z311" s="79"/>
      <c r="AA311" s="85" t="s">
        <v>1089</v>
      </c>
      <c r="AB311" s="79"/>
      <c r="AC311" s="79" t="b">
        <v>0</v>
      </c>
      <c r="AD311" s="79">
        <v>23</v>
      </c>
      <c r="AE311" s="85" t="s">
        <v>1111</v>
      </c>
      <c r="AF311" s="79" t="b">
        <v>0</v>
      </c>
      <c r="AG311" s="79" t="s">
        <v>1119</v>
      </c>
      <c r="AH311" s="79"/>
      <c r="AI311" s="85" t="s">
        <v>1111</v>
      </c>
      <c r="AJ311" s="79" t="b">
        <v>0</v>
      </c>
      <c r="AK311" s="79">
        <v>17</v>
      </c>
      <c r="AL311" s="85" t="s">
        <v>1111</v>
      </c>
      <c r="AM311" s="79" t="s">
        <v>1128</v>
      </c>
      <c r="AN311" s="79" t="b">
        <v>0</v>
      </c>
      <c r="AO311" s="85" t="s">
        <v>1089</v>
      </c>
      <c r="AP311" s="79" t="s">
        <v>176</v>
      </c>
      <c r="AQ311" s="79">
        <v>0</v>
      </c>
      <c r="AR311" s="79">
        <v>0</v>
      </c>
      <c r="AS311" s="79"/>
      <c r="AT311" s="79"/>
      <c r="AU311" s="79"/>
      <c r="AV311" s="79"/>
      <c r="AW311" s="79"/>
      <c r="AX311" s="79"/>
      <c r="AY311" s="79"/>
      <c r="AZ311" s="79"/>
      <c r="BA311">
        <v>29</v>
      </c>
      <c r="BB311" s="78" t="str">
        <f>REPLACE(INDEX(GroupVertices[Group],MATCH(Edges[[#This Row],[Vertex 1]],GroupVertices[Vertex],0)),1,1,"")</f>
        <v>2</v>
      </c>
      <c r="BC311" s="78" t="str">
        <f>REPLACE(INDEX(GroupVertices[Group],MATCH(Edges[[#This Row],[Vertex 2]],GroupVertices[Vertex],0)),1,1,"")</f>
        <v>2</v>
      </c>
      <c r="BD311" s="48">
        <v>1</v>
      </c>
      <c r="BE311" s="49">
        <v>2.6315789473684212</v>
      </c>
      <c r="BF311" s="48">
        <v>1</v>
      </c>
      <c r="BG311" s="49">
        <v>2.6315789473684212</v>
      </c>
      <c r="BH311" s="48">
        <v>0</v>
      </c>
      <c r="BI311" s="49">
        <v>0</v>
      </c>
      <c r="BJ311" s="48">
        <v>36</v>
      </c>
      <c r="BK311" s="49">
        <v>94.73684210526316</v>
      </c>
      <c r="BL311" s="48">
        <v>38</v>
      </c>
    </row>
    <row r="312" spans="1:64" ht="15">
      <c r="A312" s="64" t="s">
        <v>312</v>
      </c>
      <c r="B312" s="64" t="s">
        <v>312</v>
      </c>
      <c r="C312" s="65" t="s">
        <v>2765</v>
      </c>
      <c r="D312" s="66">
        <v>10</v>
      </c>
      <c r="E312" s="67" t="s">
        <v>136</v>
      </c>
      <c r="F312" s="68">
        <v>6</v>
      </c>
      <c r="G312" s="65"/>
      <c r="H312" s="69"/>
      <c r="I312" s="70"/>
      <c r="J312" s="70"/>
      <c r="K312" s="34" t="s">
        <v>65</v>
      </c>
      <c r="L312" s="77">
        <v>312</v>
      </c>
      <c r="M312" s="77"/>
      <c r="N312" s="72"/>
      <c r="O312" s="79" t="s">
        <v>176</v>
      </c>
      <c r="P312" s="81">
        <v>43635.567094907405</v>
      </c>
      <c r="Q312" s="79" t="s">
        <v>462</v>
      </c>
      <c r="R312" s="83" t="s">
        <v>493</v>
      </c>
      <c r="S312" s="79" t="s">
        <v>504</v>
      </c>
      <c r="T312" s="79" t="s">
        <v>508</v>
      </c>
      <c r="U312" s="79"/>
      <c r="V312" s="83" t="s">
        <v>628</v>
      </c>
      <c r="W312" s="81">
        <v>43635.567094907405</v>
      </c>
      <c r="X312" s="83" t="s">
        <v>862</v>
      </c>
      <c r="Y312" s="79"/>
      <c r="Z312" s="79"/>
      <c r="AA312" s="85" t="s">
        <v>1090</v>
      </c>
      <c r="AB312" s="79"/>
      <c r="AC312" s="79" t="b">
        <v>0</v>
      </c>
      <c r="AD312" s="79">
        <v>3</v>
      </c>
      <c r="AE312" s="85" t="s">
        <v>1111</v>
      </c>
      <c r="AF312" s="79" t="b">
        <v>0</v>
      </c>
      <c r="AG312" s="79" t="s">
        <v>1119</v>
      </c>
      <c r="AH312" s="79"/>
      <c r="AI312" s="85" t="s">
        <v>1111</v>
      </c>
      <c r="AJ312" s="79" t="b">
        <v>0</v>
      </c>
      <c r="AK312" s="79">
        <v>1</v>
      </c>
      <c r="AL312" s="85" t="s">
        <v>1111</v>
      </c>
      <c r="AM312" s="79" t="s">
        <v>1128</v>
      </c>
      <c r="AN312" s="79" t="b">
        <v>0</v>
      </c>
      <c r="AO312" s="85" t="s">
        <v>1090</v>
      </c>
      <c r="AP312" s="79" t="s">
        <v>176</v>
      </c>
      <c r="AQ312" s="79">
        <v>0</v>
      </c>
      <c r="AR312" s="79">
        <v>0</v>
      </c>
      <c r="AS312" s="79"/>
      <c r="AT312" s="79"/>
      <c r="AU312" s="79"/>
      <c r="AV312" s="79"/>
      <c r="AW312" s="79"/>
      <c r="AX312" s="79"/>
      <c r="AY312" s="79"/>
      <c r="AZ312" s="79"/>
      <c r="BA312">
        <v>29</v>
      </c>
      <c r="BB312" s="78" t="str">
        <f>REPLACE(INDEX(GroupVertices[Group],MATCH(Edges[[#This Row],[Vertex 1]],GroupVertices[Vertex],0)),1,1,"")</f>
        <v>2</v>
      </c>
      <c r="BC312" s="78" t="str">
        <f>REPLACE(INDEX(GroupVertices[Group],MATCH(Edges[[#This Row],[Vertex 2]],GroupVertices[Vertex],0)),1,1,"")</f>
        <v>2</v>
      </c>
      <c r="BD312" s="48">
        <v>1</v>
      </c>
      <c r="BE312" s="49">
        <v>6.25</v>
      </c>
      <c r="BF312" s="48">
        <v>1</v>
      </c>
      <c r="BG312" s="49">
        <v>6.25</v>
      </c>
      <c r="BH312" s="48">
        <v>0</v>
      </c>
      <c r="BI312" s="49">
        <v>0</v>
      </c>
      <c r="BJ312" s="48">
        <v>14</v>
      </c>
      <c r="BK312" s="49">
        <v>87.5</v>
      </c>
      <c r="BL312" s="48">
        <v>16</v>
      </c>
    </row>
    <row r="313" spans="1:64" ht="15">
      <c r="A313" s="64" t="s">
        <v>312</v>
      </c>
      <c r="B313" s="64" t="s">
        <v>312</v>
      </c>
      <c r="C313" s="65" t="s">
        <v>2765</v>
      </c>
      <c r="D313" s="66">
        <v>10</v>
      </c>
      <c r="E313" s="67" t="s">
        <v>136</v>
      </c>
      <c r="F313" s="68">
        <v>6</v>
      </c>
      <c r="G313" s="65"/>
      <c r="H313" s="69"/>
      <c r="I313" s="70"/>
      <c r="J313" s="70"/>
      <c r="K313" s="34" t="s">
        <v>65</v>
      </c>
      <c r="L313" s="77">
        <v>313</v>
      </c>
      <c r="M313" s="77"/>
      <c r="N313" s="72"/>
      <c r="O313" s="79" t="s">
        <v>176</v>
      </c>
      <c r="P313" s="81">
        <v>43635.56883101852</v>
      </c>
      <c r="Q313" s="79" t="s">
        <v>463</v>
      </c>
      <c r="R313" s="79"/>
      <c r="S313" s="79"/>
      <c r="T313" s="79" t="s">
        <v>508</v>
      </c>
      <c r="U313" s="83" t="s">
        <v>532</v>
      </c>
      <c r="V313" s="83" t="s">
        <v>532</v>
      </c>
      <c r="W313" s="81">
        <v>43635.56883101852</v>
      </c>
      <c r="X313" s="83" t="s">
        <v>863</v>
      </c>
      <c r="Y313" s="79"/>
      <c r="Z313" s="79"/>
      <c r="AA313" s="85" t="s">
        <v>1091</v>
      </c>
      <c r="AB313" s="79"/>
      <c r="AC313" s="79" t="b">
        <v>0</v>
      </c>
      <c r="AD313" s="79">
        <v>38</v>
      </c>
      <c r="AE313" s="85" t="s">
        <v>1111</v>
      </c>
      <c r="AF313" s="79" t="b">
        <v>0</v>
      </c>
      <c r="AG313" s="79" t="s">
        <v>1119</v>
      </c>
      <c r="AH313" s="79"/>
      <c r="AI313" s="85" t="s">
        <v>1111</v>
      </c>
      <c r="AJ313" s="79" t="b">
        <v>0</v>
      </c>
      <c r="AK313" s="79">
        <v>13</v>
      </c>
      <c r="AL313" s="85" t="s">
        <v>1111</v>
      </c>
      <c r="AM313" s="79" t="s">
        <v>1128</v>
      </c>
      <c r="AN313" s="79" t="b">
        <v>0</v>
      </c>
      <c r="AO313" s="85" t="s">
        <v>1091</v>
      </c>
      <c r="AP313" s="79" t="s">
        <v>176</v>
      </c>
      <c r="AQ313" s="79">
        <v>0</v>
      </c>
      <c r="AR313" s="79">
        <v>0</v>
      </c>
      <c r="AS313" s="79"/>
      <c r="AT313" s="79"/>
      <c r="AU313" s="79"/>
      <c r="AV313" s="79"/>
      <c r="AW313" s="79"/>
      <c r="AX313" s="79"/>
      <c r="AY313" s="79"/>
      <c r="AZ313" s="79"/>
      <c r="BA313">
        <v>29</v>
      </c>
      <c r="BB313" s="78" t="str">
        <f>REPLACE(INDEX(GroupVertices[Group],MATCH(Edges[[#This Row],[Vertex 1]],GroupVertices[Vertex],0)),1,1,"")</f>
        <v>2</v>
      </c>
      <c r="BC313" s="78" t="str">
        <f>REPLACE(INDEX(GroupVertices[Group],MATCH(Edges[[#This Row],[Vertex 2]],GroupVertices[Vertex],0)),1,1,"")</f>
        <v>2</v>
      </c>
      <c r="BD313" s="48">
        <v>1</v>
      </c>
      <c r="BE313" s="49">
        <v>6.666666666666667</v>
      </c>
      <c r="BF313" s="48">
        <v>0</v>
      </c>
      <c r="BG313" s="49">
        <v>0</v>
      </c>
      <c r="BH313" s="48">
        <v>0</v>
      </c>
      <c r="BI313" s="49">
        <v>0</v>
      </c>
      <c r="BJ313" s="48">
        <v>14</v>
      </c>
      <c r="BK313" s="49">
        <v>93.33333333333333</v>
      </c>
      <c r="BL313" s="48">
        <v>15</v>
      </c>
    </row>
    <row r="314" spans="1:64" ht="15">
      <c r="A314" s="64" t="s">
        <v>312</v>
      </c>
      <c r="B314" s="64" t="s">
        <v>312</v>
      </c>
      <c r="C314" s="65" t="s">
        <v>2765</v>
      </c>
      <c r="D314" s="66">
        <v>10</v>
      </c>
      <c r="E314" s="67" t="s">
        <v>136</v>
      </c>
      <c r="F314" s="68">
        <v>6</v>
      </c>
      <c r="G314" s="65"/>
      <c r="H314" s="69"/>
      <c r="I314" s="70"/>
      <c r="J314" s="70"/>
      <c r="K314" s="34" t="s">
        <v>65</v>
      </c>
      <c r="L314" s="77">
        <v>314</v>
      </c>
      <c r="M314" s="77"/>
      <c r="N314" s="72"/>
      <c r="O314" s="79" t="s">
        <v>176</v>
      </c>
      <c r="P314" s="81">
        <v>43635.57849537037</v>
      </c>
      <c r="Q314" s="79" t="s">
        <v>464</v>
      </c>
      <c r="R314" s="79"/>
      <c r="S314" s="79"/>
      <c r="T314" s="79" t="s">
        <v>508</v>
      </c>
      <c r="U314" s="83" t="s">
        <v>533</v>
      </c>
      <c r="V314" s="83" t="s">
        <v>533</v>
      </c>
      <c r="W314" s="81">
        <v>43635.57849537037</v>
      </c>
      <c r="X314" s="83" t="s">
        <v>864</v>
      </c>
      <c r="Y314" s="79"/>
      <c r="Z314" s="79"/>
      <c r="AA314" s="85" t="s">
        <v>1092</v>
      </c>
      <c r="AB314" s="79"/>
      <c r="AC314" s="79" t="b">
        <v>0</v>
      </c>
      <c r="AD314" s="79">
        <v>8</v>
      </c>
      <c r="AE314" s="85" t="s">
        <v>1111</v>
      </c>
      <c r="AF314" s="79" t="b">
        <v>0</v>
      </c>
      <c r="AG314" s="79" t="s">
        <v>1119</v>
      </c>
      <c r="AH314" s="79"/>
      <c r="AI314" s="85" t="s">
        <v>1111</v>
      </c>
      <c r="AJ314" s="79" t="b">
        <v>0</v>
      </c>
      <c r="AK314" s="79">
        <v>2</v>
      </c>
      <c r="AL314" s="85" t="s">
        <v>1111</v>
      </c>
      <c r="AM314" s="79" t="s">
        <v>1128</v>
      </c>
      <c r="AN314" s="79" t="b">
        <v>0</v>
      </c>
      <c r="AO314" s="85" t="s">
        <v>1092</v>
      </c>
      <c r="AP314" s="79" t="s">
        <v>176</v>
      </c>
      <c r="AQ314" s="79">
        <v>0</v>
      </c>
      <c r="AR314" s="79">
        <v>0</v>
      </c>
      <c r="AS314" s="79"/>
      <c r="AT314" s="79"/>
      <c r="AU314" s="79"/>
      <c r="AV314" s="79"/>
      <c r="AW314" s="79"/>
      <c r="AX314" s="79"/>
      <c r="AY314" s="79"/>
      <c r="AZ314" s="79"/>
      <c r="BA314">
        <v>29</v>
      </c>
      <c r="BB314" s="78" t="str">
        <f>REPLACE(INDEX(GroupVertices[Group],MATCH(Edges[[#This Row],[Vertex 1]],GroupVertices[Vertex],0)),1,1,"")</f>
        <v>2</v>
      </c>
      <c r="BC314" s="78" t="str">
        <f>REPLACE(INDEX(GroupVertices[Group],MATCH(Edges[[#This Row],[Vertex 2]],GroupVertices[Vertex],0)),1,1,"")</f>
        <v>2</v>
      </c>
      <c r="BD314" s="48">
        <v>2</v>
      </c>
      <c r="BE314" s="49">
        <v>8.333333333333334</v>
      </c>
      <c r="BF314" s="48">
        <v>0</v>
      </c>
      <c r="BG314" s="49">
        <v>0</v>
      </c>
      <c r="BH314" s="48">
        <v>0</v>
      </c>
      <c r="BI314" s="49">
        <v>0</v>
      </c>
      <c r="BJ314" s="48">
        <v>22</v>
      </c>
      <c r="BK314" s="49">
        <v>91.66666666666667</v>
      </c>
      <c r="BL314" s="48">
        <v>24</v>
      </c>
    </row>
    <row r="315" spans="1:64" ht="15">
      <c r="A315" s="64" t="s">
        <v>312</v>
      </c>
      <c r="B315" s="64" t="s">
        <v>312</v>
      </c>
      <c r="C315" s="65" t="s">
        <v>2765</v>
      </c>
      <c r="D315" s="66">
        <v>10</v>
      </c>
      <c r="E315" s="67" t="s">
        <v>136</v>
      </c>
      <c r="F315" s="68">
        <v>6</v>
      </c>
      <c r="G315" s="65"/>
      <c r="H315" s="69"/>
      <c r="I315" s="70"/>
      <c r="J315" s="70"/>
      <c r="K315" s="34" t="s">
        <v>65</v>
      </c>
      <c r="L315" s="77">
        <v>315</v>
      </c>
      <c r="M315" s="77"/>
      <c r="N315" s="72"/>
      <c r="O315" s="79" t="s">
        <v>176</v>
      </c>
      <c r="P315" s="81">
        <v>43635.60666666667</v>
      </c>
      <c r="Q315" s="79" t="s">
        <v>465</v>
      </c>
      <c r="R315" s="83" t="s">
        <v>494</v>
      </c>
      <c r="S315" s="79" t="s">
        <v>500</v>
      </c>
      <c r="T315" s="79" t="s">
        <v>508</v>
      </c>
      <c r="U315" s="79"/>
      <c r="V315" s="83" t="s">
        <v>628</v>
      </c>
      <c r="W315" s="81">
        <v>43635.60666666667</v>
      </c>
      <c r="X315" s="83" t="s">
        <v>865</v>
      </c>
      <c r="Y315" s="79"/>
      <c r="Z315" s="79"/>
      <c r="AA315" s="85" t="s">
        <v>1093</v>
      </c>
      <c r="AB315" s="79"/>
      <c r="AC315" s="79" t="b">
        <v>0</v>
      </c>
      <c r="AD315" s="79">
        <v>16</v>
      </c>
      <c r="AE315" s="85" t="s">
        <v>1111</v>
      </c>
      <c r="AF315" s="79" t="b">
        <v>1</v>
      </c>
      <c r="AG315" s="79" t="s">
        <v>1119</v>
      </c>
      <c r="AH315" s="79"/>
      <c r="AI315" s="85" t="s">
        <v>1122</v>
      </c>
      <c r="AJ315" s="79" t="b">
        <v>0</v>
      </c>
      <c r="AK315" s="79">
        <v>5</v>
      </c>
      <c r="AL315" s="85" t="s">
        <v>1111</v>
      </c>
      <c r="AM315" s="79" t="s">
        <v>1127</v>
      </c>
      <c r="AN315" s="79" t="b">
        <v>0</v>
      </c>
      <c r="AO315" s="85" t="s">
        <v>1093</v>
      </c>
      <c r="AP315" s="79" t="s">
        <v>176</v>
      </c>
      <c r="AQ315" s="79">
        <v>0</v>
      </c>
      <c r="AR315" s="79">
        <v>0</v>
      </c>
      <c r="AS315" s="79"/>
      <c r="AT315" s="79"/>
      <c r="AU315" s="79"/>
      <c r="AV315" s="79"/>
      <c r="AW315" s="79"/>
      <c r="AX315" s="79"/>
      <c r="AY315" s="79"/>
      <c r="AZ315" s="79"/>
      <c r="BA315">
        <v>29</v>
      </c>
      <c r="BB315" s="78" t="str">
        <f>REPLACE(INDEX(GroupVertices[Group],MATCH(Edges[[#This Row],[Vertex 1]],GroupVertices[Vertex],0)),1,1,"")</f>
        <v>2</v>
      </c>
      <c r="BC315" s="78" t="str">
        <f>REPLACE(INDEX(GroupVertices[Group],MATCH(Edges[[#This Row],[Vertex 2]],GroupVertices[Vertex],0)),1,1,"")</f>
        <v>2</v>
      </c>
      <c r="BD315" s="48">
        <v>1</v>
      </c>
      <c r="BE315" s="49">
        <v>2.2222222222222223</v>
      </c>
      <c r="BF315" s="48">
        <v>2</v>
      </c>
      <c r="BG315" s="49">
        <v>4.444444444444445</v>
      </c>
      <c r="BH315" s="48">
        <v>0</v>
      </c>
      <c r="BI315" s="49">
        <v>0</v>
      </c>
      <c r="BJ315" s="48">
        <v>42</v>
      </c>
      <c r="BK315" s="49">
        <v>93.33333333333333</v>
      </c>
      <c r="BL315" s="48">
        <v>45</v>
      </c>
    </row>
    <row r="316" spans="1:64" ht="15">
      <c r="A316" s="64" t="s">
        <v>312</v>
      </c>
      <c r="B316" s="64" t="s">
        <v>312</v>
      </c>
      <c r="C316" s="65" t="s">
        <v>2765</v>
      </c>
      <c r="D316" s="66">
        <v>10</v>
      </c>
      <c r="E316" s="67" t="s">
        <v>136</v>
      </c>
      <c r="F316" s="68">
        <v>6</v>
      </c>
      <c r="G316" s="65"/>
      <c r="H316" s="69"/>
      <c r="I316" s="70"/>
      <c r="J316" s="70"/>
      <c r="K316" s="34" t="s">
        <v>65</v>
      </c>
      <c r="L316" s="77">
        <v>316</v>
      </c>
      <c r="M316" s="77"/>
      <c r="N316" s="72"/>
      <c r="O316" s="79" t="s">
        <v>176</v>
      </c>
      <c r="P316" s="81">
        <v>43635.60789351852</v>
      </c>
      <c r="Q316" s="79" t="s">
        <v>466</v>
      </c>
      <c r="R316" s="79"/>
      <c r="S316" s="79"/>
      <c r="T316" s="79" t="s">
        <v>508</v>
      </c>
      <c r="U316" s="79"/>
      <c r="V316" s="83" t="s">
        <v>628</v>
      </c>
      <c r="W316" s="81">
        <v>43635.60789351852</v>
      </c>
      <c r="X316" s="83" t="s">
        <v>866</v>
      </c>
      <c r="Y316" s="79"/>
      <c r="Z316" s="79"/>
      <c r="AA316" s="85" t="s">
        <v>1094</v>
      </c>
      <c r="AB316" s="79"/>
      <c r="AC316" s="79" t="b">
        <v>0</v>
      </c>
      <c r="AD316" s="79">
        <v>9</v>
      </c>
      <c r="AE316" s="85" t="s">
        <v>1111</v>
      </c>
      <c r="AF316" s="79" t="b">
        <v>0</v>
      </c>
      <c r="AG316" s="79" t="s">
        <v>1119</v>
      </c>
      <c r="AH316" s="79"/>
      <c r="AI316" s="85" t="s">
        <v>1111</v>
      </c>
      <c r="AJ316" s="79" t="b">
        <v>0</v>
      </c>
      <c r="AK316" s="79">
        <v>6</v>
      </c>
      <c r="AL316" s="85" t="s">
        <v>1111</v>
      </c>
      <c r="AM316" s="79" t="s">
        <v>1127</v>
      </c>
      <c r="AN316" s="79" t="b">
        <v>0</v>
      </c>
      <c r="AO316" s="85" t="s">
        <v>1094</v>
      </c>
      <c r="AP316" s="79" t="s">
        <v>176</v>
      </c>
      <c r="AQ316" s="79">
        <v>0</v>
      </c>
      <c r="AR316" s="79">
        <v>0</v>
      </c>
      <c r="AS316" s="79"/>
      <c r="AT316" s="79"/>
      <c r="AU316" s="79"/>
      <c r="AV316" s="79"/>
      <c r="AW316" s="79"/>
      <c r="AX316" s="79"/>
      <c r="AY316" s="79"/>
      <c r="AZ316" s="79"/>
      <c r="BA316">
        <v>29</v>
      </c>
      <c r="BB316" s="78" t="str">
        <f>REPLACE(INDEX(GroupVertices[Group],MATCH(Edges[[#This Row],[Vertex 1]],GroupVertices[Vertex],0)),1,1,"")</f>
        <v>2</v>
      </c>
      <c r="BC316" s="78" t="str">
        <f>REPLACE(INDEX(GroupVertices[Group],MATCH(Edges[[#This Row],[Vertex 2]],GroupVertices[Vertex],0)),1,1,"")</f>
        <v>2</v>
      </c>
      <c r="BD316" s="48">
        <v>0</v>
      </c>
      <c r="BE316" s="49">
        <v>0</v>
      </c>
      <c r="BF316" s="48">
        <v>1</v>
      </c>
      <c r="BG316" s="49">
        <v>5.555555555555555</v>
      </c>
      <c r="BH316" s="48">
        <v>0</v>
      </c>
      <c r="BI316" s="49">
        <v>0</v>
      </c>
      <c r="BJ316" s="48">
        <v>17</v>
      </c>
      <c r="BK316" s="49">
        <v>94.44444444444444</v>
      </c>
      <c r="BL316" s="48">
        <v>18</v>
      </c>
    </row>
    <row r="317" spans="1:64" ht="15">
      <c r="A317" s="64" t="s">
        <v>312</v>
      </c>
      <c r="B317" s="64" t="s">
        <v>312</v>
      </c>
      <c r="C317" s="65" t="s">
        <v>2765</v>
      </c>
      <c r="D317" s="66">
        <v>10</v>
      </c>
      <c r="E317" s="67" t="s">
        <v>136</v>
      </c>
      <c r="F317" s="68">
        <v>6</v>
      </c>
      <c r="G317" s="65"/>
      <c r="H317" s="69"/>
      <c r="I317" s="70"/>
      <c r="J317" s="70"/>
      <c r="K317" s="34" t="s">
        <v>65</v>
      </c>
      <c r="L317" s="77">
        <v>317</v>
      </c>
      <c r="M317" s="77"/>
      <c r="N317" s="72"/>
      <c r="O317" s="79" t="s">
        <v>176</v>
      </c>
      <c r="P317" s="81">
        <v>43635.608611111114</v>
      </c>
      <c r="Q317" s="79" t="s">
        <v>467</v>
      </c>
      <c r="R317" s="79"/>
      <c r="S317" s="79"/>
      <c r="T317" s="79" t="s">
        <v>508</v>
      </c>
      <c r="U317" s="79"/>
      <c r="V317" s="83" t="s">
        <v>628</v>
      </c>
      <c r="W317" s="81">
        <v>43635.608611111114</v>
      </c>
      <c r="X317" s="83" t="s">
        <v>867</v>
      </c>
      <c r="Y317" s="79"/>
      <c r="Z317" s="79"/>
      <c r="AA317" s="85" t="s">
        <v>1095</v>
      </c>
      <c r="AB317" s="79"/>
      <c r="AC317" s="79" t="b">
        <v>0</v>
      </c>
      <c r="AD317" s="79">
        <v>10</v>
      </c>
      <c r="AE317" s="85" t="s">
        <v>1111</v>
      </c>
      <c r="AF317" s="79" t="b">
        <v>0</v>
      </c>
      <c r="AG317" s="79" t="s">
        <v>1119</v>
      </c>
      <c r="AH317" s="79"/>
      <c r="AI317" s="85" t="s">
        <v>1111</v>
      </c>
      <c r="AJ317" s="79" t="b">
        <v>0</v>
      </c>
      <c r="AK317" s="79">
        <v>3</v>
      </c>
      <c r="AL317" s="85" t="s">
        <v>1111</v>
      </c>
      <c r="AM317" s="79" t="s">
        <v>1127</v>
      </c>
      <c r="AN317" s="79" t="b">
        <v>0</v>
      </c>
      <c r="AO317" s="85" t="s">
        <v>1095</v>
      </c>
      <c r="AP317" s="79" t="s">
        <v>176</v>
      </c>
      <c r="AQ317" s="79">
        <v>0</v>
      </c>
      <c r="AR317" s="79">
        <v>0</v>
      </c>
      <c r="AS317" s="79"/>
      <c r="AT317" s="79"/>
      <c r="AU317" s="79"/>
      <c r="AV317" s="79"/>
      <c r="AW317" s="79"/>
      <c r="AX317" s="79"/>
      <c r="AY317" s="79"/>
      <c r="AZ317" s="79"/>
      <c r="BA317">
        <v>29</v>
      </c>
      <c r="BB317" s="78" t="str">
        <f>REPLACE(INDEX(GroupVertices[Group],MATCH(Edges[[#This Row],[Vertex 1]],GroupVertices[Vertex],0)),1,1,"")</f>
        <v>2</v>
      </c>
      <c r="BC317" s="78" t="str">
        <f>REPLACE(INDEX(GroupVertices[Group],MATCH(Edges[[#This Row],[Vertex 2]],GroupVertices[Vertex],0)),1,1,"")</f>
        <v>2</v>
      </c>
      <c r="BD317" s="48">
        <v>0</v>
      </c>
      <c r="BE317" s="49">
        <v>0</v>
      </c>
      <c r="BF317" s="48">
        <v>1</v>
      </c>
      <c r="BG317" s="49">
        <v>3.4482758620689653</v>
      </c>
      <c r="BH317" s="48">
        <v>0</v>
      </c>
      <c r="BI317" s="49">
        <v>0</v>
      </c>
      <c r="BJ317" s="48">
        <v>28</v>
      </c>
      <c r="BK317" s="49">
        <v>96.55172413793103</v>
      </c>
      <c r="BL317" s="48">
        <v>29</v>
      </c>
    </row>
    <row r="318" spans="1:64" ht="15">
      <c r="A318" s="64" t="s">
        <v>312</v>
      </c>
      <c r="B318" s="64" t="s">
        <v>312</v>
      </c>
      <c r="C318" s="65" t="s">
        <v>2765</v>
      </c>
      <c r="D318" s="66">
        <v>10</v>
      </c>
      <c r="E318" s="67" t="s">
        <v>136</v>
      </c>
      <c r="F318" s="68">
        <v>6</v>
      </c>
      <c r="G318" s="65"/>
      <c r="H318" s="69"/>
      <c r="I318" s="70"/>
      <c r="J318" s="70"/>
      <c r="K318" s="34" t="s">
        <v>65</v>
      </c>
      <c r="L318" s="77">
        <v>318</v>
      </c>
      <c r="M318" s="77"/>
      <c r="N318" s="72"/>
      <c r="O318" s="79" t="s">
        <v>176</v>
      </c>
      <c r="P318" s="81">
        <v>43635.61275462963</v>
      </c>
      <c r="Q318" s="79" t="s">
        <v>468</v>
      </c>
      <c r="R318" s="79"/>
      <c r="S318" s="79"/>
      <c r="T318" s="79" t="s">
        <v>508</v>
      </c>
      <c r="U318" s="79"/>
      <c r="V318" s="83" t="s">
        <v>628</v>
      </c>
      <c r="W318" s="81">
        <v>43635.61275462963</v>
      </c>
      <c r="X318" s="83" t="s">
        <v>868</v>
      </c>
      <c r="Y318" s="79"/>
      <c r="Z318" s="79"/>
      <c r="AA318" s="85" t="s">
        <v>1096</v>
      </c>
      <c r="AB318" s="79"/>
      <c r="AC318" s="79" t="b">
        <v>0</v>
      </c>
      <c r="AD318" s="79">
        <v>3</v>
      </c>
      <c r="AE318" s="85" t="s">
        <v>1111</v>
      </c>
      <c r="AF318" s="79" t="b">
        <v>0</v>
      </c>
      <c r="AG318" s="79" t="s">
        <v>1119</v>
      </c>
      <c r="AH318" s="79"/>
      <c r="AI318" s="85" t="s">
        <v>1111</v>
      </c>
      <c r="AJ318" s="79" t="b">
        <v>0</v>
      </c>
      <c r="AK318" s="79">
        <v>0</v>
      </c>
      <c r="AL318" s="85" t="s">
        <v>1111</v>
      </c>
      <c r="AM318" s="79" t="s">
        <v>1127</v>
      </c>
      <c r="AN318" s="79" t="b">
        <v>0</v>
      </c>
      <c r="AO318" s="85" t="s">
        <v>1096</v>
      </c>
      <c r="AP318" s="79" t="s">
        <v>176</v>
      </c>
      <c r="AQ318" s="79">
        <v>0</v>
      </c>
      <c r="AR318" s="79">
        <v>0</v>
      </c>
      <c r="AS318" s="79"/>
      <c r="AT318" s="79"/>
      <c r="AU318" s="79"/>
      <c r="AV318" s="79"/>
      <c r="AW318" s="79"/>
      <c r="AX318" s="79"/>
      <c r="AY318" s="79"/>
      <c r="AZ318" s="79"/>
      <c r="BA318">
        <v>29</v>
      </c>
      <c r="BB318" s="78" t="str">
        <f>REPLACE(INDEX(GroupVertices[Group],MATCH(Edges[[#This Row],[Vertex 1]],GroupVertices[Vertex],0)),1,1,"")</f>
        <v>2</v>
      </c>
      <c r="BC318" s="78" t="str">
        <f>REPLACE(INDEX(GroupVertices[Group],MATCH(Edges[[#This Row],[Vertex 2]],GroupVertices[Vertex],0)),1,1,"")</f>
        <v>2</v>
      </c>
      <c r="BD318" s="48">
        <v>2</v>
      </c>
      <c r="BE318" s="49">
        <v>6.25</v>
      </c>
      <c r="BF318" s="48">
        <v>1</v>
      </c>
      <c r="BG318" s="49">
        <v>3.125</v>
      </c>
      <c r="BH318" s="48">
        <v>0</v>
      </c>
      <c r="BI318" s="49">
        <v>0</v>
      </c>
      <c r="BJ318" s="48">
        <v>29</v>
      </c>
      <c r="BK318" s="49">
        <v>90.625</v>
      </c>
      <c r="BL318" s="48">
        <v>32</v>
      </c>
    </row>
    <row r="319" spans="1:64" ht="15">
      <c r="A319" s="64" t="s">
        <v>312</v>
      </c>
      <c r="B319" s="64" t="s">
        <v>312</v>
      </c>
      <c r="C319" s="65" t="s">
        <v>2765</v>
      </c>
      <c r="D319" s="66">
        <v>10</v>
      </c>
      <c r="E319" s="67" t="s">
        <v>136</v>
      </c>
      <c r="F319" s="68">
        <v>6</v>
      </c>
      <c r="G319" s="65"/>
      <c r="H319" s="69"/>
      <c r="I319" s="70"/>
      <c r="J319" s="70"/>
      <c r="K319" s="34" t="s">
        <v>65</v>
      </c>
      <c r="L319" s="77">
        <v>319</v>
      </c>
      <c r="M319" s="77"/>
      <c r="N319" s="72"/>
      <c r="O319" s="79" t="s">
        <v>176</v>
      </c>
      <c r="P319" s="81">
        <v>43635.618796296294</v>
      </c>
      <c r="Q319" s="79" t="s">
        <v>469</v>
      </c>
      <c r="R319" s="79"/>
      <c r="S319" s="79"/>
      <c r="T319" s="79" t="s">
        <v>508</v>
      </c>
      <c r="U319" s="79"/>
      <c r="V319" s="83" t="s">
        <v>628</v>
      </c>
      <c r="W319" s="81">
        <v>43635.618796296294</v>
      </c>
      <c r="X319" s="83" t="s">
        <v>869</v>
      </c>
      <c r="Y319" s="79"/>
      <c r="Z319" s="79"/>
      <c r="AA319" s="85" t="s">
        <v>1097</v>
      </c>
      <c r="AB319" s="79"/>
      <c r="AC319" s="79" t="b">
        <v>0</v>
      </c>
      <c r="AD319" s="79">
        <v>74</v>
      </c>
      <c r="AE319" s="85" t="s">
        <v>1111</v>
      </c>
      <c r="AF319" s="79" t="b">
        <v>0</v>
      </c>
      <c r="AG319" s="79" t="s">
        <v>1119</v>
      </c>
      <c r="AH319" s="79"/>
      <c r="AI319" s="85" t="s">
        <v>1111</v>
      </c>
      <c r="AJ319" s="79" t="b">
        <v>0</v>
      </c>
      <c r="AK319" s="79">
        <v>35</v>
      </c>
      <c r="AL319" s="85" t="s">
        <v>1111</v>
      </c>
      <c r="AM319" s="79" t="s">
        <v>1127</v>
      </c>
      <c r="AN319" s="79" t="b">
        <v>0</v>
      </c>
      <c r="AO319" s="85" t="s">
        <v>1097</v>
      </c>
      <c r="AP319" s="79" t="s">
        <v>176</v>
      </c>
      <c r="AQ319" s="79">
        <v>0</v>
      </c>
      <c r="AR319" s="79">
        <v>0</v>
      </c>
      <c r="AS319" s="79"/>
      <c r="AT319" s="79"/>
      <c r="AU319" s="79"/>
      <c r="AV319" s="79"/>
      <c r="AW319" s="79"/>
      <c r="AX319" s="79"/>
      <c r="AY319" s="79"/>
      <c r="AZ319" s="79"/>
      <c r="BA319">
        <v>29</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37</v>
      </c>
      <c r="BK319" s="49">
        <v>100</v>
      </c>
      <c r="BL319" s="48">
        <v>37</v>
      </c>
    </row>
    <row r="320" spans="1:64" ht="15">
      <c r="A320" s="64" t="s">
        <v>312</v>
      </c>
      <c r="B320" s="64" t="s">
        <v>312</v>
      </c>
      <c r="C320" s="65" t="s">
        <v>2765</v>
      </c>
      <c r="D320" s="66">
        <v>10</v>
      </c>
      <c r="E320" s="67" t="s">
        <v>136</v>
      </c>
      <c r="F320" s="68">
        <v>6</v>
      </c>
      <c r="G320" s="65"/>
      <c r="H320" s="69"/>
      <c r="I320" s="70"/>
      <c r="J320" s="70"/>
      <c r="K320" s="34" t="s">
        <v>65</v>
      </c>
      <c r="L320" s="77">
        <v>320</v>
      </c>
      <c r="M320" s="77"/>
      <c r="N320" s="72"/>
      <c r="O320" s="79" t="s">
        <v>176</v>
      </c>
      <c r="P320" s="81">
        <v>43635.64709490741</v>
      </c>
      <c r="Q320" s="79" t="s">
        <v>470</v>
      </c>
      <c r="R320" s="79"/>
      <c r="S320" s="79"/>
      <c r="T320" s="79" t="s">
        <v>508</v>
      </c>
      <c r="U320" s="79"/>
      <c r="V320" s="83" t="s">
        <v>628</v>
      </c>
      <c r="W320" s="81">
        <v>43635.64709490741</v>
      </c>
      <c r="X320" s="83" t="s">
        <v>870</v>
      </c>
      <c r="Y320" s="79"/>
      <c r="Z320" s="79"/>
      <c r="AA320" s="85" t="s">
        <v>1098</v>
      </c>
      <c r="AB320" s="79"/>
      <c r="AC320" s="79" t="b">
        <v>0</v>
      </c>
      <c r="AD320" s="79">
        <v>23</v>
      </c>
      <c r="AE320" s="85" t="s">
        <v>1111</v>
      </c>
      <c r="AF320" s="79" t="b">
        <v>0</v>
      </c>
      <c r="AG320" s="79" t="s">
        <v>1119</v>
      </c>
      <c r="AH320" s="79"/>
      <c r="AI320" s="85" t="s">
        <v>1111</v>
      </c>
      <c r="AJ320" s="79" t="b">
        <v>0</v>
      </c>
      <c r="AK320" s="79">
        <v>11</v>
      </c>
      <c r="AL320" s="85" t="s">
        <v>1111</v>
      </c>
      <c r="AM320" s="79" t="s">
        <v>1128</v>
      </c>
      <c r="AN320" s="79" t="b">
        <v>0</v>
      </c>
      <c r="AO320" s="85" t="s">
        <v>1098</v>
      </c>
      <c r="AP320" s="79" t="s">
        <v>176</v>
      </c>
      <c r="AQ320" s="79">
        <v>0</v>
      </c>
      <c r="AR320" s="79">
        <v>0</v>
      </c>
      <c r="AS320" s="79"/>
      <c r="AT320" s="79"/>
      <c r="AU320" s="79"/>
      <c r="AV320" s="79"/>
      <c r="AW320" s="79"/>
      <c r="AX320" s="79"/>
      <c r="AY320" s="79"/>
      <c r="AZ320" s="79"/>
      <c r="BA320">
        <v>29</v>
      </c>
      <c r="BB320" s="78" t="str">
        <f>REPLACE(INDEX(GroupVertices[Group],MATCH(Edges[[#This Row],[Vertex 1]],GroupVertices[Vertex],0)),1,1,"")</f>
        <v>2</v>
      </c>
      <c r="BC320" s="78" t="str">
        <f>REPLACE(INDEX(GroupVertices[Group],MATCH(Edges[[#This Row],[Vertex 2]],GroupVertices[Vertex],0)),1,1,"")</f>
        <v>2</v>
      </c>
      <c r="BD320" s="48">
        <v>3</v>
      </c>
      <c r="BE320" s="49">
        <v>11.11111111111111</v>
      </c>
      <c r="BF320" s="48">
        <v>2</v>
      </c>
      <c r="BG320" s="49">
        <v>7.407407407407407</v>
      </c>
      <c r="BH320" s="48">
        <v>0</v>
      </c>
      <c r="BI320" s="49">
        <v>0</v>
      </c>
      <c r="BJ320" s="48">
        <v>22</v>
      </c>
      <c r="BK320" s="49">
        <v>81.48148148148148</v>
      </c>
      <c r="BL320" s="48">
        <v>27</v>
      </c>
    </row>
    <row r="321" spans="1:64" ht="15">
      <c r="A321" s="64" t="s">
        <v>312</v>
      </c>
      <c r="B321" s="64" t="s">
        <v>312</v>
      </c>
      <c r="C321" s="65" t="s">
        <v>2765</v>
      </c>
      <c r="D321" s="66">
        <v>10</v>
      </c>
      <c r="E321" s="67" t="s">
        <v>136</v>
      </c>
      <c r="F321" s="68">
        <v>6</v>
      </c>
      <c r="G321" s="65"/>
      <c r="H321" s="69"/>
      <c r="I321" s="70"/>
      <c r="J321" s="70"/>
      <c r="K321" s="34" t="s">
        <v>65</v>
      </c>
      <c r="L321" s="77">
        <v>321</v>
      </c>
      <c r="M321" s="77"/>
      <c r="N321" s="72"/>
      <c r="O321" s="79" t="s">
        <v>176</v>
      </c>
      <c r="P321" s="81">
        <v>43635.660833333335</v>
      </c>
      <c r="Q321" s="79" t="s">
        <v>471</v>
      </c>
      <c r="R321" s="79"/>
      <c r="S321" s="79"/>
      <c r="T321" s="79" t="s">
        <v>508</v>
      </c>
      <c r="U321" s="79"/>
      <c r="V321" s="83" t="s">
        <v>628</v>
      </c>
      <c r="W321" s="81">
        <v>43635.660833333335</v>
      </c>
      <c r="X321" s="83" t="s">
        <v>871</v>
      </c>
      <c r="Y321" s="79"/>
      <c r="Z321" s="79"/>
      <c r="AA321" s="85" t="s">
        <v>1099</v>
      </c>
      <c r="AB321" s="79"/>
      <c r="AC321" s="79" t="b">
        <v>0</v>
      </c>
      <c r="AD321" s="79">
        <v>30</v>
      </c>
      <c r="AE321" s="85" t="s">
        <v>1111</v>
      </c>
      <c r="AF321" s="79" t="b">
        <v>0</v>
      </c>
      <c r="AG321" s="79" t="s">
        <v>1119</v>
      </c>
      <c r="AH321" s="79"/>
      <c r="AI321" s="85" t="s">
        <v>1111</v>
      </c>
      <c r="AJ321" s="79" t="b">
        <v>0</v>
      </c>
      <c r="AK321" s="79">
        <v>23</v>
      </c>
      <c r="AL321" s="85" t="s">
        <v>1111</v>
      </c>
      <c r="AM321" s="79" t="s">
        <v>1127</v>
      </c>
      <c r="AN321" s="79" t="b">
        <v>0</v>
      </c>
      <c r="AO321" s="85" t="s">
        <v>1099</v>
      </c>
      <c r="AP321" s="79" t="s">
        <v>176</v>
      </c>
      <c r="AQ321" s="79">
        <v>0</v>
      </c>
      <c r="AR321" s="79">
        <v>0</v>
      </c>
      <c r="AS321" s="79"/>
      <c r="AT321" s="79"/>
      <c r="AU321" s="79"/>
      <c r="AV321" s="79"/>
      <c r="AW321" s="79"/>
      <c r="AX321" s="79"/>
      <c r="AY321" s="79"/>
      <c r="AZ321" s="79"/>
      <c r="BA321">
        <v>29</v>
      </c>
      <c r="BB321" s="78" t="str">
        <f>REPLACE(INDEX(GroupVertices[Group],MATCH(Edges[[#This Row],[Vertex 1]],GroupVertices[Vertex],0)),1,1,"")</f>
        <v>2</v>
      </c>
      <c r="BC321" s="78" t="str">
        <f>REPLACE(INDEX(GroupVertices[Group],MATCH(Edges[[#This Row],[Vertex 2]],GroupVertices[Vertex],0)),1,1,"")</f>
        <v>2</v>
      </c>
      <c r="BD321" s="48">
        <v>1</v>
      </c>
      <c r="BE321" s="49">
        <v>8.333333333333334</v>
      </c>
      <c r="BF321" s="48">
        <v>0</v>
      </c>
      <c r="BG321" s="49">
        <v>0</v>
      </c>
      <c r="BH321" s="48">
        <v>0</v>
      </c>
      <c r="BI321" s="49">
        <v>0</v>
      </c>
      <c r="BJ321" s="48">
        <v>11</v>
      </c>
      <c r="BK321" s="49">
        <v>91.66666666666667</v>
      </c>
      <c r="BL321" s="48">
        <v>12</v>
      </c>
    </row>
    <row r="322" spans="1:64" ht="15">
      <c r="A322" s="64" t="s">
        <v>312</v>
      </c>
      <c r="B322" s="64" t="s">
        <v>312</v>
      </c>
      <c r="C322" s="65" t="s">
        <v>2765</v>
      </c>
      <c r="D322" s="66">
        <v>10</v>
      </c>
      <c r="E322" s="67" t="s">
        <v>136</v>
      </c>
      <c r="F322" s="68">
        <v>6</v>
      </c>
      <c r="G322" s="65"/>
      <c r="H322" s="69"/>
      <c r="I322" s="70"/>
      <c r="J322" s="70"/>
      <c r="K322" s="34" t="s">
        <v>65</v>
      </c>
      <c r="L322" s="77">
        <v>322</v>
      </c>
      <c r="M322" s="77"/>
      <c r="N322" s="72"/>
      <c r="O322" s="79" t="s">
        <v>176</v>
      </c>
      <c r="P322" s="81">
        <v>43635.681597222225</v>
      </c>
      <c r="Q322" s="79" t="s">
        <v>472</v>
      </c>
      <c r="R322" s="79"/>
      <c r="S322" s="79"/>
      <c r="T322" s="79" t="s">
        <v>508</v>
      </c>
      <c r="U322" s="79"/>
      <c r="V322" s="83" t="s">
        <v>628</v>
      </c>
      <c r="W322" s="81">
        <v>43635.681597222225</v>
      </c>
      <c r="X322" s="83" t="s">
        <v>872</v>
      </c>
      <c r="Y322" s="79"/>
      <c r="Z322" s="79"/>
      <c r="AA322" s="85" t="s">
        <v>1100</v>
      </c>
      <c r="AB322" s="79"/>
      <c r="AC322" s="79" t="b">
        <v>0</v>
      </c>
      <c r="AD322" s="79">
        <v>22</v>
      </c>
      <c r="AE322" s="85" t="s">
        <v>1111</v>
      </c>
      <c r="AF322" s="79" t="b">
        <v>0</v>
      </c>
      <c r="AG322" s="79" t="s">
        <v>1119</v>
      </c>
      <c r="AH322" s="79"/>
      <c r="AI322" s="85" t="s">
        <v>1111</v>
      </c>
      <c r="AJ322" s="79" t="b">
        <v>0</v>
      </c>
      <c r="AK322" s="79">
        <v>5</v>
      </c>
      <c r="AL322" s="85" t="s">
        <v>1111</v>
      </c>
      <c r="AM322" s="79" t="s">
        <v>1127</v>
      </c>
      <c r="AN322" s="79" t="b">
        <v>0</v>
      </c>
      <c r="AO322" s="85" t="s">
        <v>1100</v>
      </c>
      <c r="AP322" s="79" t="s">
        <v>176</v>
      </c>
      <c r="AQ322" s="79">
        <v>0</v>
      </c>
      <c r="AR322" s="79">
        <v>0</v>
      </c>
      <c r="AS322" s="79"/>
      <c r="AT322" s="79"/>
      <c r="AU322" s="79"/>
      <c r="AV322" s="79"/>
      <c r="AW322" s="79"/>
      <c r="AX322" s="79"/>
      <c r="AY322" s="79"/>
      <c r="AZ322" s="79"/>
      <c r="BA322">
        <v>29</v>
      </c>
      <c r="BB322" s="78" t="str">
        <f>REPLACE(INDEX(GroupVertices[Group],MATCH(Edges[[#This Row],[Vertex 1]],GroupVertices[Vertex],0)),1,1,"")</f>
        <v>2</v>
      </c>
      <c r="BC322" s="78" t="str">
        <f>REPLACE(INDEX(GroupVertices[Group],MATCH(Edges[[#This Row],[Vertex 2]],GroupVertices[Vertex],0)),1,1,"")</f>
        <v>2</v>
      </c>
      <c r="BD322" s="48">
        <v>0</v>
      </c>
      <c r="BE322" s="49">
        <v>0</v>
      </c>
      <c r="BF322" s="48">
        <v>0</v>
      </c>
      <c r="BG322" s="49">
        <v>0</v>
      </c>
      <c r="BH322" s="48">
        <v>0</v>
      </c>
      <c r="BI322" s="49">
        <v>0</v>
      </c>
      <c r="BJ322" s="48">
        <v>16</v>
      </c>
      <c r="BK322" s="49">
        <v>100</v>
      </c>
      <c r="BL322" s="48">
        <v>16</v>
      </c>
    </row>
    <row r="323" spans="1:64" ht="15">
      <c r="A323" s="64" t="s">
        <v>312</v>
      </c>
      <c r="B323" s="64" t="s">
        <v>312</v>
      </c>
      <c r="C323" s="65" t="s">
        <v>2765</v>
      </c>
      <c r="D323" s="66">
        <v>10</v>
      </c>
      <c r="E323" s="67" t="s">
        <v>136</v>
      </c>
      <c r="F323" s="68">
        <v>6</v>
      </c>
      <c r="G323" s="65"/>
      <c r="H323" s="69"/>
      <c r="I323" s="70"/>
      <c r="J323" s="70"/>
      <c r="K323" s="34" t="s">
        <v>65</v>
      </c>
      <c r="L323" s="77">
        <v>323</v>
      </c>
      <c r="M323" s="77"/>
      <c r="N323" s="72"/>
      <c r="O323" s="79" t="s">
        <v>176</v>
      </c>
      <c r="P323" s="81">
        <v>43636.05363425926</v>
      </c>
      <c r="Q323" s="79" t="s">
        <v>473</v>
      </c>
      <c r="R323" s="83" t="s">
        <v>495</v>
      </c>
      <c r="S323" s="79" t="s">
        <v>507</v>
      </c>
      <c r="T323" s="79" t="s">
        <v>508</v>
      </c>
      <c r="U323" s="79"/>
      <c r="V323" s="83" t="s">
        <v>628</v>
      </c>
      <c r="W323" s="81">
        <v>43636.05363425926</v>
      </c>
      <c r="X323" s="83" t="s">
        <v>873</v>
      </c>
      <c r="Y323" s="79"/>
      <c r="Z323" s="79"/>
      <c r="AA323" s="85" t="s">
        <v>1101</v>
      </c>
      <c r="AB323" s="79"/>
      <c r="AC323" s="79" t="b">
        <v>0</v>
      </c>
      <c r="AD323" s="79">
        <v>11</v>
      </c>
      <c r="AE323" s="85" t="s">
        <v>1111</v>
      </c>
      <c r="AF323" s="79" t="b">
        <v>0</v>
      </c>
      <c r="AG323" s="79" t="s">
        <v>1119</v>
      </c>
      <c r="AH323" s="79"/>
      <c r="AI323" s="85" t="s">
        <v>1111</v>
      </c>
      <c r="AJ323" s="79" t="b">
        <v>0</v>
      </c>
      <c r="AK323" s="79">
        <v>2</v>
      </c>
      <c r="AL323" s="85" t="s">
        <v>1111</v>
      </c>
      <c r="AM323" s="79" t="s">
        <v>1127</v>
      </c>
      <c r="AN323" s="79" t="b">
        <v>0</v>
      </c>
      <c r="AO323" s="85" t="s">
        <v>1101</v>
      </c>
      <c r="AP323" s="79" t="s">
        <v>176</v>
      </c>
      <c r="AQ323" s="79">
        <v>0</v>
      </c>
      <c r="AR323" s="79">
        <v>0</v>
      </c>
      <c r="AS323" s="79"/>
      <c r="AT323" s="79"/>
      <c r="AU323" s="79"/>
      <c r="AV323" s="79"/>
      <c r="AW323" s="79"/>
      <c r="AX323" s="79"/>
      <c r="AY323" s="79"/>
      <c r="AZ323" s="79"/>
      <c r="BA323">
        <v>29</v>
      </c>
      <c r="BB323" s="78" t="str">
        <f>REPLACE(INDEX(GroupVertices[Group],MATCH(Edges[[#This Row],[Vertex 1]],GroupVertices[Vertex],0)),1,1,"")</f>
        <v>2</v>
      </c>
      <c r="BC323" s="78" t="str">
        <f>REPLACE(INDEX(GroupVertices[Group],MATCH(Edges[[#This Row],[Vertex 2]],GroupVertices[Vertex],0)),1,1,"")</f>
        <v>2</v>
      </c>
      <c r="BD323" s="48">
        <v>0</v>
      </c>
      <c r="BE323" s="49">
        <v>0</v>
      </c>
      <c r="BF323" s="48">
        <v>0</v>
      </c>
      <c r="BG323" s="49">
        <v>0</v>
      </c>
      <c r="BH323" s="48">
        <v>0</v>
      </c>
      <c r="BI323" s="49">
        <v>0</v>
      </c>
      <c r="BJ323" s="48">
        <v>21</v>
      </c>
      <c r="BK323" s="49">
        <v>100</v>
      </c>
      <c r="BL323" s="48">
        <v>21</v>
      </c>
    </row>
    <row r="324" spans="1:64" ht="15">
      <c r="A324" s="64" t="s">
        <v>334</v>
      </c>
      <c r="B324" s="64" t="s">
        <v>312</v>
      </c>
      <c r="C324" s="65" t="s">
        <v>2758</v>
      </c>
      <c r="D324" s="66">
        <v>3</v>
      </c>
      <c r="E324" s="67" t="s">
        <v>132</v>
      </c>
      <c r="F324" s="68">
        <v>32</v>
      </c>
      <c r="G324" s="65"/>
      <c r="H324" s="69"/>
      <c r="I324" s="70"/>
      <c r="J324" s="70"/>
      <c r="K324" s="34" t="s">
        <v>65</v>
      </c>
      <c r="L324" s="77">
        <v>324</v>
      </c>
      <c r="M324" s="77"/>
      <c r="N324" s="72"/>
      <c r="O324" s="79" t="s">
        <v>350</v>
      </c>
      <c r="P324" s="81">
        <v>43636.52700231481</v>
      </c>
      <c r="Q324" s="79" t="s">
        <v>387</v>
      </c>
      <c r="R324" s="79"/>
      <c r="S324" s="79"/>
      <c r="T324" s="79" t="s">
        <v>508</v>
      </c>
      <c r="U324" s="79"/>
      <c r="V324" s="83" t="s">
        <v>648</v>
      </c>
      <c r="W324" s="81">
        <v>43636.52700231481</v>
      </c>
      <c r="X324" s="83" t="s">
        <v>874</v>
      </c>
      <c r="Y324" s="79"/>
      <c r="Z324" s="79"/>
      <c r="AA324" s="85" t="s">
        <v>1102</v>
      </c>
      <c r="AB324" s="79"/>
      <c r="AC324" s="79" t="b">
        <v>0</v>
      </c>
      <c r="AD324" s="79">
        <v>0</v>
      </c>
      <c r="AE324" s="85" t="s">
        <v>1111</v>
      </c>
      <c r="AF324" s="79" t="b">
        <v>0</v>
      </c>
      <c r="AG324" s="79" t="s">
        <v>1119</v>
      </c>
      <c r="AH324" s="79"/>
      <c r="AI324" s="85" t="s">
        <v>1111</v>
      </c>
      <c r="AJ324" s="79" t="b">
        <v>0</v>
      </c>
      <c r="AK324" s="79">
        <v>22</v>
      </c>
      <c r="AL324" s="85" t="s">
        <v>1088</v>
      </c>
      <c r="AM324" s="79" t="s">
        <v>1128</v>
      </c>
      <c r="AN324" s="79" t="b">
        <v>0</v>
      </c>
      <c r="AO324" s="85" t="s">
        <v>1088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2</v>
      </c>
      <c r="BE324" s="49">
        <v>7.6923076923076925</v>
      </c>
      <c r="BF324" s="48">
        <v>0</v>
      </c>
      <c r="BG324" s="49">
        <v>0</v>
      </c>
      <c r="BH324" s="48">
        <v>0</v>
      </c>
      <c r="BI324" s="49">
        <v>0</v>
      </c>
      <c r="BJ324" s="48">
        <v>24</v>
      </c>
      <c r="BK324" s="49">
        <v>92.3076923076923</v>
      </c>
      <c r="BL324" s="48">
        <v>26</v>
      </c>
    </row>
    <row r="325" spans="1:64" ht="15">
      <c r="A325" s="64" t="s">
        <v>335</v>
      </c>
      <c r="B325" s="64" t="s">
        <v>335</v>
      </c>
      <c r="C325" s="65" t="s">
        <v>2759</v>
      </c>
      <c r="D325" s="66">
        <v>4.166666666666667</v>
      </c>
      <c r="E325" s="67" t="s">
        <v>136</v>
      </c>
      <c r="F325" s="68">
        <v>31.071428571428573</v>
      </c>
      <c r="G325" s="65"/>
      <c r="H325" s="69"/>
      <c r="I325" s="70"/>
      <c r="J325" s="70"/>
      <c r="K325" s="34" t="s">
        <v>65</v>
      </c>
      <c r="L325" s="77">
        <v>325</v>
      </c>
      <c r="M325" s="77"/>
      <c r="N325" s="72"/>
      <c r="O325" s="79" t="s">
        <v>176</v>
      </c>
      <c r="P325" s="81">
        <v>43635.603414351855</v>
      </c>
      <c r="Q325" s="79" t="s">
        <v>474</v>
      </c>
      <c r="R325" s="83" t="s">
        <v>496</v>
      </c>
      <c r="S325" s="79" t="s">
        <v>500</v>
      </c>
      <c r="T325" s="79" t="s">
        <v>508</v>
      </c>
      <c r="U325" s="79"/>
      <c r="V325" s="83" t="s">
        <v>649</v>
      </c>
      <c r="W325" s="81">
        <v>43635.603414351855</v>
      </c>
      <c r="X325" s="83" t="s">
        <v>875</v>
      </c>
      <c r="Y325" s="79"/>
      <c r="Z325" s="79"/>
      <c r="AA325" s="85" t="s">
        <v>1103</v>
      </c>
      <c r="AB325" s="79"/>
      <c r="AC325" s="79" t="b">
        <v>0</v>
      </c>
      <c r="AD325" s="79">
        <v>26</v>
      </c>
      <c r="AE325" s="85" t="s">
        <v>1111</v>
      </c>
      <c r="AF325" s="79" t="b">
        <v>1</v>
      </c>
      <c r="AG325" s="79" t="s">
        <v>1119</v>
      </c>
      <c r="AH325" s="79"/>
      <c r="AI325" s="85" t="s">
        <v>1121</v>
      </c>
      <c r="AJ325" s="79" t="b">
        <v>0</v>
      </c>
      <c r="AK325" s="79">
        <v>13</v>
      </c>
      <c r="AL325" s="85" t="s">
        <v>1111</v>
      </c>
      <c r="AM325" s="79" t="s">
        <v>1126</v>
      </c>
      <c r="AN325" s="79" t="b">
        <v>0</v>
      </c>
      <c r="AO325" s="85" t="s">
        <v>1103</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2</v>
      </c>
      <c r="BC325" s="78" t="str">
        <f>REPLACE(INDEX(GroupVertices[Group],MATCH(Edges[[#This Row],[Vertex 2]],GroupVertices[Vertex],0)),1,1,"")</f>
        <v>2</v>
      </c>
      <c r="BD325" s="48">
        <v>1</v>
      </c>
      <c r="BE325" s="49">
        <v>2.2222222222222223</v>
      </c>
      <c r="BF325" s="48">
        <v>0</v>
      </c>
      <c r="BG325" s="49">
        <v>0</v>
      </c>
      <c r="BH325" s="48">
        <v>0</v>
      </c>
      <c r="BI325" s="49">
        <v>0</v>
      </c>
      <c r="BJ325" s="48">
        <v>44</v>
      </c>
      <c r="BK325" s="49">
        <v>97.77777777777777</v>
      </c>
      <c r="BL325" s="48">
        <v>45</v>
      </c>
    </row>
    <row r="326" spans="1:64" ht="15">
      <c r="A326" s="64" t="s">
        <v>335</v>
      </c>
      <c r="B326" s="64" t="s">
        <v>335</v>
      </c>
      <c r="C326" s="65" t="s">
        <v>2759</v>
      </c>
      <c r="D326" s="66">
        <v>4.166666666666667</v>
      </c>
      <c r="E326" s="67" t="s">
        <v>136</v>
      </c>
      <c r="F326" s="68">
        <v>31.071428571428573</v>
      </c>
      <c r="G326" s="65"/>
      <c r="H326" s="69"/>
      <c r="I326" s="70"/>
      <c r="J326" s="70"/>
      <c r="K326" s="34" t="s">
        <v>65</v>
      </c>
      <c r="L326" s="77">
        <v>326</v>
      </c>
      <c r="M326" s="77"/>
      <c r="N326" s="72"/>
      <c r="O326" s="79" t="s">
        <v>176</v>
      </c>
      <c r="P326" s="81">
        <v>43635.65011574074</v>
      </c>
      <c r="Q326" s="79" t="s">
        <v>475</v>
      </c>
      <c r="R326" s="83" t="s">
        <v>497</v>
      </c>
      <c r="S326" s="79" t="s">
        <v>500</v>
      </c>
      <c r="T326" s="79" t="s">
        <v>508</v>
      </c>
      <c r="U326" s="79"/>
      <c r="V326" s="83" t="s">
        <v>649</v>
      </c>
      <c r="W326" s="81">
        <v>43635.65011574074</v>
      </c>
      <c r="X326" s="83" t="s">
        <v>876</v>
      </c>
      <c r="Y326" s="79"/>
      <c r="Z326" s="79"/>
      <c r="AA326" s="85" t="s">
        <v>1104</v>
      </c>
      <c r="AB326" s="79"/>
      <c r="AC326" s="79" t="b">
        <v>0</v>
      </c>
      <c r="AD326" s="79">
        <v>13</v>
      </c>
      <c r="AE326" s="85" t="s">
        <v>1111</v>
      </c>
      <c r="AF326" s="79" t="b">
        <v>1</v>
      </c>
      <c r="AG326" s="79" t="s">
        <v>1119</v>
      </c>
      <c r="AH326" s="79"/>
      <c r="AI326" s="85" t="s">
        <v>1123</v>
      </c>
      <c r="AJ326" s="79" t="b">
        <v>0</v>
      </c>
      <c r="AK326" s="79">
        <v>7</v>
      </c>
      <c r="AL326" s="85" t="s">
        <v>1111</v>
      </c>
      <c r="AM326" s="79" t="s">
        <v>1126</v>
      </c>
      <c r="AN326" s="79" t="b">
        <v>0</v>
      </c>
      <c r="AO326" s="85" t="s">
        <v>1104</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2</v>
      </c>
      <c r="BC326" s="78" t="str">
        <f>REPLACE(INDEX(GroupVertices[Group],MATCH(Edges[[#This Row],[Vertex 2]],GroupVertices[Vertex],0)),1,1,"")</f>
        <v>2</v>
      </c>
      <c r="BD326" s="48">
        <v>2</v>
      </c>
      <c r="BE326" s="49">
        <v>8</v>
      </c>
      <c r="BF326" s="48">
        <v>0</v>
      </c>
      <c r="BG326" s="49">
        <v>0</v>
      </c>
      <c r="BH326" s="48">
        <v>0</v>
      </c>
      <c r="BI326" s="49">
        <v>0</v>
      </c>
      <c r="BJ326" s="48">
        <v>23</v>
      </c>
      <c r="BK326" s="49">
        <v>92</v>
      </c>
      <c r="BL326" s="48">
        <v>25</v>
      </c>
    </row>
    <row r="327" spans="1:64" ht="15">
      <c r="A327" s="64" t="s">
        <v>334</v>
      </c>
      <c r="B327" s="64" t="s">
        <v>335</v>
      </c>
      <c r="C327" s="65" t="s">
        <v>2758</v>
      </c>
      <c r="D327" s="66">
        <v>3</v>
      </c>
      <c r="E327" s="67" t="s">
        <v>132</v>
      </c>
      <c r="F327" s="68">
        <v>32</v>
      </c>
      <c r="G327" s="65"/>
      <c r="H327" s="69"/>
      <c r="I327" s="70"/>
      <c r="J327" s="70"/>
      <c r="K327" s="34" t="s">
        <v>65</v>
      </c>
      <c r="L327" s="77">
        <v>327</v>
      </c>
      <c r="M327" s="77"/>
      <c r="N327" s="72"/>
      <c r="O327" s="79" t="s">
        <v>350</v>
      </c>
      <c r="P327" s="81">
        <v>43636.52738425926</v>
      </c>
      <c r="Q327" s="79" t="s">
        <v>408</v>
      </c>
      <c r="R327" s="79"/>
      <c r="S327" s="79"/>
      <c r="T327" s="79"/>
      <c r="U327" s="79"/>
      <c r="V327" s="83" t="s">
        <v>648</v>
      </c>
      <c r="W327" s="81">
        <v>43636.52738425926</v>
      </c>
      <c r="X327" s="83" t="s">
        <v>877</v>
      </c>
      <c r="Y327" s="79"/>
      <c r="Z327" s="79"/>
      <c r="AA327" s="85" t="s">
        <v>1105</v>
      </c>
      <c r="AB327" s="79"/>
      <c r="AC327" s="79" t="b">
        <v>0</v>
      </c>
      <c r="AD327" s="79">
        <v>0</v>
      </c>
      <c r="AE327" s="85" t="s">
        <v>1111</v>
      </c>
      <c r="AF327" s="79" t="b">
        <v>1</v>
      </c>
      <c r="AG327" s="79" t="s">
        <v>1119</v>
      </c>
      <c r="AH327" s="79"/>
      <c r="AI327" s="85" t="s">
        <v>1123</v>
      </c>
      <c r="AJ327" s="79" t="b">
        <v>0</v>
      </c>
      <c r="AK327" s="79">
        <v>7</v>
      </c>
      <c r="AL327" s="85" t="s">
        <v>1104</v>
      </c>
      <c r="AM327" s="79" t="s">
        <v>1128</v>
      </c>
      <c r="AN327" s="79" t="b">
        <v>0</v>
      </c>
      <c r="AO327" s="85" t="s">
        <v>1104</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v>2</v>
      </c>
      <c r="BE327" s="49">
        <v>8.333333333333334</v>
      </c>
      <c r="BF327" s="48">
        <v>0</v>
      </c>
      <c r="BG327" s="49">
        <v>0</v>
      </c>
      <c r="BH327" s="48">
        <v>0</v>
      </c>
      <c r="BI327" s="49">
        <v>0</v>
      </c>
      <c r="BJ327" s="48">
        <v>22</v>
      </c>
      <c r="BK327" s="49">
        <v>91.66666666666667</v>
      </c>
      <c r="BL327"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7"/>
    <dataValidation allowBlank="1" showErrorMessage="1" sqref="N2:N3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7"/>
    <dataValidation allowBlank="1" showInputMessage="1" promptTitle="Edge Color" prompt="To select an optional edge color, right-click and select Select Color on the right-click menu." sqref="C3:C327"/>
    <dataValidation allowBlank="1" showInputMessage="1" promptTitle="Edge Width" prompt="Enter an optional edge width between 1 and 10." errorTitle="Invalid Edge Width" error="The optional edge width must be a whole number between 1 and 10." sqref="D3:D327"/>
    <dataValidation allowBlank="1" showInputMessage="1" promptTitle="Edge Opacity" prompt="Enter an optional edge opacity between 0 (transparent) and 100 (opaque)." errorTitle="Invalid Edge Opacity" error="The optional edge opacity must be a whole number between 0 and 10." sqref="F3:F3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7">
      <formula1>ValidEdgeVisibilities</formula1>
    </dataValidation>
    <dataValidation allowBlank="1" showInputMessage="1" showErrorMessage="1" promptTitle="Vertex 1 Name" prompt="Enter the name of the edge's first vertex." sqref="A3:A327"/>
    <dataValidation allowBlank="1" showInputMessage="1" showErrorMessage="1" promptTitle="Vertex 2 Name" prompt="Enter the name of the edge's second vertex." sqref="B3:B327"/>
    <dataValidation allowBlank="1" showInputMessage="1" showErrorMessage="1" promptTitle="Edge Label" prompt="Enter an optional edge label." errorTitle="Invalid Edge Visibility" error="You have entered an unrecognized edge visibility.  Try selecting from the drop-down list instead." sqref="H3:H3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7"/>
  </dataValidations>
  <hyperlinks>
    <hyperlink ref="R3" r:id="rId1" display="http://apagunion.com/2019/06/06/instastrike-instagram-strike-sign-ups/"/>
    <hyperlink ref="R4" r:id="rId2" display="http://apagunion.com/2019/06/06/instastrike-instagram-strike-sign-ups/"/>
    <hyperlink ref="R12" r:id="rId3" display="http://apagunion.com/2019/06/06/instastrike-instagram-strike-sign-ups/"/>
    <hyperlink ref="R13" r:id="rId4" display="https://avn.com/business/articles/technology/instagram-recoveries-on-the-rise-835753.html"/>
    <hyperlink ref="R14" r:id="rId5" display="https://avn.com/business/articles/technology/instagram-recoveries-on-the-rise-835753.html"/>
    <hyperlink ref="R15" r:id="rId6" display="https://avn.com/business/articles/technology/instagram-recoveries-on-the-rise-835753.html"/>
    <hyperlink ref="R16" r:id="rId7" display="http://apagunion.com/2019/06/06/instastrike-instagram-strike-sign-ups/"/>
    <hyperlink ref="R17" r:id="rId8" display="https://avn.com/business/articles/technology/instagram-recoveries-on-the-rise-835753.html"/>
    <hyperlink ref="R18" r:id="rId9" display="http://apagunion.com/2019/06/06/instastrike-instagram-strike-sign-ups/"/>
    <hyperlink ref="R19" r:id="rId10" display="https://avn.com/business/articles/technology/instagram-recoveries-on-the-rise-835753.html"/>
    <hyperlink ref="R20" r:id="rId11" display="https://avn.com/business/articles/technology/instagram-recoveries-on-the-rise-835753.html"/>
    <hyperlink ref="R21" r:id="rId12" display="https://avn.com/business/articles/technology/instagram-recoveries-on-the-rise-835753.html"/>
    <hyperlink ref="R22" r:id="rId13" display="http://apagunion.com/2019/06/06/instastrike-instagram-strike-sign-ups/"/>
    <hyperlink ref="R23" r:id="rId14" display="http://apagunion.com/2019/06/06/instastrike-instagram-strike-sign-ups/"/>
    <hyperlink ref="R36" r:id="rId15" display="https://twitter.com/APAGunion/status/1136505860140687360"/>
    <hyperlink ref="R37" r:id="rId16" display="http://apagunion.com/2019/06/06/instastrike-instagram-strike-sign-ups/"/>
    <hyperlink ref="R47" r:id="rId17" display="https://twitter.com/espunion/status/1140719715079245824"/>
    <hyperlink ref="R48" r:id="rId18" display="http://apagunion.com/2019/06/06/instastrike-instagram-strike-sign-ups/"/>
    <hyperlink ref="R52" r:id="rId19" display="http://ww1.myroomcam.com/?sub1=6e280cfa-9366-11e9-873e-53d24727470f"/>
    <hyperlink ref="R66" r:id="rId20" display="https://twitter.com/MistressKye/status/1141352161311363072"/>
    <hyperlink ref="R69" r:id="rId21" display="http://apagunion.com/2019/06/06/instastrike-instagram-strike-sign-ups/"/>
    <hyperlink ref="R70" r:id="rId22" display="http://apagunion.com/2019/06/06/instastrike-instagram-strike-sign-ups/"/>
    <hyperlink ref="R71" r:id="rId23" display="http://www.adultwebmasters.org/dir/cskin/2019-06-71980-espu-to-stand-with-apag-during-instastrike-demonstration-today.html?utm_source=dlvr.it&amp;utm_medium=twitter"/>
    <hyperlink ref="R88" r:id="rId24" display="http://apagunion.com/2019/06/06/instastrike-instagram-strike-sign-ups/"/>
    <hyperlink ref="R94" r:id="rId25" display="https://avn.com/business/articles/technology/instagram-recoveries-on-the-rise-835753.html"/>
    <hyperlink ref="R95" r:id="rId26" display="https://avn.com/business/articles/technology/instagram-recoveries-on-the-rise-835753.html"/>
    <hyperlink ref="R96" r:id="rId27" display="https://avn.com/business/articles/technology/instagram-recoveries-on-the-rise-835753.html"/>
    <hyperlink ref="R97" r:id="rId28" display="https://twitter.com/apagunion/status/1141372970159529985"/>
    <hyperlink ref="R146" r:id="rId29" display="https://avn.com/business/articles/technology/instagram-recoveries-on-the-rise-835753.html"/>
    <hyperlink ref="R147" r:id="rId30" display="https://avn.com/business/articles/technology/instagram-recoveries-on-the-rise-835753.html"/>
    <hyperlink ref="R148" r:id="rId31" display="https://avn.com/business/articles/technology/instagram-recoveries-on-the-rise-835753.html"/>
    <hyperlink ref="R174" r:id="rId32" display="http://apagunion.com/2019/06/06/instastrike-instagram-strike-sign-ups/"/>
    <hyperlink ref="R178" r:id="rId33" display="https://twitter.com/APAGunion/status/1141436657876590592"/>
    <hyperlink ref="R189" r:id="rId34" display="https://www.xbiz.com/news/244876/instagram-policy-team-meets-with-apag-listens-to-adult-performers-concerns"/>
    <hyperlink ref="R192" r:id="rId35" display="https://avn.com/business/articles/technology/instagram-recoveries-on-the-rise-835753.html"/>
    <hyperlink ref="R193" r:id="rId36" display="https://avn.com/business/articles/technology/instagram-recoveries-on-the-rise-835753.html"/>
    <hyperlink ref="R199" r:id="rId37" display="https://twitter.com/APAGunion/status/1136505860140687360"/>
    <hyperlink ref="R200" r:id="rId38" display="http://apagunion.com/2019/06/06/instastrike-instagram-strike-sign-ups/"/>
    <hyperlink ref="R202" r:id="rId39" display="https://twitter.com/APAGunion/status/1139721965361672192"/>
    <hyperlink ref="R204" r:id="rId40" display="https://www.dropbox.com/s/r5ntpol50s6cgw2/instastrike2.jpg?dl=0"/>
    <hyperlink ref="R226" r:id="rId41" display="http://apagunion.com/instagram-discrimination/"/>
    <hyperlink ref="R227" r:id="rId42" display="https://twitter.com/APAGunion/status/1141436657876590592"/>
    <hyperlink ref="R245" r:id="rId43" display="http://apagunion.com/2019/06/06/instastrike-instagram-strike-sign-ups/"/>
    <hyperlink ref="R250" r:id="rId44" display="https://twitter.com/ManyVids/status/1141390662232870915"/>
    <hyperlink ref="R251" r:id="rId45" display="https://twitter.com/ManyVids/status/1141390662232870915"/>
    <hyperlink ref="R254" r:id="rId46" display="http://apagunion.com/2019/06/06/instastrike-instagram-strike-sign-ups/"/>
    <hyperlink ref="R255" r:id="rId47" display="http://apagunion.com/2019/06/06/instastrike-instagram-strike-sign-ups/"/>
    <hyperlink ref="R257" r:id="rId48" display="http://apagunion.com/2019/06/06/instastrike-instagram-strike-sign-ups/"/>
    <hyperlink ref="R260" r:id="rId49" display="https://avn.com/business/articles/technology/instagram-recoveries-on-the-rise-835753.html"/>
    <hyperlink ref="R263" r:id="rId50" display="http://apagunion.com/2019/06/06/instastrike-instagram-strike-sign-ups/"/>
    <hyperlink ref="R264" r:id="rId51" display="https://www.instagram.com/p/By5cALbAcMY/?igshid=lywc6lzqk0v8"/>
    <hyperlink ref="R265" r:id="rId52" display="https://www.xbiz.com/news/244876/instagram-policy-team-meets-with-apag-listens-to-adult-performers-concerns"/>
    <hyperlink ref="R266" r:id="rId53" display="http://apagunion.com/2019/06/06/instastrike-instagram-strike-sign-ups/"/>
    <hyperlink ref="R267" r:id="rId54" display="https://avn.com/business/articles/technology/instagram-recoveries-on-the-rise-835753.html"/>
    <hyperlink ref="R270" r:id="rId55" display="https://www.xbiz.com/news/244876/instagram-policy-team-meets-with-apag-listens-to-adult-performers-concerns"/>
    <hyperlink ref="R271" r:id="rId56" display="https://www.xbiz.com/news/244876/instagram-policy-team-meets-with-apag-listens-to-adult-performers-concerns"/>
    <hyperlink ref="R288" r:id="rId57" display="http://apagunion.com/2019/06/06/instastrike-instagram-strike-sign-ups/"/>
    <hyperlink ref="R295" r:id="rId58" display="http://apagunion.com/2019/06/06/instastrike-instagram-strike-sign-ups/"/>
    <hyperlink ref="R296" r:id="rId59" display="http://apagunion.com/"/>
    <hyperlink ref="R300" r:id="rId60" display="https://www.dropbox.com/sh/gdzamefa2210nvn/AAAM3AjfG8BIgum4mICcmo_Ia?dl=0"/>
    <hyperlink ref="R306" r:id="rId61" display="https://www.dropbox.com/sh/gdzamefa2210nvn/AAAM3AjfG8BIgum4mICcmo_Ia?dl=0"/>
    <hyperlink ref="R312" r:id="rId62" display="https://www.dropbox.com/sh/gdzamefa2210nvn/AAAM3AjfG8BIgum4mICcmo_Ia?dl=0"/>
    <hyperlink ref="R315" r:id="rId63" display="https://twitter.com/CamModelToys/status/1141268225079988225"/>
    <hyperlink ref="R323" r:id="rId64" display="https://www.spreaker.com/user/secretkellyradio/instastrike-q-a-on-the-union?utm_campaign=desktop_app&amp;utm_medium=desktop_app&amp;utm_source=desktop_app"/>
    <hyperlink ref="R325" r:id="rId65" display="https://twitter.com/APAGunion/status/1141351217471340544"/>
    <hyperlink ref="R326" r:id="rId66" display="https://twitter.com/alanaevansxxx/status/1141286208544182273"/>
    <hyperlink ref="U46" r:id="rId67" display="https://pbs.twimg.com/media/D9R0UUKWwAAfOf2.jpg"/>
    <hyperlink ref="U56" r:id="rId68" display="https://pbs.twimg.com/media/D9bgfWPX4AUz0ii.jpg"/>
    <hyperlink ref="U57" r:id="rId69" display="https://pbs.twimg.com/media/D9bkS7wWwAEP5X4.jpg"/>
    <hyperlink ref="U80" r:id="rId70" display="https://pbs.twimg.com/media/D9b2wu3XoAEuhbp.jpg"/>
    <hyperlink ref="U81" r:id="rId71" display="https://pbs.twimg.com/media/D9b21E5XkAgFLEi.jpg"/>
    <hyperlink ref="U82" r:id="rId72" display="https://pbs.twimg.com/media/D9b259BW4AAxpPj.jpg"/>
    <hyperlink ref="U83" r:id="rId73" display="https://pbs.twimg.com/media/D9b2-QhWwAIM-vO.jpg"/>
    <hyperlink ref="U86" r:id="rId74" display="https://pbs.twimg.com/media/D9b2-QhWwAIM-vO.jpg"/>
    <hyperlink ref="U87" r:id="rId75" display="https://pbs.twimg.com/media/D9b2wu3XoAEuhbp.jpg"/>
    <hyperlink ref="U106" r:id="rId76" display="https://pbs.twimg.com/media/D9cJwT_WkAAAf2j.jpg"/>
    <hyperlink ref="U134" r:id="rId77" display="https://pbs.twimg.com/media/D9cWIemVUAAvoow.jpg"/>
    <hyperlink ref="U135" r:id="rId78" display="https://pbs.twimg.com/media/D9cWIemVUAAvoow.jpg"/>
    <hyperlink ref="U198" r:id="rId79" display="https://pbs.twimg.com/media/D9XNMfwXsAAASFF.jpg"/>
    <hyperlink ref="U287" r:id="rId80" display="https://pbs.twimg.com/media/D9cIwXhX4AA-CcY.jpg"/>
    <hyperlink ref="U292" r:id="rId81" display="https://pbs.twimg.com/media/D9cIwXhX4AA-CcY.jpg"/>
    <hyperlink ref="U302" r:id="rId82" display="https://pbs.twimg.com/media/D9R0UUKWwAAfOf2.jpg"/>
    <hyperlink ref="U313" r:id="rId83" display="https://pbs.twimg.com/media/D9baV0yWkAEq3T3.jpg"/>
    <hyperlink ref="U314" r:id="rId84" display="https://pbs.twimg.com/media/D9bdhl_W4AArinj.jpg"/>
    <hyperlink ref="V3" r:id="rId85" display="http://pbs.twimg.com/profile_images/631815682917834754/YD0pRfFH_normal.jpg"/>
    <hyperlink ref="V4" r:id="rId86" display="http://pbs.twimg.com/profile_images/902259552762167300/Bqx20mxA_normal.jpg"/>
    <hyperlink ref="V5" r:id="rId87" display="http://pbs.twimg.com/profile_images/1131523520146550785/Mk80b1vF_normal.jpg"/>
    <hyperlink ref="V6" r:id="rId88" display="http://pbs.twimg.com/profile_images/1140465592064864256/vsU-n17a_normal.png"/>
    <hyperlink ref="V7" r:id="rId89" display="http://pbs.twimg.com/profile_images/1140465592064864256/vsU-n17a_normal.png"/>
    <hyperlink ref="V8" r:id="rId90" display="http://pbs.twimg.com/profile_images/1138595554261458944/lvi7wMHs_normal.png"/>
    <hyperlink ref="V9" r:id="rId91" display="http://pbs.twimg.com/profile_images/1138595554261458944/lvi7wMHs_normal.png"/>
    <hyperlink ref="V10" r:id="rId92" display="http://pbs.twimg.com/profile_images/1135008740074303488/fSO9jOmB_normal.jpg"/>
    <hyperlink ref="V11" r:id="rId93" display="http://pbs.twimg.com/profile_images/1135008740074303488/fSO9jOmB_normal.jpg"/>
    <hyperlink ref="V12" r:id="rId94" display="http://pbs.twimg.com/profile_images/1137635232083955712/4JfxOLkQ_normal.jpg"/>
    <hyperlink ref="V13" r:id="rId95" display="http://pbs.twimg.com/profile_images/866043686257176577/AixmKIK4_normal.jpg"/>
    <hyperlink ref="V14" r:id="rId96" display="http://pbs.twimg.com/profile_images/866043686257176577/AixmKIK4_normal.jpg"/>
    <hyperlink ref="V15" r:id="rId97" display="http://pbs.twimg.com/profile_images/866043686257176577/AixmKIK4_normal.jpg"/>
    <hyperlink ref="V16" r:id="rId98" display="http://pbs.twimg.com/profile_images/1127502891315449857/-TLDuir9_normal.jpg"/>
    <hyperlink ref="V17" r:id="rId99" display="http://pbs.twimg.com/profile_images/1068408490258046976/-oDTaBxW_normal.jpg"/>
    <hyperlink ref="V18" r:id="rId100" display="http://pbs.twimg.com/profile_images/1139286976304041984/KlxMJsr6_normal.jpg"/>
    <hyperlink ref="V19" r:id="rId101" display="http://pbs.twimg.com/profile_images/1096803484190552065/AMacUoFa_normal.png"/>
    <hyperlink ref="V20" r:id="rId102" display="http://pbs.twimg.com/profile_images/1096803484190552065/AMacUoFa_normal.png"/>
    <hyperlink ref="V21" r:id="rId103" display="http://pbs.twimg.com/profile_images/1096803484190552065/AMacUoFa_normal.png"/>
    <hyperlink ref="V22" r:id="rId104" display="http://pbs.twimg.com/profile_images/1096803484190552065/AMacUoFa_normal.png"/>
    <hyperlink ref="V23" r:id="rId105" display="http://pbs.twimg.com/profile_images/1134850215800762368/9OyczQcA_normal.png"/>
    <hyperlink ref="V24" r:id="rId106" display="http://pbs.twimg.com/profile_images/1133799351682134016/gpSYJMAG_normal.jpg"/>
    <hyperlink ref="V25" r:id="rId107" display="http://pbs.twimg.com/profile_images/1133799351682134016/gpSYJMAG_normal.jpg"/>
    <hyperlink ref="V26" r:id="rId108" display="http://pbs.twimg.com/profile_images/1133799351682134016/gpSYJMAG_normal.jpg"/>
    <hyperlink ref="V27" r:id="rId109" display="http://pbs.twimg.com/profile_images/1138501852943667200/SZ5rtb4O_normal.jpg"/>
    <hyperlink ref="V28" r:id="rId110" display="http://pbs.twimg.com/profile_images/1138501852943667200/SZ5rtb4O_normal.jpg"/>
    <hyperlink ref="V29" r:id="rId111" display="http://pbs.twimg.com/profile_images/1138966267119845376/hb-7IZSb_normal.jpg"/>
    <hyperlink ref="V30" r:id="rId112" display="http://pbs.twimg.com/profile_images/1138966267119845376/hb-7IZSb_normal.jpg"/>
    <hyperlink ref="V31" r:id="rId113" display="http://pbs.twimg.com/profile_images/1138966267119845376/hb-7IZSb_normal.jpg"/>
    <hyperlink ref="V32" r:id="rId114" display="http://pbs.twimg.com/profile_images/1138966267119845376/hb-7IZSb_normal.jpg"/>
    <hyperlink ref="V33" r:id="rId115" display="http://pbs.twimg.com/profile_images/1141541189126172673/i8CHLQI1_normal.jpg"/>
    <hyperlink ref="V34" r:id="rId116" display="http://pbs.twimg.com/profile_images/1141541189126172673/i8CHLQI1_normal.jpg"/>
    <hyperlink ref="V35" r:id="rId117" display="http://pbs.twimg.com/profile_images/1109148913041358848/x3QkvGpt_normal.jpg"/>
    <hyperlink ref="V36" r:id="rId118" display="http://pbs.twimg.com/profile_images/1139699739979481089/ZO_o1GZG_normal.png"/>
    <hyperlink ref="V37" r:id="rId119" display="http://pbs.twimg.com/profile_images/1119112852319526912/GgeNi3hQ_normal.png"/>
    <hyperlink ref="V38" r:id="rId120" display="http://pbs.twimg.com/profile_images/1051084540616298497/GIdyZnRf_normal.jpg"/>
    <hyperlink ref="V39" r:id="rId121" display="http://pbs.twimg.com/profile_images/1137739229780295680/Dz5EIhi4_normal.jpg"/>
    <hyperlink ref="V40" r:id="rId122" display="http://pbs.twimg.com/profile_images/1137739229780295680/Dz5EIhi4_normal.jpg"/>
    <hyperlink ref="V41" r:id="rId123" display="http://pbs.twimg.com/profile_images/1137739229780295680/Dz5EIhi4_normal.jpg"/>
    <hyperlink ref="V42" r:id="rId124" display="http://pbs.twimg.com/profile_images/1137739229780295680/Dz5EIhi4_normal.jpg"/>
    <hyperlink ref="V43" r:id="rId125" display="http://pbs.twimg.com/profile_images/1132139406599557120/k7e_33LX_normal.jpg"/>
    <hyperlink ref="V44" r:id="rId126" display="http://pbs.twimg.com/profile_images/1080058507385176064/eyjDkzUO_normal.jpg"/>
    <hyperlink ref="V45" r:id="rId127" display="http://pbs.twimg.com/profile_images/1069293784779829249/yRJZW7gW_normal.jpg"/>
    <hyperlink ref="V46" r:id="rId128" display="https://pbs.twimg.com/media/D9R0UUKWwAAfOf2.jpg"/>
    <hyperlink ref="V47" r:id="rId129" display="http://pbs.twimg.com/profile_images/2858297971/4ee5a4f1a81c057d05e540d2252da658_normal.jpeg"/>
    <hyperlink ref="V48" r:id="rId130" display="http://pbs.twimg.com/profile_images/998583437471629312/oxbmFWzq_normal.jpg"/>
    <hyperlink ref="V49" r:id="rId131" display="http://pbs.twimg.com/profile_images/1118610264813916161/TrzTIYI2_normal.jpg"/>
    <hyperlink ref="V50" r:id="rId132" display="http://pbs.twimg.com/profile_images/880930622683959297/UKOswO1r_normal.jpg"/>
    <hyperlink ref="V51" r:id="rId133" display="http://pbs.twimg.com/profile_images/880930622683959297/UKOswO1r_normal.jpg"/>
    <hyperlink ref="V52" r:id="rId134" display="http://pbs.twimg.com/profile_images/662464628069306369/zef1_v9i_normal.jpg"/>
    <hyperlink ref="V53" r:id="rId135" display="http://pbs.twimg.com/profile_images/581207095/FALL_2009_1_normal.jpg"/>
    <hyperlink ref="V54" r:id="rId136" display="http://pbs.twimg.com/profile_images/581207095/FALL_2009_1_normal.jpg"/>
    <hyperlink ref="V55" r:id="rId137" display="http://pbs.twimg.com/profile_images/581207095/FALL_2009_1_normal.jpg"/>
    <hyperlink ref="V56" r:id="rId138" display="https://pbs.twimg.com/media/D9bgfWPX4AUz0ii.jpg"/>
    <hyperlink ref="V57" r:id="rId139" display="https://pbs.twimg.com/media/D9bkS7wWwAEP5X4.jpg"/>
    <hyperlink ref="V58" r:id="rId140" display="http://pbs.twimg.com/profile_images/1140463134986997760/KcmB_T4b_normal.jpg"/>
    <hyperlink ref="V59" r:id="rId141" display="http://pbs.twimg.com/profile_images/562473304704176129/xCzVAroO_normal.jpeg"/>
    <hyperlink ref="V60" r:id="rId142" display="http://pbs.twimg.com/profile_images/1083999760292278272/JgihN60Y_normal.jpg"/>
    <hyperlink ref="V61" r:id="rId143" display="http://pbs.twimg.com/profile_images/1030117437537058816/j0-rWLRQ_normal.jpg"/>
    <hyperlink ref="V62" r:id="rId144" display="http://pbs.twimg.com/profile_images/1030117437537058816/j0-rWLRQ_normal.jpg"/>
    <hyperlink ref="V63" r:id="rId145" display="http://pbs.twimg.com/profile_images/1030117437537058816/j0-rWLRQ_normal.jpg"/>
    <hyperlink ref="V64" r:id="rId146" display="http://pbs.twimg.com/profile_images/1030117437537058816/j0-rWLRQ_normal.jpg"/>
    <hyperlink ref="V65" r:id="rId147" display="http://pbs.twimg.com/profile_images/378800000549479787/b7c78503fb90252da88052bd73bdf6a6_normal.jpeg"/>
    <hyperlink ref="V66" r:id="rId148" display="http://pbs.twimg.com/profile_images/856979401459863552/9qHemIQL_normal.jpg"/>
    <hyperlink ref="V67" r:id="rId149" display="http://pbs.twimg.com/profile_images/1137213218806468608/DR86RqW1_normal.jpg"/>
    <hyperlink ref="V68" r:id="rId150" display="http://pbs.twimg.com/profile_images/1124832169933754369/2mY4TEQ6_normal.jpg"/>
    <hyperlink ref="V69" r:id="rId151" display="http://pbs.twimg.com/profile_images/837006929511792656/pGxyQnRj_normal.jpg"/>
    <hyperlink ref="V70" r:id="rId152" display="http://pbs.twimg.com/profile_images/1045074386439610372/ec7VvQf7_normal.jpg"/>
    <hyperlink ref="V71" r:id="rId153" display="http://pbs.twimg.com/profile_images/1186485845/logo_normal.jpg"/>
    <hyperlink ref="V72" r:id="rId154" display="http://pbs.twimg.com/profile_images/1141354160291569664/hKYp8pRy_normal.jpg"/>
    <hyperlink ref="V73" r:id="rId155" display="http://pbs.twimg.com/profile_images/1141354160291569664/hKYp8pRy_normal.jpg"/>
    <hyperlink ref="V74" r:id="rId156" display="http://pbs.twimg.com/profile_images/1141354160291569664/hKYp8pRy_normal.jpg"/>
    <hyperlink ref="V75" r:id="rId157" display="http://pbs.twimg.com/profile_images/1141354160291569664/hKYp8pRy_normal.jpg"/>
    <hyperlink ref="V76" r:id="rId158" display="http://pbs.twimg.com/profile_images/1141354160291569664/hKYp8pRy_normal.jpg"/>
    <hyperlink ref="V77" r:id="rId159" display="http://pbs.twimg.com/profile_images/1141354160291569664/hKYp8pRy_normal.jpg"/>
    <hyperlink ref="V78" r:id="rId160" display="http://pbs.twimg.com/profile_images/1141354160291569664/hKYp8pRy_normal.jpg"/>
    <hyperlink ref="V79" r:id="rId161" display="http://pbs.twimg.com/profile_images/1141354160291569664/hKYp8pRy_normal.jpg"/>
    <hyperlink ref="V80" r:id="rId162" display="https://pbs.twimg.com/media/D9b2wu3XoAEuhbp.jpg"/>
    <hyperlink ref="V81" r:id="rId163" display="https://pbs.twimg.com/media/D9b21E5XkAgFLEi.jpg"/>
    <hyperlink ref="V82" r:id="rId164" display="https://pbs.twimg.com/media/D9b259BW4AAxpPj.jpg"/>
    <hyperlink ref="V83" r:id="rId165" display="https://pbs.twimg.com/media/D9b2-QhWwAIM-vO.jpg"/>
    <hyperlink ref="V84" r:id="rId166" display="http://pbs.twimg.com/profile_images/1141354160291569664/hKYp8pRy_normal.jpg"/>
    <hyperlink ref="V85" r:id="rId167" display="http://pbs.twimg.com/profile_images/1114178283434803201/iMxmSD9S_normal.jpg"/>
    <hyperlink ref="V86" r:id="rId168" display="https://pbs.twimg.com/media/D9b2-QhWwAIM-vO.jpg"/>
    <hyperlink ref="V87" r:id="rId169" display="https://pbs.twimg.com/media/D9b2wu3XoAEuhbp.jpg"/>
    <hyperlink ref="V88" r:id="rId170" display="http://pbs.twimg.com/profile_images/1138288524157865984/e1P-5B3G_normal.jpg"/>
    <hyperlink ref="V89" r:id="rId171" display="http://pbs.twimg.com/profile_images/1138288524157865984/e1P-5B3G_normal.jpg"/>
    <hyperlink ref="V90" r:id="rId172" display="http://pbs.twimg.com/profile_images/1124915983456526336/J_uqsuhr_normal.jpg"/>
    <hyperlink ref="V91" r:id="rId173" display="http://pbs.twimg.com/profile_images/1125826597330677760/4Oqz31QN_normal.jpg"/>
    <hyperlink ref="V92" r:id="rId174" display="http://pbs.twimg.com/profile_images/1125826597330677760/4Oqz31QN_normal.jpg"/>
    <hyperlink ref="V93" r:id="rId175" display="http://pbs.twimg.com/profile_images/1141392532846174208/mXJ5WITc_normal.jpg"/>
    <hyperlink ref="V94" r:id="rId176" display="http://pbs.twimg.com/profile_images/841787689888182272/kiD16vU7_normal.jpg"/>
    <hyperlink ref="V95" r:id="rId177" display="http://pbs.twimg.com/profile_images/841787689888182272/kiD16vU7_normal.jpg"/>
    <hyperlink ref="V96" r:id="rId178" display="http://pbs.twimg.com/profile_images/841787689888182272/kiD16vU7_normal.jpg"/>
    <hyperlink ref="V97" r:id="rId179" display="http://pbs.twimg.com/profile_images/841787689888182272/kiD16vU7_normal.jpg"/>
    <hyperlink ref="V98" r:id="rId180" display="http://pbs.twimg.com/profile_images/1793554320/ssf_normal.jpg"/>
    <hyperlink ref="V99" r:id="rId181" display="http://pbs.twimg.com/profile_images/2287834146/DWSS_normal.jpg"/>
    <hyperlink ref="V100" r:id="rId182" display="http://pbs.twimg.com/profile_images/506712877617541122/FhVq0Lon_normal.png"/>
    <hyperlink ref="V101" r:id="rId183" display="http://pbs.twimg.com/profile_images/506712877617541122/FhVq0Lon_normal.png"/>
    <hyperlink ref="V102" r:id="rId184" display="http://pbs.twimg.com/profile_images/1136330506788675589/tOGsQQBV_normal.jpg"/>
    <hyperlink ref="V103" r:id="rId185" display="http://pbs.twimg.com/profile_images/1136330506788675589/tOGsQQBV_normal.jpg"/>
    <hyperlink ref="V104" r:id="rId186" display="http://pbs.twimg.com/profile_images/1132523648466673665/-KyPn9rk_normal.jpg"/>
    <hyperlink ref="V105" r:id="rId187" display="http://pbs.twimg.com/profile_images/1132523648466673665/-KyPn9rk_normal.jpg"/>
    <hyperlink ref="V106" r:id="rId188" display="https://pbs.twimg.com/media/D9cJwT_WkAAAf2j.jpg"/>
    <hyperlink ref="V107" r:id="rId189" display="http://pbs.twimg.com/profile_images/1138468071415267328/_iICO_0c_normal.jpg"/>
    <hyperlink ref="V108" r:id="rId190" display="http://pbs.twimg.com/profile_images/1138468071415267328/_iICO_0c_normal.jpg"/>
    <hyperlink ref="V109" r:id="rId191" display="http://pbs.twimg.com/profile_images/1133502642230104065/kO4Al-DH_normal.jpg"/>
    <hyperlink ref="V110" r:id="rId192" display="http://pbs.twimg.com/profile_images/1133502642230104065/kO4Al-DH_normal.jpg"/>
    <hyperlink ref="V111" r:id="rId193" display="http://pbs.twimg.com/profile_images/1131716930526695425/U2tWLvUb_normal.jpg"/>
    <hyperlink ref="V112" r:id="rId194" display="http://pbs.twimg.com/profile_images/1131716930526695425/U2tWLvUb_normal.jpg"/>
    <hyperlink ref="V113" r:id="rId195" display="http://pbs.twimg.com/profile_images/1104905899183882241/aKjwOwvB_normal.png"/>
    <hyperlink ref="V114" r:id="rId196" display="http://pbs.twimg.com/profile_images/1104905899183882241/aKjwOwvB_normal.png"/>
    <hyperlink ref="V115" r:id="rId197" display="http://pbs.twimg.com/profile_images/1135684543288156160/4QHhl96a_normal.jpg"/>
    <hyperlink ref="V116" r:id="rId198" display="http://pbs.twimg.com/profile_images/1135684543288156160/4QHhl96a_normal.jpg"/>
    <hyperlink ref="V117" r:id="rId199" display="http://pbs.twimg.com/profile_images/1141313543838605312/n1TmcQEa_normal.jpg"/>
    <hyperlink ref="V118" r:id="rId200" display="http://pbs.twimg.com/profile_images/1141313543838605312/n1TmcQEa_normal.jpg"/>
    <hyperlink ref="V119" r:id="rId201" display="http://pbs.twimg.com/profile_images/1133659395580223489/NSiHkb7Z_normal.jpg"/>
    <hyperlink ref="V120" r:id="rId202" display="http://pbs.twimg.com/profile_images/1133659395580223489/NSiHkb7Z_normal.jpg"/>
    <hyperlink ref="V121" r:id="rId203" display="http://pbs.twimg.com/profile_images/1113031330273538049/OhgaJWDe_normal.jpg"/>
    <hyperlink ref="V122" r:id="rId204" display="http://pbs.twimg.com/profile_images/1113031330273538049/OhgaJWDe_normal.jpg"/>
    <hyperlink ref="V123" r:id="rId205" display="http://pbs.twimg.com/profile_images/1113031330273538049/OhgaJWDe_normal.jpg"/>
    <hyperlink ref="V124" r:id="rId206" display="http://pbs.twimg.com/profile_images/951149064556564480/nhrHpA4-_normal.jpg"/>
    <hyperlink ref="V125" r:id="rId207" display="http://pbs.twimg.com/profile_images/951149064556564480/nhrHpA4-_normal.jpg"/>
    <hyperlink ref="V126" r:id="rId208" display="http://pbs.twimg.com/profile_images/1140748707727577089/5aqvDDDs_normal.jpg"/>
    <hyperlink ref="V127" r:id="rId209" display="http://pbs.twimg.com/profile_images/1140748707727577089/5aqvDDDs_normal.jpg"/>
    <hyperlink ref="V128" r:id="rId210" display="http://abs.twimg.com/sticky/default_profile_images/default_profile_normal.png"/>
    <hyperlink ref="V129" r:id="rId211" display="http://abs.twimg.com/sticky/default_profile_images/default_profile_normal.png"/>
    <hyperlink ref="V130" r:id="rId212" display="http://pbs.twimg.com/profile_images/868659609199718400/lxdUUog5_normal.jpg"/>
    <hyperlink ref="V131" r:id="rId213" display="http://pbs.twimg.com/profile_images/868659609199718400/lxdUUog5_normal.jpg"/>
    <hyperlink ref="V132" r:id="rId214" display="http://abs.twimg.com/sticky/default_profile_images/default_profile_normal.png"/>
    <hyperlink ref="V133" r:id="rId215" display="http://abs.twimg.com/sticky/default_profile_images/default_profile_normal.png"/>
    <hyperlink ref="V134" r:id="rId216" display="https://pbs.twimg.com/media/D9cWIemVUAAvoow.jpg"/>
    <hyperlink ref="V135" r:id="rId217" display="https://pbs.twimg.com/media/D9cWIemVUAAvoow.jpg"/>
    <hyperlink ref="V136" r:id="rId218" display="http://pbs.twimg.com/profile_images/1141430923310899201/j_j0fm9c_normal.jpg"/>
    <hyperlink ref="V137" r:id="rId219" display="http://pbs.twimg.com/profile_images/1141430923310899201/j_j0fm9c_normal.jpg"/>
    <hyperlink ref="V138" r:id="rId220" display="http://pbs.twimg.com/profile_images/1119649486660349958/WyOJhFVS_normal.png"/>
    <hyperlink ref="V139" r:id="rId221" display="http://pbs.twimg.com/profile_images/1119649486660349958/WyOJhFVS_normal.png"/>
    <hyperlink ref="V140" r:id="rId222" display="http://pbs.twimg.com/profile_images/996962083144060929/4hOzq_cY_normal.jpg"/>
    <hyperlink ref="V141" r:id="rId223" display="http://pbs.twimg.com/profile_images/996962083144060929/4hOzq_cY_normal.jpg"/>
    <hyperlink ref="V142" r:id="rId224" display="http://pbs.twimg.com/profile_images/996962083144060929/4hOzq_cY_normal.jpg"/>
    <hyperlink ref="V143" r:id="rId225" display="http://pbs.twimg.com/profile_images/996962083144060929/4hOzq_cY_normal.jpg"/>
    <hyperlink ref="V144" r:id="rId226" display="http://pbs.twimg.com/profile_images/996962083144060929/4hOzq_cY_normal.jpg"/>
    <hyperlink ref="V145" r:id="rId227" display="http://pbs.twimg.com/profile_images/996962083144060929/4hOzq_cY_normal.jpg"/>
    <hyperlink ref="V146" r:id="rId228" display="http://pbs.twimg.com/profile_images/996962083144060929/4hOzq_cY_normal.jpg"/>
    <hyperlink ref="V147" r:id="rId229" display="http://pbs.twimg.com/profile_images/996962083144060929/4hOzq_cY_normal.jpg"/>
    <hyperlink ref="V148" r:id="rId230" display="http://pbs.twimg.com/profile_images/996962083144060929/4hOzq_cY_normal.jpg"/>
    <hyperlink ref="V149" r:id="rId231" display="http://pbs.twimg.com/profile_images/1127667964281409536/M4hAM66Y_normal.png"/>
    <hyperlink ref="V150" r:id="rId232" display="http://pbs.twimg.com/profile_images/976478701209694209/ZGF2JMTM_normal.jpg"/>
    <hyperlink ref="V151" r:id="rId233" display="http://pbs.twimg.com/profile_images/976478701209694209/ZGF2JMTM_normal.jpg"/>
    <hyperlink ref="V152" r:id="rId234" display="http://pbs.twimg.com/profile_images/1141169819535810560/xShDCokV_normal.jpg"/>
    <hyperlink ref="V153" r:id="rId235" display="http://pbs.twimg.com/profile_images/1141169819535810560/xShDCokV_normal.jpg"/>
    <hyperlink ref="V154" r:id="rId236" display="http://pbs.twimg.com/profile_images/1128320167979769856/lMMEYZz8_normal.jpg"/>
    <hyperlink ref="V155" r:id="rId237" display="http://pbs.twimg.com/profile_images/1128320167979769856/lMMEYZz8_normal.jpg"/>
    <hyperlink ref="V156" r:id="rId238" display="http://pbs.twimg.com/profile_images/971205238819454976/xVXsgcB-_normal.jpg"/>
    <hyperlink ref="V157" r:id="rId239" display="http://pbs.twimg.com/profile_images/971205238819454976/xVXsgcB-_normal.jpg"/>
    <hyperlink ref="V158" r:id="rId240" display="http://pbs.twimg.com/profile_images/1139034366758121472/AnVyeaGB_normal.jpg"/>
    <hyperlink ref="V159" r:id="rId241" display="http://pbs.twimg.com/profile_images/1139034366758121472/AnVyeaGB_normal.jpg"/>
    <hyperlink ref="V160" r:id="rId242" display="http://pbs.twimg.com/profile_images/1126219072125984773/WNqOdlL3_normal.jpg"/>
    <hyperlink ref="V161" r:id="rId243" display="http://pbs.twimg.com/profile_images/1126219072125984773/WNqOdlL3_normal.jpg"/>
    <hyperlink ref="V162" r:id="rId244" display="http://pbs.twimg.com/profile_images/1086907527663480832/EVHHsjcj_normal.jpg"/>
    <hyperlink ref="V163" r:id="rId245" display="http://pbs.twimg.com/profile_images/1086907527663480832/EVHHsjcj_normal.jpg"/>
    <hyperlink ref="V164" r:id="rId246" display="http://pbs.twimg.com/profile_images/1134744588852162560/dJ3r9317_normal.jpg"/>
    <hyperlink ref="V165" r:id="rId247" display="http://pbs.twimg.com/profile_images/1134744588852162560/dJ3r9317_normal.jpg"/>
    <hyperlink ref="V166" r:id="rId248" display="http://pbs.twimg.com/profile_images/1125177857481646081/HMZfLWL1_normal.jpg"/>
    <hyperlink ref="V167" r:id="rId249" display="http://pbs.twimg.com/profile_images/1125177857481646081/HMZfLWL1_normal.jpg"/>
    <hyperlink ref="V168" r:id="rId250" display="http://pbs.twimg.com/profile_images/986188924832833536/xV-JnrWB_normal.jpg"/>
    <hyperlink ref="V169" r:id="rId251" display="http://pbs.twimg.com/profile_images/986188924832833536/xV-JnrWB_normal.jpg"/>
    <hyperlink ref="V170" r:id="rId252" display="http://pbs.twimg.com/profile_images/947695086900523008/k-CK9eK__normal.jpg"/>
    <hyperlink ref="V171" r:id="rId253" display="http://pbs.twimg.com/profile_images/947695086900523008/k-CK9eK__normal.jpg"/>
    <hyperlink ref="V172" r:id="rId254" display="http://pbs.twimg.com/profile_images/1121814118770540545/K4Gs0f1o_normal.jpg"/>
    <hyperlink ref="V173" r:id="rId255" display="http://pbs.twimg.com/profile_images/1121814118770540545/K4Gs0f1o_normal.jpg"/>
    <hyperlink ref="V174" r:id="rId256" display="http://pbs.twimg.com/profile_images/738780844223913984/EijPe33r_normal.jpg"/>
    <hyperlink ref="V175" r:id="rId257" display="http://pbs.twimg.com/profile_images/1098406628116844545/KzePEb-g_normal.png"/>
    <hyperlink ref="V176" r:id="rId258" display="http://pbs.twimg.com/profile_images/1098406628116844545/KzePEb-g_normal.png"/>
    <hyperlink ref="V177" r:id="rId259" display="http://pbs.twimg.com/profile_images/704929117490257920/uIhJ_Qc8_normal.jpg"/>
    <hyperlink ref="V178" r:id="rId260" display="http://pbs.twimg.com/profile_images/1139718341944328192/Z4jKUvxl_normal.jpg"/>
    <hyperlink ref="V179" r:id="rId261" display="http://pbs.twimg.com/profile_images/1107694604751695874/JjZW5f8m_normal.jpg"/>
    <hyperlink ref="V180" r:id="rId262" display="http://pbs.twimg.com/profile_images/1107694604751695874/JjZW5f8m_normal.jpg"/>
    <hyperlink ref="V181" r:id="rId263" display="http://pbs.twimg.com/profile_images/1118970970109284357/4K6rMium_normal.jpg"/>
    <hyperlink ref="V182" r:id="rId264" display="http://pbs.twimg.com/profile_images/1118970970109284357/4K6rMium_normal.jpg"/>
    <hyperlink ref="V183" r:id="rId265" display="http://pbs.twimg.com/profile_images/1008701640696893441/oO4suQ-Y_normal.jpg"/>
    <hyperlink ref="V184" r:id="rId266" display="http://pbs.twimg.com/profile_images/1008701640696893441/oO4suQ-Y_normal.jpg"/>
    <hyperlink ref="V185" r:id="rId267" display="http://pbs.twimg.com/profile_images/1121190907531886592/81DSARvr_normal.jpg"/>
    <hyperlink ref="V186" r:id="rId268" display="http://pbs.twimg.com/profile_images/1121190907531886592/81DSARvr_normal.jpg"/>
    <hyperlink ref="V187" r:id="rId269" display="http://pbs.twimg.com/profile_images/1133587479196557312/p1IJal75_normal.png"/>
    <hyperlink ref="V188" r:id="rId270" display="http://pbs.twimg.com/profile_images/1133587479196557312/p1IJal75_normal.png"/>
    <hyperlink ref="V189" r:id="rId271" display="http://pbs.twimg.com/profile_images/1110758988931649536/oU8ltpN8_normal.png"/>
    <hyperlink ref="V190" r:id="rId272" display="http://pbs.twimg.com/profile_images/1011830661299109888/mLw9KeEF_normal.jpg"/>
    <hyperlink ref="V191" r:id="rId273" display="http://pbs.twimg.com/profile_images/1011830661299109888/mLw9KeEF_normal.jpg"/>
    <hyperlink ref="V192" r:id="rId274" display="http://pbs.twimg.com/profile_images/1116887025037111296/z6b9t0uD_normal.jpg"/>
    <hyperlink ref="V193" r:id="rId275" display="http://pbs.twimg.com/profile_images/1141341015619641349/TNHXvgJ-_normal.jpg"/>
    <hyperlink ref="V194" r:id="rId276" display="http://pbs.twimg.com/profile_images/1141341015619641349/TNHXvgJ-_normal.jpg"/>
    <hyperlink ref="V195" r:id="rId277" display="http://pbs.twimg.com/profile_images/1141341015619641349/TNHXvgJ-_normal.jpg"/>
    <hyperlink ref="V196" r:id="rId278" display="http://pbs.twimg.com/profile_images/1044381140239310848/1sNeAf0u_normal.jpg"/>
    <hyperlink ref="V197" r:id="rId279" display="http://pbs.twimg.com/profile_images/1141341015619641349/TNHXvgJ-_normal.jpg"/>
    <hyperlink ref="V198" r:id="rId280" display="https://pbs.twimg.com/media/D9XNMfwXsAAASFF.jpg"/>
    <hyperlink ref="V199" r:id="rId281" display="http://pbs.twimg.com/profile_images/1044381140239310848/1sNeAf0u_normal.jpg"/>
    <hyperlink ref="V200" r:id="rId282" display="http://pbs.twimg.com/profile_images/1044381140239310848/1sNeAf0u_normal.jpg"/>
    <hyperlink ref="V201" r:id="rId283" display="http://pbs.twimg.com/profile_images/1044381140239310848/1sNeAf0u_normal.jpg"/>
    <hyperlink ref="V202" r:id="rId284" display="http://pbs.twimg.com/profile_images/1044381140239310848/1sNeAf0u_normal.jpg"/>
    <hyperlink ref="V203" r:id="rId285" display="http://pbs.twimg.com/profile_images/1044381140239310848/1sNeAf0u_normal.jpg"/>
    <hyperlink ref="V204" r:id="rId286" display="http://pbs.twimg.com/profile_images/1141341015619641349/TNHXvgJ-_normal.jpg"/>
    <hyperlink ref="V205" r:id="rId287" display="http://pbs.twimg.com/profile_images/1141341015619641349/TNHXvgJ-_normal.jpg"/>
    <hyperlink ref="V206" r:id="rId288" display="http://pbs.twimg.com/profile_images/1141341015619641349/TNHXvgJ-_normal.jpg"/>
    <hyperlink ref="V207" r:id="rId289" display="http://pbs.twimg.com/profile_images/1141341015619641349/TNHXvgJ-_normal.jpg"/>
    <hyperlink ref="V208" r:id="rId290" display="http://pbs.twimg.com/profile_images/1141341015619641349/TNHXvgJ-_normal.jpg"/>
    <hyperlink ref="V209" r:id="rId291" display="http://pbs.twimg.com/profile_images/1109407901108629505/8blr7I5h_normal.jpg"/>
    <hyperlink ref="V210" r:id="rId292" display="http://pbs.twimg.com/profile_images/1109407901108629505/8blr7I5h_normal.jpg"/>
    <hyperlink ref="V211" r:id="rId293" display="http://pbs.twimg.com/profile_images/1109407901108629505/8blr7I5h_normal.jpg"/>
    <hyperlink ref="V212" r:id="rId294" display="http://pbs.twimg.com/profile_images/1109407901108629505/8blr7I5h_normal.jpg"/>
    <hyperlink ref="V213" r:id="rId295" display="http://pbs.twimg.com/profile_images/1109407901108629505/8blr7I5h_normal.jpg"/>
    <hyperlink ref="V214" r:id="rId296" display="http://pbs.twimg.com/profile_images/1109407901108629505/8blr7I5h_normal.jpg"/>
    <hyperlink ref="V215" r:id="rId297" display="http://pbs.twimg.com/profile_images/1109407901108629505/8blr7I5h_normal.jpg"/>
    <hyperlink ref="V216" r:id="rId298" display="http://pbs.twimg.com/profile_images/1109407901108629505/8blr7I5h_normal.jpg"/>
    <hyperlink ref="V217" r:id="rId299" display="http://pbs.twimg.com/profile_images/1109407901108629505/8blr7I5h_normal.jpg"/>
    <hyperlink ref="V218" r:id="rId300" display="http://pbs.twimg.com/profile_images/1109407901108629505/8blr7I5h_normal.jpg"/>
    <hyperlink ref="V219" r:id="rId301" display="http://pbs.twimg.com/profile_images/1109407901108629505/8blr7I5h_normal.jpg"/>
    <hyperlink ref="V220" r:id="rId302" display="http://pbs.twimg.com/profile_images/1109407901108629505/8blr7I5h_normal.jpg"/>
    <hyperlink ref="V221" r:id="rId303" display="http://pbs.twimg.com/profile_images/1109407901108629505/8blr7I5h_normal.jpg"/>
    <hyperlink ref="V222" r:id="rId304" display="http://pbs.twimg.com/profile_images/1109407901108629505/8blr7I5h_normal.jpg"/>
    <hyperlink ref="V223" r:id="rId305" display="http://pbs.twimg.com/profile_images/1109407901108629505/8blr7I5h_normal.jpg"/>
    <hyperlink ref="V224" r:id="rId306" display="http://pbs.twimg.com/profile_images/1109407901108629505/8blr7I5h_normal.jpg"/>
    <hyperlink ref="V225" r:id="rId307" display="http://pbs.twimg.com/profile_images/1141341015619641349/TNHXvgJ-_normal.jpg"/>
    <hyperlink ref="V226" r:id="rId308" display="http://pbs.twimg.com/profile_images/602165477360689152/dFxaHRQg_normal.png"/>
    <hyperlink ref="V227" r:id="rId309" display="http://pbs.twimg.com/profile_images/602165477360689152/dFxaHRQg_normal.png"/>
    <hyperlink ref="V228" r:id="rId310" display="http://pbs.twimg.com/profile_images/1141341015619641349/TNHXvgJ-_normal.jpg"/>
    <hyperlink ref="V229" r:id="rId311" display="http://pbs.twimg.com/profile_images/1141341015619641349/TNHXvgJ-_normal.jpg"/>
    <hyperlink ref="V230" r:id="rId312" display="http://pbs.twimg.com/profile_images/1138646015031033857/hvXF_BQu_normal.jpg"/>
    <hyperlink ref="V231" r:id="rId313" display="http://pbs.twimg.com/profile_images/1138646015031033857/hvXF_BQu_normal.jpg"/>
    <hyperlink ref="V232" r:id="rId314" display="http://pbs.twimg.com/profile_images/1122236674124046336/W3_iaOKC_normal.jpg"/>
    <hyperlink ref="V233" r:id="rId315" display="http://pbs.twimg.com/profile_images/1122236674124046336/W3_iaOKC_normal.jpg"/>
    <hyperlink ref="V234" r:id="rId316" display="http://pbs.twimg.com/profile_images/1122236674124046336/W3_iaOKC_normal.jpg"/>
    <hyperlink ref="V235" r:id="rId317" display="http://pbs.twimg.com/profile_images/1122236674124046336/W3_iaOKC_normal.jpg"/>
    <hyperlink ref="V236" r:id="rId318" display="http://pbs.twimg.com/profile_images/1122236674124046336/W3_iaOKC_normal.jpg"/>
    <hyperlink ref="V237" r:id="rId319" display="http://pbs.twimg.com/profile_images/1132122452027478016/1UwoqVUs_normal.jpg"/>
    <hyperlink ref="V238" r:id="rId320" display="http://pbs.twimg.com/profile_images/1132122452027478016/1UwoqVUs_normal.jpg"/>
    <hyperlink ref="V239" r:id="rId321" display="http://pbs.twimg.com/profile_images/1132530078586417152/tWy1Ym5d_normal.jpg"/>
    <hyperlink ref="V240" r:id="rId322" display="http://pbs.twimg.com/profile_images/1132530078586417152/tWy1Ym5d_normal.jpg"/>
    <hyperlink ref="V241" r:id="rId323" display="http://pbs.twimg.com/profile_images/1138238310856450050/rdmjb8P__normal.jpg"/>
    <hyperlink ref="V242" r:id="rId324" display="http://pbs.twimg.com/profile_images/1138238310856450050/rdmjb8P__normal.jpg"/>
    <hyperlink ref="V243" r:id="rId325" display="http://pbs.twimg.com/profile_images/1139177364452184067/S963VvPh_normal.jpg"/>
    <hyperlink ref="V244" r:id="rId326" display="http://pbs.twimg.com/profile_images/1139177364452184067/S963VvPh_normal.jpg"/>
    <hyperlink ref="V245" r:id="rId327" display="http://pbs.twimg.com/profile_images/1101594752321875969/jyyhwdhG_normal.jpg"/>
    <hyperlink ref="V246" r:id="rId328" display="http://pbs.twimg.com/profile_images/1101594752321875969/jyyhwdhG_normal.jpg"/>
    <hyperlink ref="V247" r:id="rId329" display="http://pbs.twimg.com/profile_images/1101594752321875969/jyyhwdhG_normal.jpg"/>
    <hyperlink ref="V248" r:id="rId330" display="http://pbs.twimg.com/profile_images/1117934699417079809/hIZIkqXM_normal.jpg"/>
    <hyperlink ref="V249" r:id="rId331" display="http://pbs.twimg.com/profile_images/1117934699417079809/hIZIkqXM_normal.jpg"/>
    <hyperlink ref="V250" r:id="rId332" display="http://pbs.twimg.com/profile_images/1117656714352971776/FiwR78gm_normal.jpg"/>
    <hyperlink ref="V251" r:id="rId333" display="http://pbs.twimg.com/profile_images/1117656714352971776/FiwR78gm_normal.jpg"/>
    <hyperlink ref="V252" r:id="rId334" display="http://pbs.twimg.com/profile_images/1116887025037111296/z6b9t0uD_normal.jpg"/>
    <hyperlink ref="V253" r:id="rId335" display="http://pbs.twimg.com/profile_images/1116887025037111296/z6b9t0uD_normal.jpg"/>
    <hyperlink ref="V254" r:id="rId336" display="http://pbs.twimg.com/profile_images/1116887025037111296/z6b9t0uD_normal.jpg"/>
    <hyperlink ref="V255" r:id="rId337" display="http://pbs.twimg.com/profile_images/1116887025037111296/z6b9t0uD_normal.jpg"/>
    <hyperlink ref="V256" r:id="rId338" display="http://pbs.twimg.com/profile_images/1116887025037111296/z6b9t0uD_normal.jpg"/>
    <hyperlink ref="V257" r:id="rId339" display="http://pbs.twimg.com/profile_images/1116887025037111296/z6b9t0uD_normal.jpg"/>
    <hyperlink ref="V258" r:id="rId340" display="http://pbs.twimg.com/profile_images/1116887025037111296/z6b9t0uD_normal.jpg"/>
    <hyperlink ref="V259" r:id="rId341" display="http://pbs.twimg.com/profile_images/1116887025037111296/z6b9t0uD_normal.jpg"/>
    <hyperlink ref="V260" r:id="rId342" display="http://pbs.twimg.com/profile_images/1116887025037111296/z6b9t0uD_normal.jpg"/>
    <hyperlink ref="V261" r:id="rId343" display="http://pbs.twimg.com/profile_images/1116887025037111296/z6b9t0uD_normal.jpg"/>
    <hyperlink ref="V262" r:id="rId344" display="http://pbs.twimg.com/profile_images/1116887025037111296/z6b9t0uD_normal.jpg"/>
    <hyperlink ref="V263" r:id="rId345" display="http://pbs.twimg.com/profile_images/1116887025037111296/z6b9t0uD_normal.jpg"/>
    <hyperlink ref="V264" r:id="rId346" display="http://pbs.twimg.com/profile_images/1116887025037111296/z6b9t0uD_normal.jpg"/>
    <hyperlink ref="V265" r:id="rId347" display="http://pbs.twimg.com/profile_images/1110758988931649536/oU8ltpN8_normal.png"/>
    <hyperlink ref="V266" r:id="rId348" display="http://pbs.twimg.com/profile_images/1141341015619641349/TNHXvgJ-_normal.jpg"/>
    <hyperlink ref="V267" r:id="rId349" display="http://pbs.twimg.com/profile_images/1141341015619641349/TNHXvgJ-_normal.jpg"/>
    <hyperlink ref="V268" r:id="rId350" display="http://pbs.twimg.com/profile_images/1141341015619641349/TNHXvgJ-_normal.jpg"/>
    <hyperlink ref="V269" r:id="rId351" display="http://pbs.twimg.com/profile_images/1083573585753620480/krU6NnfU_normal.jpg"/>
    <hyperlink ref="V270" r:id="rId352" display="http://pbs.twimg.com/profile_images/1110758988931649536/oU8ltpN8_normal.png"/>
    <hyperlink ref="V271" r:id="rId353" display="http://pbs.twimg.com/profile_images/1110758988931649536/oU8ltpN8_normal.png"/>
    <hyperlink ref="V272" r:id="rId354" display="http://pbs.twimg.com/profile_images/1083573585753620480/krU6NnfU_normal.jpg"/>
    <hyperlink ref="V273" r:id="rId355" display="http://pbs.twimg.com/profile_images/1083573585753620480/krU6NnfU_normal.jpg"/>
    <hyperlink ref="V274" r:id="rId356" display="http://pbs.twimg.com/profile_images/1136537727808073728/AmtSYWTk_normal.jpg"/>
    <hyperlink ref="V275" r:id="rId357" display="http://pbs.twimg.com/profile_images/1136537727808073728/AmtSYWTk_normal.jpg"/>
    <hyperlink ref="V276" r:id="rId358" display="http://pbs.twimg.com/profile_images/1046956433772822528/Kt3hMBJJ_normal.jpg"/>
    <hyperlink ref="V277" r:id="rId359" display="http://pbs.twimg.com/profile_images/1046956433772822528/Kt3hMBJJ_normal.jpg"/>
    <hyperlink ref="V278" r:id="rId360" display="http://pbs.twimg.com/profile_images/1098497020980088834/ZiuUm6VY_normal.jpg"/>
    <hyperlink ref="V279" r:id="rId361" display="http://pbs.twimg.com/profile_images/1098497020980088834/ZiuUm6VY_normal.jpg"/>
    <hyperlink ref="V280" r:id="rId362" display="http://pbs.twimg.com/profile_images/1127497582987628544/UG-duoV1_normal.jpg"/>
    <hyperlink ref="V281" r:id="rId363" display="http://pbs.twimg.com/profile_images/1127497582987628544/UG-duoV1_normal.jpg"/>
    <hyperlink ref="V282" r:id="rId364" display="http://pbs.twimg.com/profile_images/1134383731018534912/LUPWiI1M_normal.jpg"/>
    <hyperlink ref="V283" r:id="rId365" display="http://pbs.twimg.com/profile_images/1134383731018534912/LUPWiI1M_normal.jpg"/>
    <hyperlink ref="V284" r:id="rId366" display="http://pbs.twimg.com/profile_images/1140427647173853185/r5Q2IFN7_normal.jpg"/>
    <hyperlink ref="V285" r:id="rId367" display="http://pbs.twimg.com/profile_images/1140427647173853185/r5Q2IFN7_normal.jpg"/>
    <hyperlink ref="V286" r:id="rId368" display="http://abs.twimg.com/sticky/default_profile_images/default_profile_normal.png"/>
    <hyperlink ref="V287" r:id="rId369" display="https://pbs.twimg.com/media/D9cIwXhX4AA-CcY.jpg"/>
    <hyperlink ref="V288" r:id="rId370" display="http://pbs.twimg.com/profile_images/1141341015619641349/TNHXvgJ-_normal.jpg"/>
    <hyperlink ref="V289" r:id="rId371" display="http://pbs.twimg.com/profile_images/1141341015619641349/TNHXvgJ-_normal.jpg"/>
    <hyperlink ref="V290" r:id="rId372" display="http://pbs.twimg.com/profile_images/1141341015619641349/TNHXvgJ-_normal.jpg"/>
    <hyperlink ref="V291" r:id="rId373" display="http://pbs.twimg.com/profile_images/1082696848496840705/i9nahisF_normal.jpg"/>
    <hyperlink ref="V292" r:id="rId374" display="https://pbs.twimg.com/media/D9cIwXhX4AA-CcY.jpg"/>
    <hyperlink ref="V293" r:id="rId375" display="http://pbs.twimg.com/profile_images/1082696848496840705/i9nahisF_normal.jpg"/>
    <hyperlink ref="V294" r:id="rId376" display="http://pbs.twimg.com/profile_images/1138604130329608192/LAA61MM6_normal.jpg"/>
    <hyperlink ref="V295" r:id="rId377" display="http://pbs.twimg.com/profile_images/1141341015619641349/TNHXvgJ-_normal.jpg"/>
    <hyperlink ref="V296" r:id="rId378" display="http://pbs.twimg.com/profile_images/1141341015619641349/TNHXvgJ-_normal.jpg"/>
    <hyperlink ref="V297" r:id="rId379" display="http://pbs.twimg.com/profile_images/1141341015619641349/TNHXvgJ-_normal.jpg"/>
    <hyperlink ref="V298" r:id="rId380" display="http://pbs.twimg.com/profile_images/1141341015619641349/TNHXvgJ-_normal.jpg"/>
    <hyperlink ref="V299" r:id="rId381" display="http://pbs.twimg.com/profile_images/1141341015619641349/TNHXvgJ-_normal.jpg"/>
    <hyperlink ref="V300" r:id="rId382" display="http://pbs.twimg.com/profile_images/1141341015619641349/TNHXvgJ-_normal.jpg"/>
    <hyperlink ref="V301" r:id="rId383" display="http://pbs.twimg.com/profile_images/1141341015619641349/TNHXvgJ-_normal.jpg"/>
    <hyperlink ref="V302" r:id="rId384" display="https://pbs.twimg.com/media/D9R0UUKWwAAfOf2.jpg"/>
    <hyperlink ref="V303" r:id="rId385" display="http://pbs.twimg.com/profile_images/1141341015619641349/TNHXvgJ-_normal.jpg"/>
    <hyperlink ref="V304" r:id="rId386" display="http://pbs.twimg.com/profile_images/1141341015619641349/TNHXvgJ-_normal.jpg"/>
    <hyperlink ref="V305" r:id="rId387" display="http://pbs.twimg.com/profile_images/1141341015619641349/TNHXvgJ-_normal.jpg"/>
    <hyperlink ref="V306" r:id="rId388" display="http://pbs.twimg.com/profile_images/1141341015619641349/TNHXvgJ-_normal.jpg"/>
    <hyperlink ref="V307" r:id="rId389" display="http://pbs.twimg.com/profile_images/1141341015619641349/TNHXvgJ-_normal.jpg"/>
    <hyperlink ref="V308" r:id="rId390" display="http://pbs.twimg.com/profile_images/1141341015619641349/TNHXvgJ-_normal.jpg"/>
    <hyperlink ref="V309" r:id="rId391" display="http://pbs.twimg.com/profile_images/1141341015619641349/TNHXvgJ-_normal.jpg"/>
    <hyperlink ref="V310" r:id="rId392" display="http://pbs.twimg.com/profile_images/1141341015619641349/TNHXvgJ-_normal.jpg"/>
    <hyperlink ref="V311" r:id="rId393" display="http://pbs.twimg.com/profile_images/1141341015619641349/TNHXvgJ-_normal.jpg"/>
    <hyperlink ref="V312" r:id="rId394" display="http://pbs.twimg.com/profile_images/1141341015619641349/TNHXvgJ-_normal.jpg"/>
    <hyperlink ref="V313" r:id="rId395" display="https://pbs.twimg.com/media/D9baV0yWkAEq3T3.jpg"/>
    <hyperlink ref="V314" r:id="rId396" display="https://pbs.twimg.com/media/D9bdhl_W4AArinj.jpg"/>
    <hyperlink ref="V315" r:id="rId397" display="http://pbs.twimg.com/profile_images/1141341015619641349/TNHXvgJ-_normal.jpg"/>
    <hyperlink ref="V316" r:id="rId398" display="http://pbs.twimg.com/profile_images/1141341015619641349/TNHXvgJ-_normal.jpg"/>
    <hyperlink ref="V317" r:id="rId399" display="http://pbs.twimg.com/profile_images/1141341015619641349/TNHXvgJ-_normal.jpg"/>
    <hyperlink ref="V318" r:id="rId400" display="http://pbs.twimg.com/profile_images/1141341015619641349/TNHXvgJ-_normal.jpg"/>
    <hyperlink ref="V319" r:id="rId401" display="http://pbs.twimg.com/profile_images/1141341015619641349/TNHXvgJ-_normal.jpg"/>
    <hyperlink ref="V320" r:id="rId402" display="http://pbs.twimg.com/profile_images/1141341015619641349/TNHXvgJ-_normal.jpg"/>
    <hyperlink ref="V321" r:id="rId403" display="http://pbs.twimg.com/profile_images/1141341015619641349/TNHXvgJ-_normal.jpg"/>
    <hyperlink ref="V322" r:id="rId404" display="http://pbs.twimg.com/profile_images/1141341015619641349/TNHXvgJ-_normal.jpg"/>
    <hyperlink ref="V323" r:id="rId405" display="http://pbs.twimg.com/profile_images/1141341015619641349/TNHXvgJ-_normal.jpg"/>
    <hyperlink ref="V324" r:id="rId406" display="http://pbs.twimg.com/profile_images/1082696848496840705/i9nahisF_normal.jpg"/>
    <hyperlink ref="V325" r:id="rId407" display="http://pbs.twimg.com/profile_images/1138604130329608192/LAA61MM6_normal.jpg"/>
    <hyperlink ref="V326" r:id="rId408" display="http://pbs.twimg.com/profile_images/1138604130329608192/LAA61MM6_normal.jpg"/>
    <hyperlink ref="V327" r:id="rId409" display="http://pbs.twimg.com/profile_images/1082696848496840705/i9nahisF_normal.jpg"/>
    <hyperlink ref="X3" r:id="rId410" display="https://twitter.com/#!/hklthedream1/status/1138223891984396294"/>
    <hyperlink ref="X4" r:id="rId411" display="https://twitter.com/#!/rjacobb/status/1138233200424116224"/>
    <hyperlink ref="X5" r:id="rId412" display="https://twitter.com/#!/honeyxlions/status/1138316187807338497"/>
    <hyperlink ref="X6" r:id="rId413" display="https://twitter.com/#!/graves_luna/status/1138324515363086338"/>
    <hyperlink ref="X7" r:id="rId414" display="https://twitter.com/#!/graves_luna/status/1138324515363086338"/>
    <hyperlink ref="X8" r:id="rId415" display="https://twitter.com/#!/radarnell/status/1138480828491677696"/>
    <hyperlink ref="X9" r:id="rId416" display="https://twitter.com/#!/radarnell/status/1138480828491677696"/>
    <hyperlink ref="X10" r:id="rId417" display="https://twitter.com/#!/sapiotextual/status/1138861176559931393"/>
    <hyperlink ref="X11" r:id="rId418" display="https://twitter.com/#!/sapiotextual/status/1138861176559931393"/>
    <hyperlink ref="X12" r:id="rId419" display="https://twitter.com/#!/harrypo57202529/status/1138964919989211136"/>
    <hyperlink ref="X13" r:id="rId420" display="https://twitter.com/#!/netcum/status/1139032718409437184"/>
    <hyperlink ref="X14" r:id="rId421" display="https://twitter.com/#!/netcum/status/1139032718409437184"/>
    <hyperlink ref="X15" r:id="rId422" display="https://twitter.com/#!/netcum/status/1139032718409437184"/>
    <hyperlink ref="X16" r:id="rId423" display="https://twitter.com/#!/gvea519/status/1139231349749850112"/>
    <hyperlink ref="X17" r:id="rId424" display="https://twitter.com/#!/astromouda/status/1139276988328398848"/>
    <hyperlink ref="X18" r:id="rId425" display="https://twitter.com/#!/andread20364549/status/1139284359427608576"/>
    <hyperlink ref="X19" r:id="rId426" display="https://twitter.com/#!/dancerguild/status/1139160180132864000"/>
    <hyperlink ref="X20" r:id="rId427" display="https://twitter.com/#!/dancerguild/status/1139160180132864000"/>
    <hyperlink ref="X21" r:id="rId428" display="https://twitter.com/#!/dancerguild/status/1139160180132864000"/>
    <hyperlink ref="X22" r:id="rId429" display="https://twitter.com/#!/dancerguild/status/1139294422120697856"/>
    <hyperlink ref="X23" r:id="rId430" display="https://twitter.com/#!/shaynadomina/status/1139466965905334272"/>
    <hyperlink ref="X24" r:id="rId431" display="https://twitter.com/#!/greyh0undmedia/status/1139563111101284354"/>
    <hyperlink ref="X25" r:id="rId432" display="https://twitter.com/#!/greyh0undmedia/status/1139563111101284354"/>
    <hyperlink ref="X26" r:id="rId433" display="https://twitter.com/#!/greyh0undmedia/status/1139563111101284354"/>
    <hyperlink ref="X27" r:id="rId434" display="https://twitter.com/#!/alejandroxbiz/status/1139605701037154304"/>
    <hyperlink ref="X28" r:id="rId435" display="https://twitter.com/#!/alejandroxbiz/status/1139605701037154304"/>
    <hyperlink ref="X29" r:id="rId436" display="https://twitter.com/#!/themicahggarcia/status/1138327805496664065"/>
    <hyperlink ref="X30" r:id="rId437" display="https://twitter.com/#!/themicahggarcia/status/1138327805496664065"/>
    <hyperlink ref="X31" r:id="rId438" display="https://twitter.com/#!/themicahggarcia/status/1139641577704288258"/>
    <hyperlink ref="X32" r:id="rId439" display="https://twitter.com/#!/themicahggarcia/status/1139641577704288258"/>
    <hyperlink ref="X33" r:id="rId440" display="https://twitter.com/#!/misspnktoes/status/1139666846435741696"/>
    <hyperlink ref="X34" r:id="rId441" display="https://twitter.com/#!/misspnktoes/status/1139666846435741696"/>
    <hyperlink ref="X35" r:id="rId442" display="https://twitter.com/#!/mistressleianne/status/1139733270713778176"/>
    <hyperlink ref="X36" r:id="rId443" display="https://twitter.com/#!/christinasflaw/status/1139935036692561921"/>
    <hyperlink ref="X37" r:id="rId444" display="https://twitter.com/#!/whisperwalrusxy/status/1139944608883007488"/>
    <hyperlink ref="X38" r:id="rId445" display="https://twitter.com/#!/dontfollowrc/status/1140169564216541184"/>
    <hyperlink ref="X39" r:id="rId446" display="https://twitter.com/#!/donyx62216815/status/1140229768866086912"/>
    <hyperlink ref="X40" r:id="rId447" display="https://twitter.com/#!/donyx62216815/status/1140229768866086912"/>
    <hyperlink ref="X41" r:id="rId448" display="https://twitter.com/#!/donyx62216815/status/1140233970321436672"/>
    <hyperlink ref="X42" r:id="rId449" display="https://twitter.com/#!/donyx62216815/status/1140233970321436672"/>
    <hyperlink ref="X43" r:id="rId450" display="https://twitter.com/#!/gypsy_liberab/status/1140330262640975872"/>
    <hyperlink ref="X44" r:id="rId451" display="https://twitter.com/#!/80_lieto_fied/status/1140331826516389888"/>
    <hyperlink ref="X45" r:id="rId452" display="https://twitter.com/#!/train_treason/status/1140662099070214146"/>
    <hyperlink ref="X46" r:id="rId453" display="https://twitter.com/#!/femdompaulina/status/1140691828427108352"/>
    <hyperlink ref="X47" r:id="rId454" display="https://twitter.com/#!/sfmistress/status/1140720101064241152"/>
    <hyperlink ref="X48" r:id="rId455" display="https://twitter.com/#!/spankchain/status/1140751557283209217"/>
    <hyperlink ref="X49" r:id="rId456" display="https://twitter.com/#!/bustybettyrage/status/1141142994340503553"/>
    <hyperlink ref="X50" r:id="rId457" display="https://twitter.com/#!/shitshowinadump/status/1140663705673306113"/>
    <hyperlink ref="X51" r:id="rId458" display="https://twitter.com/#!/shitshowinadump/status/1141306664169213953"/>
    <hyperlink ref="X52" r:id="rId459" display="https://twitter.com/#!/myroomcam69/status/1141323892553932800"/>
    <hyperlink ref="X53" r:id="rId460" display="https://twitter.com/#!/thawk88/status/1139525865321062400"/>
    <hyperlink ref="X54" r:id="rId461" display="https://twitter.com/#!/thawk88/status/1141055306673217536"/>
    <hyperlink ref="X55" r:id="rId462" display="https://twitter.com/#!/thawk88/status/1141345445026811904"/>
    <hyperlink ref="X56" r:id="rId463" display="https://twitter.com/#!/damienslayter/status/1141346388430741504"/>
    <hyperlink ref="X57" r:id="rId464" display="https://twitter.com/#!/sierraslayter/status/1141350573268197377"/>
    <hyperlink ref="X58" r:id="rId465" display="https://twitter.com/#!/semwal2424/status/1141351421301817345"/>
    <hyperlink ref="X59" r:id="rId466" display="https://twitter.com/#!/wshandcock/status/1141357043011477504"/>
    <hyperlink ref="X60" r:id="rId467" display="https://twitter.com/#!/loraliehaze/status/1141357329390026752"/>
    <hyperlink ref="X61" r:id="rId468" display="https://twitter.com/#!/bonevision/status/1141355215716667393"/>
    <hyperlink ref="X62" r:id="rId469" display="https://twitter.com/#!/bonevision/status/1141357641643388928"/>
    <hyperlink ref="X63" r:id="rId470" display="https://twitter.com/#!/bonevision/status/1141357641643388928"/>
    <hyperlink ref="X64" r:id="rId471" display="https://twitter.com/#!/bonevision/status/1141358048209801216"/>
    <hyperlink ref="X65" r:id="rId472" display="https://twitter.com/#!/loulikesthat/status/1141361265886892033"/>
    <hyperlink ref="X66" r:id="rId473" display="https://twitter.com/#!/mjkitty0817/status/1141366119170748416"/>
    <hyperlink ref="X67" r:id="rId474" display="https://twitter.com/#!/freyawyld/status/1141367181856464897"/>
    <hyperlink ref="X68" r:id="rId475" display="https://twitter.com/#!/batw1ng7/status/1141367893818400768"/>
    <hyperlink ref="X69" r:id="rId476" display="https://twitter.com/#!/meggerz/status/1141370345838075905"/>
    <hyperlink ref="X70" r:id="rId477" display="https://twitter.com/#!/alanblackrhino/status/1141371881469239296"/>
    <hyperlink ref="X71" r:id="rId478" display="https://twitter.com/#!/adultwebmasterz/status/1141376621695262720"/>
    <hyperlink ref="X72" r:id="rId479" display="https://twitter.com/#!/siennawestlando/status/1141353291647000576"/>
    <hyperlink ref="X73" r:id="rId480" display="https://twitter.com/#!/siennawestlando/status/1141353362144858113"/>
    <hyperlink ref="X74" r:id="rId481" display="https://twitter.com/#!/siennawestlando/status/1141353454671208448"/>
    <hyperlink ref="X75" r:id="rId482" display="https://twitter.com/#!/siennawestlando/status/1141353454671208448"/>
    <hyperlink ref="X76" r:id="rId483" display="https://twitter.com/#!/siennawestlando/status/1141353491186823168"/>
    <hyperlink ref="X77" r:id="rId484" display="https://twitter.com/#!/siennawestlando/status/1141354575997427713"/>
    <hyperlink ref="X78" r:id="rId485" display="https://twitter.com/#!/siennawestlando/status/1141354655508832259"/>
    <hyperlink ref="X79" r:id="rId486" display="https://twitter.com/#!/siennawestlando/status/1141354709854359553"/>
    <hyperlink ref="X80" r:id="rId487" display="https://twitter.com/#!/siennawestlando/status/1141374718102122496"/>
    <hyperlink ref="X81" r:id="rId488" display="https://twitter.com/#!/siennawestlando/status/1141374884628619264"/>
    <hyperlink ref="X82" r:id="rId489" display="https://twitter.com/#!/siennawestlando/status/1141375073363865601"/>
    <hyperlink ref="X83" r:id="rId490" display="https://twitter.com/#!/siennawestlando/status/1141375429149962242"/>
    <hyperlink ref="X84" r:id="rId491" display="https://twitter.com/#!/siennawestlando/status/1141375979094532096"/>
    <hyperlink ref="X85" r:id="rId492" display="https://twitter.com/#!/mateolinaresfe2/status/1141355685038436359"/>
    <hyperlink ref="X86" r:id="rId493" display="https://twitter.com/#!/mateolinaresfe2/status/1141377014613626880"/>
    <hyperlink ref="X87" r:id="rId494" display="https://twitter.com/#!/mateolinaresfe2/status/1141377127960522753"/>
    <hyperlink ref="X88" r:id="rId495" display="https://twitter.com/#!/codydarkstalker/status/1141323989958062080"/>
    <hyperlink ref="X89" r:id="rId496" display="https://twitter.com/#!/codydarkstalker/status/1141380063612420096"/>
    <hyperlink ref="X90" r:id="rId497" display="https://twitter.com/#!/tarantinoxxx/status/1141381869109334016"/>
    <hyperlink ref="X91" r:id="rId498" display="https://twitter.com/#!/nikki_4613/status/1141385139928231936"/>
    <hyperlink ref="X92" r:id="rId499" display="https://twitter.com/#!/nikki_4613/status/1141386390422188032"/>
    <hyperlink ref="X93" r:id="rId500" display="https://twitter.com/#!/kourtney_chase_/status/1141390238662578176"/>
    <hyperlink ref="X94" r:id="rId501" display="https://twitter.com/#!/evebatelle/status/1138997883179479041"/>
    <hyperlink ref="X95" r:id="rId502" display="https://twitter.com/#!/evebatelle/status/1138997883179479041"/>
    <hyperlink ref="X96" r:id="rId503" display="https://twitter.com/#!/evebatelle/status/1138997883179479041"/>
    <hyperlink ref="X97" r:id="rId504" display="https://twitter.com/#!/evebatelle/status/1141390462999072769"/>
    <hyperlink ref="X98" r:id="rId505" display="https://twitter.com/#!/savagesin/status/1141380044767371264"/>
    <hyperlink ref="X99" r:id="rId506" display="https://twitter.com/#!/dw_sin_/status/1141391056727990273"/>
    <hyperlink ref="X100" r:id="rId507" display="https://twitter.com/#!/dpetercrane/status/1141391487759814656"/>
    <hyperlink ref="X101" r:id="rId508" display="https://twitter.com/#!/dpetercrane/status/1141391487759814656"/>
    <hyperlink ref="X102" r:id="rId509" display="https://twitter.com/#!/lilyxloveless/status/1141391620023181312"/>
    <hyperlink ref="X103" r:id="rId510" display="https://twitter.com/#!/lilyxloveless/status/1141391620023181312"/>
    <hyperlink ref="X104" r:id="rId511" display="https://twitter.com/#!/upforfun34/status/1141391658077978624"/>
    <hyperlink ref="X105" r:id="rId512" display="https://twitter.com/#!/upforfun34/status/1141391658077978624"/>
    <hyperlink ref="X106" r:id="rId513" display="https://twitter.com/#!/peejsage/status/1141391761744498693"/>
    <hyperlink ref="X107" r:id="rId514" display="https://twitter.com/#!/dragonhammer421/status/1141392722500247552"/>
    <hyperlink ref="X108" r:id="rId515" display="https://twitter.com/#!/dragonhammer421/status/1141392722500247552"/>
    <hyperlink ref="X109" r:id="rId516" display="https://twitter.com/#!/jolicul2000/status/1141393181159960576"/>
    <hyperlink ref="X110" r:id="rId517" display="https://twitter.com/#!/jolicul2000/status/1141393181159960576"/>
    <hyperlink ref="X111" r:id="rId518" display="https://twitter.com/#!/alexisandrewsx/status/1141393189556883457"/>
    <hyperlink ref="X112" r:id="rId519" display="https://twitter.com/#!/alexisandrewsx/status/1141393189556883457"/>
    <hyperlink ref="X113" r:id="rId520" display="https://twitter.com/#!/thebigdadshow/status/1141393576913321984"/>
    <hyperlink ref="X114" r:id="rId521" display="https://twitter.com/#!/thebigdadshow/status/1141393576913321984"/>
    <hyperlink ref="X115" r:id="rId522" display="https://twitter.com/#!/ellie_s95/status/1141393953020948480"/>
    <hyperlink ref="X116" r:id="rId523" display="https://twitter.com/#!/ellie_s95/status/1141393953020948480"/>
    <hyperlink ref="X117" r:id="rId524" display="https://twitter.com/#!/kitten_chub/status/1141394951160381441"/>
    <hyperlink ref="X118" r:id="rId525" display="https://twitter.com/#!/kitten_chub/status/1141394951160381441"/>
    <hyperlink ref="X119" r:id="rId526" display="https://twitter.com/#!/mollydarling69/status/1141395278844612608"/>
    <hyperlink ref="X120" r:id="rId527" display="https://twitter.com/#!/mollydarling69/status/1141395278844612608"/>
    <hyperlink ref="X121" r:id="rId528" display="https://twitter.com/#!/harlosalem/status/1141395183772131328"/>
    <hyperlink ref="X122" r:id="rId529" display="https://twitter.com/#!/harlosalem/status/1141395183772131328"/>
    <hyperlink ref="X123" r:id="rId530" display="https://twitter.com/#!/harlosalem/status/1141395724975738880"/>
    <hyperlink ref="X124" r:id="rId531" display="https://twitter.com/#!/charley_fan/status/1141396656639881217"/>
    <hyperlink ref="X125" r:id="rId532" display="https://twitter.com/#!/charley_fan/status/1141396656639881217"/>
    <hyperlink ref="X126" r:id="rId533" display="https://twitter.com/#!/lovelyally6/status/1141397797784174593"/>
    <hyperlink ref="X127" r:id="rId534" display="https://twitter.com/#!/lovelyally6/status/1141397797784174593"/>
    <hyperlink ref="X128" r:id="rId535" display="https://twitter.com/#!/fickennemark1/status/1141402603810693125"/>
    <hyperlink ref="X129" r:id="rId536" display="https://twitter.com/#!/fickennemark1/status/1141402603810693125"/>
    <hyperlink ref="X130" r:id="rId537" display="https://twitter.com/#!/micahgrey19/status/1141402710253735938"/>
    <hyperlink ref="X131" r:id="rId538" display="https://twitter.com/#!/micahgrey19/status/1141402710253735938"/>
    <hyperlink ref="X132" r:id="rId539" display="https://twitter.com/#!/rimobai/status/1141404137625739265"/>
    <hyperlink ref="X133" r:id="rId540" display="https://twitter.com/#!/rimobai/status/1141404137625739265"/>
    <hyperlink ref="X134" r:id="rId541" display="https://twitter.com/#!/transglamorous/status/1141405375435927552"/>
    <hyperlink ref="X135" r:id="rId542" display="https://twitter.com/#!/transglamorous/status/1141405375435927552"/>
    <hyperlink ref="X136" r:id="rId543" display="https://twitter.com/#!/missmadisonoff1/status/1141411789185441792"/>
    <hyperlink ref="X137" r:id="rId544" display="https://twitter.com/#!/missmadisonoff1/status/1141411789185441792"/>
    <hyperlink ref="X138" r:id="rId545" display="https://twitter.com/#!/jjuli_lovers/status/1141413014194855936"/>
    <hyperlink ref="X139" r:id="rId546" display="https://twitter.com/#!/jjuli_lovers/status/1141413014194855936"/>
    <hyperlink ref="X140" r:id="rId547" display="https://twitter.com/#!/bux_delux/status/1141415081177038849"/>
    <hyperlink ref="X141" r:id="rId548" display="https://twitter.com/#!/bux_delux/status/1141415081177038849"/>
    <hyperlink ref="X142" r:id="rId549" display="https://twitter.com/#!/bux_delux/status/1141415131328335872"/>
    <hyperlink ref="X143" r:id="rId550" display="https://twitter.com/#!/bux_delux/status/1141415152635400192"/>
    <hyperlink ref="X144" r:id="rId551" display="https://twitter.com/#!/bux_delux/status/1141415152635400192"/>
    <hyperlink ref="X145" r:id="rId552" display="https://twitter.com/#!/bux_delux/status/1141415186877673472"/>
    <hyperlink ref="X146" r:id="rId553" display="https://twitter.com/#!/bux_delux/status/1141415204040785920"/>
    <hyperlink ref="X147" r:id="rId554" display="https://twitter.com/#!/bux_delux/status/1141415204040785920"/>
    <hyperlink ref="X148" r:id="rId555" display="https://twitter.com/#!/bux_delux/status/1141415204040785920"/>
    <hyperlink ref="X149" r:id="rId556" display="https://twitter.com/#!/blower_load/status/1141415726579740673"/>
    <hyperlink ref="X150" r:id="rId557" display="https://twitter.com/#!/kristi_lovett/status/1141416269201203200"/>
    <hyperlink ref="X151" r:id="rId558" display="https://twitter.com/#!/kristi_lovett/status/1141416269201203200"/>
    <hyperlink ref="X152" r:id="rId559" display="https://twitter.com/#!/badbabyblairmv/status/1141421916386803712"/>
    <hyperlink ref="X153" r:id="rId560" display="https://twitter.com/#!/badbabyblairmv/status/1141421916386803712"/>
    <hyperlink ref="X154" r:id="rId561" display="https://twitter.com/#!/foxykitten12/status/1141423484104519682"/>
    <hyperlink ref="X155" r:id="rId562" display="https://twitter.com/#!/foxykitten12/status/1141423484104519682"/>
    <hyperlink ref="X156" r:id="rId563" display="https://twitter.com/#!/lexdollface/status/1141424238869401600"/>
    <hyperlink ref="X157" r:id="rId564" display="https://twitter.com/#!/lexdollface/status/1141424238869401600"/>
    <hyperlink ref="X158" r:id="rId565" display="https://twitter.com/#!/allieawesome415/status/1141424338719129601"/>
    <hyperlink ref="X159" r:id="rId566" display="https://twitter.com/#!/allieawesome415/status/1141424338719129601"/>
    <hyperlink ref="X160" r:id="rId567" display="https://twitter.com/#!/karpaom/status/1141427018237730816"/>
    <hyperlink ref="X161" r:id="rId568" display="https://twitter.com/#!/karpaom/status/1141427018237730816"/>
    <hyperlink ref="X162" r:id="rId569" display="https://twitter.com/#!/goofykitty4u/status/1141429290833272832"/>
    <hyperlink ref="X163" r:id="rId570" display="https://twitter.com/#!/goofykitty4u/status/1141429290833272832"/>
    <hyperlink ref="X164" r:id="rId571" display="https://twitter.com/#!/mistressheels2/status/1141430025993871361"/>
    <hyperlink ref="X165" r:id="rId572" display="https://twitter.com/#!/mistressheels2/status/1141430025993871361"/>
    <hyperlink ref="X166" r:id="rId573" display="https://twitter.com/#!/babysen22/status/1141430423936876549"/>
    <hyperlink ref="X167" r:id="rId574" display="https://twitter.com/#!/babysen22/status/1141430423936876549"/>
    <hyperlink ref="X168" r:id="rId575" display="https://twitter.com/#!/rwildjoke/status/1141432029801615360"/>
    <hyperlink ref="X169" r:id="rId576" display="https://twitter.com/#!/rwildjoke/status/1141432029801615360"/>
    <hyperlink ref="X170" r:id="rId577" display="https://twitter.com/#!/mcmyers2000/status/1141434802723282945"/>
    <hyperlink ref="X171" r:id="rId578" display="https://twitter.com/#!/mcmyers2000/status/1141434802723282945"/>
    <hyperlink ref="X172" r:id="rId579" display="https://twitter.com/#!/dominike_love/status/1141446548192223232"/>
    <hyperlink ref="X173" r:id="rId580" display="https://twitter.com/#!/dominike_love/status/1141446548192223232"/>
    <hyperlink ref="X174" r:id="rId581" display="https://twitter.com/#!/mistressthick/status/1141446683823366145"/>
    <hyperlink ref="X175" r:id="rId582" display="https://twitter.com/#!/hirsutegoddess/status/1141450097051484160"/>
    <hyperlink ref="X176" r:id="rId583" display="https://twitter.com/#!/hirsutegoddess/status/1141450097051484160"/>
    <hyperlink ref="X177" r:id="rId584" display="https://twitter.com/#!/flaximfc/status/1141450645884624898"/>
    <hyperlink ref="X178" r:id="rId585" display="https://twitter.com/#!/boss_justine_/status/1141456544577597441"/>
    <hyperlink ref="X179" r:id="rId586" display="https://twitter.com/#!/selenasiren1/status/1141467291042947072"/>
    <hyperlink ref="X180" r:id="rId587" display="https://twitter.com/#!/selenasiren1/status/1141467291042947072"/>
    <hyperlink ref="X181" r:id="rId588" display="https://twitter.com/#!/lwdwndrty/status/1141467761002127361"/>
    <hyperlink ref="X182" r:id="rId589" display="https://twitter.com/#!/lwdwndrty/status/1141467761002127361"/>
    <hyperlink ref="X183" r:id="rId590" display="https://twitter.com/#!/rosiesoles_/status/1141472086868811776"/>
    <hyperlink ref="X184" r:id="rId591" display="https://twitter.com/#!/rosiesoles_/status/1141472086868811776"/>
    <hyperlink ref="X185" r:id="rId592" display="https://twitter.com/#!/rollingbabex/status/1141482981267247104"/>
    <hyperlink ref="X186" r:id="rId593" display="https://twitter.com/#!/rollingbabex/status/1141482981267247104"/>
    <hyperlink ref="X187" r:id="rId594" display="https://twitter.com/#!/kayanicol/status/1141484963688321024"/>
    <hyperlink ref="X188" r:id="rId595" display="https://twitter.com/#!/kayanicol/status/1141484963688321024"/>
    <hyperlink ref="X189" r:id="rId596" display="https://twitter.com/#!/carlcarnevale1/status/1141497378832375809"/>
    <hyperlink ref="X190" r:id="rId597" display="https://twitter.com/#!/getjobsueboss/status/1141501672667004928"/>
    <hyperlink ref="X191" r:id="rId598" display="https://twitter.com/#!/getjobsueboss/status/1141501672667004928"/>
    <hyperlink ref="X192" r:id="rId599" display="https://twitter.com/#!/alanaevansxxx/status/1138967473871437824"/>
    <hyperlink ref="X193" r:id="rId600" display="https://twitter.com/#!/apagunion/status/1138967845126189056"/>
    <hyperlink ref="X194" r:id="rId601" display="https://twitter.com/#!/apagunion/status/1139599082136072192"/>
    <hyperlink ref="X195" r:id="rId602" display="https://twitter.com/#!/apagunion/status/1139599082136072192"/>
    <hyperlink ref="X196" r:id="rId603" display="https://twitter.com/#!/xxxamberlynns/status/1141046406754394112"/>
    <hyperlink ref="X197" r:id="rId604" display="https://twitter.com/#!/apagunion/status/1140864614126800896"/>
    <hyperlink ref="X198" r:id="rId605" display="https://twitter.com/#!/apagunion/status/1141043699209723906"/>
    <hyperlink ref="X199" r:id="rId606" display="https://twitter.com/#!/xxxamberlynns/status/1141045378931814400"/>
    <hyperlink ref="X200" r:id="rId607" display="https://twitter.com/#!/xxxamberlynns/status/1141046168329183232"/>
    <hyperlink ref="X201" r:id="rId608" display="https://twitter.com/#!/xxxamberlynns/status/1141046406754394112"/>
    <hyperlink ref="X202" r:id="rId609" display="https://twitter.com/#!/xxxamberlynns/status/1141047496073863168"/>
    <hyperlink ref="X203" r:id="rId610" display="https://twitter.com/#!/xxxamberlynns/status/1141094995799097344"/>
    <hyperlink ref="X204" r:id="rId611" display="https://twitter.com/#!/apagunion/status/1139721965361672192"/>
    <hyperlink ref="X205" r:id="rId612" display="https://twitter.com/#!/apagunion/status/1140864614126800896"/>
    <hyperlink ref="X206" r:id="rId613" display="https://twitter.com/#!/apagunion/status/1141050873348612101"/>
    <hyperlink ref="X207" r:id="rId614" display="https://twitter.com/#!/apagunion/status/1141075303416180737"/>
    <hyperlink ref="X208" r:id="rId615" display="https://twitter.com/#!/apagunion/status/1141075303416180737"/>
    <hyperlink ref="X209" r:id="rId616" display="https://twitter.com/#!/gabrielleleigh9/status/1138365097074745344"/>
    <hyperlink ref="X210" r:id="rId617" display="https://twitter.com/#!/gabrielleleigh9/status/1138365097074745344"/>
    <hyperlink ref="X211" r:id="rId618" display="https://twitter.com/#!/gabrielleleigh9/status/1138552660402102273"/>
    <hyperlink ref="X212" r:id="rId619" display="https://twitter.com/#!/gabrielleleigh9/status/1138552660402102273"/>
    <hyperlink ref="X213" r:id="rId620" display="https://twitter.com/#!/gabrielleleigh9/status/1139600807853211649"/>
    <hyperlink ref="X214" r:id="rId621" display="https://twitter.com/#!/gabrielleleigh9/status/1139600807853211649"/>
    <hyperlink ref="X215" r:id="rId622" display="https://twitter.com/#!/gabrielleleigh9/status/1141344016841269249"/>
    <hyperlink ref="X216" r:id="rId623" display="https://twitter.com/#!/gabrielleleigh9/status/1141344071769886722"/>
    <hyperlink ref="X217" r:id="rId624" display="https://twitter.com/#!/gabrielleleigh9/status/1141352390173626368"/>
    <hyperlink ref="X218" r:id="rId625" display="https://twitter.com/#!/gabrielleleigh9/status/1141357887186440193"/>
    <hyperlink ref="X219" r:id="rId626" display="https://twitter.com/#!/gabrielleleigh9/status/1141359447593422848"/>
    <hyperlink ref="X220" r:id="rId627" display="https://twitter.com/#!/gabrielleleigh9/status/1141359447593422848"/>
    <hyperlink ref="X221" r:id="rId628" display="https://twitter.com/#!/gabrielleleigh9/status/1141375979732045825"/>
    <hyperlink ref="X222" r:id="rId629" display="https://twitter.com/#!/gabrielleleigh9/status/1141386416812957696"/>
    <hyperlink ref="X223" r:id="rId630" display="https://twitter.com/#!/gabrielleleigh9/status/1141420074315788289"/>
    <hyperlink ref="X224" r:id="rId631" display="https://twitter.com/#!/gabrielleleigh9/status/1141420074315788289"/>
    <hyperlink ref="X225" r:id="rId632" display="https://twitter.com/#!/apagunion/status/1141352805376151552"/>
    <hyperlink ref="X226" r:id="rId633" display="https://twitter.com/#!/tnewmstweet/status/1141357052369022977"/>
    <hyperlink ref="X227" r:id="rId634" display="https://twitter.com/#!/tnewmstweet/status/1141440240017694722"/>
    <hyperlink ref="X228" r:id="rId635" display="https://twitter.com/#!/apagunion/status/1141357248507252736"/>
    <hyperlink ref="X229" r:id="rId636" display="https://twitter.com/#!/apagunion/status/1141440834065317893"/>
    <hyperlink ref="X230" r:id="rId637" display="https://twitter.com/#!/chubbymilf4/status/1141518178461392897"/>
    <hyperlink ref="X231" r:id="rId638" display="https://twitter.com/#!/chubbymilf4/status/1141518178461392897"/>
    <hyperlink ref="X232" r:id="rId639" display="https://twitter.com/#!/rrickeyrray/status/1141194043558207488"/>
    <hyperlink ref="X233" r:id="rId640" display="https://twitter.com/#!/rrickeyrray/status/1139026269218062336"/>
    <hyperlink ref="X234" r:id="rId641" display="https://twitter.com/#!/rrickeyrray/status/1141194043558207488"/>
    <hyperlink ref="X235" r:id="rId642" display="https://twitter.com/#!/rrickeyrray/status/1141528778633428992"/>
    <hyperlink ref="X236" r:id="rId643" display="https://twitter.com/#!/rrickeyrray/status/1141528778633428992"/>
    <hyperlink ref="X237" r:id="rId644" display="https://twitter.com/#!/littlesltlexi/status/1141528832861704192"/>
    <hyperlink ref="X238" r:id="rId645" display="https://twitter.com/#!/littlesltlexi/status/1141528832861704192"/>
    <hyperlink ref="X239" r:id="rId646" display="https://twitter.com/#!/khighlah3/status/1141530657157517313"/>
    <hyperlink ref="X240" r:id="rId647" display="https://twitter.com/#!/khighlah3/status/1141530657157517313"/>
    <hyperlink ref="X241" r:id="rId648" display="https://twitter.com/#!/lilithts7/status/1141532546733359106"/>
    <hyperlink ref="X242" r:id="rId649" display="https://twitter.com/#!/lilithts7/status/1141532546733359106"/>
    <hyperlink ref="X243" r:id="rId650" display="https://twitter.com/#!/noitsneezy/status/1141541109195333632"/>
    <hyperlink ref="X244" r:id="rId651" display="https://twitter.com/#!/noitsneezy/status/1141541109195333632"/>
    <hyperlink ref="X245" r:id="rId652" display="https://twitter.com/#!/leyafalcon/status/1141133401044373504"/>
    <hyperlink ref="X246" r:id="rId653" display="https://twitter.com/#!/leyafalcon/status/1141544363555581952"/>
    <hyperlink ref="X247" r:id="rId654" display="https://twitter.com/#!/leyafalcon/status/1141544363555581952"/>
    <hyperlink ref="X248" r:id="rId655" display="https://twitter.com/#!/cerullinsfw/status/1141547472252264448"/>
    <hyperlink ref="X249" r:id="rId656" display="https://twitter.com/#!/cerullinsfw/status/1141547472252264448"/>
    <hyperlink ref="X250" r:id="rId657" display="https://twitter.com/#!/chellykoxxx/status/1141551587732709376"/>
    <hyperlink ref="X251" r:id="rId658" display="https://twitter.com/#!/chellykoxxx/status/1141551587732709376"/>
    <hyperlink ref="X252" r:id="rId659" display="https://twitter.com/#!/alanaevansxxx/status/1136311935253733376"/>
    <hyperlink ref="X253" r:id="rId660" display="https://twitter.com/#!/alanaevansxxx/status/1136311935253733376"/>
    <hyperlink ref="X254" r:id="rId661" display="https://twitter.com/#!/alanaevansxxx/status/1138223629508915200"/>
    <hyperlink ref="X255" r:id="rId662" display="https://twitter.com/#!/alanaevansxxx/status/1138309705887911936"/>
    <hyperlink ref="X256" r:id="rId663" display="https://twitter.com/#!/alanaevansxxx/status/1138312509214011392"/>
    <hyperlink ref="X257" r:id="rId664" display="https://twitter.com/#!/alanaevansxxx/status/1138319631712542722"/>
    <hyperlink ref="X258" r:id="rId665" display="https://twitter.com/#!/alanaevansxxx/status/1138480639961849856"/>
    <hyperlink ref="X259" r:id="rId666" display="https://twitter.com/#!/alanaevansxxx/status/1138896851032104960"/>
    <hyperlink ref="X260" r:id="rId667" display="https://twitter.com/#!/alanaevansxxx/status/1138967473871437824"/>
    <hyperlink ref="X261" r:id="rId668" display="https://twitter.com/#!/alanaevansxxx/status/1139723733742968832"/>
    <hyperlink ref="X262" r:id="rId669" display="https://twitter.com/#!/alanaevansxxx/status/1140660265194684416"/>
    <hyperlink ref="X263" r:id="rId670" display="https://twitter.com/#!/alanaevansxxx/status/1140803255162687488"/>
    <hyperlink ref="X264" r:id="rId671" display="https://twitter.com/#!/alanaevansxxx/status/1141376945927663616"/>
    <hyperlink ref="X265" r:id="rId672" display="https://twitter.com/#!/carlcarnevale1/status/1141497378832375809"/>
    <hyperlink ref="X266" r:id="rId673" display="https://twitter.com/#!/apagunion/status/1138242095020462081"/>
    <hyperlink ref="X267" r:id="rId674" display="https://twitter.com/#!/apagunion/status/1138967845126189056"/>
    <hyperlink ref="X268" r:id="rId675" display="https://twitter.com/#!/apagunion/status/1139018527413874688"/>
    <hyperlink ref="X269" r:id="rId676" display="https://twitter.com/#!/smartymommy/status/1141562928308473856"/>
    <hyperlink ref="X270" r:id="rId677" display="https://twitter.com/#!/carlcarnevale1/status/1141497378832375809"/>
    <hyperlink ref="X271" r:id="rId678" display="https://twitter.com/#!/carlcarnevale1/status/1141497378832375809"/>
    <hyperlink ref="X272" r:id="rId679" display="https://twitter.com/#!/smartymommy/status/1141562928308473856"/>
    <hyperlink ref="X273" r:id="rId680" display="https://twitter.com/#!/smartymommy/status/1141562928308473856"/>
    <hyperlink ref="X274" r:id="rId681" display="https://twitter.com/#!/amberkitzune/status/1141577546535854080"/>
    <hyperlink ref="X275" r:id="rId682" display="https://twitter.com/#!/amberkitzune/status/1141577546535854080"/>
    <hyperlink ref="X276" r:id="rId683" display="https://twitter.com/#!/xwildfrancinex/status/1141593801431011328"/>
    <hyperlink ref="X277" r:id="rId684" display="https://twitter.com/#!/xwildfrancinex/status/1141593801431011328"/>
    <hyperlink ref="X278" r:id="rId685" display="https://twitter.com/#!/lunaticminx1/status/1141620454416900096"/>
    <hyperlink ref="X279" r:id="rId686" display="https://twitter.com/#!/lunaticminx1/status/1141620454416900096"/>
    <hyperlink ref="X280" r:id="rId687" display="https://twitter.com/#!/alexiafav/status/1141629410904121344"/>
    <hyperlink ref="X281" r:id="rId688" display="https://twitter.com/#!/alexiafav/status/1141629410904121344"/>
    <hyperlink ref="X282" r:id="rId689" display="https://twitter.com/#!/jayybone91/status/1141664183219605504"/>
    <hyperlink ref="X283" r:id="rId690" display="https://twitter.com/#!/jayybone91/status/1141664183219605504"/>
    <hyperlink ref="X284" r:id="rId691" display="https://twitter.com/#!/yumespressa/status/1141665502743293952"/>
    <hyperlink ref="X285" r:id="rId692" display="https://twitter.com/#!/yumespressa/status/1141665502743293952"/>
    <hyperlink ref="X286" r:id="rId693" display="https://twitter.com/#!/pornxxx_tube/status/1141675269339734016"/>
    <hyperlink ref="X287" r:id="rId694" display="https://twitter.com/#!/manyvids/status/1141390662232870915"/>
    <hyperlink ref="X288" r:id="rId695" display="https://twitter.com/#!/apagunion/status/1138320034906820608"/>
    <hyperlink ref="X289" r:id="rId696" display="https://twitter.com/#!/apagunion/status/1138480738037186560"/>
    <hyperlink ref="X290" r:id="rId697" display="https://twitter.com/#!/apagunion/status/1139599082136072192"/>
    <hyperlink ref="X291" r:id="rId698" display="https://twitter.com/#!/ganjagirl802xox/status/1141686546950754305"/>
    <hyperlink ref="X292" r:id="rId699" display="https://twitter.com/#!/manyvids/status/1141390662232870915"/>
    <hyperlink ref="X293" r:id="rId700" display="https://twitter.com/#!/ganjagirl802xox/status/1141686546950754305"/>
    <hyperlink ref="X294" r:id="rId701" display="https://twitter.com/#!/mistresskye/status/1139730529711022081"/>
    <hyperlink ref="X295" r:id="rId702" display="https://twitter.com/#!/apagunion/status/1136505860140687360"/>
    <hyperlink ref="X296" r:id="rId703" display="https://twitter.com/#!/apagunion/status/1138478017435570182"/>
    <hyperlink ref="X297" r:id="rId704" display="https://twitter.com/#!/apagunion/status/1139267464154505217"/>
    <hyperlink ref="X298" r:id="rId705" display="https://twitter.com/#!/apagunion/status/1139449746639089664"/>
    <hyperlink ref="X299" r:id="rId706" display="https://twitter.com/#!/apagunion/status/1139729912145727488"/>
    <hyperlink ref="X300" r:id="rId707" display="https://twitter.com/#!/apagunion/status/1140329803117150208"/>
    <hyperlink ref="X301" r:id="rId708" display="https://twitter.com/#!/apagunion/status/1140660315387908096"/>
    <hyperlink ref="X302" r:id="rId709" display="https://twitter.com/#!/apagunion/status/1140664507213189121"/>
    <hyperlink ref="X303" r:id="rId710" display="https://twitter.com/#!/apagunion/status/1140671904921063425"/>
    <hyperlink ref="X304" r:id="rId711" display="https://twitter.com/#!/apagunion/status/1140867380060577792"/>
    <hyperlink ref="X305" r:id="rId712" display="https://twitter.com/#!/apagunion/status/1140868236990398464"/>
    <hyperlink ref="X306" r:id="rId713" display="https://twitter.com/#!/apagunion/status/1141050807275655168"/>
    <hyperlink ref="X307" r:id="rId714" display="https://twitter.com/#!/apagunion/status/1141051495980437505"/>
    <hyperlink ref="X308" r:id="rId715" display="https://twitter.com/#!/apagunion/status/1141076255040655360"/>
    <hyperlink ref="X309" r:id="rId716" display="https://twitter.com/#!/apagunion/status/1141149042711248897"/>
    <hyperlink ref="X310" r:id="rId717" display="https://twitter.com/#!/apagunion/status/1141336920871624704"/>
    <hyperlink ref="X311" r:id="rId718" display="https://twitter.com/#!/apagunion/status/1141337915680837632"/>
    <hyperlink ref="X312" r:id="rId719" display="https://twitter.com/#!/apagunion/status/1141339001640628224"/>
    <hyperlink ref="X313" r:id="rId720" display="https://twitter.com/#!/apagunion/status/1141339628512960513"/>
    <hyperlink ref="X314" r:id="rId721" display="https://twitter.com/#!/apagunion/status/1141343131381698560"/>
    <hyperlink ref="X315" r:id="rId722" display="https://twitter.com/#!/apagunion/status/1141353339466203136"/>
    <hyperlink ref="X316" r:id="rId723" display="https://twitter.com/#!/apagunion/status/1141353784859340810"/>
    <hyperlink ref="X317" r:id="rId724" display="https://twitter.com/#!/apagunion/status/1141354047007596545"/>
    <hyperlink ref="X318" r:id="rId725" display="https://twitter.com/#!/apagunion/status/1141355547138187273"/>
    <hyperlink ref="X319" r:id="rId726" display="https://twitter.com/#!/apagunion/status/1141357736791293952"/>
    <hyperlink ref="X320" r:id="rId727" display="https://twitter.com/#!/apagunion/status/1141367992154021893"/>
    <hyperlink ref="X321" r:id="rId728" display="https://twitter.com/#!/apagunion/status/1141372970159529985"/>
    <hyperlink ref="X322" r:id="rId729" display="https://twitter.com/#!/apagunion/status/1141380496036962304"/>
    <hyperlink ref="X323" r:id="rId730" display="https://twitter.com/#!/apagunion/status/1141515316415074304"/>
    <hyperlink ref="X324" r:id="rId731" display="https://twitter.com/#!/ganjagirl802xox/status/1141686858532958208"/>
    <hyperlink ref="X325" r:id="rId732" display="https://twitter.com/#!/mistresskye/status/1141352161311363072"/>
    <hyperlink ref="X326" r:id="rId733" display="https://twitter.com/#!/mistresskye/status/1141369087966240769"/>
    <hyperlink ref="X327" r:id="rId734" display="https://twitter.com/#!/ganjagirl802xox/status/1141686997934891008"/>
    <hyperlink ref="AZ59" r:id="rId735" display="https://api.twitter.com/1.1/geo/id/01fbe706f872cb32.json"/>
    <hyperlink ref="AZ177" r:id="rId736" display="https://api.twitter.com/1.1/geo/id/01a9a39529b27f36.json"/>
  </hyperlinks>
  <printOptions/>
  <pageMargins left="0.7" right="0.7" top="0.75" bottom="0.75" header="0.3" footer="0.3"/>
  <pageSetup horizontalDpi="600" verticalDpi="600" orientation="portrait" r:id="rId740"/>
  <legacyDrawing r:id="rId738"/>
  <tableParts>
    <tablePart r:id="rId73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2517</v>
      </c>
      <c r="B1" s="13" t="s">
        <v>2730</v>
      </c>
      <c r="C1" s="13" t="s">
        <v>2731</v>
      </c>
      <c r="D1" s="13" t="s">
        <v>144</v>
      </c>
      <c r="E1" s="13" t="s">
        <v>2733</v>
      </c>
      <c r="F1" s="13" t="s">
        <v>2734</v>
      </c>
      <c r="G1" s="13" t="s">
        <v>2735</v>
      </c>
    </row>
    <row r="2" spans="1:7" ht="15">
      <c r="A2" s="78" t="s">
        <v>2167</v>
      </c>
      <c r="B2" s="78">
        <v>137</v>
      </c>
      <c r="C2" s="122">
        <v>0.02841144753214434</v>
      </c>
      <c r="D2" s="78" t="s">
        <v>2732</v>
      </c>
      <c r="E2" s="78"/>
      <c r="F2" s="78"/>
      <c r="G2" s="78"/>
    </row>
    <row r="3" spans="1:7" ht="15">
      <c r="A3" s="78" t="s">
        <v>2168</v>
      </c>
      <c r="B3" s="78">
        <v>115</v>
      </c>
      <c r="C3" s="122">
        <v>0.0238490253007051</v>
      </c>
      <c r="D3" s="78" t="s">
        <v>2732</v>
      </c>
      <c r="E3" s="78"/>
      <c r="F3" s="78"/>
      <c r="G3" s="78"/>
    </row>
    <row r="4" spans="1:7" ht="15">
      <c r="A4" s="78" t="s">
        <v>2169</v>
      </c>
      <c r="B4" s="78">
        <v>0</v>
      </c>
      <c r="C4" s="122">
        <v>0</v>
      </c>
      <c r="D4" s="78" t="s">
        <v>2732</v>
      </c>
      <c r="E4" s="78"/>
      <c r="F4" s="78"/>
      <c r="G4" s="78"/>
    </row>
    <row r="5" spans="1:7" ht="15">
      <c r="A5" s="78" t="s">
        <v>2170</v>
      </c>
      <c r="B5" s="78">
        <v>4570</v>
      </c>
      <c r="C5" s="122">
        <v>0.9477395271671506</v>
      </c>
      <c r="D5" s="78" t="s">
        <v>2732</v>
      </c>
      <c r="E5" s="78"/>
      <c r="F5" s="78"/>
      <c r="G5" s="78"/>
    </row>
    <row r="6" spans="1:7" ht="15">
      <c r="A6" s="78" t="s">
        <v>2171</v>
      </c>
      <c r="B6" s="78">
        <v>4822</v>
      </c>
      <c r="C6" s="122">
        <v>1</v>
      </c>
      <c r="D6" s="78" t="s">
        <v>2732</v>
      </c>
      <c r="E6" s="78"/>
      <c r="F6" s="78"/>
      <c r="G6" s="78"/>
    </row>
    <row r="7" spans="1:7" ht="15">
      <c r="A7" s="84" t="s">
        <v>2172</v>
      </c>
      <c r="B7" s="84">
        <v>154</v>
      </c>
      <c r="C7" s="123">
        <v>0.009850364654767494</v>
      </c>
      <c r="D7" s="84" t="s">
        <v>2732</v>
      </c>
      <c r="E7" s="84" t="b">
        <v>0</v>
      </c>
      <c r="F7" s="84" t="b">
        <v>0</v>
      </c>
      <c r="G7" s="84" t="b">
        <v>0</v>
      </c>
    </row>
    <row r="8" spans="1:7" ht="15">
      <c r="A8" s="84" t="s">
        <v>336</v>
      </c>
      <c r="B8" s="84">
        <v>90</v>
      </c>
      <c r="C8" s="123">
        <v>0.013355988242643911</v>
      </c>
      <c r="D8" s="84" t="s">
        <v>2732</v>
      </c>
      <c r="E8" s="84" t="b">
        <v>0</v>
      </c>
      <c r="F8" s="84" t="b">
        <v>0</v>
      </c>
      <c r="G8" s="84" t="b">
        <v>0</v>
      </c>
    </row>
    <row r="9" spans="1:7" ht="15">
      <c r="A9" s="84" t="s">
        <v>312</v>
      </c>
      <c r="B9" s="84">
        <v>80</v>
      </c>
      <c r="C9" s="123">
        <v>0.013217431456840109</v>
      </c>
      <c r="D9" s="84" t="s">
        <v>2732</v>
      </c>
      <c r="E9" s="84" t="b">
        <v>0</v>
      </c>
      <c r="F9" s="84" t="b">
        <v>0</v>
      </c>
      <c r="G9" s="84" t="b">
        <v>0</v>
      </c>
    </row>
    <row r="10" spans="1:7" ht="15">
      <c r="A10" s="84" t="s">
        <v>2173</v>
      </c>
      <c r="B10" s="84">
        <v>66</v>
      </c>
      <c r="C10" s="123">
        <v>0.012907301182806617</v>
      </c>
      <c r="D10" s="84" t="s">
        <v>2732</v>
      </c>
      <c r="E10" s="84" t="b">
        <v>0</v>
      </c>
      <c r="F10" s="84" t="b">
        <v>0</v>
      </c>
      <c r="G10" s="84" t="b">
        <v>0</v>
      </c>
    </row>
    <row r="11" spans="1:7" ht="15">
      <c r="A11" s="84" t="s">
        <v>2174</v>
      </c>
      <c r="B11" s="84">
        <v>62</v>
      </c>
      <c r="C11" s="123">
        <v>0.012736533151157426</v>
      </c>
      <c r="D11" s="84" t="s">
        <v>2732</v>
      </c>
      <c r="E11" s="84" t="b">
        <v>0</v>
      </c>
      <c r="F11" s="84" t="b">
        <v>0</v>
      </c>
      <c r="G11" s="84" t="b">
        <v>0</v>
      </c>
    </row>
    <row r="12" spans="1:7" ht="15">
      <c r="A12" s="84" t="s">
        <v>2177</v>
      </c>
      <c r="B12" s="84">
        <v>55</v>
      </c>
      <c r="C12" s="123">
        <v>0.012337983531725952</v>
      </c>
      <c r="D12" s="84" t="s">
        <v>2732</v>
      </c>
      <c r="E12" s="84" t="b">
        <v>0</v>
      </c>
      <c r="F12" s="84" t="b">
        <v>0</v>
      </c>
      <c r="G12" s="84" t="b">
        <v>0</v>
      </c>
    </row>
    <row r="13" spans="1:7" ht="15">
      <c r="A13" s="84" t="s">
        <v>2176</v>
      </c>
      <c r="B13" s="84">
        <v>54</v>
      </c>
      <c r="C13" s="123">
        <v>0.012269966838933602</v>
      </c>
      <c r="D13" s="84" t="s">
        <v>2732</v>
      </c>
      <c r="E13" s="84" t="b">
        <v>0</v>
      </c>
      <c r="F13" s="84" t="b">
        <v>0</v>
      </c>
      <c r="G13" s="84" t="b">
        <v>0</v>
      </c>
    </row>
    <row r="14" spans="1:7" ht="15">
      <c r="A14" s="84" t="s">
        <v>2182</v>
      </c>
      <c r="B14" s="84">
        <v>54</v>
      </c>
      <c r="C14" s="123">
        <v>0.012269966838933602</v>
      </c>
      <c r="D14" s="84" t="s">
        <v>2732</v>
      </c>
      <c r="E14" s="84" t="b">
        <v>0</v>
      </c>
      <c r="F14" s="84" t="b">
        <v>0</v>
      </c>
      <c r="G14" s="84" t="b">
        <v>0</v>
      </c>
    </row>
    <row r="15" spans="1:7" ht="15">
      <c r="A15" s="84" t="s">
        <v>333</v>
      </c>
      <c r="B15" s="84">
        <v>53</v>
      </c>
      <c r="C15" s="123">
        <v>0.012199028624112688</v>
      </c>
      <c r="D15" s="84" t="s">
        <v>2732</v>
      </c>
      <c r="E15" s="84" t="b">
        <v>0</v>
      </c>
      <c r="F15" s="84" t="b">
        <v>0</v>
      </c>
      <c r="G15" s="84" t="b">
        <v>0</v>
      </c>
    </row>
    <row r="16" spans="1:7" ht="15">
      <c r="A16" s="84" t="s">
        <v>2178</v>
      </c>
      <c r="B16" s="84">
        <v>53</v>
      </c>
      <c r="C16" s="123">
        <v>0.012199028624112688</v>
      </c>
      <c r="D16" s="84" t="s">
        <v>2732</v>
      </c>
      <c r="E16" s="84" t="b">
        <v>0</v>
      </c>
      <c r="F16" s="84" t="b">
        <v>1</v>
      </c>
      <c r="G16" s="84" t="b">
        <v>0</v>
      </c>
    </row>
    <row r="17" spans="1:7" ht="15">
      <c r="A17" s="84" t="s">
        <v>2179</v>
      </c>
      <c r="B17" s="84">
        <v>52</v>
      </c>
      <c r="C17" s="123">
        <v>0.012125113757723953</v>
      </c>
      <c r="D17" s="84" t="s">
        <v>2732</v>
      </c>
      <c r="E17" s="84" t="b">
        <v>0</v>
      </c>
      <c r="F17" s="84" t="b">
        <v>0</v>
      </c>
      <c r="G17" s="84" t="b">
        <v>0</v>
      </c>
    </row>
    <row r="18" spans="1:7" ht="15">
      <c r="A18" s="84" t="s">
        <v>2180</v>
      </c>
      <c r="B18" s="84">
        <v>52</v>
      </c>
      <c r="C18" s="123">
        <v>0.012125113757723953</v>
      </c>
      <c r="D18" s="84" t="s">
        <v>2732</v>
      </c>
      <c r="E18" s="84" t="b">
        <v>0</v>
      </c>
      <c r="F18" s="84" t="b">
        <v>0</v>
      </c>
      <c r="G18" s="84" t="b">
        <v>0</v>
      </c>
    </row>
    <row r="19" spans="1:7" ht="15">
      <c r="A19" s="84" t="s">
        <v>2181</v>
      </c>
      <c r="B19" s="84">
        <v>52</v>
      </c>
      <c r="C19" s="123">
        <v>0.012125113757723953</v>
      </c>
      <c r="D19" s="84" t="s">
        <v>2732</v>
      </c>
      <c r="E19" s="84" t="b">
        <v>0</v>
      </c>
      <c r="F19" s="84" t="b">
        <v>0</v>
      </c>
      <c r="G19" s="84" t="b">
        <v>0</v>
      </c>
    </row>
    <row r="20" spans="1:7" ht="15">
      <c r="A20" s="84" t="s">
        <v>2518</v>
      </c>
      <c r="B20" s="84">
        <v>52</v>
      </c>
      <c r="C20" s="123">
        <v>0.012125113757723953</v>
      </c>
      <c r="D20" s="84" t="s">
        <v>2732</v>
      </c>
      <c r="E20" s="84" t="b">
        <v>0</v>
      </c>
      <c r="F20" s="84" t="b">
        <v>0</v>
      </c>
      <c r="G20" s="84" t="b">
        <v>0</v>
      </c>
    </row>
    <row r="21" spans="1:7" ht="15">
      <c r="A21" s="84" t="s">
        <v>2519</v>
      </c>
      <c r="B21" s="84">
        <v>52</v>
      </c>
      <c r="C21" s="123">
        <v>0.012125113757723953</v>
      </c>
      <c r="D21" s="84" t="s">
        <v>2732</v>
      </c>
      <c r="E21" s="84" t="b">
        <v>0</v>
      </c>
      <c r="F21" s="84" t="b">
        <v>0</v>
      </c>
      <c r="G21" s="84" t="b">
        <v>0</v>
      </c>
    </row>
    <row r="22" spans="1:7" ht="15">
      <c r="A22" s="84" t="s">
        <v>2185</v>
      </c>
      <c r="B22" s="84">
        <v>46</v>
      </c>
      <c r="C22" s="123">
        <v>0.01161574380845204</v>
      </c>
      <c r="D22" s="84" t="s">
        <v>2732</v>
      </c>
      <c r="E22" s="84" t="b">
        <v>0</v>
      </c>
      <c r="F22" s="84" t="b">
        <v>0</v>
      </c>
      <c r="G22" s="84" t="b">
        <v>0</v>
      </c>
    </row>
    <row r="23" spans="1:7" ht="15">
      <c r="A23" s="84" t="s">
        <v>2184</v>
      </c>
      <c r="B23" s="84">
        <v>41</v>
      </c>
      <c r="C23" s="123">
        <v>0.012700392159790215</v>
      </c>
      <c r="D23" s="84" t="s">
        <v>2732</v>
      </c>
      <c r="E23" s="84" t="b">
        <v>0</v>
      </c>
      <c r="F23" s="84" t="b">
        <v>0</v>
      </c>
      <c r="G23" s="84" t="b">
        <v>0</v>
      </c>
    </row>
    <row r="24" spans="1:7" ht="15">
      <c r="A24" s="84" t="s">
        <v>2188</v>
      </c>
      <c r="B24" s="84">
        <v>39</v>
      </c>
      <c r="C24" s="123">
        <v>0.010863762934611053</v>
      </c>
      <c r="D24" s="84" t="s">
        <v>2732</v>
      </c>
      <c r="E24" s="84" t="b">
        <v>0</v>
      </c>
      <c r="F24" s="84" t="b">
        <v>0</v>
      </c>
      <c r="G24" s="84" t="b">
        <v>0</v>
      </c>
    </row>
    <row r="25" spans="1:7" ht="15">
      <c r="A25" s="84" t="s">
        <v>2186</v>
      </c>
      <c r="B25" s="84">
        <v>36</v>
      </c>
      <c r="C25" s="123">
        <v>0.010807269697964096</v>
      </c>
      <c r="D25" s="84" t="s">
        <v>2732</v>
      </c>
      <c r="E25" s="84" t="b">
        <v>0</v>
      </c>
      <c r="F25" s="84" t="b">
        <v>0</v>
      </c>
      <c r="G25" s="84" t="b">
        <v>0</v>
      </c>
    </row>
    <row r="26" spans="1:7" ht="15">
      <c r="A26" s="84" t="s">
        <v>2192</v>
      </c>
      <c r="B26" s="84">
        <v>34</v>
      </c>
      <c r="C26" s="123">
        <v>0.010206865825854979</v>
      </c>
      <c r="D26" s="84" t="s">
        <v>2732</v>
      </c>
      <c r="E26" s="84" t="b">
        <v>0</v>
      </c>
      <c r="F26" s="84" t="b">
        <v>0</v>
      </c>
      <c r="G26" s="84" t="b">
        <v>0</v>
      </c>
    </row>
    <row r="27" spans="1:7" ht="15">
      <c r="A27" s="84" t="s">
        <v>2189</v>
      </c>
      <c r="B27" s="84">
        <v>33</v>
      </c>
      <c r="C27" s="123">
        <v>0.010062074077386376</v>
      </c>
      <c r="D27" s="84" t="s">
        <v>2732</v>
      </c>
      <c r="E27" s="84" t="b">
        <v>0</v>
      </c>
      <c r="F27" s="84" t="b">
        <v>0</v>
      </c>
      <c r="G27" s="84" t="b">
        <v>0</v>
      </c>
    </row>
    <row r="28" spans="1:7" ht="15">
      <c r="A28" s="84" t="s">
        <v>2190</v>
      </c>
      <c r="B28" s="84">
        <v>28</v>
      </c>
      <c r="C28" s="123">
        <v>0.009423897682368712</v>
      </c>
      <c r="D28" s="84" t="s">
        <v>2732</v>
      </c>
      <c r="E28" s="84" t="b">
        <v>0</v>
      </c>
      <c r="F28" s="84" t="b">
        <v>0</v>
      </c>
      <c r="G28" s="84" t="b">
        <v>0</v>
      </c>
    </row>
    <row r="29" spans="1:7" ht="15">
      <c r="A29" s="84" t="s">
        <v>311</v>
      </c>
      <c r="B29" s="84">
        <v>23</v>
      </c>
      <c r="C29" s="123">
        <v>0.008322833727789976</v>
      </c>
      <c r="D29" s="84" t="s">
        <v>2732</v>
      </c>
      <c r="E29" s="84" t="b">
        <v>0</v>
      </c>
      <c r="F29" s="84" t="b">
        <v>0</v>
      </c>
      <c r="G29" s="84" t="b">
        <v>0</v>
      </c>
    </row>
    <row r="30" spans="1:7" ht="15">
      <c r="A30" s="84" t="s">
        <v>2187</v>
      </c>
      <c r="B30" s="84">
        <v>23</v>
      </c>
      <c r="C30" s="123">
        <v>0.008652908718536249</v>
      </c>
      <c r="D30" s="84" t="s">
        <v>2732</v>
      </c>
      <c r="E30" s="84" t="b">
        <v>0</v>
      </c>
      <c r="F30" s="84" t="b">
        <v>0</v>
      </c>
      <c r="G30" s="84" t="b">
        <v>0</v>
      </c>
    </row>
    <row r="31" spans="1:7" ht="15">
      <c r="A31" s="84" t="s">
        <v>2520</v>
      </c>
      <c r="B31" s="84">
        <v>22</v>
      </c>
      <c r="C31" s="123">
        <v>0.008624041922647202</v>
      </c>
      <c r="D31" s="84" t="s">
        <v>2732</v>
      </c>
      <c r="E31" s="84" t="b">
        <v>0</v>
      </c>
      <c r="F31" s="84" t="b">
        <v>1</v>
      </c>
      <c r="G31" s="84" t="b">
        <v>0</v>
      </c>
    </row>
    <row r="32" spans="1:7" ht="15">
      <c r="A32" s="84" t="s">
        <v>2521</v>
      </c>
      <c r="B32" s="84">
        <v>20</v>
      </c>
      <c r="C32" s="123">
        <v>0.007840038111497458</v>
      </c>
      <c r="D32" s="84" t="s">
        <v>2732</v>
      </c>
      <c r="E32" s="84" t="b">
        <v>0</v>
      </c>
      <c r="F32" s="84" t="b">
        <v>0</v>
      </c>
      <c r="G32" s="84" t="b">
        <v>0</v>
      </c>
    </row>
    <row r="33" spans="1:7" ht="15">
      <c r="A33" s="84" t="s">
        <v>2522</v>
      </c>
      <c r="B33" s="84">
        <v>19</v>
      </c>
      <c r="C33" s="123">
        <v>0.0074480362059225836</v>
      </c>
      <c r="D33" s="84" t="s">
        <v>2732</v>
      </c>
      <c r="E33" s="84" t="b">
        <v>0</v>
      </c>
      <c r="F33" s="84" t="b">
        <v>0</v>
      </c>
      <c r="G33" s="84" t="b">
        <v>0</v>
      </c>
    </row>
    <row r="34" spans="1:7" ht="15">
      <c r="A34" s="84" t="s">
        <v>2193</v>
      </c>
      <c r="B34" s="84">
        <v>17</v>
      </c>
      <c r="C34" s="123">
        <v>0.006962317739039978</v>
      </c>
      <c r="D34" s="84" t="s">
        <v>2732</v>
      </c>
      <c r="E34" s="84" t="b">
        <v>0</v>
      </c>
      <c r="F34" s="84" t="b">
        <v>0</v>
      </c>
      <c r="G34" s="84" t="b">
        <v>0</v>
      </c>
    </row>
    <row r="35" spans="1:7" ht="15">
      <c r="A35" s="84" t="s">
        <v>2204</v>
      </c>
      <c r="B35" s="84">
        <v>17</v>
      </c>
      <c r="C35" s="123">
        <v>0.006962317739039978</v>
      </c>
      <c r="D35" s="84" t="s">
        <v>2732</v>
      </c>
      <c r="E35" s="84" t="b">
        <v>0</v>
      </c>
      <c r="F35" s="84" t="b">
        <v>0</v>
      </c>
      <c r="G35" s="84" t="b">
        <v>0</v>
      </c>
    </row>
    <row r="36" spans="1:7" ht="15">
      <c r="A36" s="84" t="s">
        <v>2523</v>
      </c>
      <c r="B36" s="84">
        <v>17</v>
      </c>
      <c r="C36" s="123">
        <v>0.006962317739039978</v>
      </c>
      <c r="D36" s="84" t="s">
        <v>2732</v>
      </c>
      <c r="E36" s="84" t="b">
        <v>0</v>
      </c>
      <c r="F36" s="84" t="b">
        <v>0</v>
      </c>
      <c r="G36" s="84" t="b">
        <v>0</v>
      </c>
    </row>
    <row r="37" spans="1:7" ht="15">
      <c r="A37" s="84" t="s">
        <v>2524</v>
      </c>
      <c r="B37" s="84">
        <v>16</v>
      </c>
      <c r="C37" s="123">
        <v>0.006868687761393521</v>
      </c>
      <c r="D37" s="84" t="s">
        <v>2732</v>
      </c>
      <c r="E37" s="84" t="b">
        <v>1</v>
      </c>
      <c r="F37" s="84" t="b">
        <v>0</v>
      </c>
      <c r="G37" s="84" t="b">
        <v>0</v>
      </c>
    </row>
    <row r="38" spans="1:7" ht="15">
      <c r="A38" s="84" t="s">
        <v>2525</v>
      </c>
      <c r="B38" s="84">
        <v>16</v>
      </c>
      <c r="C38" s="123">
        <v>0.0067057892588131</v>
      </c>
      <c r="D38" s="84" t="s">
        <v>2732</v>
      </c>
      <c r="E38" s="84" t="b">
        <v>1</v>
      </c>
      <c r="F38" s="84" t="b">
        <v>0</v>
      </c>
      <c r="G38" s="84" t="b">
        <v>0</v>
      </c>
    </row>
    <row r="39" spans="1:7" ht="15">
      <c r="A39" s="84" t="s">
        <v>2526</v>
      </c>
      <c r="B39" s="84">
        <v>16</v>
      </c>
      <c r="C39" s="123">
        <v>0.006868687761393521</v>
      </c>
      <c r="D39" s="84" t="s">
        <v>2732</v>
      </c>
      <c r="E39" s="84" t="b">
        <v>0</v>
      </c>
      <c r="F39" s="84" t="b">
        <v>0</v>
      </c>
      <c r="G39" s="84" t="b">
        <v>0</v>
      </c>
    </row>
    <row r="40" spans="1:7" ht="15">
      <c r="A40" s="84" t="s">
        <v>2527</v>
      </c>
      <c r="B40" s="84">
        <v>16</v>
      </c>
      <c r="C40" s="123">
        <v>0.006868687761393521</v>
      </c>
      <c r="D40" s="84" t="s">
        <v>2732</v>
      </c>
      <c r="E40" s="84" t="b">
        <v>0</v>
      </c>
      <c r="F40" s="84" t="b">
        <v>0</v>
      </c>
      <c r="G40" s="84" t="b">
        <v>0</v>
      </c>
    </row>
    <row r="41" spans="1:7" ht="15">
      <c r="A41" s="84" t="s">
        <v>2141</v>
      </c>
      <c r="B41" s="84">
        <v>15</v>
      </c>
      <c r="C41" s="123">
        <v>0.006439394776306426</v>
      </c>
      <c r="D41" s="84" t="s">
        <v>2732</v>
      </c>
      <c r="E41" s="84" t="b">
        <v>0</v>
      </c>
      <c r="F41" s="84" t="b">
        <v>0</v>
      </c>
      <c r="G41" s="84" t="b">
        <v>0</v>
      </c>
    </row>
    <row r="42" spans="1:7" ht="15">
      <c r="A42" s="84" t="s">
        <v>2528</v>
      </c>
      <c r="B42" s="84">
        <v>14</v>
      </c>
      <c r="C42" s="123">
        <v>0.006162475611518715</v>
      </c>
      <c r="D42" s="84" t="s">
        <v>2732</v>
      </c>
      <c r="E42" s="84" t="b">
        <v>0</v>
      </c>
      <c r="F42" s="84" t="b">
        <v>0</v>
      </c>
      <c r="G42" s="84" t="b">
        <v>0</v>
      </c>
    </row>
    <row r="43" spans="1:7" ht="15">
      <c r="A43" s="84" t="s">
        <v>2529</v>
      </c>
      <c r="B43" s="84">
        <v>14</v>
      </c>
      <c r="C43" s="123">
        <v>0.006326146358776113</v>
      </c>
      <c r="D43" s="84" t="s">
        <v>2732</v>
      </c>
      <c r="E43" s="84" t="b">
        <v>0</v>
      </c>
      <c r="F43" s="84" t="b">
        <v>0</v>
      </c>
      <c r="G43" s="84" t="b">
        <v>0</v>
      </c>
    </row>
    <row r="44" spans="1:7" ht="15">
      <c r="A44" s="84" t="s">
        <v>2530</v>
      </c>
      <c r="B44" s="84">
        <v>14</v>
      </c>
      <c r="C44" s="123">
        <v>0.006162475611518715</v>
      </c>
      <c r="D44" s="84" t="s">
        <v>2732</v>
      </c>
      <c r="E44" s="84" t="b">
        <v>0</v>
      </c>
      <c r="F44" s="84" t="b">
        <v>0</v>
      </c>
      <c r="G44" s="84" t="b">
        <v>0</v>
      </c>
    </row>
    <row r="45" spans="1:7" ht="15">
      <c r="A45" s="84" t="s">
        <v>2531</v>
      </c>
      <c r="B45" s="84">
        <v>14</v>
      </c>
      <c r="C45" s="123">
        <v>0.006162475611518715</v>
      </c>
      <c r="D45" s="84" t="s">
        <v>2732</v>
      </c>
      <c r="E45" s="84" t="b">
        <v>0</v>
      </c>
      <c r="F45" s="84" t="b">
        <v>1</v>
      </c>
      <c r="G45" s="84" t="b">
        <v>0</v>
      </c>
    </row>
    <row r="46" spans="1:7" ht="15">
      <c r="A46" s="84" t="s">
        <v>2532</v>
      </c>
      <c r="B46" s="84">
        <v>13</v>
      </c>
      <c r="C46" s="123">
        <v>0.005874278761720676</v>
      </c>
      <c r="D46" s="84" t="s">
        <v>2732</v>
      </c>
      <c r="E46" s="84" t="b">
        <v>0</v>
      </c>
      <c r="F46" s="84" t="b">
        <v>0</v>
      </c>
      <c r="G46" s="84" t="b">
        <v>0</v>
      </c>
    </row>
    <row r="47" spans="1:7" ht="15">
      <c r="A47" s="84" t="s">
        <v>2533</v>
      </c>
      <c r="B47" s="84">
        <v>13</v>
      </c>
      <c r="C47" s="123">
        <v>0.005874278761720676</v>
      </c>
      <c r="D47" s="84" t="s">
        <v>2732</v>
      </c>
      <c r="E47" s="84" t="b">
        <v>0</v>
      </c>
      <c r="F47" s="84" t="b">
        <v>0</v>
      </c>
      <c r="G47" s="84" t="b">
        <v>0</v>
      </c>
    </row>
    <row r="48" spans="1:7" ht="15">
      <c r="A48" s="84" t="s">
        <v>2534</v>
      </c>
      <c r="B48" s="84">
        <v>13</v>
      </c>
      <c r="C48" s="123">
        <v>0.005874278761720676</v>
      </c>
      <c r="D48" s="84" t="s">
        <v>2732</v>
      </c>
      <c r="E48" s="84" t="b">
        <v>0</v>
      </c>
      <c r="F48" s="84" t="b">
        <v>0</v>
      </c>
      <c r="G48" s="84" t="b">
        <v>0</v>
      </c>
    </row>
    <row r="49" spans="1:7" ht="15">
      <c r="A49" s="84" t="s">
        <v>2535</v>
      </c>
      <c r="B49" s="84">
        <v>13</v>
      </c>
      <c r="C49" s="123">
        <v>0.005874278761720676</v>
      </c>
      <c r="D49" s="84" t="s">
        <v>2732</v>
      </c>
      <c r="E49" s="84" t="b">
        <v>0</v>
      </c>
      <c r="F49" s="84" t="b">
        <v>0</v>
      </c>
      <c r="G49" s="84" t="b">
        <v>0</v>
      </c>
    </row>
    <row r="50" spans="1:7" ht="15">
      <c r="A50" s="84" t="s">
        <v>2536</v>
      </c>
      <c r="B50" s="84">
        <v>13</v>
      </c>
      <c r="C50" s="123">
        <v>0.005874278761720676</v>
      </c>
      <c r="D50" s="84" t="s">
        <v>2732</v>
      </c>
      <c r="E50" s="84" t="b">
        <v>0</v>
      </c>
      <c r="F50" s="84" t="b">
        <v>0</v>
      </c>
      <c r="G50" s="84" t="b">
        <v>0</v>
      </c>
    </row>
    <row r="51" spans="1:7" ht="15">
      <c r="A51" s="84" t="s">
        <v>2537</v>
      </c>
      <c r="B51" s="84">
        <v>12</v>
      </c>
      <c r="C51" s="123">
        <v>0.005573935056823083</v>
      </c>
      <c r="D51" s="84" t="s">
        <v>2732</v>
      </c>
      <c r="E51" s="84" t="b">
        <v>0</v>
      </c>
      <c r="F51" s="84" t="b">
        <v>0</v>
      </c>
      <c r="G51" s="84" t="b">
        <v>0</v>
      </c>
    </row>
    <row r="52" spans="1:7" ht="15">
      <c r="A52" s="84" t="s">
        <v>2202</v>
      </c>
      <c r="B52" s="84">
        <v>12</v>
      </c>
      <c r="C52" s="123">
        <v>0.005573935056823083</v>
      </c>
      <c r="D52" s="84" t="s">
        <v>2732</v>
      </c>
      <c r="E52" s="84" t="b">
        <v>1</v>
      </c>
      <c r="F52" s="84" t="b">
        <v>0</v>
      </c>
      <c r="G52" s="84" t="b">
        <v>0</v>
      </c>
    </row>
    <row r="53" spans="1:7" ht="15">
      <c r="A53" s="84" t="s">
        <v>2146</v>
      </c>
      <c r="B53" s="84">
        <v>12</v>
      </c>
      <c r="C53" s="123">
        <v>0.005573935056823083</v>
      </c>
      <c r="D53" s="84" t="s">
        <v>2732</v>
      </c>
      <c r="E53" s="84" t="b">
        <v>1</v>
      </c>
      <c r="F53" s="84" t="b">
        <v>0</v>
      </c>
      <c r="G53" s="84" t="b">
        <v>0</v>
      </c>
    </row>
    <row r="54" spans="1:7" ht="15">
      <c r="A54" s="84" t="s">
        <v>2538</v>
      </c>
      <c r="B54" s="84">
        <v>12</v>
      </c>
      <c r="C54" s="123">
        <v>0.005573935056823083</v>
      </c>
      <c r="D54" s="84" t="s">
        <v>2732</v>
      </c>
      <c r="E54" s="84" t="b">
        <v>0</v>
      </c>
      <c r="F54" s="84" t="b">
        <v>0</v>
      </c>
      <c r="G54" s="84" t="b">
        <v>0</v>
      </c>
    </row>
    <row r="55" spans="1:7" ht="15">
      <c r="A55" s="84" t="s">
        <v>2539</v>
      </c>
      <c r="B55" s="84">
        <v>12</v>
      </c>
      <c r="C55" s="123">
        <v>0.005573935056823083</v>
      </c>
      <c r="D55" s="84" t="s">
        <v>2732</v>
      </c>
      <c r="E55" s="84" t="b">
        <v>0</v>
      </c>
      <c r="F55" s="84" t="b">
        <v>0</v>
      </c>
      <c r="G55" s="84" t="b">
        <v>0</v>
      </c>
    </row>
    <row r="56" spans="1:7" ht="15">
      <c r="A56" s="84" t="s">
        <v>2540</v>
      </c>
      <c r="B56" s="84">
        <v>11</v>
      </c>
      <c r="C56" s="123">
        <v>0.005260429996463682</v>
      </c>
      <c r="D56" s="84" t="s">
        <v>2732</v>
      </c>
      <c r="E56" s="84" t="b">
        <v>0</v>
      </c>
      <c r="F56" s="84" t="b">
        <v>0</v>
      </c>
      <c r="G56" s="84" t="b">
        <v>0</v>
      </c>
    </row>
    <row r="57" spans="1:7" ht="15">
      <c r="A57" s="84" t="s">
        <v>2541</v>
      </c>
      <c r="B57" s="84">
        <v>11</v>
      </c>
      <c r="C57" s="123">
        <v>0.00560865082207498</v>
      </c>
      <c r="D57" s="84" t="s">
        <v>2732</v>
      </c>
      <c r="E57" s="84" t="b">
        <v>0</v>
      </c>
      <c r="F57" s="84" t="b">
        <v>0</v>
      </c>
      <c r="G57" s="84" t="b">
        <v>0</v>
      </c>
    </row>
    <row r="58" spans="1:7" ht="15">
      <c r="A58" s="84" t="s">
        <v>2203</v>
      </c>
      <c r="B58" s="84">
        <v>11</v>
      </c>
      <c r="C58" s="123">
        <v>0.005260429996463682</v>
      </c>
      <c r="D58" s="84" t="s">
        <v>2732</v>
      </c>
      <c r="E58" s="84" t="b">
        <v>1</v>
      </c>
      <c r="F58" s="84" t="b">
        <v>0</v>
      </c>
      <c r="G58" s="84" t="b">
        <v>0</v>
      </c>
    </row>
    <row r="59" spans="1:7" ht="15">
      <c r="A59" s="84" t="s">
        <v>2542</v>
      </c>
      <c r="B59" s="84">
        <v>11</v>
      </c>
      <c r="C59" s="123">
        <v>0.00542582031129858</v>
      </c>
      <c r="D59" s="84" t="s">
        <v>2732</v>
      </c>
      <c r="E59" s="84" t="b">
        <v>0</v>
      </c>
      <c r="F59" s="84" t="b">
        <v>0</v>
      </c>
      <c r="G59" s="84" t="b">
        <v>0</v>
      </c>
    </row>
    <row r="60" spans="1:7" ht="15">
      <c r="A60" s="84" t="s">
        <v>2543</v>
      </c>
      <c r="B60" s="84">
        <v>11</v>
      </c>
      <c r="C60" s="123">
        <v>0.005260429996463682</v>
      </c>
      <c r="D60" s="84" t="s">
        <v>2732</v>
      </c>
      <c r="E60" s="84" t="b">
        <v>1</v>
      </c>
      <c r="F60" s="84" t="b">
        <v>0</v>
      </c>
      <c r="G60" s="84" t="b">
        <v>0</v>
      </c>
    </row>
    <row r="61" spans="1:7" ht="15">
      <c r="A61" s="84" t="s">
        <v>2544</v>
      </c>
      <c r="B61" s="84">
        <v>11</v>
      </c>
      <c r="C61" s="123">
        <v>0.005260429996463682</v>
      </c>
      <c r="D61" s="84" t="s">
        <v>2732</v>
      </c>
      <c r="E61" s="84" t="b">
        <v>0</v>
      </c>
      <c r="F61" s="84" t="b">
        <v>0</v>
      </c>
      <c r="G61" s="84" t="b">
        <v>0</v>
      </c>
    </row>
    <row r="62" spans="1:7" ht="15">
      <c r="A62" s="84" t="s">
        <v>2545</v>
      </c>
      <c r="B62" s="84">
        <v>10</v>
      </c>
      <c r="C62" s="123">
        <v>0.004932563919362346</v>
      </c>
      <c r="D62" s="84" t="s">
        <v>2732</v>
      </c>
      <c r="E62" s="84" t="b">
        <v>0</v>
      </c>
      <c r="F62" s="84" t="b">
        <v>0</v>
      </c>
      <c r="G62" s="84" t="b">
        <v>0</v>
      </c>
    </row>
    <row r="63" spans="1:7" ht="15">
      <c r="A63" s="84" t="s">
        <v>2546</v>
      </c>
      <c r="B63" s="84">
        <v>9</v>
      </c>
      <c r="C63" s="123">
        <v>0.004588896127152256</v>
      </c>
      <c r="D63" s="84" t="s">
        <v>2732</v>
      </c>
      <c r="E63" s="84" t="b">
        <v>0</v>
      </c>
      <c r="F63" s="84" t="b">
        <v>0</v>
      </c>
      <c r="G63" s="84" t="b">
        <v>0</v>
      </c>
    </row>
    <row r="64" spans="1:7" ht="15">
      <c r="A64" s="84" t="s">
        <v>2206</v>
      </c>
      <c r="B64" s="84">
        <v>9</v>
      </c>
      <c r="C64" s="123">
        <v>0.004588896127152256</v>
      </c>
      <c r="D64" s="84" t="s">
        <v>2732</v>
      </c>
      <c r="E64" s="84" t="b">
        <v>0</v>
      </c>
      <c r="F64" s="84" t="b">
        <v>0</v>
      </c>
      <c r="G64" s="84" t="b">
        <v>0</v>
      </c>
    </row>
    <row r="65" spans="1:7" ht="15">
      <c r="A65" s="84" t="s">
        <v>2547</v>
      </c>
      <c r="B65" s="84">
        <v>9</v>
      </c>
      <c r="C65" s="123">
        <v>0.004588896127152256</v>
      </c>
      <c r="D65" s="84" t="s">
        <v>2732</v>
      </c>
      <c r="E65" s="84" t="b">
        <v>1</v>
      </c>
      <c r="F65" s="84" t="b">
        <v>0</v>
      </c>
      <c r="G65" s="84" t="b">
        <v>0</v>
      </c>
    </row>
    <row r="66" spans="1:7" ht="15">
      <c r="A66" s="84" t="s">
        <v>2548</v>
      </c>
      <c r="B66" s="84">
        <v>9</v>
      </c>
      <c r="C66" s="123">
        <v>0.004588896127152256</v>
      </c>
      <c r="D66" s="84" t="s">
        <v>2732</v>
      </c>
      <c r="E66" s="84" t="b">
        <v>0</v>
      </c>
      <c r="F66" s="84" t="b">
        <v>0</v>
      </c>
      <c r="G66" s="84" t="b">
        <v>0</v>
      </c>
    </row>
    <row r="67" spans="1:7" ht="15">
      <c r="A67" s="84" t="s">
        <v>2549</v>
      </c>
      <c r="B67" s="84">
        <v>9</v>
      </c>
      <c r="C67" s="123">
        <v>0.004588896127152256</v>
      </c>
      <c r="D67" s="84" t="s">
        <v>2732</v>
      </c>
      <c r="E67" s="84" t="b">
        <v>0</v>
      </c>
      <c r="F67" s="84" t="b">
        <v>0</v>
      </c>
      <c r="G67" s="84" t="b">
        <v>0</v>
      </c>
    </row>
    <row r="68" spans="1:7" ht="15">
      <c r="A68" s="84" t="s">
        <v>2550</v>
      </c>
      <c r="B68" s="84">
        <v>9</v>
      </c>
      <c r="C68" s="123">
        <v>0.004945706960724944</v>
      </c>
      <c r="D68" s="84" t="s">
        <v>2732</v>
      </c>
      <c r="E68" s="84" t="b">
        <v>0</v>
      </c>
      <c r="F68" s="84" t="b">
        <v>0</v>
      </c>
      <c r="G68" s="84" t="b">
        <v>0</v>
      </c>
    </row>
    <row r="69" spans="1:7" ht="15">
      <c r="A69" s="84" t="s">
        <v>2551</v>
      </c>
      <c r="B69" s="84">
        <v>9</v>
      </c>
      <c r="C69" s="123">
        <v>0.004588896127152256</v>
      </c>
      <c r="D69" s="84" t="s">
        <v>2732</v>
      </c>
      <c r="E69" s="84" t="b">
        <v>0</v>
      </c>
      <c r="F69" s="84" t="b">
        <v>0</v>
      </c>
      <c r="G69" s="84" t="b">
        <v>0</v>
      </c>
    </row>
    <row r="70" spans="1:7" ht="15">
      <c r="A70" s="84" t="s">
        <v>2552</v>
      </c>
      <c r="B70" s="84">
        <v>8</v>
      </c>
      <c r="C70" s="123">
        <v>0.004590726034484011</v>
      </c>
      <c r="D70" s="84" t="s">
        <v>2732</v>
      </c>
      <c r="E70" s="84" t="b">
        <v>0</v>
      </c>
      <c r="F70" s="84" t="b">
        <v>0</v>
      </c>
      <c r="G70" s="84" t="b">
        <v>0</v>
      </c>
    </row>
    <row r="71" spans="1:7" ht="15">
      <c r="A71" s="84" t="s">
        <v>2553</v>
      </c>
      <c r="B71" s="84">
        <v>8</v>
      </c>
      <c r="C71" s="123">
        <v>0.004227663959341839</v>
      </c>
      <c r="D71" s="84" t="s">
        <v>2732</v>
      </c>
      <c r="E71" s="84" t="b">
        <v>0</v>
      </c>
      <c r="F71" s="84" t="b">
        <v>0</v>
      </c>
      <c r="G71" s="84" t="b">
        <v>0</v>
      </c>
    </row>
    <row r="72" spans="1:7" ht="15">
      <c r="A72" s="84" t="s">
        <v>2554</v>
      </c>
      <c r="B72" s="84">
        <v>8</v>
      </c>
      <c r="C72" s="123">
        <v>0.004227663959341839</v>
      </c>
      <c r="D72" s="84" t="s">
        <v>2732</v>
      </c>
      <c r="E72" s="84" t="b">
        <v>0</v>
      </c>
      <c r="F72" s="84" t="b">
        <v>0</v>
      </c>
      <c r="G72" s="84" t="b">
        <v>0</v>
      </c>
    </row>
    <row r="73" spans="1:7" ht="15">
      <c r="A73" s="84" t="s">
        <v>2555</v>
      </c>
      <c r="B73" s="84">
        <v>8</v>
      </c>
      <c r="C73" s="123">
        <v>0.004227663959341839</v>
      </c>
      <c r="D73" s="84" t="s">
        <v>2732</v>
      </c>
      <c r="E73" s="84" t="b">
        <v>0</v>
      </c>
      <c r="F73" s="84" t="b">
        <v>0</v>
      </c>
      <c r="G73" s="84" t="b">
        <v>0</v>
      </c>
    </row>
    <row r="74" spans="1:7" ht="15">
      <c r="A74" s="84" t="s">
        <v>2556</v>
      </c>
      <c r="B74" s="84">
        <v>8</v>
      </c>
      <c r="C74" s="123">
        <v>0.004227663959341839</v>
      </c>
      <c r="D74" s="84" t="s">
        <v>2732</v>
      </c>
      <c r="E74" s="84" t="b">
        <v>0</v>
      </c>
      <c r="F74" s="84" t="b">
        <v>0</v>
      </c>
      <c r="G74" s="84" t="b">
        <v>0</v>
      </c>
    </row>
    <row r="75" spans="1:7" ht="15">
      <c r="A75" s="84" t="s">
        <v>2557</v>
      </c>
      <c r="B75" s="84">
        <v>8</v>
      </c>
      <c r="C75" s="123">
        <v>0.004227663959341839</v>
      </c>
      <c r="D75" s="84" t="s">
        <v>2732</v>
      </c>
      <c r="E75" s="84" t="b">
        <v>0</v>
      </c>
      <c r="F75" s="84" t="b">
        <v>0</v>
      </c>
      <c r="G75" s="84" t="b">
        <v>0</v>
      </c>
    </row>
    <row r="76" spans="1:7" ht="15">
      <c r="A76" s="84" t="s">
        <v>2208</v>
      </c>
      <c r="B76" s="84">
        <v>7</v>
      </c>
      <c r="C76" s="123">
        <v>0.0038466609694527347</v>
      </c>
      <c r="D76" s="84" t="s">
        <v>2732</v>
      </c>
      <c r="E76" s="84" t="b">
        <v>0</v>
      </c>
      <c r="F76" s="84" t="b">
        <v>0</v>
      </c>
      <c r="G76" s="84" t="b">
        <v>0</v>
      </c>
    </row>
    <row r="77" spans="1:7" ht="15">
      <c r="A77" s="84" t="s">
        <v>313</v>
      </c>
      <c r="B77" s="84">
        <v>7</v>
      </c>
      <c r="C77" s="123">
        <v>0.0038466609694527347</v>
      </c>
      <c r="D77" s="84" t="s">
        <v>2732</v>
      </c>
      <c r="E77" s="84" t="b">
        <v>0</v>
      </c>
      <c r="F77" s="84" t="b">
        <v>0</v>
      </c>
      <c r="G77" s="84" t="b">
        <v>0</v>
      </c>
    </row>
    <row r="78" spans="1:7" ht="15">
      <c r="A78" s="84" t="s">
        <v>2558</v>
      </c>
      <c r="B78" s="84">
        <v>7</v>
      </c>
      <c r="C78" s="123">
        <v>0.0038466609694527347</v>
      </c>
      <c r="D78" s="84" t="s">
        <v>2732</v>
      </c>
      <c r="E78" s="84" t="b">
        <v>0</v>
      </c>
      <c r="F78" s="84" t="b">
        <v>0</v>
      </c>
      <c r="G78" s="84" t="b">
        <v>0</v>
      </c>
    </row>
    <row r="79" spans="1:7" ht="15">
      <c r="A79" s="84" t="s">
        <v>2559</v>
      </c>
      <c r="B79" s="84">
        <v>7</v>
      </c>
      <c r="C79" s="123">
        <v>0.0038466609694527347</v>
      </c>
      <c r="D79" s="84" t="s">
        <v>2732</v>
      </c>
      <c r="E79" s="84" t="b">
        <v>0</v>
      </c>
      <c r="F79" s="84" t="b">
        <v>1</v>
      </c>
      <c r="G79" s="84" t="b">
        <v>0</v>
      </c>
    </row>
    <row r="80" spans="1:7" ht="15">
      <c r="A80" s="84" t="s">
        <v>2560</v>
      </c>
      <c r="B80" s="84">
        <v>7</v>
      </c>
      <c r="C80" s="123">
        <v>0.0038466609694527347</v>
      </c>
      <c r="D80" s="84" t="s">
        <v>2732</v>
      </c>
      <c r="E80" s="84" t="b">
        <v>0</v>
      </c>
      <c r="F80" s="84" t="b">
        <v>0</v>
      </c>
      <c r="G80" s="84" t="b">
        <v>0</v>
      </c>
    </row>
    <row r="81" spans="1:7" ht="15">
      <c r="A81" s="84" t="s">
        <v>2561</v>
      </c>
      <c r="B81" s="84">
        <v>7</v>
      </c>
      <c r="C81" s="123">
        <v>0.0038466609694527347</v>
      </c>
      <c r="D81" s="84" t="s">
        <v>2732</v>
      </c>
      <c r="E81" s="84" t="b">
        <v>0</v>
      </c>
      <c r="F81" s="84" t="b">
        <v>0</v>
      </c>
      <c r="G81" s="84" t="b">
        <v>0</v>
      </c>
    </row>
    <row r="82" spans="1:7" ht="15">
      <c r="A82" s="84" t="s">
        <v>2562</v>
      </c>
      <c r="B82" s="84">
        <v>6</v>
      </c>
      <c r="C82" s="123">
        <v>0.003615615349068874</v>
      </c>
      <c r="D82" s="84" t="s">
        <v>2732</v>
      </c>
      <c r="E82" s="84" t="b">
        <v>0</v>
      </c>
      <c r="F82" s="84" t="b">
        <v>0</v>
      </c>
      <c r="G82" s="84" t="b">
        <v>0</v>
      </c>
    </row>
    <row r="83" spans="1:7" ht="15">
      <c r="A83" s="84" t="s">
        <v>2563</v>
      </c>
      <c r="B83" s="84">
        <v>6</v>
      </c>
      <c r="C83" s="123">
        <v>0.0034430445258630082</v>
      </c>
      <c r="D83" s="84" t="s">
        <v>2732</v>
      </c>
      <c r="E83" s="84" t="b">
        <v>0</v>
      </c>
      <c r="F83" s="84" t="b">
        <v>0</v>
      </c>
      <c r="G83" s="84" t="b">
        <v>0</v>
      </c>
    </row>
    <row r="84" spans="1:7" ht="15">
      <c r="A84" s="84" t="s">
        <v>2564</v>
      </c>
      <c r="B84" s="84">
        <v>6</v>
      </c>
      <c r="C84" s="123">
        <v>0.0034430445258630082</v>
      </c>
      <c r="D84" s="84" t="s">
        <v>2732</v>
      </c>
      <c r="E84" s="84" t="b">
        <v>0</v>
      </c>
      <c r="F84" s="84" t="b">
        <v>0</v>
      </c>
      <c r="G84" s="84" t="b">
        <v>0</v>
      </c>
    </row>
    <row r="85" spans="1:7" ht="15">
      <c r="A85" s="84" t="s">
        <v>2205</v>
      </c>
      <c r="B85" s="84">
        <v>6</v>
      </c>
      <c r="C85" s="123">
        <v>0.0034430445258630082</v>
      </c>
      <c r="D85" s="84" t="s">
        <v>2732</v>
      </c>
      <c r="E85" s="84" t="b">
        <v>0</v>
      </c>
      <c r="F85" s="84" t="b">
        <v>0</v>
      </c>
      <c r="G85" s="84" t="b">
        <v>0</v>
      </c>
    </row>
    <row r="86" spans="1:7" ht="15">
      <c r="A86" s="84" t="s">
        <v>2207</v>
      </c>
      <c r="B86" s="84">
        <v>6</v>
      </c>
      <c r="C86" s="123">
        <v>0.0034430445258630082</v>
      </c>
      <c r="D86" s="84" t="s">
        <v>2732</v>
      </c>
      <c r="E86" s="84" t="b">
        <v>0</v>
      </c>
      <c r="F86" s="84" t="b">
        <v>0</v>
      </c>
      <c r="G86" s="84" t="b">
        <v>0</v>
      </c>
    </row>
    <row r="87" spans="1:7" ht="15">
      <c r="A87" s="84" t="s">
        <v>2209</v>
      </c>
      <c r="B87" s="84">
        <v>6</v>
      </c>
      <c r="C87" s="123">
        <v>0.0034430445258630082</v>
      </c>
      <c r="D87" s="84" t="s">
        <v>2732</v>
      </c>
      <c r="E87" s="84" t="b">
        <v>0</v>
      </c>
      <c r="F87" s="84" t="b">
        <v>0</v>
      </c>
      <c r="G87" s="84" t="b">
        <v>0</v>
      </c>
    </row>
    <row r="88" spans="1:7" ht="15">
      <c r="A88" s="84" t="s">
        <v>315</v>
      </c>
      <c r="B88" s="84">
        <v>6</v>
      </c>
      <c r="C88" s="123">
        <v>0.0034430445258630082</v>
      </c>
      <c r="D88" s="84" t="s">
        <v>2732</v>
      </c>
      <c r="E88" s="84" t="b">
        <v>0</v>
      </c>
      <c r="F88" s="84" t="b">
        <v>0</v>
      </c>
      <c r="G88" s="84" t="b">
        <v>0</v>
      </c>
    </row>
    <row r="89" spans="1:7" ht="15">
      <c r="A89" s="84" t="s">
        <v>2565</v>
      </c>
      <c r="B89" s="84">
        <v>6</v>
      </c>
      <c r="C89" s="123">
        <v>0.0034430445258630082</v>
      </c>
      <c r="D89" s="84" t="s">
        <v>2732</v>
      </c>
      <c r="E89" s="84" t="b">
        <v>0</v>
      </c>
      <c r="F89" s="84" t="b">
        <v>0</v>
      </c>
      <c r="G89" s="84" t="b">
        <v>0</v>
      </c>
    </row>
    <row r="90" spans="1:7" ht="15">
      <c r="A90" s="84" t="s">
        <v>337</v>
      </c>
      <c r="B90" s="84">
        <v>6</v>
      </c>
      <c r="C90" s="123">
        <v>0.0034430445258630082</v>
      </c>
      <c r="D90" s="84" t="s">
        <v>2732</v>
      </c>
      <c r="E90" s="84" t="b">
        <v>0</v>
      </c>
      <c r="F90" s="84" t="b">
        <v>0</v>
      </c>
      <c r="G90" s="84" t="b">
        <v>0</v>
      </c>
    </row>
    <row r="91" spans="1:7" ht="15">
      <c r="A91" s="84" t="s">
        <v>2566</v>
      </c>
      <c r="B91" s="84">
        <v>6</v>
      </c>
      <c r="C91" s="123">
        <v>0.0034430445258630082</v>
      </c>
      <c r="D91" s="84" t="s">
        <v>2732</v>
      </c>
      <c r="E91" s="84" t="b">
        <v>0</v>
      </c>
      <c r="F91" s="84" t="b">
        <v>0</v>
      </c>
      <c r="G91" s="84" t="b">
        <v>0</v>
      </c>
    </row>
    <row r="92" spans="1:7" ht="15">
      <c r="A92" s="84" t="s">
        <v>2567</v>
      </c>
      <c r="B92" s="84">
        <v>6</v>
      </c>
      <c r="C92" s="123">
        <v>0.0034430445258630082</v>
      </c>
      <c r="D92" s="84" t="s">
        <v>2732</v>
      </c>
      <c r="E92" s="84" t="b">
        <v>0</v>
      </c>
      <c r="F92" s="84" t="b">
        <v>0</v>
      </c>
      <c r="G92" s="84" t="b">
        <v>0</v>
      </c>
    </row>
    <row r="93" spans="1:7" ht="15">
      <c r="A93" s="84" t="s">
        <v>2568</v>
      </c>
      <c r="B93" s="84">
        <v>6</v>
      </c>
      <c r="C93" s="123">
        <v>0.0034430445258630082</v>
      </c>
      <c r="D93" s="84" t="s">
        <v>2732</v>
      </c>
      <c r="E93" s="84" t="b">
        <v>1</v>
      </c>
      <c r="F93" s="84" t="b">
        <v>0</v>
      </c>
      <c r="G93" s="84" t="b">
        <v>0</v>
      </c>
    </row>
    <row r="94" spans="1:7" ht="15">
      <c r="A94" s="84" t="s">
        <v>2569</v>
      </c>
      <c r="B94" s="84">
        <v>6</v>
      </c>
      <c r="C94" s="123">
        <v>0.0034430445258630082</v>
      </c>
      <c r="D94" s="84" t="s">
        <v>2732</v>
      </c>
      <c r="E94" s="84" t="b">
        <v>0</v>
      </c>
      <c r="F94" s="84" t="b">
        <v>0</v>
      </c>
      <c r="G94" s="84" t="b">
        <v>0</v>
      </c>
    </row>
    <row r="95" spans="1:7" ht="15">
      <c r="A95" s="84" t="s">
        <v>2570</v>
      </c>
      <c r="B95" s="84">
        <v>6</v>
      </c>
      <c r="C95" s="123">
        <v>0.0034430445258630082</v>
      </c>
      <c r="D95" s="84" t="s">
        <v>2732</v>
      </c>
      <c r="E95" s="84" t="b">
        <v>0</v>
      </c>
      <c r="F95" s="84" t="b">
        <v>0</v>
      </c>
      <c r="G95" s="84" t="b">
        <v>0</v>
      </c>
    </row>
    <row r="96" spans="1:7" ht="15">
      <c r="A96" s="84" t="s">
        <v>2571</v>
      </c>
      <c r="B96" s="84">
        <v>6</v>
      </c>
      <c r="C96" s="123">
        <v>0.0034430445258630082</v>
      </c>
      <c r="D96" s="84" t="s">
        <v>2732</v>
      </c>
      <c r="E96" s="84" t="b">
        <v>0</v>
      </c>
      <c r="F96" s="84" t="b">
        <v>0</v>
      </c>
      <c r="G96" s="84" t="b">
        <v>0</v>
      </c>
    </row>
    <row r="97" spans="1:7" ht="15">
      <c r="A97" s="84" t="s">
        <v>2572</v>
      </c>
      <c r="B97" s="84">
        <v>6</v>
      </c>
      <c r="C97" s="123">
        <v>0.0034430445258630082</v>
      </c>
      <c r="D97" s="84" t="s">
        <v>2732</v>
      </c>
      <c r="E97" s="84" t="b">
        <v>0</v>
      </c>
      <c r="F97" s="84" t="b">
        <v>0</v>
      </c>
      <c r="G97" s="84" t="b">
        <v>0</v>
      </c>
    </row>
    <row r="98" spans="1:7" ht="15">
      <c r="A98" s="84" t="s">
        <v>2573</v>
      </c>
      <c r="B98" s="84">
        <v>6</v>
      </c>
      <c r="C98" s="123">
        <v>0.0034430445258630082</v>
      </c>
      <c r="D98" s="84" t="s">
        <v>2732</v>
      </c>
      <c r="E98" s="84" t="b">
        <v>0</v>
      </c>
      <c r="F98" s="84" t="b">
        <v>0</v>
      </c>
      <c r="G98" s="84" t="b">
        <v>0</v>
      </c>
    </row>
    <row r="99" spans="1:7" ht="15">
      <c r="A99" s="84" t="s">
        <v>2574</v>
      </c>
      <c r="B99" s="84">
        <v>6</v>
      </c>
      <c r="C99" s="123">
        <v>0.0034430445258630082</v>
      </c>
      <c r="D99" s="84" t="s">
        <v>2732</v>
      </c>
      <c r="E99" s="84" t="b">
        <v>0</v>
      </c>
      <c r="F99" s="84" t="b">
        <v>0</v>
      </c>
      <c r="G99" s="84" t="b">
        <v>0</v>
      </c>
    </row>
    <row r="100" spans="1:7" ht="15">
      <c r="A100" s="84" t="s">
        <v>1145</v>
      </c>
      <c r="B100" s="84">
        <v>6</v>
      </c>
      <c r="C100" s="123">
        <v>0.0034430445258630082</v>
      </c>
      <c r="D100" s="84" t="s">
        <v>2732</v>
      </c>
      <c r="E100" s="84" t="b">
        <v>0</v>
      </c>
      <c r="F100" s="84" t="b">
        <v>0</v>
      </c>
      <c r="G100" s="84" t="b">
        <v>0</v>
      </c>
    </row>
    <row r="101" spans="1:7" ht="15">
      <c r="A101" s="84" t="s">
        <v>2575</v>
      </c>
      <c r="B101" s="84">
        <v>6</v>
      </c>
      <c r="C101" s="123">
        <v>0.0034430445258630082</v>
      </c>
      <c r="D101" s="84" t="s">
        <v>2732</v>
      </c>
      <c r="E101" s="84" t="b">
        <v>0</v>
      </c>
      <c r="F101" s="84" t="b">
        <v>0</v>
      </c>
      <c r="G101" s="84" t="b">
        <v>0</v>
      </c>
    </row>
    <row r="102" spans="1:7" ht="15">
      <c r="A102" s="84" t="s">
        <v>2576</v>
      </c>
      <c r="B102" s="84">
        <v>6</v>
      </c>
      <c r="C102" s="123">
        <v>0.0034430445258630082</v>
      </c>
      <c r="D102" s="84" t="s">
        <v>2732</v>
      </c>
      <c r="E102" s="84" t="b">
        <v>0</v>
      </c>
      <c r="F102" s="84" t="b">
        <v>0</v>
      </c>
      <c r="G102" s="84" t="b">
        <v>0</v>
      </c>
    </row>
    <row r="103" spans="1:7" ht="15">
      <c r="A103" s="84" t="s">
        <v>2577</v>
      </c>
      <c r="B103" s="84">
        <v>6</v>
      </c>
      <c r="C103" s="123">
        <v>0.0034430445258630082</v>
      </c>
      <c r="D103" s="84" t="s">
        <v>2732</v>
      </c>
      <c r="E103" s="84" t="b">
        <v>0</v>
      </c>
      <c r="F103" s="84" t="b">
        <v>0</v>
      </c>
      <c r="G103" s="84" t="b">
        <v>0</v>
      </c>
    </row>
    <row r="104" spans="1:7" ht="15">
      <c r="A104" s="84" t="s">
        <v>2578</v>
      </c>
      <c r="B104" s="84">
        <v>6</v>
      </c>
      <c r="C104" s="123">
        <v>0.0034430445258630082</v>
      </c>
      <c r="D104" s="84" t="s">
        <v>2732</v>
      </c>
      <c r="E104" s="84" t="b">
        <v>0</v>
      </c>
      <c r="F104" s="84" t="b">
        <v>0</v>
      </c>
      <c r="G104" s="84" t="b">
        <v>0</v>
      </c>
    </row>
    <row r="105" spans="1:7" ht="15">
      <c r="A105" s="84" t="s">
        <v>2579</v>
      </c>
      <c r="B105" s="84">
        <v>6</v>
      </c>
      <c r="C105" s="123">
        <v>0.0034430445258630082</v>
      </c>
      <c r="D105" s="84" t="s">
        <v>2732</v>
      </c>
      <c r="E105" s="84" t="b">
        <v>0</v>
      </c>
      <c r="F105" s="84" t="b">
        <v>0</v>
      </c>
      <c r="G105" s="84" t="b">
        <v>0</v>
      </c>
    </row>
    <row r="106" spans="1:7" ht="15">
      <c r="A106" s="84" t="s">
        <v>2580</v>
      </c>
      <c r="B106" s="84">
        <v>6</v>
      </c>
      <c r="C106" s="123">
        <v>0.0034430445258630082</v>
      </c>
      <c r="D106" s="84" t="s">
        <v>2732</v>
      </c>
      <c r="E106" s="84" t="b">
        <v>0</v>
      </c>
      <c r="F106" s="84" t="b">
        <v>0</v>
      </c>
      <c r="G106" s="84" t="b">
        <v>0</v>
      </c>
    </row>
    <row r="107" spans="1:7" ht="15">
      <c r="A107" s="84" t="s">
        <v>335</v>
      </c>
      <c r="B107" s="84">
        <v>5</v>
      </c>
      <c r="C107" s="123">
        <v>0.0030130127908907286</v>
      </c>
      <c r="D107" s="84" t="s">
        <v>2732</v>
      </c>
      <c r="E107" s="84" t="b">
        <v>0</v>
      </c>
      <c r="F107" s="84" t="b">
        <v>0</v>
      </c>
      <c r="G107" s="84" t="b">
        <v>0</v>
      </c>
    </row>
    <row r="108" spans="1:7" ht="15">
      <c r="A108" s="84" t="s">
        <v>2581</v>
      </c>
      <c r="B108" s="84">
        <v>5</v>
      </c>
      <c r="C108" s="123">
        <v>0.0030130127908907286</v>
      </c>
      <c r="D108" s="84" t="s">
        <v>2732</v>
      </c>
      <c r="E108" s="84" t="b">
        <v>0</v>
      </c>
      <c r="F108" s="84" t="b">
        <v>0</v>
      </c>
      <c r="G108" s="84" t="b">
        <v>0</v>
      </c>
    </row>
    <row r="109" spans="1:7" ht="15">
      <c r="A109" s="84" t="s">
        <v>2582</v>
      </c>
      <c r="B109" s="84">
        <v>5</v>
      </c>
      <c r="C109" s="123">
        <v>0.0030130127908907286</v>
      </c>
      <c r="D109" s="84" t="s">
        <v>2732</v>
      </c>
      <c r="E109" s="84" t="b">
        <v>0</v>
      </c>
      <c r="F109" s="84" t="b">
        <v>0</v>
      </c>
      <c r="G109" s="84" t="b">
        <v>0</v>
      </c>
    </row>
    <row r="110" spans="1:7" ht="15">
      <c r="A110" s="84" t="s">
        <v>2583</v>
      </c>
      <c r="B110" s="84">
        <v>5</v>
      </c>
      <c r="C110" s="123">
        <v>0.0030130127908907286</v>
      </c>
      <c r="D110" s="84" t="s">
        <v>2732</v>
      </c>
      <c r="E110" s="84" t="b">
        <v>0</v>
      </c>
      <c r="F110" s="84" t="b">
        <v>0</v>
      </c>
      <c r="G110" s="84" t="b">
        <v>0</v>
      </c>
    </row>
    <row r="111" spans="1:7" ht="15">
      <c r="A111" s="84" t="s">
        <v>339</v>
      </c>
      <c r="B111" s="84">
        <v>5</v>
      </c>
      <c r="C111" s="123">
        <v>0.0030130127908907286</v>
      </c>
      <c r="D111" s="84" t="s">
        <v>2732</v>
      </c>
      <c r="E111" s="84" t="b">
        <v>0</v>
      </c>
      <c r="F111" s="84" t="b">
        <v>0</v>
      </c>
      <c r="G111" s="84" t="b">
        <v>0</v>
      </c>
    </row>
    <row r="112" spans="1:7" ht="15">
      <c r="A112" s="84" t="s">
        <v>2584</v>
      </c>
      <c r="B112" s="84">
        <v>5</v>
      </c>
      <c r="C112" s="123">
        <v>0.0030130127908907286</v>
      </c>
      <c r="D112" s="84" t="s">
        <v>2732</v>
      </c>
      <c r="E112" s="84" t="b">
        <v>0</v>
      </c>
      <c r="F112" s="84" t="b">
        <v>0</v>
      </c>
      <c r="G112" s="84" t="b">
        <v>0</v>
      </c>
    </row>
    <row r="113" spans="1:7" ht="15">
      <c r="A113" s="84" t="s">
        <v>512</v>
      </c>
      <c r="B113" s="84">
        <v>5</v>
      </c>
      <c r="C113" s="123">
        <v>0.0030130127908907286</v>
      </c>
      <c r="D113" s="84" t="s">
        <v>2732</v>
      </c>
      <c r="E113" s="84" t="b">
        <v>0</v>
      </c>
      <c r="F113" s="84" t="b">
        <v>0</v>
      </c>
      <c r="G113" s="84" t="b">
        <v>0</v>
      </c>
    </row>
    <row r="114" spans="1:7" ht="15">
      <c r="A114" s="84" t="s">
        <v>2585</v>
      </c>
      <c r="B114" s="84">
        <v>5</v>
      </c>
      <c r="C114" s="123">
        <v>0.0030130127908907286</v>
      </c>
      <c r="D114" s="84" t="s">
        <v>2732</v>
      </c>
      <c r="E114" s="84" t="b">
        <v>0</v>
      </c>
      <c r="F114" s="84" t="b">
        <v>0</v>
      </c>
      <c r="G114" s="84" t="b">
        <v>0</v>
      </c>
    </row>
    <row r="115" spans="1:7" ht="15">
      <c r="A115" s="84" t="s">
        <v>2586</v>
      </c>
      <c r="B115" s="84">
        <v>5</v>
      </c>
      <c r="C115" s="123">
        <v>0.0030130127908907286</v>
      </c>
      <c r="D115" s="84" t="s">
        <v>2732</v>
      </c>
      <c r="E115" s="84" t="b">
        <v>0</v>
      </c>
      <c r="F115" s="84" t="b">
        <v>0</v>
      </c>
      <c r="G115" s="84" t="b">
        <v>0</v>
      </c>
    </row>
    <row r="116" spans="1:7" ht="15">
      <c r="A116" s="84" t="s">
        <v>2587</v>
      </c>
      <c r="B116" s="84">
        <v>5</v>
      </c>
      <c r="C116" s="123">
        <v>0.0030130127908907286</v>
      </c>
      <c r="D116" s="84" t="s">
        <v>2732</v>
      </c>
      <c r="E116" s="84" t="b">
        <v>0</v>
      </c>
      <c r="F116" s="84" t="b">
        <v>0</v>
      </c>
      <c r="G116" s="84" t="b">
        <v>0</v>
      </c>
    </row>
    <row r="117" spans="1:7" ht="15">
      <c r="A117" s="84" t="s">
        <v>2588</v>
      </c>
      <c r="B117" s="84">
        <v>5</v>
      </c>
      <c r="C117" s="123">
        <v>0.0030130127908907286</v>
      </c>
      <c r="D117" s="84" t="s">
        <v>2732</v>
      </c>
      <c r="E117" s="84" t="b">
        <v>0</v>
      </c>
      <c r="F117" s="84" t="b">
        <v>0</v>
      </c>
      <c r="G117" s="84" t="b">
        <v>0</v>
      </c>
    </row>
    <row r="118" spans="1:7" ht="15">
      <c r="A118" s="84" t="s">
        <v>2219</v>
      </c>
      <c r="B118" s="84">
        <v>5</v>
      </c>
      <c r="C118" s="123">
        <v>0.003189020805798205</v>
      </c>
      <c r="D118" s="84" t="s">
        <v>2732</v>
      </c>
      <c r="E118" s="84" t="b">
        <v>0</v>
      </c>
      <c r="F118" s="84" t="b">
        <v>0</v>
      </c>
      <c r="G118" s="84" t="b">
        <v>0</v>
      </c>
    </row>
    <row r="119" spans="1:7" ht="15">
      <c r="A119" s="84" t="s">
        <v>2589</v>
      </c>
      <c r="B119" s="84">
        <v>5</v>
      </c>
      <c r="C119" s="123">
        <v>0.0030130127908907286</v>
      </c>
      <c r="D119" s="84" t="s">
        <v>2732</v>
      </c>
      <c r="E119" s="84" t="b">
        <v>0</v>
      </c>
      <c r="F119" s="84" t="b">
        <v>0</v>
      </c>
      <c r="G119" s="84" t="b">
        <v>0</v>
      </c>
    </row>
    <row r="120" spans="1:7" ht="15">
      <c r="A120" s="84" t="s">
        <v>2590</v>
      </c>
      <c r="B120" s="84">
        <v>5</v>
      </c>
      <c r="C120" s="123">
        <v>0.0030130127908907286</v>
      </c>
      <c r="D120" s="84" t="s">
        <v>2732</v>
      </c>
      <c r="E120" s="84" t="b">
        <v>0</v>
      </c>
      <c r="F120" s="84" t="b">
        <v>0</v>
      </c>
      <c r="G120" s="84" t="b">
        <v>0</v>
      </c>
    </row>
    <row r="121" spans="1:7" ht="15">
      <c r="A121" s="84" t="s">
        <v>2591</v>
      </c>
      <c r="B121" s="84">
        <v>5</v>
      </c>
      <c r="C121" s="123">
        <v>0.0030130127908907286</v>
      </c>
      <c r="D121" s="84" t="s">
        <v>2732</v>
      </c>
      <c r="E121" s="84" t="b">
        <v>1</v>
      </c>
      <c r="F121" s="84" t="b">
        <v>0</v>
      </c>
      <c r="G121" s="84" t="b">
        <v>0</v>
      </c>
    </row>
    <row r="122" spans="1:7" ht="15">
      <c r="A122" s="84" t="s">
        <v>2592</v>
      </c>
      <c r="B122" s="84">
        <v>5</v>
      </c>
      <c r="C122" s="123">
        <v>0.0030130127908907286</v>
      </c>
      <c r="D122" s="84" t="s">
        <v>2732</v>
      </c>
      <c r="E122" s="84" t="b">
        <v>0</v>
      </c>
      <c r="F122" s="84" t="b">
        <v>0</v>
      </c>
      <c r="G122" s="84" t="b">
        <v>0</v>
      </c>
    </row>
    <row r="123" spans="1:7" ht="15">
      <c r="A123" s="84" t="s">
        <v>2593</v>
      </c>
      <c r="B123" s="84">
        <v>5</v>
      </c>
      <c r="C123" s="123">
        <v>0.0030130127908907286</v>
      </c>
      <c r="D123" s="84" t="s">
        <v>2732</v>
      </c>
      <c r="E123" s="84" t="b">
        <v>0</v>
      </c>
      <c r="F123" s="84" t="b">
        <v>0</v>
      </c>
      <c r="G123" s="84" t="b">
        <v>0</v>
      </c>
    </row>
    <row r="124" spans="1:7" ht="15">
      <c r="A124" s="84" t="s">
        <v>2594</v>
      </c>
      <c r="B124" s="84">
        <v>5</v>
      </c>
      <c r="C124" s="123">
        <v>0.0030130127908907286</v>
      </c>
      <c r="D124" s="84" t="s">
        <v>2732</v>
      </c>
      <c r="E124" s="84" t="b">
        <v>0</v>
      </c>
      <c r="F124" s="84" t="b">
        <v>0</v>
      </c>
      <c r="G124" s="84" t="b">
        <v>0</v>
      </c>
    </row>
    <row r="125" spans="1:7" ht="15">
      <c r="A125" s="84" t="s">
        <v>2595</v>
      </c>
      <c r="B125" s="84">
        <v>5</v>
      </c>
      <c r="C125" s="123">
        <v>0.0030130127908907286</v>
      </c>
      <c r="D125" s="84" t="s">
        <v>2732</v>
      </c>
      <c r="E125" s="84" t="b">
        <v>0</v>
      </c>
      <c r="F125" s="84" t="b">
        <v>0</v>
      </c>
      <c r="G125" s="84" t="b">
        <v>0</v>
      </c>
    </row>
    <row r="126" spans="1:7" ht="15">
      <c r="A126" s="84" t="s">
        <v>2596</v>
      </c>
      <c r="B126" s="84">
        <v>5</v>
      </c>
      <c r="C126" s="123">
        <v>0.0030130127908907286</v>
      </c>
      <c r="D126" s="84" t="s">
        <v>2732</v>
      </c>
      <c r="E126" s="84" t="b">
        <v>0</v>
      </c>
      <c r="F126" s="84" t="b">
        <v>0</v>
      </c>
      <c r="G126" s="84" t="b">
        <v>0</v>
      </c>
    </row>
    <row r="127" spans="1:7" ht="15">
      <c r="A127" s="84" t="s">
        <v>2597</v>
      </c>
      <c r="B127" s="84">
        <v>4</v>
      </c>
      <c r="C127" s="123">
        <v>0.0025512166446385637</v>
      </c>
      <c r="D127" s="84" t="s">
        <v>2732</v>
      </c>
      <c r="E127" s="84" t="b">
        <v>0</v>
      </c>
      <c r="F127" s="84" t="b">
        <v>0</v>
      </c>
      <c r="G127" s="84" t="b">
        <v>0</v>
      </c>
    </row>
    <row r="128" spans="1:7" ht="15">
      <c r="A128" s="84" t="s">
        <v>2598</v>
      </c>
      <c r="B128" s="84">
        <v>4</v>
      </c>
      <c r="C128" s="123">
        <v>0.0025512166446385637</v>
      </c>
      <c r="D128" s="84" t="s">
        <v>2732</v>
      </c>
      <c r="E128" s="84" t="b">
        <v>0</v>
      </c>
      <c r="F128" s="84" t="b">
        <v>0</v>
      </c>
      <c r="G128" s="84" t="b">
        <v>0</v>
      </c>
    </row>
    <row r="129" spans="1:7" ht="15">
      <c r="A129" s="84" t="s">
        <v>2599</v>
      </c>
      <c r="B129" s="84">
        <v>4</v>
      </c>
      <c r="C129" s="123">
        <v>0.0025512166446385637</v>
      </c>
      <c r="D129" s="84" t="s">
        <v>2732</v>
      </c>
      <c r="E129" s="84" t="b">
        <v>0</v>
      </c>
      <c r="F129" s="84" t="b">
        <v>0</v>
      </c>
      <c r="G129" s="84" t="b">
        <v>0</v>
      </c>
    </row>
    <row r="130" spans="1:7" ht="15">
      <c r="A130" s="84" t="s">
        <v>2600</v>
      </c>
      <c r="B130" s="84">
        <v>4</v>
      </c>
      <c r="C130" s="123">
        <v>0.0025512166446385637</v>
      </c>
      <c r="D130" s="84" t="s">
        <v>2732</v>
      </c>
      <c r="E130" s="84" t="b">
        <v>1</v>
      </c>
      <c r="F130" s="84" t="b">
        <v>0</v>
      </c>
      <c r="G130" s="84" t="b">
        <v>0</v>
      </c>
    </row>
    <row r="131" spans="1:7" ht="15">
      <c r="A131" s="84" t="s">
        <v>2601</v>
      </c>
      <c r="B131" s="84">
        <v>4</v>
      </c>
      <c r="C131" s="123">
        <v>0.0025512166446385637</v>
      </c>
      <c r="D131" s="84" t="s">
        <v>2732</v>
      </c>
      <c r="E131" s="84" t="b">
        <v>0</v>
      </c>
      <c r="F131" s="84" t="b">
        <v>0</v>
      </c>
      <c r="G131" s="84" t="b">
        <v>0</v>
      </c>
    </row>
    <row r="132" spans="1:7" ht="15">
      <c r="A132" s="84" t="s">
        <v>2602</v>
      </c>
      <c r="B132" s="84">
        <v>4</v>
      </c>
      <c r="C132" s="123">
        <v>0.0025512166446385637</v>
      </c>
      <c r="D132" s="84" t="s">
        <v>2732</v>
      </c>
      <c r="E132" s="84" t="b">
        <v>0</v>
      </c>
      <c r="F132" s="84" t="b">
        <v>0</v>
      </c>
      <c r="G132" s="84" t="b">
        <v>0</v>
      </c>
    </row>
    <row r="133" spans="1:7" ht="15">
      <c r="A133" s="84" t="s">
        <v>2195</v>
      </c>
      <c r="B133" s="84">
        <v>4</v>
      </c>
      <c r="C133" s="123">
        <v>0.0025512166446385637</v>
      </c>
      <c r="D133" s="84" t="s">
        <v>2732</v>
      </c>
      <c r="E133" s="84" t="b">
        <v>0</v>
      </c>
      <c r="F133" s="84" t="b">
        <v>0</v>
      </c>
      <c r="G133" s="84" t="b">
        <v>0</v>
      </c>
    </row>
    <row r="134" spans="1:7" ht="15">
      <c r="A134" s="84" t="s">
        <v>2603</v>
      </c>
      <c r="B134" s="84">
        <v>4</v>
      </c>
      <c r="C134" s="123">
        <v>0.0025512166446385637</v>
      </c>
      <c r="D134" s="84" t="s">
        <v>2732</v>
      </c>
      <c r="E134" s="84" t="b">
        <v>0</v>
      </c>
      <c r="F134" s="84" t="b">
        <v>0</v>
      </c>
      <c r="G134" s="84" t="b">
        <v>0</v>
      </c>
    </row>
    <row r="135" spans="1:7" ht="15">
      <c r="A135" s="84" t="s">
        <v>2604</v>
      </c>
      <c r="B135" s="84">
        <v>4</v>
      </c>
      <c r="C135" s="123">
        <v>0.0025512166446385637</v>
      </c>
      <c r="D135" s="84" t="s">
        <v>2732</v>
      </c>
      <c r="E135" s="84" t="b">
        <v>0</v>
      </c>
      <c r="F135" s="84" t="b">
        <v>0</v>
      </c>
      <c r="G135" s="84" t="b">
        <v>0</v>
      </c>
    </row>
    <row r="136" spans="1:7" ht="15">
      <c r="A136" s="84" t="s">
        <v>2605</v>
      </c>
      <c r="B136" s="84">
        <v>4</v>
      </c>
      <c r="C136" s="123">
        <v>0.0025512166446385637</v>
      </c>
      <c r="D136" s="84" t="s">
        <v>2732</v>
      </c>
      <c r="E136" s="84" t="b">
        <v>0</v>
      </c>
      <c r="F136" s="84" t="b">
        <v>0</v>
      </c>
      <c r="G136" s="84" t="b">
        <v>0</v>
      </c>
    </row>
    <row r="137" spans="1:7" ht="15">
      <c r="A137" s="84" t="s">
        <v>2606</v>
      </c>
      <c r="B137" s="84">
        <v>4</v>
      </c>
      <c r="C137" s="123">
        <v>0.0025512166446385637</v>
      </c>
      <c r="D137" s="84" t="s">
        <v>2732</v>
      </c>
      <c r="E137" s="84" t="b">
        <v>0</v>
      </c>
      <c r="F137" s="84" t="b">
        <v>0</v>
      </c>
      <c r="G137" s="84" t="b">
        <v>0</v>
      </c>
    </row>
    <row r="138" spans="1:7" ht="15">
      <c r="A138" s="84" t="s">
        <v>2607</v>
      </c>
      <c r="B138" s="84">
        <v>4</v>
      </c>
      <c r="C138" s="123">
        <v>0.0025512166446385637</v>
      </c>
      <c r="D138" s="84" t="s">
        <v>2732</v>
      </c>
      <c r="E138" s="84" t="b">
        <v>0</v>
      </c>
      <c r="F138" s="84" t="b">
        <v>0</v>
      </c>
      <c r="G138" s="84" t="b">
        <v>0</v>
      </c>
    </row>
    <row r="139" spans="1:7" ht="15">
      <c r="A139" s="84" t="s">
        <v>2608</v>
      </c>
      <c r="B139" s="84">
        <v>4</v>
      </c>
      <c r="C139" s="123">
        <v>0.0025512166446385637</v>
      </c>
      <c r="D139" s="84" t="s">
        <v>2732</v>
      </c>
      <c r="E139" s="84" t="b">
        <v>0</v>
      </c>
      <c r="F139" s="84" t="b">
        <v>0</v>
      </c>
      <c r="G139" s="84" t="b">
        <v>0</v>
      </c>
    </row>
    <row r="140" spans="1:7" ht="15">
      <c r="A140" s="84" t="s">
        <v>2609</v>
      </c>
      <c r="B140" s="84">
        <v>4</v>
      </c>
      <c r="C140" s="123">
        <v>0.0025512166446385637</v>
      </c>
      <c r="D140" s="84" t="s">
        <v>2732</v>
      </c>
      <c r="E140" s="84" t="b">
        <v>0</v>
      </c>
      <c r="F140" s="84" t="b">
        <v>0</v>
      </c>
      <c r="G140" s="84" t="b">
        <v>0</v>
      </c>
    </row>
    <row r="141" spans="1:7" ht="15">
      <c r="A141" s="84" t="s">
        <v>2610</v>
      </c>
      <c r="B141" s="84">
        <v>4</v>
      </c>
      <c r="C141" s="123">
        <v>0.0025512166446385637</v>
      </c>
      <c r="D141" s="84" t="s">
        <v>2732</v>
      </c>
      <c r="E141" s="84" t="b">
        <v>0</v>
      </c>
      <c r="F141" s="84" t="b">
        <v>1</v>
      </c>
      <c r="G141" s="84" t="b">
        <v>0</v>
      </c>
    </row>
    <row r="142" spans="1:7" ht="15">
      <c r="A142" s="84" t="s">
        <v>2197</v>
      </c>
      <c r="B142" s="84">
        <v>4</v>
      </c>
      <c r="C142" s="123">
        <v>0.0025512166446385637</v>
      </c>
      <c r="D142" s="84" t="s">
        <v>2732</v>
      </c>
      <c r="E142" s="84" t="b">
        <v>0</v>
      </c>
      <c r="F142" s="84" t="b">
        <v>0</v>
      </c>
      <c r="G142" s="84" t="b">
        <v>0</v>
      </c>
    </row>
    <row r="143" spans="1:7" ht="15">
      <c r="A143" s="84" t="s">
        <v>2611</v>
      </c>
      <c r="B143" s="84">
        <v>4</v>
      </c>
      <c r="C143" s="123">
        <v>0.0025512166446385637</v>
      </c>
      <c r="D143" s="84" t="s">
        <v>2732</v>
      </c>
      <c r="E143" s="84" t="b">
        <v>0</v>
      </c>
      <c r="F143" s="84" t="b">
        <v>0</v>
      </c>
      <c r="G143" s="84" t="b">
        <v>0</v>
      </c>
    </row>
    <row r="144" spans="1:7" ht="15">
      <c r="A144" s="84" t="s">
        <v>2612</v>
      </c>
      <c r="B144" s="84">
        <v>4</v>
      </c>
      <c r="C144" s="123">
        <v>0.0025512166446385637</v>
      </c>
      <c r="D144" s="84" t="s">
        <v>2732</v>
      </c>
      <c r="E144" s="84" t="b">
        <v>0</v>
      </c>
      <c r="F144" s="84" t="b">
        <v>0</v>
      </c>
      <c r="G144" s="84" t="b">
        <v>0</v>
      </c>
    </row>
    <row r="145" spans="1:7" ht="15">
      <c r="A145" s="84" t="s">
        <v>2613</v>
      </c>
      <c r="B145" s="84">
        <v>4</v>
      </c>
      <c r="C145" s="123">
        <v>0.0025512166446385637</v>
      </c>
      <c r="D145" s="84" t="s">
        <v>2732</v>
      </c>
      <c r="E145" s="84" t="b">
        <v>1</v>
      </c>
      <c r="F145" s="84" t="b">
        <v>0</v>
      </c>
      <c r="G145" s="84" t="b">
        <v>0</v>
      </c>
    </row>
    <row r="146" spans="1:7" ht="15">
      <c r="A146" s="84" t="s">
        <v>2614</v>
      </c>
      <c r="B146" s="84">
        <v>4</v>
      </c>
      <c r="C146" s="123">
        <v>0.0025512166446385637</v>
      </c>
      <c r="D146" s="84" t="s">
        <v>2732</v>
      </c>
      <c r="E146" s="84" t="b">
        <v>0</v>
      </c>
      <c r="F146" s="84" t="b">
        <v>0</v>
      </c>
      <c r="G146" s="84" t="b">
        <v>0</v>
      </c>
    </row>
    <row r="147" spans="1:7" ht="15">
      <c r="A147" s="84" t="s">
        <v>2615</v>
      </c>
      <c r="B147" s="84">
        <v>4</v>
      </c>
      <c r="C147" s="123">
        <v>0.0025512166446385637</v>
      </c>
      <c r="D147" s="84" t="s">
        <v>2732</v>
      </c>
      <c r="E147" s="84" t="b">
        <v>0</v>
      </c>
      <c r="F147" s="84" t="b">
        <v>0</v>
      </c>
      <c r="G147" s="84" t="b">
        <v>0</v>
      </c>
    </row>
    <row r="148" spans="1:7" ht="15">
      <c r="A148" s="84" t="s">
        <v>2616</v>
      </c>
      <c r="B148" s="84">
        <v>4</v>
      </c>
      <c r="C148" s="123">
        <v>0.0025512166446385637</v>
      </c>
      <c r="D148" s="84" t="s">
        <v>2732</v>
      </c>
      <c r="E148" s="84" t="b">
        <v>0</v>
      </c>
      <c r="F148" s="84" t="b">
        <v>0</v>
      </c>
      <c r="G148" s="84" t="b">
        <v>0</v>
      </c>
    </row>
    <row r="149" spans="1:7" ht="15">
      <c r="A149" s="84" t="s">
        <v>2617</v>
      </c>
      <c r="B149" s="84">
        <v>4</v>
      </c>
      <c r="C149" s="123">
        <v>0.0025512166446385637</v>
      </c>
      <c r="D149" s="84" t="s">
        <v>2732</v>
      </c>
      <c r="E149" s="84" t="b">
        <v>0</v>
      </c>
      <c r="F149" s="84" t="b">
        <v>0</v>
      </c>
      <c r="G149" s="84" t="b">
        <v>0</v>
      </c>
    </row>
    <row r="150" spans="1:7" ht="15">
      <c r="A150" s="84" t="s">
        <v>2618</v>
      </c>
      <c r="B150" s="84">
        <v>4</v>
      </c>
      <c r="C150" s="123">
        <v>0.0025512166446385637</v>
      </c>
      <c r="D150" s="84" t="s">
        <v>2732</v>
      </c>
      <c r="E150" s="84" t="b">
        <v>0</v>
      </c>
      <c r="F150" s="84" t="b">
        <v>0</v>
      </c>
      <c r="G150" s="84" t="b">
        <v>0</v>
      </c>
    </row>
    <row r="151" spans="1:7" ht="15">
      <c r="A151" s="84" t="s">
        <v>2619</v>
      </c>
      <c r="B151" s="84">
        <v>4</v>
      </c>
      <c r="C151" s="123">
        <v>0.0025512166446385637</v>
      </c>
      <c r="D151" s="84" t="s">
        <v>2732</v>
      </c>
      <c r="E151" s="84" t="b">
        <v>0</v>
      </c>
      <c r="F151" s="84" t="b">
        <v>0</v>
      </c>
      <c r="G151" s="84" t="b">
        <v>0</v>
      </c>
    </row>
    <row r="152" spans="1:7" ht="15">
      <c r="A152" s="84" t="s">
        <v>2620</v>
      </c>
      <c r="B152" s="84">
        <v>4</v>
      </c>
      <c r="C152" s="123">
        <v>0.0025512166446385637</v>
      </c>
      <c r="D152" s="84" t="s">
        <v>2732</v>
      </c>
      <c r="E152" s="84" t="b">
        <v>0</v>
      </c>
      <c r="F152" s="84" t="b">
        <v>0</v>
      </c>
      <c r="G152" s="84" t="b">
        <v>0</v>
      </c>
    </row>
    <row r="153" spans="1:7" ht="15">
      <c r="A153" s="84" t="s">
        <v>2621</v>
      </c>
      <c r="B153" s="84">
        <v>4</v>
      </c>
      <c r="C153" s="123">
        <v>0.0025512166446385637</v>
      </c>
      <c r="D153" s="84" t="s">
        <v>2732</v>
      </c>
      <c r="E153" s="84" t="b">
        <v>0</v>
      </c>
      <c r="F153" s="84" t="b">
        <v>0</v>
      </c>
      <c r="G153" s="84" t="b">
        <v>0</v>
      </c>
    </row>
    <row r="154" spans="1:7" ht="15">
      <c r="A154" s="84" t="s">
        <v>2622</v>
      </c>
      <c r="B154" s="84">
        <v>4</v>
      </c>
      <c r="C154" s="123">
        <v>0.0025512166446385637</v>
      </c>
      <c r="D154" s="84" t="s">
        <v>2732</v>
      </c>
      <c r="E154" s="84" t="b">
        <v>0</v>
      </c>
      <c r="F154" s="84" t="b">
        <v>0</v>
      </c>
      <c r="G154" s="84" t="b">
        <v>0</v>
      </c>
    </row>
    <row r="155" spans="1:7" ht="15">
      <c r="A155" s="84" t="s">
        <v>2623</v>
      </c>
      <c r="B155" s="84">
        <v>4</v>
      </c>
      <c r="C155" s="123">
        <v>0.0025512166446385637</v>
      </c>
      <c r="D155" s="84" t="s">
        <v>2732</v>
      </c>
      <c r="E155" s="84" t="b">
        <v>0</v>
      </c>
      <c r="F155" s="84" t="b">
        <v>0</v>
      </c>
      <c r="G155" s="84" t="b">
        <v>0</v>
      </c>
    </row>
    <row r="156" spans="1:7" ht="15">
      <c r="A156" s="84" t="s">
        <v>2624</v>
      </c>
      <c r="B156" s="84">
        <v>4</v>
      </c>
      <c r="C156" s="123">
        <v>0.0025512166446385637</v>
      </c>
      <c r="D156" s="84" t="s">
        <v>2732</v>
      </c>
      <c r="E156" s="84" t="b">
        <v>0</v>
      </c>
      <c r="F156" s="84" t="b">
        <v>0</v>
      </c>
      <c r="G156" s="84" t="b">
        <v>0</v>
      </c>
    </row>
    <row r="157" spans="1:7" ht="15">
      <c r="A157" s="84" t="s">
        <v>2625</v>
      </c>
      <c r="B157" s="84">
        <v>4</v>
      </c>
      <c r="C157" s="123">
        <v>0.0027327476822096497</v>
      </c>
      <c r="D157" s="84" t="s">
        <v>2732</v>
      </c>
      <c r="E157" s="84" t="b">
        <v>0</v>
      </c>
      <c r="F157" s="84" t="b">
        <v>0</v>
      </c>
      <c r="G157" s="84" t="b">
        <v>0</v>
      </c>
    </row>
    <row r="158" spans="1:7" ht="15">
      <c r="A158" s="84" t="s">
        <v>2626</v>
      </c>
      <c r="B158" s="84">
        <v>4</v>
      </c>
      <c r="C158" s="123">
        <v>0.0025512166446385637</v>
      </c>
      <c r="D158" s="84" t="s">
        <v>2732</v>
      </c>
      <c r="E158" s="84" t="b">
        <v>0</v>
      </c>
      <c r="F158" s="84" t="b">
        <v>0</v>
      </c>
      <c r="G158" s="84" t="b">
        <v>0</v>
      </c>
    </row>
    <row r="159" spans="1:7" ht="15">
      <c r="A159" s="84" t="s">
        <v>2627</v>
      </c>
      <c r="B159" s="84">
        <v>4</v>
      </c>
      <c r="C159" s="123">
        <v>0.0025512166446385637</v>
      </c>
      <c r="D159" s="84" t="s">
        <v>2732</v>
      </c>
      <c r="E159" s="84" t="b">
        <v>0</v>
      </c>
      <c r="F159" s="84" t="b">
        <v>0</v>
      </c>
      <c r="G159" s="84" t="b">
        <v>0</v>
      </c>
    </row>
    <row r="160" spans="1:7" ht="15">
      <c r="A160" s="84" t="s">
        <v>2628</v>
      </c>
      <c r="B160" s="84">
        <v>3</v>
      </c>
      <c r="C160" s="123">
        <v>0.0020495607616572375</v>
      </c>
      <c r="D160" s="84" t="s">
        <v>2732</v>
      </c>
      <c r="E160" s="84" t="b">
        <v>1</v>
      </c>
      <c r="F160" s="84" t="b">
        <v>0</v>
      </c>
      <c r="G160" s="84" t="b">
        <v>0</v>
      </c>
    </row>
    <row r="161" spans="1:7" ht="15">
      <c r="A161" s="84" t="s">
        <v>2629</v>
      </c>
      <c r="B161" s="84">
        <v>3</v>
      </c>
      <c r="C161" s="123">
        <v>0.0020495607616572375</v>
      </c>
      <c r="D161" s="84" t="s">
        <v>2732</v>
      </c>
      <c r="E161" s="84" t="b">
        <v>0</v>
      </c>
      <c r="F161" s="84" t="b">
        <v>0</v>
      </c>
      <c r="G161" s="84" t="b">
        <v>0</v>
      </c>
    </row>
    <row r="162" spans="1:7" ht="15">
      <c r="A162" s="84" t="s">
        <v>2630</v>
      </c>
      <c r="B162" s="84">
        <v>3</v>
      </c>
      <c r="C162" s="123">
        <v>0.0020495607616572375</v>
      </c>
      <c r="D162" s="84" t="s">
        <v>2732</v>
      </c>
      <c r="E162" s="84" t="b">
        <v>0</v>
      </c>
      <c r="F162" s="84" t="b">
        <v>0</v>
      </c>
      <c r="G162" s="84" t="b">
        <v>0</v>
      </c>
    </row>
    <row r="163" spans="1:7" ht="15">
      <c r="A163" s="84" t="s">
        <v>2631</v>
      </c>
      <c r="B163" s="84">
        <v>3</v>
      </c>
      <c r="C163" s="123">
        <v>0.0020495607616572375</v>
      </c>
      <c r="D163" s="84" t="s">
        <v>2732</v>
      </c>
      <c r="E163" s="84" t="b">
        <v>0</v>
      </c>
      <c r="F163" s="84" t="b">
        <v>0</v>
      </c>
      <c r="G163" s="84" t="b">
        <v>0</v>
      </c>
    </row>
    <row r="164" spans="1:7" ht="15">
      <c r="A164" s="84" t="s">
        <v>2632</v>
      </c>
      <c r="B164" s="84">
        <v>3</v>
      </c>
      <c r="C164" s="123">
        <v>0.0020495607616572375</v>
      </c>
      <c r="D164" s="84" t="s">
        <v>2732</v>
      </c>
      <c r="E164" s="84" t="b">
        <v>0</v>
      </c>
      <c r="F164" s="84" t="b">
        <v>0</v>
      </c>
      <c r="G164" s="84" t="b">
        <v>0</v>
      </c>
    </row>
    <row r="165" spans="1:7" ht="15">
      <c r="A165" s="84" t="s">
        <v>2633</v>
      </c>
      <c r="B165" s="84">
        <v>3</v>
      </c>
      <c r="C165" s="123">
        <v>0.0020495607616572375</v>
      </c>
      <c r="D165" s="84" t="s">
        <v>2732</v>
      </c>
      <c r="E165" s="84" t="b">
        <v>0</v>
      </c>
      <c r="F165" s="84" t="b">
        <v>0</v>
      </c>
      <c r="G165" s="84" t="b">
        <v>0</v>
      </c>
    </row>
    <row r="166" spans="1:7" ht="15">
      <c r="A166" s="84" t="s">
        <v>2634</v>
      </c>
      <c r="B166" s="84">
        <v>3</v>
      </c>
      <c r="C166" s="123">
        <v>0.0020495607616572375</v>
      </c>
      <c r="D166" s="84" t="s">
        <v>2732</v>
      </c>
      <c r="E166" s="84" t="b">
        <v>0</v>
      </c>
      <c r="F166" s="84" t="b">
        <v>0</v>
      </c>
      <c r="G166" s="84" t="b">
        <v>0</v>
      </c>
    </row>
    <row r="167" spans="1:7" ht="15">
      <c r="A167" s="84" t="s">
        <v>2635</v>
      </c>
      <c r="B167" s="84">
        <v>3</v>
      </c>
      <c r="C167" s="123">
        <v>0.0020495607616572375</v>
      </c>
      <c r="D167" s="84" t="s">
        <v>2732</v>
      </c>
      <c r="E167" s="84" t="b">
        <v>0</v>
      </c>
      <c r="F167" s="84" t="b">
        <v>0</v>
      </c>
      <c r="G167" s="84" t="b">
        <v>0</v>
      </c>
    </row>
    <row r="168" spans="1:7" ht="15">
      <c r="A168" s="84" t="s">
        <v>2636</v>
      </c>
      <c r="B168" s="84">
        <v>3</v>
      </c>
      <c r="C168" s="123">
        <v>0.0020495607616572375</v>
      </c>
      <c r="D168" s="84" t="s">
        <v>2732</v>
      </c>
      <c r="E168" s="84" t="b">
        <v>0</v>
      </c>
      <c r="F168" s="84" t="b">
        <v>0</v>
      </c>
      <c r="G168" s="84" t="b">
        <v>0</v>
      </c>
    </row>
    <row r="169" spans="1:7" ht="15">
      <c r="A169" s="84" t="s">
        <v>2637</v>
      </c>
      <c r="B169" s="84">
        <v>3</v>
      </c>
      <c r="C169" s="123">
        <v>0.0020495607616572375</v>
      </c>
      <c r="D169" s="84" t="s">
        <v>2732</v>
      </c>
      <c r="E169" s="84" t="b">
        <v>0</v>
      </c>
      <c r="F169" s="84" t="b">
        <v>0</v>
      </c>
      <c r="G169" s="84" t="b">
        <v>0</v>
      </c>
    </row>
    <row r="170" spans="1:7" ht="15">
      <c r="A170" s="84" t="s">
        <v>2638</v>
      </c>
      <c r="B170" s="84">
        <v>3</v>
      </c>
      <c r="C170" s="123">
        <v>0.0020495607616572375</v>
      </c>
      <c r="D170" s="84" t="s">
        <v>2732</v>
      </c>
      <c r="E170" s="84" t="b">
        <v>0</v>
      </c>
      <c r="F170" s="84" t="b">
        <v>0</v>
      </c>
      <c r="G170" s="84" t="b">
        <v>0</v>
      </c>
    </row>
    <row r="171" spans="1:7" ht="15">
      <c r="A171" s="84" t="s">
        <v>314</v>
      </c>
      <c r="B171" s="84">
        <v>3</v>
      </c>
      <c r="C171" s="123">
        <v>0.0020495607616572375</v>
      </c>
      <c r="D171" s="84" t="s">
        <v>2732</v>
      </c>
      <c r="E171" s="84" t="b">
        <v>0</v>
      </c>
      <c r="F171" s="84" t="b">
        <v>0</v>
      </c>
      <c r="G171" s="84" t="b">
        <v>0</v>
      </c>
    </row>
    <row r="172" spans="1:7" ht="15">
      <c r="A172" s="84" t="s">
        <v>264</v>
      </c>
      <c r="B172" s="84">
        <v>3</v>
      </c>
      <c r="C172" s="123">
        <v>0.002241450982204656</v>
      </c>
      <c r="D172" s="84" t="s">
        <v>2732</v>
      </c>
      <c r="E172" s="84" t="b">
        <v>0</v>
      </c>
      <c r="F172" s="84" t="b">
        <v>0</v>
      </c>
      <c r="G172" s="84" t="b">
        <v>0</v>
      </c>
    </row>
    <row r="173" spans="1:7" ht="15">
      <c r="A173" s="84" t="s">
        <v>2218</v>
      </c>
      <c r="B173" s="84">
        <v>3</v>
      </c>
      <c r="C173" s="123">
        <v>0.0020495607616572375</v>
      </c>
      <c r="D173" s="84" t="s">
        <v>2732</v>
      </c>
      <c r="E173" s="84" t="b">
        <v>0</v>
      </c>
      <c r="F173" s="84" t="b">
        <v>0</v>
      </c>
      <c r="G173" s="84" t="b">
        <v>0</v>
      </c>
    </row>
    <row r="174" spans="1:7" ht="15">
      <c r="A174" s="84" t="s">
        <v>2639</v>
      </c>
      <c r="B174" s="84">
        <v>3</v>
      </c>
      <c r="C174" s="123">
        <v>0.0020495607616572375</v>
      </c>
      <c r="D174" s="84" t="s">
        <v>2732</v>
      </c>
      <c r="E174" s="84" t="b">
        <v>0</v>
      </c>
      <c r="F174" s="84" t="b">
        <v>0</v>
      </c>
      <c r="G174" s="84" t="b">
        <v>0</v>
      </c>
    </row>
    <row r="175" spans="1:7" ht="15">
      <c r="A175" s="84" t="s">
        <v>2640</v>
      </c>
      <c r="B175" s="84">
        <v>3</v>
      </c>
      <c r="C175" s="123">
        <v>0.0020495607616572375</v>
      </c>
      <c r="D175" s="84" t="s">
        <v>2732</v>
      </c>
      <c r="E175" s="84" t="b">
        <v>0</v>
      </c>
      <c r="F175" s="84" t="b">
        <v>0</v>
      </c>
      <c r="G175" s="84" t="b">
        <v>0</v>
      </c>
    </row>
    <row r="176" spans="1:7" ht="15">
      <c r="A176" s="84" t="s">
        <v>257</v>
      </c>
      <c r="B176" s="84">
        <v>3</v>
      </c>
      <c r="C176" s="123">
        <v>0.0020495607616572375</v>
      </c>
      <c r="D176" s="84" t="s">
        <v>2732</v>
      </c>
      <c r="E176" s="84" t="b">
        <v>0</v>
      </c>
      <c r="F176" s="84" t="b">
        <v>0</v>
      </c>
      <c r="G176" s="84" t="b">
        <v>0</v>
      </c>
    </row>
    <row r="177" spans="1:7" ht="15">
      <c r="A177" s="84" t="s">
        <v>2641</v>
      </c>
      <c r="B177" s="84">
        <v>3</v>
      </c>
      <c r="C177" s="123">
        <v>0.0025694894809303896</v>
      </c>
      <c r="D177" s="84" t="s">
        <v>2732</v>
      </c>
      <c r="E177" s="84" t="b">
        <v>0</v>
      </c>
      <c r="F177" s="84" t="b">
        <v>0</v>
      </c>
      <c r="G177" s="84" t="b">
        <v>0</v>
      </c>
    </row>
    <row r="178" spans="1:7" ht="15">
      <c r="A178" s="84" t="s">
        <v>2642</v>
      </c>
      <c r="B178" s="84">
        <v>3</v>
      </c>
      <c r="C178" s="123">
        <v>0.0020495607616572375</v>
      </c>
      <c r="D178" s="84" t="s">
        <v>2732</v>
      </c>
      <c r="E178" s="84" t="b">
        <v>0</v>
      </c>
      <c r="F178" s="84" t="b">
        <v>0</v>
      </c>
      <c r="G178" s="84" t="b">
        <v>0</v>
      </c>
    </row>
    <row r="179" spans="1:7" ht="15">
      <c r="A179" s="84" t="s">
        <v>2643</v>
      </c>
      <c r="B179" s="84">
        <v>3</v>
      </c>
      <c r="C179" s="123">
        <v>0.0020495607616572375</v>
      </c>
      <c r="D179" s="84" t="s">
        <v>2732</v>
      </c>
      <c r="E179" s="84" t="b">
        <v>0</v>
      </c>
      <c r="F179" s="84" t="b">
        <v>0</v>
      </c>
      <c r="G179" s="84" t="b">
        <v>0</v>
      </c>
    </row>
    <row r="180" spans="1:7" ht="15">
      <c r="A180" s="84" t="s">
        <v>341</v>
      </c>
      <c r="B180" s="84">
        <v>3</v>
      </c>
      <c r="C180" s="123">
        <v>0.0020495607616572375</v>
      </c>
      <c r="D180" s="84" t="s">
        <v>2732</v>
      </c>
      <c r="E180" s="84" t="b">
        <v>0</v>
      </c>
      <c r="F180" s="84" t="b">
        <v>0</v>
      </c>
      <c r="G180" s="84" t="b">
        <v>0</v>
      </c>
    </row>
    <row r="181" spans="1:7" ht="15">
      <c r="A181" s="84" t="s">
        <v>2644</v>
      </c>
      <c r="B181" s="84">
        <v>3</v>
      </c>
      <c r="C181" s="123">
        <v>0.0020495607616572375</v>
      </c>
      <c r="D181" s="84" t="s">
        <v>2732</v>
      </c>
      <c r="E181" s="84" t="b">
        <v>0</v>
      </c>
      <c r="F181" s="84" t="b">
        <v>0</v>
      </c>
      <c r="G181" s="84" t="b">
        <v>0</v>
      </c>
    </row>
    <row r="182" spans="1:7" ht="15">
      <c r="A182" s="84" t="s">
        <v>2645</v>
      </c>
      <c r="B182" s="84">
        <v>3</v>
      </c>
      <c r="C182" s="123">
        <v>0.002241450982204656</v>
      </c>
      <c r="D182" s="84" t="s">
        <v>2732</v>
      </c>
      <c r="E182" s="84" t="b">
        <v>0</v>
      </c>
      <c r="F182" s="84" t="b">
        <v>0</v>
      </c>
      <c r="G182" s="84" t="b">
        <v>0</v>
      </c>
    </row>
    <row r="183" spans="1:7" ht="15">
      <c r="A183" s="84" t="s">
        <v>2646</v>
      </c>
      <c r="B183" s="84">
        <v>3</v>
      </c>
      <c r="C183" s="123">
        <v>0.0020495607616572375</v>
      </c>
      <c r="D183" s="84" t="s">
        <v>2732</v>
      </c>
      <c r="E183" s="84" t="b">
        <v>0</v>
      </c>
      <c r="F183" s="84" t="b">
        <v>0</v>
      </c>
      <c r="G183" s="84" t="b">
        <v>0</v>
      </c>
    </row>
    <row r="184" spans="1:7" ht="15">
      <c r="A184" s="84" t="s">
        <v>2647</v>
      </c>
      <c r="B184" s="84">
        <v>3</v>
      </c>
      <c r="C184" s="123">
        <v>0.0020495607616572375</v>
      </c>
      <c r="D184" s="84" t="s">
        <v>2732</v>
      </c>
      <c r="E184" s="84" t="b">
        <v>0</v>
      </c>
      <c r="F184" s="84" t="b">
        <v>0</v>
      </c>
      <c r="G184" s="84" t="b">
        <v>0</v>
      </c>
    </row>
    <row r="185" spans="1:7" ht="15">
      <c r="A185" s="84" t="s">
        <v>2648</v>
      </c>
      <c r="B185" s="84">
        <v>3</v>
      </c>
      <c r="C185" s="123">
        <v>0.0020495607616572375</v>
      </c>
      <c r="D185" s="84" t="s">
        <v>2732</v>
      </c>
      <c r="E185" s="84" t="b">
        <v>0</v>
      </c>
      <c r="F185" s="84" t="b">
        <v>0</v>
      </c>
      <c r="G185" s="84" t="b">
        <v>0</v>
      </c>
    </row>
    <row r="186" spans="1:7" ht="15">
      <c r="A186" s="84" t="s">
        <v>2649</v>
      </c>
      <c r="B186" s="84">
        <v>3</v>
      </c>
      <c r="C186" s="123">
        <v>0.0020495607616572375</v>
      </c>
      <c r="D186" s="84" t="s">
        <v>2732</v>
      </c>
      <c r="E186" s="84" t="b">
        <v>1</v>
      </c>
      <c r="F186" s="84" t="b">
        <v>0</v>
      </c>
      <c r="G186" s="84" t="b">
        <v>0</v>
      </c>
    </row>
    <row r="187" spans="1:7" ht="15">
      <c r="A187" s="84" t="s">
        <v>2650</v>
      </c>
      <c r="B187" s="84">
        <v>3</v>
      </c>
      <c r="C187" s="123">
        <v>0.0020495607616572375</v>
      </c>
      <c r="D187" s="84" t="s">
        <v>2732</v>
      </c>
      <c r="E187" s="84" t="b">
        <v>0</v>
      </c>
      <c r="F187" s="84" t="b">
        <v>0</v>
      </c>
      <c r="G187" s="84" t="b">
        <v>0</v>
      </c>
    </row>
    <row r="188" spans="1:7" ht="15">
      <c r="A188" s="84" t="s">
        <v>2651</v>
      </c>
      <c r="B188" s="84">
        <v>3</v>
      </c>
      <c r="C188" s="123">
        <v>0.0020495607616572375</v>
      </c>
      <c r="D188" s="84" t="s">
        <v>2732</v>
      </c>
      <c r="E188" s="84" t="b">
        <v>0</v>
      </c>
      <c r="F188" s="84" t="b">
        <v>0</v>
      </c>
      <c r="G188" s="84" t="b">
        <v>0</v>
      </c>
    </row>
    <row r="189" spans="1:7" ht="15">
      <c r="A189" s="84" t="s">
        <v>2652</v>
      </c>
      <c r="B189" s="84">
        <v>3</v>
      </c>
      <c r="C189" s="123">
        <v>0.0020495607616572375</v>
      </c>
      <c r="D189" s="84" t="s">
        <v>2732</v>
      </c>
      <c r="E189" s="84" t="b">
        <v>0</v>
      </c>
      <c r="F189" s="84" t="b">
        <v>0</v>
      </c>
      <c r="G189" s="84" t="b">
        <v>0</v>
      </c>
    </row>
    <row r="190" spans="1:7" ht="15">
      <c r="A190" s="84" t="s">
        <v>2653</v>
      </c>
      <c r="B190" s="84">
        <v>3</v>
      </c>
      <c r="C190" s="123">
        <v>0.0020495607616572375</v>
      </c>
      <c r="D190" s="84" t="s">
        <v>2732</v>
      </c>
      <c r="E190" s="84" t="b">
        <v>0</v>
      </c>
      <c r="F190" s="84" t="b">
        <v>0</v>
      </c>
      <c r="G190" s="84" t="b">
        <v>0</v>
      </c>
    </row>
    <row r="191" spans="1:7" ht="15">
      <c r="A191" s="84" t="s">
        <v>2654</v>
      </c>
      <c r="B191" s="84">
        <v>3</v>
      </c>
      <c r="C191" s="123">
        <v>0.0020495607616572375</v>
      </c>
      <c r="D191" s="84" t="s">
        <v>2732</v>
      </c>
      <c r="E191" s="84" t="b">
        <v>0</v>
      </c>
      <c r="F191" s="84" t="b">
        <v>0</v>
      </c>
      <c r="G191" s="84" t="b">
        <v>0</v>
      </c>
    </row>
    <row r="192" spans="1:7" ht="15">
      <c r="A192" s="84" t="s">
        <v>2655</v>
      </c>
      <c r="B192" s="84">
        <v>3</v>
      </c>
      <c r="C192" s="123">
        <v>0.002241450982204656</v>
      </c>
      <c r="D192" s="84" t="s">
        <v>2732</v>
      </c>
      <c r="E192" s="84" t="b">
        <v>0</v>
      </c>
      <c r="F192" s="84" t="b">
        <v>0</v>
      </c>
      <c r="G192" s="84" t="b">
        <v>0</v>
      </c>
    </row>
    <row r="193" spans="1:7" ht="15">
      <c r="A193" s="84" t="s">
        <v>2656</v>
      </c>
      <c r="B193" s="84">
        <v>3</v>
      </c>
      <c r="C193" s="123">
        <v>0.0020495607616572375</v>
      </c>
      <c r="D193" s="84" t="s">
        <v>2732</v>
      </c>
      <c r="E193" s="84" t="b">
        <v>0</v>
      </c>
      <c r="F193" s="84" t="b">
        <v>0</v>
      </c>
      <c r="G193" s="84" t="b">
        <v>0</v>
      </c>
    </row>
    <row r="194" spans="1:7" ht="15">
      <c r="A194" s="84" t="s">
        <v>2657</v>
      </c>
      <c r="B194" s="84">
        <v>3</v>
      </c>
      <c r="C194" s="123">
        <v>0.0020495607616572375</v>
      </c>
      <c r="D194" s="84" t="s">
        <v>2732</v>
      </c>
      <c r="E194" s="84" t="b">
        <v>0</v>
      </c>
      <c r="F194" s="84" t="b">
        <v>0</v>
      </c>
      <c r="G194" s="84" t="b">
        <v>0</v>
      </c>
    </row>
    <row r="195" spans="1:7" ht="15">
      <c r="A195" s="84" t="s">
        <v>2658</v>
      </c>
      <c r="B195" s="84">
        <v>3</v>
      </c>
      <c r="C195" s="123">
        <v>0.0020495607616572375</v>
      </c>
      <c r="D195" s="84" t="s">
        <v>2732</v>
      </c>
      <c r="E195" s="84" t="b">
        <v>0</v>
      </c>
      <c r="F195" s="84" t="b">
        <v>0</v>
      </c>
      <c r="G195" s="84" t="b">
        <v>0</v>
      </c>
    </row>
    <row r="196" spans="1:7" ht="15">
      <c r="A196" s="84" t="s">
        <v>2659</v>
      </c>
      <c r="B196" s="84">
        <v>3</v>
      </c>
      <c r="C196" s="123">
        <v>0.0020495607616572375</v>
      </c>
      <c r="D196" s="84" t="s">
        <v>2732</v>
      </c>
      <c r="E196" s="84" t="b">
        <v>0</v>
      </c>
      <c r="F196" s="84" t="b">
        <v>0</v>
      </c>
      <c r="G196" s="84" t="b">
        <v>0</v>
      </c>
    </row>
    <row r="197" spans="1:7" ht="15">
      <c r="A197" s="84" t="s">
        <v>2660</v>
      </c>
      <c r="B197" s="84">
        <v>3</v>
      </c>
      <c r="C197" s="123">
        <v>0.0020495607616572375</v>
      </c>
      <c r="D197" s="84" t="s">
        <v>2732</v>
      </c>
      <c r="E197" s="84" t="b">
        <v>0</v>
      </c>
      <c r="F197" s="84" t="b">
        <v>0</v>
      </c>
      <c r="G197" s="84" t="b">
        <v>0</v>
      </c>
    </row>
    <row r="198" spans="1:7" ht="15">
      <c r="A198" s="84" t="s">
        <v>2661</v>
      </c>
      <c r="B198" s="84">
        <v>3</v>
      </c>
      <c r="C198" s="123">
        <v>0.0020495607616572375</v>
      </c>
      <c r="D198" s="84" t="s">
        <v>2732</v>
      </c>
      <c r="E198" s="84" t="b">
        <v>0</v>
      </c>
      <c r="F198" s="84" t="b">
        <v>0</v>
      </c>
      <c r="G198" s="84" t="b">
        <v>0</v>
      </c>
    </row>
    <row r="199" spans="1:7" ht="15">
      <c r="A199" s="84" t="s">
        <v>2662</v>
      </c>
      <c r="B199" s="84">
        <v>3</v>
      </c>
      <c r="C199" s="123">
        <v>0.002241450982204656</v>
      </c>
      <c r="D199" s="84" t="s">
        <v>2732</v>
      </c>
      <c r="E199" s="84" t="b">
        <v>0</v>
      </c>
      <c r="F199" s="84" t="b">
        <v>0</v>
      </c>
      <c r="G199" s="84" t="b">
        <v>0</v>
      </c>
    </row>
    <row r="200" spans="1:7" ht="15">
      <c r="A200" s="84" t="s">
        <v>2663</v>
      </c>
      <c r="B200" s="84">
        <v>3</v>
      </c>
      <c r="C200" s="123">
        <v>0.0020495607616572375</v>
      </c>
      <c r="D200" s="84" t="s">
        <v>2732</v>
      </c>
      <c r="E200" s="84" t="b">
        <v>0</v>
      </c>
      <c r="F200" s="84" t="b">
        <v>0</v>
      </c>
      <c r="G200" s="84" t="b">
        <v>0</v>
      </c>
    </row>
    <row r="201" spans="1:7" ht="15">
      <c r="A201" s="84" t="s">
        <v>2664</v>
      </c>
      <c r="B201" s="84">
        <v>2</v>
      </c>
      <c r="C201" s="123">
        <v>0.0014943006548031042</v>
      </c>
      <c r="D201" s="84" t="s">
        <v>2732</v>
      </c>
      <c r="E201" s="84" t="b">
        <v>0</v>
      </c>
      <c r="F201" s="84" t="b">
        <v>0</v>
      </c>
      <c r="G201" s="84" t="b">
        <v>0</v>
      </c>
    </row>
    <row r="202" spans="1:7" ht="15">
      <c r="A202" s="84" t="s">
        <v>2665</v>
      </c>
      <c r="B202" s="84">
        <v>2</v>
      </c>
      <c r="C202" s="123">
        <v>0.0014943006548031042</v>
      </c>
      <c r="D202" s="84" t="s">
        <v>2732</v>
      </c>
      <c r="E202" s="84" t="b">
        <v>1</v>
      </c>
      <c r="F202" s="84" t="b">
        <v>0</v>
      </c>
      <c r="G202" s="84" t="b">
        <v>0</v>
      </c>
    </row>
    <row r="203" spans="1:7" ht="15">
      <c r="A203" s="84" t="s">
        <v>325</v>
      </c>
      <c r="B203" s="84">
        <v>2</v>
      </c>
      <c r="C203" s="123">
        <v>0.0014943006548031042</v>
      </c>
      <c r="D203" s="84" t="s">
        <v>2732</v>
      </c>
      <c r="E203" s="84" t="b">
        <v>0</v>
      </c>
      <c r="F203" s="84" t="b">
        <v>0</v>
      </c>
      <c r="G203" s="84" t="b">
        <v>0</v>
      </c>
    </row>
    <row r="204" spans="1:7" ht="15">
      <c r="A204" s="84" t="s">
        <v>2666</v>
      </c>
      <c r="B204" s="84">
        <v>2</v>
      </c>
      <c r="C204" s="123">
        <v>0.0014943006548031042</v>
      </c>
      <c r="D204" s="84" t="s">
        <v>2732</v>
      </c>
      <c r="E204" s="84" t="b">
        <v>0</v>
      </c>
      <c r="F204" s="84" t="b">
        <v>0</v>
      </c>
      <c r="G204" s="84" t="b">
        <v>0</v>
      </c>
    </row>
    <row r="205" spans="1:7" ht="15">
      <c r="A205" s="84" t="s">
        <v>2667</v>
      </c>
      <c r="B205" s="84">
        <v>2</v>
      </c>
      <c r="C205" s="123">
        <v>0.0014943006548031042</v>
      </c>
      <c r="D205" s="84" t="s">
        <v>2732</v>
      </c>
      <c r="E205" s="84" t="b">
        <v>0</v>
      </c>
      <c r="F205" s="84" t="b">
        <v>0</v>
      </c>
      <c r="G205" s="84" t="b">
        <v>0</v>
      </c>
    </row>
    <row r="206" spans="1:7" ht="15">
      <c r="A206" s="84" t="s">
        <v>2668</v>
      </c>
      <c r="B206" s="84">
        <v>2</v>
      </c>
      <c r="C206" s="123">
        <v>0.0014943006548031042</v>
      </c>
      <c r="D206" s="84" t="s">
        <v>2732</v>
      </c>
      <c r="E206" s="84" t="b">
        <v>0</v>
      </c>
      <c r="F206" s="84" t="b">
        <v>0</v>
      </c>
      <c r="G206" s="84" t="b">
        <v>0</v>
      </c>
    </row>
    <row r="207" spans="1:7" ht="15">
      <c r="A207" s="84" t="s">
        <v>2669</v>
      </c>
      <c r="B207" s="84">
        <v>2</v>
      </c>
      <c r="C207" s="123">
        <v>0.0014943006548031042</v>
      </c>
      <c r="D207" s="84" t="s">
        <v>2732</v>
      </c>
      <c r="E207" s="84" t="b">
        <v>0</v>
      </c>
      <c r="F207" s="84" t="b">
        <v>0</v>
      </c>
      <c r="G207" s="84" t="b">
        <v>0</v>
      </c>
    </row>
    <row r="208" spans="1:7" ht="15">
      <c r="A208" s="84" t="s">
        <v>2670</v>
      </c>
      <c r="B208" s="84">
        <v>2</v>
      </c>
      <c r="C208" s="123">
        <v>0.0014943006548031042</v>
      </c>
      <c r="D208" s="84" t="s">
        <v>2732</v>
      </c>
      <c r="E208" s="84" t="b">
        <v>0</v>
      </c>
      <c r="F208" s="84" t="b">
        <v>0</v>
      </c>
      <c r="G208" s="84" t="b">
        <v>0</v>
      </c>
    </row>
    <row r="209" spans="1:7" ht="15">
      <c r="A209" s="84" t="s">
        <v>2671</v>
      </c>
      <c r="B209" s="84">
        <v>2</v>
      </c>
      <c r="C209" s="123">
        <v>0.0014943006548031042</v>
      </c>
      <c r="D209" s="84" t="s">
        <v>2732</v>
      </c>
      <c r="E209" s="84" t="b">
        <v>0</v>
      </c>
      <c r="F209" s="84" t="b">
        <v>0</v>
      </c>
      <c r="G209" s="84" t="b">
        <v>0</v>
      </c>
    </row>
    <row r="210" spans="1:7" ht="15">
      <c r="A210" s="84" t="s">
        <v>2672</v>
      </c>
      <c r="B210" s="84">
        <v>2</v>
      </c>
      <c r="C210" s="123">
        <v>0.0014943006548031042</v>
      </c>
      <c r="D210" s="84" t="s">
        <v>2732</v>
      </c>
      <c r="E210" s="84" t="b">
        <v>0</v>
      </c>
      <c r="F210" s="84" t="b">
        <v>0</v>
      </c>
      <c r="G210" s="84" t="b">
        <v>0</v>
      </c>
    </row>
    <row r="211" spans="1:7" ht="15">
      <c r="A211" s="84" t="s">
        <v>2673</v>
      </c>
      <c r="B211" s="84">
        <v>2</v>
      </c>
      <c r="C211" s="123">
        <v>0.0014943006548031042</v>
      </c>
      <c r="D211" s="84" t="s">
        <v>2732</v>
      </c>
      <c r="E211" s="84" t="b">
        <v>1</v>
      </c>
      <c r="F211" s="84" t="b">
        <v>0</v>
      </c>
      <c r="G211" s="84" t="b">
        <v>0</v>
      </c>
    </row>
    <row r="212" spans="1:7" ht="15">
      <c r="A212" s="84" t="s">
        <v>2674</v>
      </c>
      <c r="B212" s="84">
        <v>2</v>
      </c>
      <c r="C212" s="123">
        <v>0.0014943006548031042</v>
      </c>
      <c r="D212" s="84" t="s">
        <v>2732</v>
      </c>
      <c r="E212" s="84" t="b">
        <v>0</v>
      </c>
      <c r="F212" s="84" t="b">
        <v>0</v>
      </c>
      <c r="G212" s="84" t="b">
        <v>0</v>
      </c>
    </row>
    <row r="213" spans="1:7" ht="15">
      <c r="A213" s="84" t="s">
        <v>2675</v>
      </c>
      <c r="B213" s="84">
        <v>2</v>
      </c>
      <c r="C213" s="123">
        <v>0.0017129929872869262</v>
      </c>
      <c r="D213" s="84" t="s">
        <v>2732</v>
      </c>
      <c r="E213" s="84" t="b">
        <v>0</v>
      </c>
      <c r="F213" s="84" t="b">
        <v>0</v>
      </c>
      <c r="G213" s="84" t="b">
        <v>0</v>
      </c>
    </row>
    <row r="214" spans="1:7" ht="15">
      <c r="A214" s="84" t="s">
        <v>2676</v>
      </c>
      <c r="B214" s="84">
        <v>2</v>
      </c>
      <c r="C214" s="123">
        <v>0.0014943006548031042</v>
      </c>
      <c r="D214" s="84" t="s">
        <v>2732</v>
      </c>
      <c r="E214" s="84" t="b">
        <v>0</v>
      </c>
      <c r="F214" s="84" t="b">
        <v>0</v>
      </c>
      <c r="G214" s="84" t="b">
        <v>0</v>
      </c>
    </row>
    <row r="215" spans="1:7" ht="15">
      <c r="A215" s="84" t="s">
        <v>2677</v>
      </c>
      <c r="B215" s="84">
        <v>2</v>
      </c>
      <c r="C215" s="123">
        <v>0.0014943006548031042</v>
      </c>
      <c r="D215" s="84" t="s">
        <v>2732</v>
      </c>
      <c r="E215" s="84" t="b">
        <v>0</v>
      </c>
      <c r="F215" s="84" t="b">
        <v>0</v>
      </c>
      <c r="G215" s="84" t="b">
        <v>0</v>
      </c>
    </row>
    <row r="216" spans="1:7" ht="15">
      <c r="A216" s="84" t="s">
        <v>2214</v>
      </c>
      <c r="B216" s="84">
        <v>2</v>
      </c>
      <c r="C216" s="123">
        <v>0.0014943006548031042</v>
      </c>
      <c r="D216" s="84" t="s">
        <v>2732</v>
      </c>
      <c r="E216" s="84" t="b">
        <v>0</v>
      </c>
      <c r="F216" s="84" t="b">
        <v>0</v>
      </c>
      <c r="G216" s="84" t="b">
        <v>0</v>
      </c>
    </row>
    <row r="217" spans="1:7" ht="15">
      <c r="A217" s="84" t="s">
        <v>2215</v>
      </c>
      <c r="B217" s="84">
        <v>2</v>
      </c>
      <c r="C217" s="123">
        <v>0.0014943006548031042</v>
      </c>
      <c r="D217" s="84" t="s">
        <v>2732</v>
      </c>
      <c r="E217" s="84" t="b">
        <v>0</v>
      </c>
      <c r="F217" s="84" t="b">
        <v>0</v>
      </c>
      <c r="G217" s="84" t="b">
        <v>0</v>
      </c>
    </row>
    <row r="218" spans="1:7" ht="15">
      <c r="A218" s="84" t="s">
        <v>2216</v>
      </c>
      <c r="B218" s="84">
        <v>2</v>
      </c>
      <c r="C218" s="123">
        <v>0.0014943006548031042</v>
      </c>
      <c r="D218" s="84" t="s">
        <v>2732</v>
      </c>
      <c r="E218" s="84" t="b">
        <v>0</v>
      </c>
      <c r="F218" s="84" t="b">
        <v>0</v>
      </c>
      <c r="G218" s="84" t="b">
        <v>0</v>
      </c>
    </row>
    <row r="219" spans="1:7" ht="15">
      <c r="A219" s="84" t="s">
        <v>2217</v>
      </c>
      <c r="B219" s="84">
        <v>2</v>
      </c>
      <c r="C219" s="123">
        <v>0.0014943006548031042</v>
      </c>
      <c r="D219" s="84" t="s">
        <v>2732</v>
      </c>
      <c r="E219" s="84" t="b">
        <v>0</v>
      </c>
      <c r="F219" s="84" t="b">
        <v>0</v>
      </c>
      <c r="G219" s="84" t="b">
        <v>0</v>
      </c>
    </row>
    <row r="220" spans="1:7" ht="15">
      <c r="A220" s="84" t="s">
        <v>2678</v>
      </c>
      <c r="B220" s="84">
        <v>2</v>
      </c>
      <c r="C220" s="123">
        <v>0.0014943006548031042</v>
      </c>
      <c r="D220" s="84" t="s">
        <v>2732</v>
      </c>
      <c r="E220" s="84" t="b">
        <v>0</v>
      </c>
      <c r="F220" s="84" t="b">
        <v>0</v>
      </c>
      <c r="G220" s="84" t="b">
        <v>0</v>
      </c>
    </row>
    <row r="221" spans="1:7" ht="15">
      <c r="A221" s="84" t="s">
        <v>2679</v>
      </c>
      <c r="B221" s="84">
        <v>2</v>
      </c>
      <c r="C221" s="123">
        <v>0.0014943006548031042</v>
      </c>
      <c r="D221" s="84" t="s">
        <v>2732</v>
      </c>
      <c r="E221" s="84" t="b">
        <v>0</v>
      </c>
      <c r="F221" s="84" t="b">
        <v>0</v>
      </c>
      <c r="G221" s="84" t="b">
        <v>0</v>
      </c>
    </row>
    <row r="222" spans="1:7" ht="15">
      <c r="A222" s="84" t="s">
        <v>2680</v>
      </c>
      <c r="B222" s="84">
        <v>2</v>
      </c>
      <c r="C222" s="123">
        <v>0.0014943006548031042</v>
      </c>
      <c r="D222" s="84" t="s">
        <v>2732</v>
      </c>
      <c r="E222" s="84" t="b">
        <v>0</v>
      </c>
      <c r="F222" s="84" t="b">
        <v>0</v>
      </c>
      <c r="G222" s="84" t="b">
        <v>0</v>
      </c>
    </row>
    <row r="223" spans="1:7" ht="15">
      <c r="A223" s="84" t="s">
        <v>2681</v>
      </c>
      <c r="B223" s="84">
        <v>2</v>
      </c>
      <c r="C223" s="123">
        <v>0.0017129929872869262</v>
      </c>
      <c r="D223" s="84" t="s">
        <v>2732</v>
      </c>
      <c r="E223" s="84" t="b">
        <v>0</v>
      </c>
      <c r="F223" s="84" t="b">
        <v>0</v>
      </c>
      <c r="G223" s="84" t="b">
        <v>0</v>
      </c>
    </row>
    <row r="224" spans="1:7" ht="15">
      <c r="A224" s="84" t="s">
        <v>2682</v>
      </c>
      <c r="B224" s="84">
        <v>2</v>
      </c>
      <c r="C224" s="123">
        <v>0.0014943006548031042</v>
      </c>
      <c r="D224" s="84" t="s">
        <v>2732</v>
      </c>
      <c r="E224" s="84" t="b">
        <v>0</v>
      </c>
      <c r="F224" s="84" t="b">
        <v>0</v>
      </c>
      <c r="G224" s="84" t="b">
        <v>0</v>
      </c>
    </row>
    <row r="225" spans="1:7" ht="15">
      <c r="A225" s="84" t="s">
        <v>2683</v>
      </c>
      <c r="B225" s="84">
        <v>2</v>
      </c>
      <c r="C225" s="123">
        <v>0.0014943006548031042</v>
      </c>
      <c r="D225" s="84" t="s">
        <v>2732</v>
      </c>
      <c r="E225" s="84" t="b">
        <v>0</v>
      </c>
      <c r="F225" s="84" t="b">
        <v>0</v>
      </c>
      <c r="G225" s="84" t="b">
        <v>0</v>
      </c>
    </row>
    <row r="226" spans="1:7" ht="15">
      <c r="A226" s="84" t="s">
        <v>2684</v>
      </c>
      <c r="B226" s="84">
        <v>2</v>
      </c>
      <c r="C226" s="123">
        <v>0.0017129929872869262</v>
      </c>
      <c r="D226" s="84" t="s">
        <v>2732</v>
      </c>
      <c r="E226" s="84" t="b">
        <v>0</v>
      </c>
      <c r="F226" s="84" t="b">
        <v>0</v>
      </c>
      <c r="G226" s="84" t="b">
        <v>0</v>
      </c>
    </row>
    <row r="227" spans="1:7" ht="15">
      <c r="A227" s="84" t="s">
        <v>2685</v>
      </c>
      <c r="B227" s="84">
        <v>2</v>
      </c>
      <c r="C227" s="123">
        <v>0.0014943006548031042</v>
      </c>
      <c r="D227" s="84" t="s">
        <v>2732</v>
      </c>
      <c r="E227" s="84" t="b">
        <v>0</v>
      </c>
      <c r="F227" s="84" t="b">
        <v>1</v>
      </c>
      <c r="G227" s="84" t="b">
        <v>0</v>
      </c>
    </row>
    <row r="228" spans="1:7" ht="15">
      <c r="A228" s="84" t="s">
        <v>2686</v>
      </c>
      <c r="B228" s="84">
        <v>2</v>
      </c>
      <c r="C228" s="123">
        <v>0.0014943006548031042</v>
      </c>
      <c r="D228" s="84" t="s">
        <v>2732</v>
      </c>
      <c r="E228" s="84" t="b">
        <v>0</v>
      </c>
      <c r="F228" s="84" t="b">
        <v>0</v>
      </c>
      <c r="G228" s="84" t="b">
        <v>0</v>
      </c>
    </row>
    <row r="229" spans="1:7" ht="15">
      <c r="A229" s="84" t="s">
        <v>2687</v>
      </c>
      <c r="B229" s="84">
        <v>2</v>
      </c>
      <c r="C229" s="123">
        <v>0.0014943006548031042</v>
      </c>
      <c r="D229" s="84" t="s">
        <v>2732</v>
      </c>
      <c r="E229" s="84" t="b">
        <v>0</v>
      </c>
      <c r="F229" s="84" t="b">
        <v>0</v>
      </c>
      <c r="G229" s="84" t="b">
        <v>0</v>
      </c>
    </row>
    <row r="230" spans="1:7" ht="15">
      <c r="A230" s="84" t="s">
        <v>2688</v>
      </c>
      <c r="B230" s="84">
        <v>2</v>
      </c>
      <c r="C230" s="123">
        <v>0.0014943006548031042</v>
      </c>
      <c r="D230" s="84" t="s">
        <v>2732</v>
      </c>
      <c r="E230" s="84" t="b">
        <v>0</v>
      </c>
      <c r="F230" s="84" t="b">
        <v>0</v>
      </c>
      <c r="G230" s="84" t="b">
        <v>0</v>
      </c>
    </row>
    <row r="231" spans="1:7" ht="15">
      <c r="A231" s="84" t="s">
        <v>2689</v>
      </c>
      <c r="B231" s="84">
        <v>2</v>
      </c>
      <c r="C231" s="123">
        <v>0.0014943006548031042</v>
      </c>
      <c r="D231" s="84" t="s">
        <v>2732</v>
      </c>
      <c r="E231" s="84" t="b">
        <v>0</v>
      </c>
      <c r="F231" s="84" t="b">
        <v>0</v>
      </c>
      <c r="G231" s="84" t="b">
        <v>0</v>
      </c>
    </row>
    <row r="232" spans="1:7" ht="15">
      <c r="A232" s="84" t="s">
        <v>2690</v>
      </c>
      <c r="B232" s="84">
        <v>2</v>
      </c>
      <c r="C232" s="123">
        <v>0.0014943006548031042</v>
      </c>
      <c r="D232" s="84" t="s">
        <v>2732</v>
      </c>
      <c r="E232" s="84" t="b">
        <v>0</v>
      </c>
      <c r="F232" s="84" t="b">
        <v>0</v>
      </c>
      <c r="G232" s="84" t="b">
        <v>0</v>
      </c>
    </row>
    <row r="233" spans="1:7" ht="15">
      <c r="A233" s="84" t="s">
        <v>2196</v>
      </c>
      <c r="B233" s="84">
        <v>2</v>
      </c>
      <c r="C233" s="123">
        <v>0.0014943006548031042</v>
      </c>
      <c r="D233" s="84" t="s">
        <v>2732</v>
      </c>
      <c r="E233" s="84" t="b">
        <v>0</v>
      </c>
      <c r="F233" s="84" t="b">
        <v>0</v>
      </c>
      <c r="G233" s="84" t="b">
        <v>0</v>
      </c>
    </row>
    <row r="234" spans="1:7" ht="15">
      <c r="A234" s="84" t="s">
        <v>2198</v>
      </c>
      <c r="B234" s="84">
        <v>2</v>
      </c>
      <c r="C234" s="123">
        <v>0.0014943006548031042</v>
      </c>
      <c r="D234" s="84" t="s">
        <v>2732</v>
      </c>
      <c r="E234" s="84" t="b">
        <v>0</v>
      </c>
      <c r="F234" s="84" t="b">
        <v>0</v>
      </c>
      <c r="G234" s="84" t="b">
        <v>0</v>
      </c>
    </row>
    <row r="235" spans="1:7" ht="15">
      <c r="A235" s="84" t="s">
        <v>2199</v>
      </c>
      <c r="B235" s="84">
        <v>2</v>
      </c>
      <c r="C235" s="123">
        <v>0.0014943006548031042</v>
      </c>
      <c r="D235" s="84" t="s">
        <v>2732</v>
      </c>
      <c r="E235" s="84" t="b">
        <v>0</v>
      </c>
      <c r="F235" s="84" t="b">
        <v>0</v>
      </c>
      <c r="G235" s="84" t="b">
        <v>0</v>
      </c>
    </row>
    <row r="236" spans="1:7" ht="15">
      <c r="A236" s="84" t="s">
        <v>2691</v>
      </c>
      <c r="B236" s="84">
        <v>2</v>
      </c>
      <c r="C236" s="123">
        <v>0.0014943006548031042</v>
      </c>
      <c r="D236" s="84" t="s">
        <v>2732</v>
      </c>
      <c r="E236" s="84" t="b">
        <v>0</v>
      </c>
      <c r="F236" s="84" t="b">
        <v>0</v>
      </c>
      <c r="G236" s="84" t="b">
        <v>0</v>
      </c>
    </row>
    <row r="237" spans="1:7" ht="15">
      <c r="A237" s="84" t="s">
        <v>2692</v>
      </c>
      <c r="B237" s="84">
        <v>2</v>
      </c>
      <c r="C237" s="123">
        <v>0.0014943006548031042</v>
      </c>
      <c r="D237" s="84" t="s">
        <v>2732</v>
      </c>
      <c r="E237" s="84" t="b">
        <v>1</v>
      </c>
      <c r="F237" s="84" t="b">
        <v>0</v>
      </c>
      <c r="G237" s="84" t="b">
        <v>0</v>
      </c>
    </row>
    <row r="238" spans="1:7" ht="15">
      <c r="A238" s="84" t="s">
        <v>2693</v>
      </c>
      <c r="B238" s="84">
        <v>2</v>
      </c>
      <c r="C238" s="123">
        <v>0.0014943006548031042</v>
      </c>
      <c r="D238" s="84" t="s">
        <v>2732</v>
      </c>
      <c r="E238" s="84" t="b">
        <v>0</v>
      </c>
      <c r="F238" s="84" t="b">
        <v>0</v>
      </c>
      <c r="G238" s="84" t="b">
        <v>0</v>
      </c>
    </row>
    <row r="239" spans="1:7" ht="15">
      <c r="A239" s="84" t="s">
        <v>2694</v>
      </c>
      <c r="B239" s="84">
        <v>2</v>
      </c>
      <c r="C239" s="123">
        <v>0.0014943006548031042</v>
      </c>
      <c r="D239" s="84" t="s">
        <v>2732</v>
      </c>
      <c r="E239" s="84" t="b">
        <v>0</v>
      </c>
      <c r="F239" s="84" t="b">
        <v>0</v>
      </c>
      <c r="G239" s="84" t="b">
        <v>0</v>
      </c>
    </row>
    <row r="240" spans="1:7" ht="15">
      <c r="A240" s="84" t="s">
        <v>2695</v>
      </c>
      <c r="B240" s="84">
        <v>2</v>
      </c>
      <c r="C240" s="123">
        <v>0.0014943006548031042</v>
      </c>
      <c r="D240" s="84" t="s">
        <v>2732</v>
      </c>
      <c r="E240" s="84" t="b">
        <v>1</v>
      </c>
      <c r="F240" s="84" t="b">
        <v>0</v>
      </c>
      <c r="G240" s="84" t="b">
        <v>0</v>
      </c>
    </row>
    <row r="241" spans="1:7" ht="15">
      <c r="A241" s="84" t="s">
        <v>2696</v>
      </c>
      <c r="B241" s="84">
        <v>2</v>
      </c>
      <c r="C241" s="123">
        <v>0.0014943006548031042</v>
      </c>
      <c r="D241" s="84" t="s">
        <v>2732</v>
      </c>
      <c r="E241" s="84" t="b">
        <v>0</v>
      </c>
      <c r="F241" s="84" t="b">
        <v>0</v>
      </c>
      <c r="G241" s="84" t="b">
        <v>0</v>
      </c>
    </row>
    <row r="242" spans="1:7" ht="15">
      <c r="A242" s="84" t="s">
        <v>2697</v>
      </c>
      <c r="B242" s="84">
        <v>2</v>
      </c>
      <c r="C242" s="123">
        <v>0.0014943006548031042</v>
      </c>
      <c r="D242" s="84" t="s">
        <v>2732</v>
      </c>
      <c r="E242" s="84" t="b">
        <v>0</v>
      </c>
      <c r="F242" s="84" t="b">
        <v>0</v>
      </c>
      <c r="G242" s="84" t="b">
        <v>0</v>
      </c>
    </row>
    <row r="243" spans="1:7" ht="15">
      <c r="A243" s="84" t="s">
        <v>2698</v>
      </c>
      <c r="B243" s="84">
        <v>2</v>
      </c>
      <c r="C243" s="123">
        <v>0.0014943006548031042</v>
      </c>
      <c r="D243" s="84" t="s">
        <v>2732</v>
      </c>
      <c r="E243" s="84" t="b">
        <v>0</v>
      </c>
      <c r="F243" s="84" t="b">
        <v>0</v>
      </c>
      <c r="G243" s="84" t="b">
        <v>0</v>
      </c>
    </row>
    <row r="244" spans="1:7" ht="15">
      <c r="A244" s="84" t="s">
        <v>2699</v>
      </c>
      <c r="B244" s="84">
        <v>2</v>
      </c>
      <c r="C244" s="123">
        <v>0.0014943006548031042</v>
      </c>
      <c r="D244" s="84" t="s">
        <v>2732</v>
      </c>
      <c r="E244" s="84" t="b">
        <v>0</v>
      </c>
      <c r="F244" s="84" t="b">
        <v>0</v>
      </c>
      <c r="G244" s="84" t="b">
        <v>0</v>
      </c>
    </row>
    <row r="245" spans="1:7" ht="15">
      <c r="A245" s="84" t="s">
        <v>2700</v>
      </c>
      <c r="B245" s="84">
        <v>2</v>
      </c>
      <c r="C245" s="123">
        <v>0.0014943006548031042</v>
      </c>
      <c r="D245" s="84" t="s">
        <v>2732</v>
      </c>
      <c r="E245" s="84" t="b">
        <v>0</v>
      </c>
      <c r="F245" s="84" t="b">
        <v>0</v>
      </c>
      <c r="G245" s="84" t="b">
        <v>0</v>
      </c>
    </row>
    <row r="246" spans="1:7" ht="15">
      <c r="A246" s="84" t="s">
        <v>2200</v>
      </c>
      <c r="B246" s="84">
        <v>2</v>
      </c>
      <c r="C246" s="123">
        <v>0.0014943006548031042</v>
      </c>
      <c r="D246" s="84" t="s">
        <v>2732</v>
      </c>
      <c r="E246" s="84" t="b">
        <v>0</v>
      </c>
      <c r="F246" s="84" t="b">
        <v>0</v>
      </c>
      <c r="G246" s="84" t="b">
        <v>0</v>
      </c>
    </row>
    <row r="247" spans="1:7" ht="15">
      <c r="A247" s="84" t="s">
        <v>2701</v>
      </c>
      <c r="B247" s="84">
        <v>2</v>
      </c>
      <c r="C247" s="123">
        <v>0.0014943006548031042</v>
      </c>
      <c r="D247" s="84" t="s">
        <v>2732</v>
      </c>
      <c r="E247" s="84" t="b">
        <v>0</v>
      </c>
      <c r="F247" s="84" t="b">
        <v>0</v>
      </c>
      <c r="G247" s="84" t="b">
        <v>0</v>
      </c>
    </row>
    <row r="248" spans="1:7" ht="15">
      <c r="A248" s="84" t="s">
        <v>2702</v>
      </c>
      <c r="B248" s="84">
        <v>2</v>
      </c>
      <c r="C248" s="123">
        <v>0.0014943006548031042</v>
      </c>
      <c r="D248" s="84" t="s">
        <v>2732</v>
      </c>
      <c r="E248" s="84" t="b">
        <v>0</v>
      </c>
      <c r="F248" s="84" t="b">
        <v>0</v>
      </c>
      <c r="G248" s="84" t="b">
        <v>0</v>
      </c>
    </row>
    <row r="249" spans="1:7" ht="15">
      <c r="A249" s="84" t="s">
        <v>2703</v>
      </c>
      <c r="B249" s="84">
        <v>2</v>
      </c>
      <c r="C249" s="123">
        <v>0.0014943006548031042</v>
      </c>
      <c r="D249" s="84" t="s">
        <v>2732</v>
      </c>
      <c r="E249" s="84" t="b">
        <v>0</v>
      </c>
      <c r="F249" s="84" t="b">
        <v>0</v>
      </c>
      <c r="G249" s="84" t="b">
        <v>0</v>
      </c>
    </row>
    <row r="250" spans="1:7" ht="15">
      <c r="A250" s="84" t="s">
        <v>2704</v>
      </c>
      <c r="B250" s="84">
        <v>2</v>
      </c>
      <c r="C250" s="123">
        <v>0.0014943006548031042</v>
      </c>
      <c r="D250" s="84" t="s">
        <v>2732</v>
      </c>
      <c r="E250" s="84" t="b">
        <v>0</v>
      </c>
      <c r="F250" s="84" t="b">
        <v>0</v>
      </c>
      <c r="G250" s="84" t="b">
        <v>0</v>
      </c>
    </row>
    <row r="251" spans="1:7" ht="15">
      <c r="A251" s="84" t="s">
        <v>2705</v>
      </c>
      <c r="B251" s="84">
        <v>2</v>
      </c>
      <c r="C251" s="123">
        <v>0.0017129929872869262</v>
      </c>
      <c r="D251" s="84" t="s">
        <v>2732</v>
      </c>
      <c r="E251" s="84" t="b">
        <v>0</v>
      </c>
      <c r="F251" s="84" t="b">
        <v>0</v>
      </c>
      <c r="G251" s="84" t="b">
        <v>0</v>
      </c>
    </row>
    <row r="252" spans="1:7" ht="15">
      <c r="A252" s="84" t="s">
        <v>2706</v>
      </c>
      <c r="B252" s="84">
        <v>2</v>
      </c>
      <c r="C252" s="123">
        <v>0.0014943006548031042</v>
      </c>
      <c r="D252" s="84" t="s">
        <v>2732</v>
      </c>
      <c r="E252" s="84" t="b">
        <v>0</v>
      </c>
      <c r="F252" s="84" t="b">
        <v>0</v>
      </c>
      <c r="G252" s="84" t="b">
        <v>0</v>
      </c>
    </row>
    <row r="253" spans="1:7" ht="15">
      <c r="A253" s="84" t="s">
        <v>2707</v>
      </c>
      <c r="B253" s="84">
        <v>2</v>
      </c>
      <c r="C253" s="123">
        <v>0.0014943006548031042</v>
      </c>
      <c r="D253" s="84" t="s">
        <v>2732</v>
      </c>
      <c r="E253" s="84" t="b">
        <v>0</v>
      </c>
      <c r="F253" s="84" t="b">
        <v>0</v>
      </c>
      <c r="G253" s="84" t="b">
        <v>0</v>
      </c>
    </row>
    <row r="254" spans="1:7" ht="15">
      <c r="A254" s="84" t="s">
        <v>2708</v>
      </c>
      <c r="B254" s="84">
        <v>2</v>
      </c>
      <c r="C254" s="123">
        <v>0.0014943006548031042</v>
      </c>
      <c r="D254" s="84" t="s">
        <v>2732</v>
      </c>
      <c r="E254" s="84" t="b">
        <v>0</v>
      </c>
      <c r="F254" s="84" t="b">
        <v>0</v>
      </c>
      <c r="G254" s="84" t="b">
        <v>0</v>
      </c>
    </row>
    <row r="255" spans="1:7" ht="15">
      <c r="A255" s="84" t="s">
        <v>2709</v>
      </c>
      <c r="B255" s="84">
        <v>2</v>
      </c>
      <c r="C255" s="123">
        <v>0.0014943006548031042</v>
      </c>
      <c r="D255" s="84" t="s">
        <v>2732</v>
      </c>
      <c r="E255" s="84" t="b">
        <v>0</v>
      </c>
      <c r="F255" s="84" t="b">
        <v>0</v>
      </c>
      <c r="G255" s="84" t="b">
        <v>0</v>
      </c>
    </row>
    <row r="256" spans="1:7" ht="15">
      <c r="A256" s="84" t="s">
        <v>2710</v>
      </c>
      <c r="B256" s="84">
        <v>2</v>
      </c>
      <c r="C256" s="123">
        <v>0.0014943006548031042</v>
      </c>
      <c r="D256" s="84" t="s">
        <v>2732</v>
      </c>
      <c r="E256" s="84" t="b">
        <v>0</v>
      </c>
      <c r="F256" s="84" t="b">
        <v>0</v>
      </c>
      <c r="G256" s="84" t="b">
        <v>0</v>
      </c>
    </row>
    <row r="257" spans="1:7" ht="15">
      <c r="A257" s="84" t="s">
        <v>2711</v>
      </c>
      <c r="B257" s="84">
        <v>2</v>
      </c>
      <c r="C257" s="123">
        <v>0.0014943006548031042</v>
      </c>
      <c r="D257" s="84" t="s">
        <v>2732</v>
      </c>
      <c r="E257" s="84" t="b">
        <v>0</v>
      </c>
      <c r="F257" s="84" t="b">
        <v>0</v>
      </c>
      <c r="G257" s="84" t="b">
        <v>0</v>
      </c>
    </row>
    <row r="258" spans="1:7" ht="15">
      <c r="A258" s="84" t="s">
        <v>2712</v>
      </c>
      <c r="B258" s="84">
        <v>2</v>
      </c>
      <c r="C258" s="123">
        <v>0.0014943006548031042</v>
      </c>
      <c r="D258" s="84" t="s">
        <v>2732</v>
      </c>
      <c r="E258" s="84" t="b">
        <v>0</v>
      </c>
      <c r="F258" s="84" t="b">
        <v>0</v>
      </c>
      <c r="G258" s="84" t="b">
        <v>0</v>
      </c>
    </row>
    <row r="259" spans="1:7" ht="15">
      <c r="A259" s="84" t="s">
        <v>2713</v>
      </c>
      <c r="B259" s="84">
        <v>2</v>
      </c>
      <c r="C259" s="123">
        <v>0.0014943006548031042</v>
      </c>
      <c r="D259" s="84" t="s">
        <v>2732</v>
      </c>
      <c r="E259" s="84" t="b">
        <v>0</v>
      </c>
      <c r="F259" s="84" t="b">
        <v>0</v>
      </c>
      <c r="G259" s="84" t="b">
        <v>0</v>
      </c>
    </row>
    <row r="260" spans="1:7" ht="15">
      <c r="A260" s="84" t="s">
        <v>2714</v>
      </c>
      <c r="B260" s="84">
        <v>2</v>
      </c>
      <c r="C260" s="123">
        <v>0.0014943006548031042</v>
      </c>
      <c r="D260" s="84" t="s">
        <v>2732</v>
      </c>
      <c r="E260" s="84" t="b">
        <v>0</v>
      </c>
      <c r="F260" s="84" t="b">
        <v>0</v>
      </c>
      <c r="G260" s="84" t="b">
        <v>0</v>
      </c>
    </row>
    <row r="261" spans="1:7" ht="15">
      <c r="A261" s="84" t="s">
        <v>2715</v>
      </c>
      <c r="B261" s="84">
        <v>2</v>
      </c>
      <c r="C261" s="123">
        <v>0.0014943006548031042</v>
      </c>
      <c r="D261" s="84" t="s">
        <v>2732</v>
      </c>
      <c r="E261" s="84" t="b">
        <v>0</v>
      </c>
      <c r="F261" s="84" t="b">
        <v>0</v>
      </c>
      <c r="G261" s="84" t="b">
        <v>0</v>
      </c>
    </row>
    <row r="262" spans="1:7" ht="15">
      <c r="A262" s="84" t="s">
        <v>2716</v>
      </c>
      <c r="B262" s="84">
        <v>2</v>
      </c>
      <c r="C262" s="123">
        <v>0.0014943006548031042</v>
      </c>
      <c r="D262" s="84" t="s">
        <v>2732</v>
      </c>
      <c r="E262" s="84" t="b">
        <v>0</v>
      </c>
      <c r="F262" s="84" t="b">
        <v>0</v>
      </c>
      <c r="G262" s="84" t="b">
        <v>0</v>
      </c>
    </row>
    <row r="263" spans="1:7" ht="15">
      <c r="A263" s="84" t="s">
        <v>2717</v>
      </c>
      <c r="B263" s="84">
        <v>2</v>
      </c>
      <c r="C263" s="123">
        <v>0.0014943006548031042</v>
      </c>
      <c r="D263" s="84" t="s">
        <v>2732</v>
      </c>
      <c r="E263" s="84" t="b">
        <v>0</v>
      </c>
      <c r="F263" s="84" t="b">
        <v>0</v>
      </c>
      <c r="G263" s="84" t="b">
        <v>0</v>
      </c>
    </row>
    <row r="264" spans="1:7" ht="15">
      <c r="A264" s="84" t="s">
        <v>2718</v>
      </c>
      <c r="B264" s="84">
        <v>2</v>
      </c>
      <c r="C264" s="123">
        <v>0.0014943006548031042</v>
      </c>
      <c r="D264" s="84" t="s">
        <v>2732</v>
      </c>
      <c r="E264" s="84" t="b">
        <v>0</v>
      </c>
      <c r="F264" s="84" t="b">
        <v>0</v>
      </c>
      <c r="G264" s="84" t="b">
        <v>0</v>
      </c>
    </row>
    <row r="265" spans="1:7" ht="15">
      <c r="A265" s="84" t="s">
        <v>2719</v>
      </c>
      <c r="B265" s="84">
        <v>2</v>
      </c>
      <c r="C265" s="123">
        <v>0.0014943006548031042</v>
      </c>
      <c r="D265" s="84" t="s">
        <v>2732</v>
      </c>
      <c r="E265" s="84" t="b">
        <v>0</v>
      </c>
      <c r="F265" s="84" t="b">
        <v>0</v>
      </c>
      <c r="G265" s="84" t="b">
        <v>0</v>
      </c>
    </row>
    <row r="266" spans="1:7" ht="15">
      <c r="A266" s="84" t="s">
        <v>2720</v>
      </c>
      <c r="B266" s="84">
        <v>2</v>
      </c>
      <c r="C266" s="123">
        <v>0.0014943006548031042</v>
      </c>
      <c r="D266" s="84" t="s">
        <v>2732</v>
      </c>
      <c r="E266" s="84" t="b">
        <v>0</v>
      </c>
      <c r="F266" s="84" t="b">
        <v>0</v>
      </c>
      <c r="G266" s="84" t="b">
        <v>0</v>
      </c>
    </row>
    <row r="267" spans="1:7" ht="15">
      <c r="A267" s="84" t="s">
        <v>2721</v>
      </c>
      <c r="B267" s="84">
        <v>2</v>
      </c>
      <c r="C267" s="123">
        <v>0.0014943006548031042</v>
      </c>
      <c r="D267" s="84" t="s">
        <v>2732</v>
      </c>
      <c r="E267" s="84" t="b">
        <v>0</v>
      </c>
      <c r="F267" s="84" t="b">
        <v>0</v>
      </c>
      <c r="G267" s="84" t="b">
        <v>0</v>
      </c>
    </row>
    <row r="268" spans="1:7" ht="15">
      <c r="A268" s="84" t="s">
        <v>2722</v>
      </c>
      <c r="B268" s="84">
        <v>2</v>
      </c>
      <c r="C268" s="123">
        <v>0.0014943006548031042</v>
      </c>
      <c r="D268" s="84" t="s">
        <v>2732</v>
      </c>
      <c r="E268" s="84" t="b">
        <v>0</v>
      </c>
      <c r="F268" s="84" t="b">
        <v>0</v>
      </c>
      <c r="G268" s="84" t="b">
        <v>0</v>
      </c>
    </row>
    <row r="269" spans="1:7" ht="15">
      <c r="A269" s="84" t="s">
        <v>2723</v>
      </c>
      <c r="B269" s="84">
        <v>2</v>
      </c>
      <c r="C269" s="123">
        <v>0.0014943006548031042</v>
      </c>
      <c r="D269" s="84" t="s">
        <v>2732</v>
      </c>
      <c r="E269" s="84" t="b">
        <v>0</v>
      </c>
      <c r="F269" s="84" t="b">
        <v>0</v>
      </c>
      <c r="G269" s="84" t="b">
        <v>0</v>
      </c>
    </row>
    <row r="270" spans="1:7" ht="15">
      <c r="A270" s="84" t="s">
        <v>2724</v>
      </c>
      <c r="B270" s="84">
        <v>2</v>
      </c>
      <c r="C270" s="123">
        <v>0.0014943006548031042</v>
      </c>
      <c r="D270" s="84" t="s">
        <v>2732</v>
      </c>
      <c r="E270" s="84" t="b">
        <v>0</v>
      </c>
      <c r="F270" s="84" t="b">
        <v>0</v>
      </c>
      <c r="G270" s="84" t="b">
        <v>0</v>
      </c>
    </row>
    <row r="271" spans="1:7" ht="15">
      <c r="A271" s="84" t="s">
        <v>2725</v>
      </c>
      <c r="B271" s="84">
        <v>2</v>
      </c>
      <c r="C271" s="123">
        <v>0.0014943006548031042</v>
      </c>
      <c r="D271" s="84" t="s">
        <v>2732</v>
      </c>
      <c r="E271" s="84" t="b">
        <v>0</v>
      </c>
      <c r="F271" s="84" t="b">
        <v>0</v>
      </c>
      <c r="G271" s="84" t="b">
        <v>0</v>
      </c>
    </row>
    <row r="272" spans="1:7" ht="15">
      <c r="A272" s="84" t="s">
        <v>2726</v>
      </c>
      <c r="B272" s="84">
        <v>2</v>
      </c>
      <c r="C272" s="123">
        <v>0.0014943006548031042</v>
      </c>
      <c r="D272" s="84" t="s">
        <v>2732</v>
      </c>
      <c r="E272" s="84" t="b">
        <v>0</v>
      </c>
      <c r="F272" s="84" t="b">
        <v>0</v>
      </c>
      <c r="G272" s="84" t="b">
        <v>0</v>
      </c>
    </row>
    <row r="273" spans="1:7" ht="15">
      <c r="A273" s="84" t="s">
        <v>2727</v>
      </c>
      <c r="B273" s="84">
        <v>2</v>
      </c>
      <c r="C273" s="123">
        <v>0.0014943006548031042</v>
      </c>
      <c r="D273" s="84" t="s">
        <v>2732</v>
      </c>
      <c r="E273" s="84" t="b">
        <v>0</v>
      </c>
      <c r="F273" s="84" t="b">
        <v>0</v>
      </c>
      <c r="G273" s="84" t="b">
        <v>0</v>
      </c>
    </row>
    <row r="274" spans="1:7" ht="15">
      <c r="A274" s="84" t="s">
        <v>2728</v>
      </c>
      <c r="B274" s="84">
        <v>2</v>
      </c>
      <c r="C274" s="123">
        <v>0.0014943006548031042</v>
      </c>
      <c r="D274" s="84" t="s">
        <v>2732</v>
      </c>
      <c r="E274" s="84" t="b">
        <v>0</v>
      </c>
      <c r="F274" s="84" t="b">
        <v>0</v>
      </c>
      <c r="G274" s="84" t="b">
        <v>0</v>
      </c>
    </row>
    <row r="275" spans="1:7" ht="15">
      <c r="A275" s="84" t="s">
        <v>2729</v>
      </c>
      <c r="B275" s="84">
        <v>2</v>
      </c>
      <c r="C275" s="123">
        <v>0.0014943006548031042</v>
      </c>
      <c r="D275" s="84" t="s">
        <v>2732</v>
      </c>
      <c r="E275" s="84" t="b">
        <v>0</v>
      </c>
      <c r="F275" s="84" t="b">
        <v>0</v>
      </c>
      <c r="G275" s="84" t="b">
        <v>0</v>
      </c>
    </row>
    <row r="276" spans="1:7" ht="15">
      <c r="A276" s="84" t="s">
        <v>336</v>
      </c>
      <c r="B276" s="84">
        <v>50</v>
      </c>
      <c r="C276" s="123">
        <v>0.00123788803043462</v>
      </c>
      <c r="D276" s="84" t="s">
        <v>2064</v>
      </c>
      <c r="E276" s="84" t="b">
        <v>0</v>
      </c>
      <c r="F276" s="84" t="b">
        <v>0</v>
      </c>
      <c r="G276" s="84" t="b">
        <v>0</v>
      </c>
    </row>
    <row r="277" spans="1:7" ht="15">
      <c r="A277" s="84" t="s">
        <v>2173</v>
      </c>
      <c r="B277" s="84">
        <v>49</v>
      </c>
      <c r="C277" s="123">
        <v>0.0018380173207964983</v>
      </c>
      <c r="D277" s="84" t="s">
        <v>2064</v>
      </c>
      <c r="E277" s="84" t="b">
        <v>0</v>
      </c>
      <c r="F277" s="84" t="b">
        <v>0</v>
      </c>
      <c r="G277" s="84" t="b">
        <v>0</v>
      </c>
    </row>
    <row r="278" spans="1:7" ht="15">
      <c r="A278" s="84" t="s">
        <v>2176</v>
      </c>
      <c r="B278" s="84">
        <v>48</v>
      </c>
      <c r="C278" s="123">
        <v>0.0024252632273868775</v>
      </c>
      <c r="D278" s="84" t="s">
        <v>2064</v>
      </c>
      <c r="E278" s="84" t="b">
        <v>0</v>
      </c>
      <c r="F278" s="84" t="b">
        <v>0</v>
      </c>
      <c r="G278" s="84" t="b">
        <v>0</v>
      </c>
    </row>
    <row r="279" spans="1:7" ht="15">
      <c r="A279" s="84" t="s">
        <v>2177</v>
      </c>
      <c r="B279" s="84">
        <v>48</v>
      </c>
      <c r="C279" s="123">
        <v>0.0024252632273868775</v>
      </c>
      <c r="D279" s="84" t="s">
        <v>2064</v>
      </c>
      <c r="E279" s="84" t="b">
        <v>0</v>
      </c>
      <c r="F279" s="84" t="b">
        <v>0</v>
      </c>
      <c r="G279" s="84" t="b">
        <v>0</v>
      </c>
    </row>
    <row r="280" spans="1:7" ht="15">
      <c r="A280" s="84" t="s">
        <v>2178</v>
      </c>
      <c r="B280" s="84">
        <v>48</v>
      </c>
      <c r="C280" s="123">
        <v>0.0024252632273868775</v>
      </c>
      <c r="D280" s="84" t="s">
        <v>2064</v>
      </c>
      <c r="E280" s="84" t="b">
        <v>0</v>
      </c>
      <c r="F280" s="84" t="b">
        <v>1</v>
      </c>
      <c r="G280" s="84" t="b">
        <v>0</v>
      </c>
    </row>
    <row r="281" spans="1:7" ht="15">
      <c r="A281" s="84" t="s">
        <v>2179</v>
      </c>
      <c r="B281" s="84">
        <v>48</v>
      </c>
      <c r="C281" s="123">
        <v>0.0024252632273868775</v>
      </c>
      <c r="D281" s="84" t="s">
        <v>2064</v>
      </c>
      <c r="E281" s="84" t="b">
        <v>0</v>
      </c>
      <c r="F281" s="84" t="b">
        <v>0</v>
      </c>
      <c r="G281" s="84" t="b">
        <v>0</v>
      </c>
    </row>
    <row r="282" spans="1:7" ht="15">
      <c r="A282" s="84" t="s">
        <v>2180</v>
      </c>
      <c r="B282" s="84">
        <v>48</v>
      </c>
      <c r="C282" s="123">
        <v>0.0024252632273868775</v>
      </c>
      <c r="D282" s="84" t="s">
        <v>2064</v>
      </c>
      <c r="E282" s="84" t="b">
        <v>0</v>
      </c>
      <c r="F282" s="84" t="b">
        <v>0</v>
      </c>
      <c r="G282" s="84" t="b">
        <v>0</v>
      </c>
    </row>
    <row r="283" spans="1:7" ht="15">
      <c r="A283" s="84" t="s">
        <v>2174</v>
      </c>
      <c r="B283" s="84">
        <v>48</v>
      </c>
      <c r="C283" s="123">
        <v>0.0024252632273868775</v>
      </c>
      <c r="D283" s="84" t="s">
        <v>2064</v>
      </c>
      <c r="E283" s="84" t="b">
        <v>0</v>
      </c>
      <c r="F283" s="84" t="b">
        <v>0</v>
      </c>
      <c r="G283" s="84" t="b">
        <v>0</v>
      </c>
    </row>
    <row r="284" spans="1:7" ht="15">
      <c r="A284" s="84" t="s">
        <v>2181</v>
      </c>
      <c r="B284" s="84">
        <v>48</v>
      </c>
      <c r="C284" s="123">
        <v>0.0024252632273868775</v>
      </c>
      <c r="D284" s="84" t="s">
        <v>2064</v>
      </c>
      <c r="E284" s="84" t="b">
        <v>0</v>
      </c>
      <c r="F284" s="84" t="b">
        <v>0</v>
      </c>
      <c r="G284" s="84" t="b">
        <v>0</v>
      </c>
    </row>
    <row r="285" spans="1:7" ht="15">
      <c r="A285" s="84" t="s">
        <v>2182</v>
      </c>
      <c r="B285" s="84">
        <v>48</v>
      </c>
      <c r="C285" s="123">
        <v>0.0024252632273868775</v>
      </c>
      <c r="D285" s="84" t="s">
        <v>2064</v>
      </c>
      <c r="E285" s="84" t="b">
        <v>0</v>
      </c>
      <c r="F285" s="84" t="b">
        <v>0</v>
      </c>
      <c r="G285" s="84" t="b">
        <v>0</v>
      </c>
    </row>
    <row r="286" spans="1:7" ht="15">
      <c r="A286" s="84" t="s">
        <v>2518</v>
      </c>
      <c r="B286" s="84">
        <v>48</v>
      </c>
      <c r="C286" s="123">
        <v>0.0024252632273868775</v>
      </c>
      <c r="D286" s="84" t="s">
        <v>2064</v>
      </c>
      <c r="E286" s="84" t="b">
        <v>0</v>
      </c>
      <c r="F286" s="84" t="b">
        <v>0</v>
      </c>
      <c r="G286" s="84" t="b">
        <v>0</v>
      </c>
    </row>
    <row r="287" spans="1:7" ht="15">
      <c r="A287" s="84" t="s">
        <v>2519</v>
      </c>
      <c r="B287" s="84">
        <v>48</v>
      </c>
      <c r="C287" s="123">
        <v>0.0024252632273868775</v>
      </c>
      <c r="D287" s="84" t="s">
        <v>2064</v>
      </c>
      <c r="E287" s="84" t="b">
        <v>0</v>
      </c>
      <c r="F287" s="84" t="b">
        <v>0</v>
      </c>
      <c r="G287" s="84" t="b">
        <v>0</v>
      </c>
    </row>
    <row r="288" spans="1:7" ht="15">
      <c r="A288" s="84" t="s">
        <v>333</v>
      </c>
      <c r="B288" s="84">
        <v>47</v>
      </c>
      <c r="C288" s="123">
        <v>0.002999357307931454</v>
      </c>
      <c r="D288" s="84" t="s">
        <v>2064</v>
      </c>
      <c r="E288" s="84" t="b">
        <v>0</v>
      </c>
      <c r="F288" s="84" t="b">
        <v>0</v>
      </c>
      <c r="G288" s="84" t="b">
        <v>0</v>
      </c>
    </row>
    <row r="289" spans="1:7" ht="15">
      <c r="A289" s="84" t="s">
        <v>2172</v>
      </c>
      <c r="B289" s="84">
        <v>5</v>
      </c>
      <c r="C289" s="123">
        <v>0.0073912306635085774</v>
      </c>
      <c r="D289" s="84" t="s">
        <v>2064</v>
      </c>
      <c r="E289" s="84" t="b">
        <v>0</v>
      </c>
      <c r="F289" s="84" t="b">
        <v>0</v>
      </c>
      <c r="G289" s="84" t="b">
        <v>0</v>
      </c>
    </row>
    <row r="290" spans="1:7" ht="15">
      <c r="A290" s="84" t="s">
        <v>312</v>
      </c>
      <c r="B290" s="84">
        <v>3</v>
      </c>
      <c r="C290" s="123">
        <v>0.005402102131897398</v>
      </c>
      <c r="D290" s="84" t="s">
        <v>2064</v>
      </c>
      <c r="E290" s="84" t="b">
        <v>0</v>
      </c>
      <c r="F290" s="84" t="b">
        <v>0</v>
      </c>
      <c r="G290" s="84" t="b">
        <v>0</v>
      </c>
    </row>
    <row r="291" spans="1:7" ht="15">
      <c r="A291" s="84" t="s">
        <v>2541</v>
      </c>
      <c r="B291" s="84">
        <v>3</v>
      </c>
      <c r="C291" s="123">
        <v>0.006169941924291357</v>
      </c>
      <c r="D291" s="84" t="s">
        <v>2064</v>
      </c>
      <c r="E291" s="84" t="b">
        <v>0</v>
      </c>
      <c r="F291" s="84" t="b">
        <v>0</v>
      </c>
      <c r="G291" s="84" t="b">
        <v>0</v>
      </c>
    </row>
    <row r="292" spans="1:7" ht="15">
      <c r="A292" s="84" t="s">
        <v>2675</v>
      </c>
      <c r="B292" s="84">
        <v>2</v>
      </c>
      <c r="C292" s="123">
        <v>0.004988381812891858</v>
      </c>
      <c r="D292" s="84" t="s">
        <v>2064</v>
      </c>
      <c r="E292" s="84" t="b">
        <v>0</v>
      </c>
      <c r="F292" s="84" t="b">
        <v>0</v>
      </c>
      <c r="G292" s="84" t="b">
        <v>0</v>
      </c>
    </row>
    <row r="293" spans="1:7" ht="15">
      <c r="A293" s="84" t="s">
        <v>2705</v>
      </c>
      <c r="B293" s="84">
        <v>2</v>
      </c>
      <c r="C293" s="123">
        <v>0.004988381812891858</v>
      </c>
      <c r="D293" s="84" t="s">
        <v>2064</v>
      </c>
      <c r="E293" s="84" t="b">
        <v>0</v>
      </c>
      <c r="F293" s="84" t="b">
        <v>0</v>
      </c>
      <c r="G293" s="84" t="b">
        <v>0</v>
      </c>
    </row>
    <row r="294" spans="1:7" ht="15">
      <c r="A294" s="84" t="s">
        <v>2172</v>
      </c>
      <c r="B294" s="84">
        <v>99</v>
      </c>
      <c r="C294" s="123">
        <v>0.006366610829852858</v>
      </c>
      <c r="D294" s="84" t="s">
        <v>2065</v>
      </c>
      <c r="E294" s="84" t="b">
        <v>0</v>
      </c>
      <c r="F294" s="84" t="b">
        <v>0</v>
      </c>
      <c r="G294" s="84" t="b">
        <v>0</v>
      </c>
    </row>
    <row r="295" spans="1:7" ht="15">
      <c r="A295" s="84" t="s">
        <v>312</v>
      </c>
      <c r="B295" s="84">
        <v>59</v>
      </c>
      <c r="C295" s="123">
        <v>0.012326904328053615</v>
      </c>
      <c r="D295" s="84" t="s">
        <v>2065</v>
      </c>
      <c r="E295" s="84" t="b">
        <v>0</v>
      </c>
      <c r="F295" s="84" t="b">
        <v>0</v>
      </c>
      <c r="G295" s="84" t="b">
        <v>0</v>
      </c>
    </row>
    <row r="296" spans="1:7" ht="15">
      <c r="A296" s="84" t="s">
        <v>2184</v>
      </c>
      <c r="B296" s="84">
        <v>40</v>
      </c>
      <c r="C296" s="123">
        <v>0.015845242504545946</v>
      </c>
      <c r="D296" s="84" t="s">
        <v>2065</v>
      </c>
      <c r="E296" s="84" t="b">
        <v>0</v>
      </c>
      <c r="F296" s="84" t="b">
        <v>0</v>
      </c>
      <c r="G296" s="84" t="b">
        <v>0</v>
      </c>
    </row>
    <row r="297" spans="1:7" ht="15">
      <c r="A297" s="84" t="s">
        <v>2185</v>
      </c>
      <c r="B297" s="84">
        <v>33</v>
      </c>
      <c r="C297" s="123">
        <v>0.012472174952761261</v>
      </c>
      <c r="D297" s="84" t="s">
        <v>2065</v>
      </c>
      <c r="E297" s="84" t="b">
        <v>0</v>
      </c>
      <c r="F297" s="84" t="b">
        <v>0</v>
      </c>
      <c r="G297" s="84" t="b">
        <v>0</v>
      </c>
    </row>
    <row r="298" spans="1:7" ht="15">
      <c r="A298" s="84" t="s">
        <v>2186</v>
      </c>
      <c r="B298" s="84">
        <v>25</v>
      </c>
      <c r="C298" s="123">
        <v>0.012073970768567603</v>
      </c>
      <c r="D298" s="84" t="s">
        <v>2065</v>
      </c>
      <c r="E298" s="84" t="b">
        <v>0</v>
      </c>
      <c r="F298" s="84" t="b">
        <v>0</v>
      </c>
      <c r="G298" s="84" t="b">
        <v>0</v>
      </c>
    </row>
    <row r="299" spans="1:7" ht="15">
      <c r="A299" s="84" t="s">
        <v>336</v>
      </c>
      <c r="B299" s="84">
        <v>22</v>
      </c>
      <c r="C299" s="123">
        <v>0.010909564078280887</v>
      </c>
      <c r="D299" s="84" t="s">
        <v>2065</v>
      </c>
      <c r="E299" s="84" t="b">
        <v>0</v>
      </c>
      <c r="F299" s="84" t="b">
        <v>0</v>
      </c>
      <c r="G299" s="84" t="b">
        <v>0</v>
      </c>
    </row>
    <row r="300" spans="1:7" ht="15">
      <c r="A300" s="84" t="s">
        <v>2187</v>
      </c>
      <c r="B300" s="84">
        <v>22</v>
      </c>
      <c r="C300" s="123">
        <v>0.01151950317639271</v>
      </c>
      <c r="D300" s="84" t="s">
        <v>2065</v>
      </c>
      <c r="E300" s="84" t="b">
        <v>0</v>
      </c>
      <c r="F300" s="84" t="b">
        <v>0</v>
      </c>
      <c r="G300" s="84" t="b">
        <v>0</v>
      </c>
    </row>
    <row r="301" spans="1:7" ht="15">
      <c r="A301" s="84" t="s">
        <v>2188</v>
      </c>
      <c r="B301" s="84">
        <v>21</v>
      </c>
      <c r="C301" s="123">
        <v>0.010697848350457567</v>
      </c>
      <c r="D301" s="84" t="s">
        <v>2065</v>
      </c>
      <c r="E301" s="84" t="b">
        <v>0</v>
      </c>
      <c r="F301" s="84" t="b">
        <v>0</v>
      </c>
      <c r="G301" s="84" t="b">
        <v>0</v>
      </c>
    </row>
    <row r="302" spans="1:7" ht="15">
      <c r="A302" s="84" t="s">
        <v>2189</v>
      </c>
      <c r="B302" s="84">
        <v>21</v>
      </c>
      <c r="C302" s="123">
        <v>0.010697848350457567</v>
      </c>
      <c r="D302" s="84" t="s">
        <v>2065</v>
      </c>
      <c r="E302" s="84" t="b">
        <v>0</v>
      </c>
      <c r="F302" s="84" t="b">
        <v>0</v>
      </c>
      <c r="G302" s="84" t="b">
        <v>0</v>
      </c>
    </row>
    <row r="303" spans="1:7" ht="15">
      <c r="A303" s="84" t="s">
        <v>2190</v>
      </c>
      <c r="B303" s="84">
        <v>20</v>
      </c>
      <c r="C303" s="123">
        <v>0.010770686796565588</v>
      </c>
      <c r="D303" s="84" t="s">
        <v>2065</v>
      </c>
      <c r="E303" s="84" t="b">
        <v>0</v>
      </c>
      <c r="F303" s="84" t="b">
        <v>0</v>
      </c>
      <c r="G303" s="84" t="b">
        <v>0</v>
      </c>
    </row>
    <row r="304" spans="1:7" ht="15">
      <c r="A304" s="84" t="s">
        <v>2520</v>
      </c>
      <c r="B304" s="84">
        <v>20</v>
      </c>
      <c r="C304" s="123">
        <v>0.011417768907410263</v>
      </c>
      <c r="D304" s="84" t="s">
        <v>2065</v>
      </c>
      <c r="E304" s="84" t="b">
        <v>0</v>
      </c>
      <c r="F304" s="84" t="b">
        <v>1</v>
      </c>
      <c r="G304" s="84" t="b">
        <v>0</v>
      </c>
    </row>
    <row r="305" spans="1:7" ht="15">
      <c r="A305" s="84" t="s">
        <v>2522</v>
      </c>
      <c r="B305" s="84">
        <v>18</v>
      </c>
      <c r="C305" s="123">
        <v>0.009976712373634691</v>
      </c>
      <c r="D305" s="84" t="s">
        <v>2065</v>
      </c>
      <c r="E305" s="84" t="b">
        <v>0</v>
      </c>
      <c r="F305" s="84" t="b">
        <v>0</v>
      </c>
      <c r="G305" s="84" t="b">
        <v>0</v>
      </c>
    </row>
    <row r="306" spans="1:7" ht="15">
      <c r="A306" s="84" t="s">
        <v>2525</v>
      </c>
      <c r="B306" s="84">
        <v>16</v>
      </c>
      <c r="C306" s="123">
        <v>0.009416373879818087</v>
      </c>
      <c r="D306" s="84" t="s">
        <v>2065</v>
      </c>
      <c r="E306" s="84" t="b">
        <v>1</v>
      </c>
      <c r="F306" s="84" t="b">
        <v>0</v>
      </c>
      <c r="G306" s="84" t="b">
        <v>0</v>
      </c>
    </row>
    <row r="307" spans="1:7" ht="15">
      <c r="A307" s="84" t="s">
        <v>2521</v>
      </c>
      <c r="B307" s="84">
        <v>16</v>
      </c>
      <c r="C307" s="123">
        <v>0.009716748680624448</v>
      </c>
      <c r="D307" s="84" t="s">
        <v>2065</v>
      </c>
      <c r="E307" s="84" t="b">
        <v>0</v>
      </c>
      <c r="F307" s="84" t="b">
        <v>0</v>
      </c>
      <c r="G307" s="84" t="b">
        <v>0</v>
      </c>
    </row>
    <row r="308" spans="1:7" ht="15">
      <c r="A308" s="84" t="s">
        <v>2192</v>
      </c>
      <c r="B308" s="84">
        <v>16</v>
      </c>
      <c r="C308" s="123">
        <v>0.009416373879818087</v>
      </c>
      <c r="D308" s="84" t="s">
        <v>2065</v>
      </c>
      <c r="E308" s="84" t="b">
        <v>0</v>
      </c>
      <c r="F308" s="84" t="b">
        <v>0</v>
      </c>
      <c r="G308" s="84" t="b">
        <v>0</v>
      </c>
    </row>
    <row r="309" spans="1:7" ht="15">
      <c r="A309" s="84" t="s">
        <v>2173</v>
      </c>
      <c r="B309" s="84">
        <v>15</v>
      </c>
      <c r="C309" s="123">
        <v>0.00910945188808542</v>
      </c>
      <c r="D309" s="84" t="s">
        <v>2065</v>
      </c>
      <c r="E309" s="84" t="b">
        <v>0</v>
      </c>
      <c r="F309" s="84" t="b">
        <v>0</v>
      </c>
      <c r="G309" s="84" t="b">
        <v>0</v>
      </c>
    </row>
    <row r="310" spans="1:7" ht="15">
      <c r="A310" s="84" t="s">
        <v>2141</v>
      </c>
      <c r="B310" s="84">
        <v>15</v>
      </c>
      <c r="C310" s="123">
        <v>0.00910945188808542</v>
      </c>
      <c r="D310" s="84" t="s">
        <v>2065</v>
      </c>
      <c r="E310" s="84" t="b">
        <v>0</v>
      </c>
      <c r="F310" s="84" t="b">
        <v>0</v>
      </c>
      <c r="G310" s="84" t="b">
        <v>0</v>
      </c>
    </row>
    <row r="311" spans="1:7" ht="15">
      <c r="A311" s="84" t="s">
        <v>2526</v>
      </c>
      <c r="B311" s="84">
        <v>14</v>
      </c>
      <c r="C311" s="123">
        <v>0.00908492180317119</v>
      </c>
      <c r="D311" s="84" t="s">
        <v>2065</v>
      </c>
      <c r="E311" s="84" t="b">
        <v>0</v>
      </c>
      <c r="F311" s="84" t="b">
        <v>0</v>
      </c>
      <c r="G311" s="84" t="b">
        <v>0</v>
      </c>
    </row>
    <row r="312" spans="1:7" ht="15">
      <c r="A312" s="84" t="s">
        <v>2529</v>
      </c>
      <c r="B312" s="84">
        <v>14</v>
      </c>
      <c r="C312" s="123">
        <v>0.00908492180317119</v>
      </c>
      <c r="D312" s="84" t="s">
        <v>2065</v>
      </c>
      <c r="E312" s="84" t="b">
        <v>0</v>
      </c>
      <c r="F312" s="84" t="b">
        <v>0</v>
      </c>
      <c r="G312" s="84" t="b">
        <v>0</v>
      </c>
    </row>
    <row r="313" spans="1:7" ht="15">
      <c r="A313" s="84" t="s">
        <v>2530</v>
      </c>
      <c r="B313" s="84">
        <v>14</v>
      </c>
      <c r="C313" s="123">
        <v>0.008783123030766891</v>
      </c>
      <c r="D313" s="84" t="s">
        <v>2065</v>
      </c>
      <c r="E313" s="84" t="b">
        <v>0</v>
      </c>
      <c r="F313" s="84" t="b">
        <v>0</v>
      </c>
      <c r="G313" s="84" t="b">
        <v>0</v>
      </c>
    </row>
    <row r="314" spans="1:7" ht="15">
      <c r="A314" s="84" t="s">
        <v>2523</v>
      </c>
      <c r="B314" s="84">
        <v>14</v>
      </c>
      <c r="C314" s="123">
        <v>0.008783123030766891</v>
      </c>
      <c r="D314" s="84" t="s">
        <v>2065</v>
      </c>
      <c r="E314" s="84" t="b">
        <v>0</v>
      </c>
      <c r="F314" s="84" t="b">
        <v>0</v>
      </c>
      <c r="G314" s="84" t="b">
        <v>0</v>
      </c>
    </row>
    <row r="315" spans="1:7" ht="15">
      <c r="A315" s="84" t="s">
        <v>2527</v>
      </c>
      <c r="B315" s="84">
        <v>14</v>
      </c>
      <c r="C315" s="123">
        <v>0.00908492180317119</v>
      </c>
      <c r="D315" s="84" t="s">
        <v>2065</v>
      </c>
      <c r="E315" s="84" t="b">
        <v>0</v>
      </c>
      <c r="F315" s="84" t="b">
        <v>0</v>
      </c>
      <c r="G315" s="84" t="b">
        <v>0</v>
      </c>
    </row>
    <row r="316" spans="1:7" ht="15">
      <c r="A316" s="84" t="s">
        <v>2524</v>
      </c>
      <c r="B316" s="84">
        <v>13</v>
      </c>
      <c r="C316" s="123">
        <v>0.00873868293067296</v>
      </c>
      <c r="D316" s="84" t="s">
        <v>2065</v>
      </c>
      <c r="E316" s="84" t="b">
        <v>1</v>
      </c>
      <c r="F316" s="84" t="b">
        <v>0</v>
      </c>
      <c r="G316" s="84" t="b">
        <v>0</v>
      </c>
    </row>
    <row r="317" spans="1:7" ht="15">
      <c r="A317" s="84" t="s">
        <v>2536</v>
      </c>
      <c r="B317" s="84">
        <v>12</v>
      </c>
      <c r="C317" s="123">
        <v>0.008066476551390422</v>
      </c>
      <c r="D317" s="84" t="s">
        <v>2065</v>
      </c>
      <c r="E317" s="84" t="b">
        <v>0</v>
      </c>
      <c r="F317" s="84" t="b">
        <v>0</v>
      </c>
      <c r="G317" s="84" t="b">
        <v>0</v>
      </c>
    </row>
    <row r="318" spans="1:7" ht="15">
      <c r="A318" s="84" t="s">
        <v>2533</v>
      </c>
      <c r="B318" s="84">
        <v>12</v>
      </c>
      <c r="C318" s="123">
        <v>0.008066476551390422</v>
      </c>
      <c r="D318" s="84" t="s">
        <v>2065</v>
      </c>
      <c r="E318" s="84" t="b">
        <v>0</v>
      </c>
      <c r="F318" s="84" t="b">
        <v>0</v>
      </c>
      <c r="G318" s="84" t="b">
        <v>0</v>
      </c>
    </row>
    <row r="319" spans="1:7" ht="15">
      <c r="A319" s="84" t="s">
        <v>2174</v>
      </c>
      <c r="B319" s="84">
        <v>10</v>
      </c>
      <c r="C319" s="123">
        <v>0.007252413732863028</v>
      </c>
      <c r="D319" s="84" t="s">
        <v>2065</v>
      </c>
      <c r="E319" s="84" t="b">
        <v>0</v>
      </c>
      <c r="F319" s="84" t="b">
        <v>0</v>
      </c>
      <c r="G319" s="84" t="b">
        <v>0</v>
      </c>
    </row>
    <row r="320" spans="1:7" ht="15">
      <c r="A320" s="84" t="s">
        <v>2535</v>
      </c>
      <c r="B320" s="84">
        <v>10</v>
      </c>
      <c r="C320" s="123">
        <v>0.007252413732863028</v>
      </c>
      <c r="D320" s="84" t="s">
        <v>2065</v>
      </c>
      <c r="E320" s="84" t="b">
        <v>0</v>
      </c>
      <c r="F320" s="84" t="b">
        <v>0</v>
      </c>
      <c r="G320" s="84" t="b">
        <v>0</v>
      </c>
    </row>
    <row r="321" spans="1:7" ht="15">
      <c r="A321" s="84" t="s">
        <v>2543</v>
      </c>
      <c r="B321" s="84">
        <v>10</v>
      </c>
      <c r="C321" s="123">
        <v>0.007252413732863028</v>
      </c>
      <c r="D321" s="84" t="s">
        <v>2065</v>
      </c>
      <c r="E321" s="84" t="b">
        <v>1</v>
      </c>
      <c r="F321" s="84" t="b">
        <v>0</v>
      </c>
      <c r="G321" s="84" t="b">
        <v>0</v>
      </c>
    </row>
    <row r="322" spans="1:7" ht="15">
      <c r="A322" s="84" t="s">
        <v>2193</v>
      </c>
      <c r="B322" s="84">
        <v>9</v>
      </c>
      <c r="C322" s="123">
        <v>0.0068030045196879625</v>
      </c>
      <c r="D322" s="84" t="s">
        <v>2065</v>
      </c>
      <c r="E322" s="84" t="b">
        <v>0</v>
      </c>
      <c r="F322" s="84" t="b">
        <v>0</v>
      </c>
      <c r="G322" s="84" t="b">
        <v>0</v>
      </c>
    </row>
    <row r="323" spans="1:7" ht="15">
      <c r="A323" s="84" t="s">
        <v>2537</v>
      </c>
      <c r="B323" s="84">
        <v>9</v>
      </c>
      <c r="C323" s="123">
        <v>0.0068030045196879625</v>
      </c>
      <c r="D323" s="84" t="s">
        <v>2065</v>
      </c>
      <c r="E323" s="84" t="b">
        <v>0</v>
      </c>
      <c r="F323" s="84" t="b">
        <v>0</v>
      </c>
      <c r="G323" s="84" t="b">
        <v>0</v>
      </c>
    </row>
    <row r="324" spans="1:7" ht="15">
      <c r="A324" s="84" t="s">
        <v>2548</v>
      </c>
      <c r="B324" s="84">
        <v>9</v>
      </c>
      <c r="C324" s="123">
        <v>0.0068030045196879625</v>
      </c>
      <c r="D324" s="84" t="s">
        <v>2065</v>
      </c>
      <c r="E324" s="84" t="b">
        <v>0</v>
      </c>
      <c r="F324" s="84" t="b">
        <v>0</v>
      </c>
      <c r="G324" s="84" t="b">
        <v>0</v>
      </c>
    </row>
    <row r="325" spans="1:7" ht="15">
      <c r="A325" s="84" t="s">
        <v>2528</v>
      </c>
      <c r="B325" s="84">
        <v>8</v>
      </c>
      <c r="C325" s="123">
        <v>0.006321207680238481</v>
      </c>
      <c r="D325" s="84" t="s">
        <v>2065</v>
      </c>
      <c r="E325" s="84" t="b">
        <v>0</v>
      </c>
      <c r="F325" s="84" t="b">
        <v>0</v>
      </c>
      <c r="G325" s="84" t="b">
        <v>0</v>
      </c>
    </row>
    <row r="326" spans="1:7" ht="15">
      <c r="A326" s="84" t="s">
        <v>2544</v>
      </c>
      <c r="B326" s="84">
        <v>8</v>
      </c>
      <c r="C326" s="123">
        <v>0.006321207680238481</v>
      </c>
      <c r="D326" s="84" t="s">
        <v>2065</v>
      </c>
      <c r="E326" s="84" t="b">
        <v>0</v>
      </c>
      <c r="F326" s="84" t="b">
        <v>0</v>
      </c>
      <c r="G326" s="84" t="b">
        <v>0</v>
      </c>
    </row>
    <row r="327" spans="1:7" ht="15">
      <c r="A327" s="84" t="s">
        <v>2542</v>
      </c>
      <c r="B327" s="84">
        <v>8</v>
      </c>
      <c r="C327" s="123">
        <v>0.006631948186481946</v>
      </c>
      <c r="D327" s="84" t="s">
        <v>2065</v>
      </c>
      <c r="E327" s="84" t="b">
        <v>0</v>
      </c>
      <c r="F327" s="84" t="b">
        <v>0</v>
      </c>
      <c r="G327" s="84" t="b">
        <v>0</v>
      </c>
    </row>
    <row r="328" spans="1:7" ht="15">
      <c r="A328" s="84" t="s">
        <v>2549</v>
      </c>
      <c r="B328" s="84">
        <v>8</v>
      </c>
      <c r="C328" s="123">
        <v>0.006321207680238481</v>
      </c>
      <c r="D328" s="84" t="s">
        <v>2065</v>
      </c>
      <c r="E328" s="84" t="b">
        <v>0</v>
      </c>
      <c r="F328" s="84" t="b">
        <v>0</v>
      </c>
      <c r="G328" s="84" t="b">
        <v>0</v>
      </c>
    </row>
    <row r="329" spans="1:7" ht="15">
      <c r="A329" s="84" t="s">
        <v>2551</v>
      </c>
      <c r="B329" s="84">
        <v>8</v>
      </c>
      <c r="C329" s="123">
        <v>0.006321207680238481</v>
      </c>
      <c r="D329" s="84" t="s">
        <v>2065</v>
      </c>
      <c r="E329" s="84" t="b">
        <v>0</v>
      </c>
      <c r="F329" s="84" t="b">
        <v>0</v>
      </c>
      <c r="G329" s="84" t="b">
        <v>0</v>
      </c>
    </row>
    <row r="330" spans="1:7" ht="15">
      <c r="A330" s="84" t="s">
        <v>2546</v>
      </c>
      <c r="B330" s="84">
        <v>8</v>
      </c>
      <c r="C330" s="123">
        <v>0.006321207680238481</v>
      </c>
      <c r="D330" s="84" t="s">
        <v>2065</v>
      </c>
      <c r="E330" s="84" t="b">
        <v>0</v>
      </c>
      <c r="F330" s="84" t="b">
        <v>0</v>
      </c>
      <c r="G330" s="84" t="b">
        <v>0</v>
      </c>
    </row>
    <row r="331" spans="1:7" ht="15">
      <c r="A331" s="84" t="s">
        <v>2556</v>
      </c>
      <c r="B331" s="84">
        <v>8</v>
      </c>
      <c r="C331" s="123">
        <v>0.006321207680238481</v>
      </c>
      <c r="D331" s="84" t="s">
        <v>2065</v>
      </c>
      <c r="E331" s="84" t="b">
        <v>0</v>
      </c>
      <c r="F331" s="84" t="b">
        <v>0</v>
      </c>
      <c r="G331" s="84" t="b">
        <v>0</v>
      </c>
    </row>
    <row r="332" spans="1:7" ht="15">
      <c r="A332" s="84" t="s">
        <v>2555</v>
      </c>
      <c r="B332" s="84">
        <v>8</v>
      </c>
      <c r="C332" s="123">
        <v>0.006321207680238481</v>
      </c>
      <c r="D332" s="84" t="s">
        <v>2065</v>
      </c>
      <c r="E332" s="84" t="b">
        <v>0</v>
      </c>
      <c r="F332" s="84" t="b">
        <v>0</v>
      </c>
      <c r="G332" s="84" t="b">
        <v>0</v>
      </c>
    </row>
    <row r="333" spans="1:7" ht="15">
      <c r="A333" s="84" t="s">
        <v>2553</v>
      </c>
      <c r="B333" s="84">
        <v>8</v>
      </c>
      <c r="C333" s="123">
        <v>0.006321207680238481</v>
      </c>
      <c r="D333" s="84" t="s">
        <v>2065</v>
      </c>
      <c r="E333" s="84" t="b">
        <v>0</v>
      </c>
      <c r="F333" s="84" t="b">
        <v>0</v>
      </c>
      <c r="G333" s="84" t="b">
        <v>0</v>
      </c>
    </row>
    <row r="334" spans="1:7" ht="15">
      <c r="A334" s="84" t="s">
        <v>2541</v>
      </c>
      <c r="B334" s="84">
        <v>7</v>
      </c>
      <c r="C334" s="123">
        <v>0.006116837802766005</v>
      </c>
      <c r="D334" s="84" t="s">
        <v>2065</v>
      </c>
      <c r="E334" s="84" t="b">
        <v>0</v>
      </c>
      <c r="F334" s="84" t="b">
        <v>0</v>
      </c>
      <c r="G334" s="84" t="b">
        <v>0</v>
      </c>
    </row>
    <row r="335" spans="1:7" ht="15">
      <c r="A335" s="84" t="s">
        <v>313</v>
      </c>
      <c r="B335" s="84">
        <v>7</v>
      </c>
      <c r="C335" s="123">
        <v>0.005802954663171702</v>
      </c>
      <c r="D335" s="84" t="s">
        <v>2065</v>
      </c>
      <c r="E335" s="84" t="b">
        <v>0</v>
      </c>
      <c r="F335" s="84" t="b">
        <v>0</v>
      </c>
      <c r="G335" s="84" t="b">
        <v>0</v>
      </c>
    </row>
    <row r="336" spans="1:7" ht="15">
      <c r="A336" s="84" t="s">
        <v>2552</v>
      </c>
      <c r="B336" s="84">
        <v>7</v>
      </c>
      <c r="C336" s="123">
        <v>0.006488082760792377</v>
      </c>
      <c r="D336" s="84" t="s">
        <v>2065</v>
      </c>
      <c r="E336" s="84" t="b">
        <v>0</v>
      </c>
      <c r="F336" s="84" t="b">
        <v>0</v>
      </c>
      <c r="G336" s="84" t="b">
        <v>0</v>
      </c>
    </row>
    <row r="337" spans="1:7" ht="15">
      <c r="A337" s="84" t="s">
        <v>2557</v>
      </c>
      <c r="B337" s="84">
        <v>7</v>
      </c>
      <c r="C337" s="123">
        <v>0.005802954663171702</v>
      </c>
      <c r="D337" s="84" t="s">
        <v>2065</v>
      </c>
      <c r="E337" s="84" t="b">
        <v>0</v>
      </c>
      <c r="F337" s="84" t="b">
        <v>0</v>
      </c>
      <c r="G337" s="84" t="b">
        <v>0</v>
      </c>
    </row>
    <row r="338" spans="1:7" ht="15">
      <c r="A338" s="84" t="s">
        <v>2203</v>
      </c>
      <c r="B338" s="84">
        <v>7</v>
      </c>
      <c r="C338" s="123">
        <v>0.005802954663171702</v>
      </c>
      <c r="D338" s="84" t="s">
        <v>2065</v>
      </c>
      <c r="E338" s="84" t="b">
        <v>1</v>
      </c>
      <c r="F338" s="84" t="b">
        <v>0</v>
      </c>
      <c r="G338" s="84" t="b">
        <v>0</v>
      </c>
    </row>
    <row r="339" spans="1:7" ht="15">
      <c r="A339" s="84" t="s">
        <v>2146</v>
      </c>
      <c r="B339" s="84">
        <v>7</v>
      </c>
      <c r="C339" s="123">
        <v>0.005802954663171702</v>
      </c>
      <c r="D339" s="84" t="s">
        <v>2065</v>
      </c>
      <c r="E339" s="84" t="b">
        <v>1</v>
      </c>
      <c r="F339" s="84" t="b">
        <v>0</v>
      </c>
      <c r="G339" s="84" t="b">
        <v>0</v>
      </c>
    </row>
    <row r="340" spans="1:7" ht="15">
      <c r="A340" s="84" t="s">
        <v>2559</v>
      </c>
      <c r="B340" s="84">
        <v>7</v>
      </c>
      <c r="C340" s="123">
        <v>0.005802954663171702</v>
      </c>
      <c r="D340" s="84" t="s">
        <v>2065</v>
      </c>
      <c r="E340" s="84" t="b">
        <v>0</v>
      </c>
      <c r="F340" s="84" t="b">
        <v>1</v>
      </c>
      <c r="G340" s="84" t="b">
        <v>0</v>
      </c>
    </row>
    <row r="341" spans="1:7" ht="15">
      <c r="A341" s="84" t="s">
        <v>2554</v>
      </c>
      <c r="B341" s="84">
        <v>7</v>
      </c>
      <c r="C341" s="123">
        <v>0.005802954663171702</v>
      </c>
      <c r="D341" s="84" t="s">
        <v>2065</v>
      </c>
      <c r="E341" s="84" t="b">
        <v>0</v>
      </c>
      <c r="F341" s="84" t="b">
        <v>0</v>
      </c>
      <c r="G341" s="84" t="b">
        <v>0</v>
      </c>
    </row>
    <row r="342" spans="1:7" ht="15">
      <c r="A342" s="84" t="s">
        <v>2560</v>
      </c>
      <c r="B342" s="84">
        <v>7</v>
      </c>
      <c r="C342" s="123">
        <v>0.005802954663171702</v>
      </c>
      <c r="D342" s="84" t="s">
        <v>2065</v>
      </c>
      <c r="E342" s="84" t="b">
        <v>0</v>
      </c>
      <c r="F342" s="84" t="b">
        <v>0</v>
      </c>
      <c r="G342" s="84" t="b">
        <v>0</v>
      </c>
    </row>
    <row r="343" spans="1:7" ht="15">
      <c r="A343" s="84" t="s">
        <v>2558</v>
      </c>
      <c r="B343" s="84">
        <v>7</v>
      </c>
      <c r="C343" s="123">
        <v>0.005802954663171702</v>
      </c>
      <c r="D343" s="84" t="s">
        <v>2065</v>
      </c>
      <c r="E343" s="84" t="b">
        <v>0</v>
      </c>
      <c r="F343" s="84" t="b">
        <v>0</v>
      </c>
      <c r="G343" s="84" t="b">
        <v>0</v>
      </c>
    </row>
    <row r="344" spans="1:7" ht="15">
      <c r="A344" s="84" t="s">
        <v>2562</v>
      </c>
      <c r="B344" s="84">
        <v>6</v>
      </c>
      <c r="C344" s="123">
        <v>0.005561213794964894</v>
      </c>
      <c r="D344" s="84" t="s">
        <v>2065</v>
      </c>
      <c r="E344" s="84" t="b">
        <v>0</v>
      </c>
      <c r="F344" s="84" t="b">
        <v>0</v>
      </c>
      <c r="G344" s="84" t="b">
        <v>0</v>
      </c>
    </row>
    <row r="345" spans="1:7" ht="15">
      <c r="A345" s="84" t="s">
        <v>2177</v>
      </c>
      <c r="B345" s="84">
        <v>6</v>
      </c>
      <c r="C345" s="123">
        <v>0.005243003830942289</v>
      </c>
      <c r="D345" s="84" t="s">
        <v>2065</v>
      </c>
      <c r="E345" s="84" t="b">
        <v>0</v>
      </c>
      <c r="F345" s="84" t="b">
        <v>0</v>
      </c>
      <c r="G345" s="84" t="b">
        <v>0</v>
      </c>
    </row>
    <row r="346" spans="1:7" ht="15">
      <c r="A346" s="84" t="s">
        <v>2563</v>
      </c>
      <c r="B346" s="84">
        <v>6</v>
      </c>
      <c r="C346" s="123">
        <v>0.005243003830942289</v>
      </c>
      <c r="D346" s="84" t="s">
        <v>2065</v>
      </c>
      <c r="E346" s="84" t="b">
        <v>0</v>
      </c>
      <c r="F346" s="84" t="b">
        <v>0</v>
      </c>
      <c r="G346" s="84" t="b">
        <v>0</v>
      </c>
    </row>
    <row r="347" spans="1:7" ht="15">
      <c r="A347" s="84" t="s">
        <v>2534</v>
      </c>
      <c r="B347" s="84">
        <v>6</v>
      </c>
      <c r="C347" s="123">
        <v>0.005243003830942289</v>
      </c>
      <c r="D347" s="84" t="s">
        <v>2065</v>
      </c>
      <c r="E347" s="84" t="b">
        <v>0</v>
      </c>
      <c r="F347" s="84" t="b">
        <v>0</v>
      </c>
      <c r="G347" s="84" t="b">
        <v>0</v>
      </c>
    </row>
    <row r="348" spans="1:7" ht="15">
      <c r="A348" s="84" t="s">
        <v>2531</v>
      </c>
      <c r="B348" s="84">
        <v>6</v>
      </c>
      <c r="C348" s="123">
        <v>0.005243003830942289</v>
      </c>
      <c r="D348" s="84" t="s">
        <v>2065</v>
      </c>
      <c r="E348" s="84" t="b">
        <v>0</v>
      </c>
      <c r="F348" s="84" t="b">
        <v>1</v>
      </c>
      <c r="G348" s="84" t="b">
        <v>0</v>
      </c>
    </row>
    <row r="349" spans="1:7" ht="15">
      <c r="A349" s="84" t="s">
        <v>2545</v>
      </c>
      <c r="B349" s="84">
        <v>6</v>
      </c>
      <c r="C349" s="123">
        <v>0.005243003830942289</v>
      </c>
      <c r="D349" s="84" t="s">
        <v>2065</v>
      </c>
      <c r="E349" s="84" t="b">
        <v>0</v>
      </c>
      <c r="F349" s="84" t="b">
        <v>0</v>
      </c>
      <c r="G349" s="84" t="b">
        <v>0</v>
      </c>
    </row>
    <row r="350" spans="1:7" ht="15">
      <c r="A350" s="84" t="s">
        <v>2564</v>
      </c>
      <c r="B350" s="84">
        <v>6</v>
      </c>
      <c r="C350" s="123">
        <v>0.005243003830942289</v>
      </c>
      <c r="D350" s="84" t="s">
        <v>2065</v>
      </c>
      <c r="E350" s="84" t="b">
        <v>0</v>
      </c>
      <c r="F350" s="84" t="b">
        <v>0</v>
      </c>
      <c r="G350" s="84" t="b">
        <v>0</v>
      </c>
    </row>
    <row r="351" spans="1:7" ht="15">
      <c r="A351" s="84" t="s">
        <v>2570</v>
      </c>
      <c r="B351" s="84">
        <v>6</v>
      </c>
      <c r="C351" s="123">
        <v>0.005243003830942289</v>
      </c>
      <c r="D351" s="84" t="s">
        <v>2065</v>
      </c>
      <c r="E351" s="84" t="b">
        <v>0</v>
      </c>
      <c r="F351" s="84" t="b">
        <v>0</v>
      </c>
      <c r="G351" s="84" t="b">
        <v>0</v>
      </c>
    </row>
    <row r="352" spans="1:7" ht="15">
      <c r="A352" s="84" t="s">
        <v>2571</v>
      </c>
      <c r="B352" s="84">
        <v>6</v>
      </c>
      <c r="C352" s="123">
        <v>0.005243003830942289</v>
      </c>
      <c r="D352" s="84" t="s">
        <v>2065</v>
      </c>
      <c r="E352" s="84" t="b">
        <v>0</v>
      </c>
      <c r="F352" s="84" t="b">
        <v>0</v>
      </c>
      <c r="G352" s="84" t="b">
        <v>0</v>
      </c>
    </row>
    <row r="353" spans="1:7" ht="15">
      <c r="A353" s="84" t="s">
        <v>2572</v>
      </c>
      <c r="B353" s="84">
        <v>6</v>
      </c>
      <c r="C353" s="123">
        <v>0.005243003830942289</v>
      </c>
      <c r="D353" s="84" t="s">
        <v>2065</v>
      </c>
      <c r="E353" s="84" t="b">
        <v>0</v>
      </c>
      <c r="F353" s="84" t="b">
        <v>0</v>
      </c>
      <c r="G353" s="84" t="b">
        <v>0</v>
      </c>
    </row>
    <row r="354" spans="1:7" ht="15">
      <c r="A354" s="84" t="s">
        <v>2573</v>
      </c>
      <c r="B354" s="84">
        <v>6</v>
      </c>
      <c r="C354" s="123">
        <v>0.005243003830942289</v>
      </c>
      <c r="D354" s="84" t="s">
        <v>2065</v>
      </c>
      <c r="E354" s="84" t="b">
        <v>0</v>
      </c>
      <c r="F354" s="84" t="b">
        <v>0</v>
      </c>
      <c r="G354" s="84" t="b">
        <v>0</v>
      </c>
    </row>
    <row r="355" spans="1:7" ht="15">
      <c r="A355" s="84" t="s">
        <v>2574</v>
      </c>
      <c r="B355" s="84">
        <v>6</v>
      </c>
      <c r="C355" s="123">
        <v>0.005243003830942289</v>
      </c>
      <c r="D355" s="84" t="s">
        <v>2065</v>
      </c>
      <c r="E355" s="84" t="b">
        <v>0</v>
      </c>
      <c r="F355" s="84" t="b">
        <v>0</v>
      </c>
      <c r="G355" s="84" t="b">
        <v>0</v>
      </c>
    </row>
    <row r="356" spans="1:7" ht="15">
      <c r="A356" s="84" t="s">
        <v>315</v>
      </c>
      <c r="B356" s="84">
        <v>6</v>
      </c>
      <c r="C356" s="123">
        <v>0.005243003830942289</v>
      </c>
      <c r="D356" s="84" t="s">
        <v>2065</v>
      </c>
      <c r="E356" s="84" t="b">
        <v>0</v>
      </c>
      <c r="F356" s="84" t="b">
        <v>0</v>
      </c>
      <c r="G356" s="84" t="b">
        <v>0</v>
      </c>
    </row>
    <row r="357" spans="1:7" ht="15">
      <c r="A357" s="84" t="s">
        <v>2565</v>
      </c>
      <c r="B357" s="84">
        <v>6</v>
      </c>
      <c r="C357" s="123">
        <v>0.005243003830942289</v>
      </c>
      <c r="D357" s="84" t="s">
        <v>2065</v>
      </c>
      <c r="E357" s="84" t="b">
        <v>0</v>
      </c>
      <c r="F357" s="84" t="b">
        <v>0</v>
      </c>
      <c r="G357" s="84" t="b">
        <v>0</v>
      </c>
    </row>
    <row r="358" spans="1:7" ht="15">
      <c r="A358" s="84" t="s">
        <v>335</v>
      </c>
      <c r="B358" s="84">
        <v>5</v>
      </c>
      <c r="C358" s="123">
        <v>0.004634344829137413</v>
      </c>
      <c r="D358" s="84" t="s">
        <v>2065</v>
      </c>
      <c r="E358" s="84" t="b">
        <v>0</v>
      </c>
      <c r="F358" s="84" t="b">
        <v>0</v>
      </c>
      <c r="G358" s="84" t="b">
        <v>0</v>
      </c>
    </row>
    <row r="359" spans="1:7" ht="15">
      <c r="A359" s="84" t="s">
        <v>2581</v>
      </c>
      <c r="B359" s="84">
        <v>5</v>
      </c>
      <c r="C359" s="123">
        <v>0.004634344829137413</v>
      </c>
      <c r="D359" s="84" t="s">
        <v>2065</v>
      </c>
      <c r="E359" s="84" t="b">
        <v>0</v>
      </c>
      <c r="F359" s="84" t="b">
        <v>0</v>
      </c>
      <c r="G359" s="84" t="b">
        <v>0</v>
      </c>
    </row>
    <row r="360" spans="1:7" ht="15">
      <c r="A360" s="84" t="s">
        <v>2540</v>
      </c>
      <c r="B360" s="84">
        <v>5</v>
      </c>
      <c r="C360" s="123">
        <v>0.004634344829137413</v>
      </c>
      <c r="D360" s="84" t="s">
        <v>2065</v>
      </c>
      <c r="E360" s="84" t="b">
        <v>0</v>
      </c>
      <c r="F360" s="84" t="b">
        <v>0</v>
      </c>
      <c r="G360" s="84" t="b">
        <v>0</v>
      </c>
    </row>
    <row r="361" spans="1:7" ht="15">
      <c r="A361" s="84" t="s">
        <v>333</v>
      </c>
      <c r="B361" s="84">
        <v>5</v>
      </c>
      <c r="C361" s="123">
        <v>0.004634344829137413</v>
      </c>
      <c r="D361" s="84" t="s">
        <v>2065</v>
      </c>
      <c r="E361" s="84" t="b">
        <v>0</v>
      </c>
      <c r="F361" s="84" t="b">
        <v>0</v>
      </c>
      <c r="G361" s="84" t="b">
        <v>0</v>
      </c>
    </row>
    <row r="362" spans="1:7" ht="15">
      <c r="A362" s="84" t="s">
        <v>2176</v>
      </c>
      <c r="B362" s="84">
        <v>5</v>
      </c>
      <c r="C362" s="123">
        <v>0.004634344829137413</v>
      </c>
      <c r="D362" s="84" t="s">
        <v>2065</v>
      </c>
      <c r="E362" s="84" t="b">
        <v>0</v>
      </c>
      <c r="F362" s="84" t="b">
        <v>0</v>
      </c>
      <c r="G362" s="84" t="b">
        <v>0</v>
      </c>
    </row>
    <row r="363" spans="1:7" ht="15">
      <c r="A363" s="84" t="s">
        <v>2182</v>
      </c>
      <c r="B363" s="84">
        <v>5</v>
      </c>
      <c r="C363" s="123">
        <v>0.004634344829137413</v>
      </c>
      <c r="D363" s="84" t="s">
        <v>2065</v>
      </c>
      <c r="E363" s="84" t="b">
        <v>0</v>
      </c>
      <c r="F363" s="84" t="b">
        <v>0</v>
      </c>
      <c r="G363" s="84" t="b">
        <v>0</v>
      </c>
    </row>
    <row r="364" spans="1:7" ht="15">
      <c r="A364" s="84" t="s">
        <v>2582</v>
      </c>
      <c r="B364" s="84">
        <v>5</v>
      </c>
      <c r="C364" s="123">
        <v>0.004634344829137413</v>
      </c>
      <c r="D364" s="84" t="s">
        <v>2065</v>
      </c>
      <c r="E364" s="84" t="b">
        <v>0</v>
      </c>
      <c r="F364" s="84" t="b">
        <v>0</v>
      </c>
      <c r="G364" s="84" t="b">
        <v>0</v>
      </c>
    </row>
    <row r="365" spans="1:7" ht="15">
      <c r="A365" s="84" t="s">
        <v>311</v>
      </c>
      <c r="B365" s="84">
        <v>5</v>
      </c>
      <c r="C365" s="123">
        <v>0.004634344829137413</v>
      </c>
      <c r="D365" s="84" t="s">
        <v>2065</v>
      </c>
      <c r="E365" s="84" t="b">
        <v>0</v>
      </c>
      <c r="F365" s="84" t="b">
        <v>0</v>
      </c>
      <c r="G365" s="84" t="b">
        <v>0</v>
      </c>
    </row>
    <row r="366" spans="1:7" ht="15">
      <c r="A366" s="84" t="s">
        <v>2550</v>
      </c>
      <c r="B366" s="84">
        <v>5</v>
      </c>
      <c r="C366" s="123">
        <v>0.0053773078218244735</v>
      </c>
      <c r="D366" s="84" t="s">
        <v>2065</v>
      </c>
      <c r="E366" s="84" t="b">
        <v>0</v>
      </c>
      <c r="F366" s="84" t="b">
        <v>0</v>
      </c>
      <c r="G366" s="84" t="b">
        <v>0</v>
      </c>
    </row>
    <row r="367" spans="1:7" ht="15">
      <c r="A367" s="84" t="s">
        <v>2539</v>
      </c>
      <c r="B367" s="84">
        <v>5</v>
      </c>
      <c r="C367" s="123">
        <v>0.004634344829137413</v>
      </c>
      <c r="D367" s="84" t="s">
        <v>2065</v>
      </c>
      <c r="E367" s="84" t="b">
        <v>0</v>
      </c>
      <c r="F367" s="84" t="b">
        <v>0</v>
      </c>
      <c r="G367" s="84" t="b">
        <v>0</v>
      </c>
    </row>
    <row r="368" spans="1:7" ht="15">
      <c r="A368" s="84" t="s">
        <v>2532</v>
      </c>
      <c r="B368" s="84">
        <v>5</v>
      </c>
      <c r="C368" s="123">
        <v>0.004634344829137413</v>
      </c>
      <c r="D368" s="84" t="s">
        <v>2065</v>
      </c>
      <c r="E368" s="84" t="b">
        <v>0</v>
      </c>
      <c r="F368" s="84" t="b">
        <v>0</v>
      </c>
      <c r="G368" s="84" t="b">
        <v>0</v>
      </c>
    </row>
    <row r="369" spans="1:7" ht="15">
      <c r="A369" s="84" t="s">
        <v>2575</v>
      </c>
      <c r="B369" s="84">
        <v>5</v>
      </c>
      <c r="C369" s="123">
        <v>0.004634344829137413</v>
      </c>
      <c r="D369" s="84" t="s">
        <v>2065</v>
      </c>
      <c r="E369" s="84" t="b">
        <v>0</v>
      </c>
      <c r="F369" s="84" t="b">
        <v>0</v>
      </c>
      <c r="G369" s="84" t="b">
        <v>0</v>
      </c>
    </row>
    <row r="370" spans="1:7" ht="15">
      <c r="A370" s="84" t="s">
        <v>2592</v>
      </c>
      <c r="B370" s="84">
        <v>5</v>
      </c>
      <c r="C370" s="123">
        <v>0.004634344829137413</v>
      </c>
      <c r="D370" s="84" t="s">
        <v>2065</v>
      </c>
      <c r="E370" s="84" t="b">
        <v>0</v>
      </c>
      <c r="F370" s="84" t="b">
        <v>0</v>
      </c>
      <c r="G370" s="84" t="b">
        <v>0</v>
      </c>
    </row>
    <row r="371" spans="1:7" ht="15">
      <c r="A371" s="84" t="s">
        <v>2204</v>
      </c>
      <c r="B371" s="84">
        <v>5</v>
      </c>
      <c r="C371" s="123">
        <v>0.004634344829137413</v>
      </c>
      <c r="D371" s="84" t="s">
        <v>2065</v>
      </c>
      <c r="E371" s="84" t="b">
        <v>0</v>
      </c>
      <c r="F371" s="84" t="b">
        <v>0</v>
      </c>
      <c r="G371" s="84" t="b">
        <v>0</v>
      </c>
    </row>
    <row r="372" spans="1:7" ht="15">
      <c r="A372" s="84" t="s">
        <v>2577</v>
      </c>
      <c r="B372" s="84">
        <v>5</v>
      </c>
      <c r="C372" s="123">
        <v>0.004634344829137413</v>
      </c>
      <c r="D372" s="84" t="s">
        <v>2065</v>
      </c>
      <c r="E372" s="84" t="b">
        <v>0</v>
      </c>
      <c r="F372" s="84" t="b">
        <v>0</v>
      </c>
      <c r="G372" s="84" t="b">
        <v>0</v>
      </c>
    </row>
    <row r="373" spans="1:7" ht="15">
      <c r="A373" s="84" t="s">
        <v>2583</v>
      </c>
      <c r="B373" s="84">
        <v>5</v>
      </c>
      <c r="C373" s="123">
        <v>0.004634344829137413</v>
      </c>
      <c r="D373" s="84" t="s">
        <v>2065</v>
      </c>
      <c r="E373" s="84" t="b">
        <v>0</v>
      </c>
      <c r="F373" s="84" t="b">
        <v>0</v>
      </c>
      <c r="G373" s="84" t="b">
        <v>0</v>
      </c>
    </row>
    <row r="374" spans="1:7" ht="15">
      <c r="A374" s="84" t="s">
        <v>2594</v>
      </c>
      <c r="B374" s="84">
        <v>5</v>
      </c>
      <c r="C374" s="123">
        <v>0.004634344829137413</v>
      </c>
      <c r="D374" s="84" t="s">
        <v>2065</v>
      </c>
      <c r="E374" s="84" t="b">
        <v>0</v>
      </c>
      <c r="F374" s="84" t="b">
        <v>0</v>
      </c>
      <c r="G374" s="84" t="b">
        <v>0</v>
      </c>
    </row>
    <row r="375" spans="1:7" ht="15">
      <c r="A375" s="84" t="s">
        <v>2585</v>
      </c>
      <c r="B375" s="84">
        <v>5</v>
      </c>
      <c r="C375" s="123">
        <v>0.004634344829137413</v>
      </c>
      <c r="D375" s="84" t="s">
        <v>2065</v>
      </c>
      <c r="E375" s="84" t="b">
        <v>0</v>
      </c>
      <c r="F375" s="84" t="b">
        <v>0</v>
      </c>
      <c r="G375" s="84" t="b">
        <v>0</v>
      </c>
    </row>
    <row r="376" spans="1:7" ht="15">
      <c r="A376" s="84" t="s">
        <v>2576</v>
      </c>
      <c r="B376" s="84">
        <v>5</v>
      </c>
      <c r="C376" s="123">
        <v>0.004634344829137413</v>
      </c>
      <c r="D376" s="84" t="s">
        <v>2065</v>
      </c>
      <c r="E376" s="84" t="b">
        <v>0</v>
      </c>
      <c r="F376" s="84" t="b">
        <v>0</v>
      </c>
      <c r="G376" s="84" t="b">
        <v>0</v>
      </c>
    </row>
    <row r="377" spans="1:7" ht="15">
      <c r="A377" s="84" t="s">
        <v>512</v>
      </c>
      <c r="B377" s="84">
        <v>5</v>
      </c>
      <c r="C377" s="123">
        <v>0.004634344829137413</v>
      </c>
      <c r="D377" s="84" t="s">
        <v>2065</v>
      </c>
      <c r="E377" s="84" t="b">
        <v>0</v>
      </c>
      <c r="F377" s="84" t="b">
        <v>0</v>
      </c>
      <c r="G377" s="84" t="b">
        <v>0</v>
      </c>
    </row>
    <row r="378" spans="1:7" ht="15">
      <c r="A378" s="84" t="s">
        <v>2586</v>
      </c>
      <c r="B378" s="84">
        <v>5</v>
      </c>
      <c r="C378" s="123">
        <v>0.004634344829137413</v>
      </c>
      <c r="D378" s="84" t="s">
        <v>2065</v>
      </c>
      <c r="E378" s="84" t="b">
        <v>0</v>
      </c>
      <c r="F378" s="84" t="b">
        <v>0</v>
      </c>
      <c r="G378" s="84" t="b">
        <v>0</v>
      </c>
    </row>
    <row r="379" spans="1:7" ht="15">
      <c r="A379" s="84" t="s">
        <v>2587</v>
      </c>
      <c r="B379" s="84">
        <v>5</v>
      </c>
      <c r="C379" s="123">
        <v>0.004634344829137413</v>
      </c>
      <c r="D379" s="84" t="s">
        <v>2065</v>
      </c>
      <c r="E379" s="84" t="b">
        <v>0</v>
      </c>
      <c r="F379" s="84" t="b">
        <v>0</v>
      </c>
      <c r="G379" s="84" t="b">
        <v>0</v>
      </c>
    </row>
    <row r="380" spans="1:7" ht="15">
      <c r="A380" s="84" t="s">
        <v>2589</v>
      </c>
      <c r="B380" s="84">
        <v>5</v>
      </c>
      <c r="C380" s="123">
        <v>0.004634344829137413</v>
      </c>
      <c r="D380" s="84" t="s">
        <v>2065</v>
      </c>
      <c r="E380" s="84" t="b">
        <v>0</v>
      </c>
      <c r="F380" s="84" t="b">
        <v>0</v>
      </c>
      <c r="G380" s="84" t="b">
        <v>0</v>
      </c>
    </row>
    <row r="381" spans="1:7" ht="15">
      <c r="A381" s="84" t="s">
        <v>2597</v>
      </c>
      <c r="B381" s="84">
        <v>4</v>
      </c>
      <c r="C381" s="123">
        <v>0.003967114210283959</v>
      </c>
      <c r="D381" s="84" t="s">
        <v>2065</v>
      </c>
      <c r="E381" s="84" t="b">
        <v>0</v>
      </c>
      <c r="F381" s="84" t="b">
        <v>0</v>
      </c>
      <c r="G381" s="84" t="b">
        <v>0</v>
      </c>
    </row>
    <row r="382" spans="1:7" ht="15">
      <c r="A382" s="84" t="s">
        <v>2178</v>
      </c>
      <c r="B382" s="84">
        <v>4</v>
      </c>
      <c r="C382" s="123">
        <v>0.003967114210283959</v>
      </c>
      <c r="D382" s="84" t="s">
        <v>2065</v>
      </c>
      <c r="E382" s="84" t="b">
        <v>0</v>
      </c>
      <c r="F382" s="84" t="b">
        <v>1</v>
      </c>
      <c r="G382" s="84" t="b">
        <v>0</v>
      </c>
    </row>
    <row r="383" spans="1:7" ht="15">
      <c r="A383" s="84" t="s">
        <v>2619</v>
      </c>
      <c r="B383" s="84">
        <v>4</v>
      </c>
      <c r="C383" s="123">
        <v>0.003967114210283959</v>
      </c>
      <c r="D383" s="84" t="s">
        <v>2065</v>
      </c>
      <c r="E383" s="84" t="b">
        <v>0</v>
      </c>
      <c r="F383" s="84" t="b">
        <v>0</v>
      </c>
      <c r="G383" s="84" t="b">
        <v>0</v>
      </c>
    </row>
    <row r="384" spans="1:7" ht="15">
      <c r="A384" s="84" t="s">
        <v>2620</v>
      </c>
      <c r="B384" s="84">
        <v>4</v>
      </c>
      <c r="C384" s="123">
        <v>0.003967114210283959</v>
      </c>
      <c r="D384" s="84" t="s">
        <v>2065</v>
      </c>
      <c r="E384" s="84" t="b">
        <v>0</v>
      </c>
      <c r="F384" s="84" t="b">
        <v>0</v>
      </c>
      <c r="G384" s="84" t="b">
        <v>0</v>
      </c>
    </row>
    <row r="385" spans="1:7" ht="15">
      <c r="A385" s="84" t="s">
        <v>2621</v>
      </c>
      <c r="B385" s="84">
        <v>4</v>
      </c>
      <c r="C385" s="123">
        <v>0.003967114210283959</v>
      </c>
      <c r="D385" s="84" t="s">
        <v>2065</v>
      </c>
      <c r="E385" s="84" t="b">
        <v>0</v>
      </c>
      <c r="F385" s="84" t="b">
        <v>0</v>
      </c>
      <c r="G385" s="84" t="b">
        <v>0</v>
      </c>
    </row>
    <row r="386" spans="1:7" ht="15">
      <c r="A386" s="84" t="s">
        <v>2584</v>
      </c>
      <c r="B386" s="84">
        <v>4</v>
      </c>
      <c r="C386" s="123">
        <v>0.003967114210283959</v>
      </c>
      <c r="D386" s="84" t="s">
        <v>2065</v>
      </c>
      <c r="E386" s="84" t="b">
        <v>0</v>
      </c>
      <c r="F386" s="84" t="b">
        <v>0</v>
      </c>
      <c r="G386" s="84" t="b">
        <v>0</v>
      </c>
    </row>
    <row r="387" spans="1:7" ht="15">
      <c r="A387" s="84" t="s">
        <v>2202</v>
      </c>
      <c r="B387" s="84">
        <v>4</v>
      </c>
      <c r="C387" s="123">
        <v>0.003967114210283959</v>
      </c>
      <c r="D387" s="84" t="s">
        <v>2065</v>
      </c>
      <c r="E387" s="84" t="b">
        <v>1</v>
      </c>
      <c r="F387" s="84" t="b">
        <v>0</v>
      </c>
      <c r="G387" s="84" t="b">
        <v>0</v>
      </c>
    </row>
    <row r="388" spans="1:7" ht="15">
      <c r="A388" s="84" t="s">
        <v>2561</v>
      </c>
      <c r="B388" s="84">
        <v>4</v>
      </c>
      <c r="C388" s="123">
        <v>0.003967114210283959</v>
      </c>
      <c r="D388" s="84" t="s">
        <v>2065</v>
      </c>
      <c r="E388" s="84" t="b">
        <v>0</v>
      </c>
      <c r="F388" s="84" t="b">
        <v>0</v>
      </c>
      <c r="G388" s="84" t="b">
        <v>0</v>
      </c>
    </row>
    <row r="389" spans="1:7" ht="15">
      <c r="A389" s="84" t="s">
        <v>2538</v>
      </c>
      <c r="B389" s="84">
        <v>4</v>
      </c>
      <c r="C389" s="123">
        <v>0.003967114210283959</v>
      </c>
      <c r="D389" s="84" t="s">
        <v>2065</v>
      </c>
      <c r="E389" s="84" t="b">
        <v>0</v>
      </c>
      <c r="F389" s="84" t="b">
        <v>0</v>
      </c>
      <c r="G389" s="84" t="b">
        <v>0</v>
      </c>
    </row>
    <row r="390" spans="1:7" ht="15">
      <c r="A390" s="84" t="s">
        <v>2625</v>
      </c>
      <c r="B390" s="84">
        <v>4</v>
      </c>
      <c r="C390" s="123">
        <v>0.004301846257459579</v>
      </c>
      <c r="D390" s="84" t="s">
        <v>2065</v>
      </c>
      <c r="E390" s="84" t="b">
        <v>0</v>
      </c>
      <c r="F390" s="84" t="b">
        <v>0</v>
      </c>
      <c r="G390" s="84" t="b">
        <v>0</v>
      </c>
    </row>
    <row r="391" spans="1:7" ht="15">
      <c r="A391" s="84" t="s">
        <v>2626</v>
      </c>
      <c r="B391" s="84">
        <v>4</v>
      </c>
      <c r="C391" s="123">
        <v>0.003967114210283959</v>
      </c>
      <c r="D391" s="84" t="s">
        <v>2065</v>
      </c>
      <c r="E391" s="84" t="b">
        <v>0</v>
      </c>
      <c r="F391" s="84" t="b">
        <v>0</v>
      </c>
      <c r="G391" s="84" t="b">
        <v>0</v>
      </c>
    </row>
    <row r="392" spans="1:7" ht="15">
      <c r="A392" s="84" t="s">
        <v>2618</v>
      </c>
      <c r="B392" s="84">
        <v>4</v>
      </c>
      <c r="C392" s="123">
        <v>0.003967114210283959</v>
      </c>
      <c r="D392" s="84" t="s">
        <v>2065</v>
      </c>
      <c r="E392" s="84" t="b">
        <v>0</v>
      </c>
      <c r="F392" s="84" t="b">
        <v>0</v>
      </c>
      <c r="G392" s="84" t="b">
        <v>0</v>
      </c>
    </row>
    <row r="393" spans="1:7" ht="15">
      <c r="A393" s="84" t="s">
        <v>2617</v>
      </c>
      <c r="B393" s="84">
        <v>4</v>
      </c>
      <c r="C393" s="123">
        <v>0.003967114210283959</v>
      </c>
      <c r="D393" s="84" t="s">
        <v>2065</v>
      </c>
      <c r="E393" s="84" t="b">
        <v>0</v>
      </c>
      <c r="F393" s="84" t="b">
        <v>0</v>
      </c>
      <c r="G393" s="84" t="b">
        <v>0</v>
      </c>
    </row>
    <row r="394" spans="1:7" ht="15">
      <c r="A394" s="84" t="s">
        <v>2206</v>
      </c>
      <c r="B394" s="84">
        <v>4</v>
      </c>
      <c r="C394" s="123">
        <v>0.003967114210283959</v>
      </c>
      <c r="D394" s="84" t="s">
        <v>2065</v>
      </c>
      <c r="E394" s="84" t="b">
        <v>0</v>
      </c>
      <c r="F394" s="84" t="b">
        <v>0</v>
      </c>
      <c r="G394" s="84" t="b">
        <v>0</v>
      </c>
    </row>
    <row r="395" spans="1:7" ht="15">
      <c r="A395" s="84" t="s">
        <v>2601</v>
      </c>
      <c r="B395" s="84">
        <v>4</v>
      </c>
      <c r="C395" s="123">
        <v>0.003967114210283959</v>
      </c>
      <c r="D395" s="84" t="s">
        <v>2065</v>
      </c>
      <c r="E395" s="84" t="b">
        <v>0</v>
      </c>
      <c r="F395" s="84" t="b">
        <v>0</v>
      </c>
      <c r="G395" s="84" t="b">
        <v>0</v>
      </c>
    </row>
    <row r="396" spans="1:7" ht="15">
      <c r="A396" s="84" t="s">
        <v>2547</v>
      </c>
      <c r="B396" s="84">
        <v>4</v>
      </c>
      <c r="C396" s="123">
        <v>0.003967114210283959</v>
      </c>
      <c r="D396" s="84" t="s">
        <v>2065</v>
      </c>
      <c r="E396" s="84" t="b">
        <v>1</v>
      </c>
      <c r="F396" s="84" t="b">
        <v>0</v>
      </c>
      <c r="G396" s="84" t="b">
        <v>0</v>
      </c>
    </row>
    <row r="397" spans="1:7" ht="15">
      <c r="A397" s="84" t="s">
        <v>2593</v>
      </c>
      <c r="B397" s="84">
        <v>4</v>
      </c>
      <c r="C397" s="123">
        <v>0.003967114210283959</v>
      </c>
      <c r="D397" s="84" t="s">
        <v>2065</v>
      </c>
      <c r="E397" s="84" t="b">
        <v>0</v>
      </c>
      <c r="F397" s="84" t="b">
        <v>0</v>
      </c>
      <c r="G397" s="84" t="b">
        <v>0</v>
      </c>
    </row>
    <row r="398" spans="1:7" ht="15">
      <c r="A398" s="84" t="s">
        <v>2598</v>
      </c>
      <c r="B398" s="84">
        <v>4</v>
      </c>
      <c r="C398" s="123">
        <v>0.003967114210283959</v>
      </c>
      <c r="D398" s="84" t="s">
        <v>2065</v>
      </c>
      <c r="E398" s="84" t="b">
        <v>0</v>
      </c>
      <c r="F398" s="84" t="b">
        <v>0</v>
      </c>
      <c r="G398" s="84" t="b">
        <v>0</v>
      </c>
    </row>
    <row r="399" spans="1:7" ht="15">
      <c r="A399" s="84" t="s">
        <v>2599</v>
      </c>
      <c r="B399" s="84">
        <v>4</v>
      </c>
      <c r="C399" s="123">
        <v>0.003967114210283959</v>
      </c>
      <c r="D399" s="84" t="s">
        <v>2065</v>
      </c>
      <c r="E399" s="84" t="b">
        <v>0</v>
      </c>
      <c r="F399" s="84" t="b">
        <v>0</v>
      </c>
      <c r="G399" s="84" t="b">
        <v>0</v>
      </c>
    </row>
    <row r="400" spans="1:7" ht="15">
      <c r="A400" s="84" t="s">
        <v>2590</v>
      </c>
      <c r="B400" s="84">
        <v>4</v>
      </c>
      <c r="C400" s="123">
        <v>0.003967114210283959</v>
      </c>
      <c r="D400" s="84" t="s">
        <v>2065</v>
      </c>
      <c r="E400" s="84" t="b">
        <v>0</v>
      </c>
      <c r="F400" s="84" t="b">
        <v>0</v>
      </c>
      <c r="G400" s="84" t="b">
        <v>0</v>
      </c>
    </row>
    <row r="401" spans="1:7" ht="15">
      <c r="A401" s="84" t="s">
        <v>2611</v>
      </c>
      <c r="B401" s="84">
        <v>4</v>
      </c>
      <c r="C401" s="123">
        <v>0.003967114210283959</v>
      </c>
      <c r="D401" s="84" t="s">
        <v>2065</v>
      </c>
      <c r="E401" s="84" t="b">
        <v>0</v>
      </c>
      <c r="F401" s="84" t="b">
        <v>0</v>
      </c>
      <c r="G401" s="84" t="b">
        <v>0</v>
      </c>
    </row>
    <row r="402" spans="1:7" ht="15">
      <c r="A402" s="84" t="s">
        <v>2612</v>
      </c>
      <c r="B402" s="84">
        <v>4</v>
      </c>
      <c r="C402" s="123">
        <v>0.003967114210283959</v>
      </c>
      <c r="D402" s="84" t="s">
        <v>2065</v>
      </c>
      <c r="E402" s="84" t="b">
        <v>0</v>
      </c>
      <c r="F402" s="84" t="b">
        <v>0</v>
      </c>
      <c r="G402" s="84" t="b">
        <v>0</v>
      </c>
    </row>
    <row r="403" spans="1:7" ht="15">
      <c r="A403" s="84" t="s">
        <v>2613</v>
      </c>
      <c r="B403" s="84">
        <v>4</v>
      </c>
      <c r="C403" s="123">
        <v>0.003967114210283959</v>
      </c>
      <c r="D403" s="84" t="s">
        <v>2065</v>
      </c>
      <c r="E403" s="84" t="b">
        <v>1</v>
      </c>
      <c r="F403" s="84" t="b">
        <v>0</v>
      </c>
      <c r="G403" s="84" t="b">
        <v>0</v>
      </c>
    </row>
    <row r="404" spans="1:7" ht="15">
      <c r="A404" s="84" t="s">
        <v>2614</v>
      </c>
      <c r="B404" s="84">
        <v>4</v>
      </c>
      <c r="C404" s="123">
        <v>0.003967114210283959</v>
      </c>
      <c r="D404" s="84" t="s">
        <v>2065</v>
      </c>
      <c r="E404" s="84" t="b">
        <v>0</v>
      </c>
      <c r="F404" s="84" t="b">
        <v>0</v>
      </c>
      <c r="G404" s="84" t="b">
        <v>0</v>
      </c>
    </row>
    <row r="405" spans="1:7" ht="15">
      <c r="A405" s="84" t="s">
        <v>2615</v>
      </c>
      <c r="B405" s="84">
        <v>4</v>
      </c>
      <c r="C405" s="123">
        <v>0.003967114210283959</v>
      </c>
      <c r="D405" s="84" t="s">
        <v>2065</v>
      </c>
      <c r="E405" s="84" t="b">
        <v>0</v>
      </c>
      <c r="F405" s="84" t="b">
        <v>0</v>
      </c>
      <c r="G405" s="84" t="b">
        <v>0</v>
      </c>
    </row>
    <row r="406" spans="1:7" ht="15">
      <c r="A406" s="84" t="s">
        <v>2604</v>
      </c>
      <c r="B406" s="84">
        <v>4</v>
      </c>
      <c r="C406" s="123">
        <v>0.003967114210283959</v>
      </c>
      <c r="D406" s="84" t="s">
        <v>2065</v>
      </c>
      <c r="E406" s="84" t="b">
        <v>0</v>
      </c>
      <c r="F406" s="84" t="b">
        <v>0</v>
      </c>
      <c r="G406" s="84" t="b">
        <v>0</v>
      </c>
    </row>
    <row r="407" spans="1:7" ht="15">
      <c r="A407" s="84" t="s">
        <v>2605</v>
      </c>
      <c r="B407" s="84">
        <v>4</v>
      </c>
      <c r="C407" s="123">
        <v>0.003967114210283959</v>
      </c>
      <c r="D407" s="84" t="s">
        <v>2065</v>
      </c>
      <c r="E407" s="84" t="b">
        <v>0</v>
      </c>
      <c r="F407" s="84" t="b">
        <v>0</v>
      </c>
      <c r="G407" s="84" t="b">
        <v>0</v>
      </c>
    </row>
    <row r="408" spans="1:7" ht="15">
      <c r="A408" s="84" t="s">
        <v>2606</v>
      </c>
      <c r="B408" s="84">
        <v>4</v>
      </c>
      <c r="C408" s="123">
        <v>0.003967114210283959</v>
      </c>
      <c r="D408" s="84" t="s">
        <v>2065</v>
      </c>
      <c r="E408" s="84" t="b">
        <v>0</v>
      </c>
      <c r="F408" s="84" t="b">
        <v>0</v>
      </c>
      <c r="G408" s="84" t="b">
        <v>0</v>
      </c>
    </row>
    <row r="409" spans="1:7" ht="15">
      <c r="A409" s="84" t="s">
        <v>2607</v>
      </c>
      <c r="B409" s="84">
        <v>4</v>
      </c>
      <c r="C409" s="123">
        <v>0.003967114210283959</v>
      </c>
      <c r="D409" s="84" t="s">
        <v>2065</v>
      </c>
      <c r="E409" s="84" t="b">
        <v>0</v>
      </c>
      <c r="F409" s="84" t="b">
        <v>0</v>
      </c>
      <c r="G409" s="84" t="b">
        <v>0</v>
      </c>
    </row>
    <row r="410" spans="1:7" ht="15">
      <c r="A410" s="84" t="s">
        <v>2588</v>
      </c>
      <c r="B410" s="84">
        <v>4</v>
      </c>
      <c r="C410" s="123">
        <v>0.003967114210283959</v>
      </c>
      <c r="D410" s="84" t="s">
        <v>2065</v>
      </c>
      <c r="E410" s="84" t="b">
        <v>0</v>
      </c>
      <c r="F410" s="84" t="b">
        <v>0</v>
      </c>
      <c r="G410" s="84" t="b">
        <v>0</v>
      </c>
    </row>
    <row r="411" spans="1:7" ht="15">
      <c r="A411" s="84" t="s">
        <v>2608</v>
      </c>
      <c r="B411" s="84">
        <v>4</v>
      </c>
      <c r="C411" s="123">
        <v>0.003967114210283959</v>
      </c>
      <c r="D411" s="84" t="s">
        <v>2065</v>
      </c>
      <c r="E411" s="84" t="b">
        <v>0</v>
      </c>
      <c r="F411" s="84" t="b">
        <v>0</v>
      </c>
      <c r="G411" s="84" t="b">
        <v>0</v>
      </c>
    </row>
    <row r="412" spans="1:7" ht="15">
      <c r="A412" s="84" t="s">
        <v>2609</v>
      </c>
      <c r="B412" s="84">
        <v>4</v>
      </c>
      <c r="C412" s="123">
        <v>0.003967114210283959</v>
      </c>
      <c r="D412" s="84" t="s">
        <v>2065</v>
      </c>
      <c r="E412" s="84" t="b">
        <v>0</v>
      </c>
      <c r="F412" s="84" t="b">
        <v>0</v>
      </c>
      <c r="G412" s="84" t="b">
        <v>0</v>
      </c>
    </row>
    <row r="413" spans="1:7" ht="15">
      <c r="A413" s="84" t="s">
        <v>2610</v>
      </c>
      <c r="B413" s="84">
        <v>4</v>
      </c>
      <c r="C413" s="123">
        <v>0.003967114210283959</v>
      </c>
      <c r="D413" s="84" t="s">
        <v>2065</v>
      </c>
      <c r="E413" s="84" t="b">
        <v>0</v>
      </c>
      <c r="F413" s="84" t="b">
        <v>1</v>
      </c>
      <c r="G413" s="84" t="b">
        <v>0</v>
      </c>
    </row>
    <row r="414" spans="1:7" ht="15">
      <c r="A414" s="84" t="s">
        <v>2628</v>
      </c>
      <c r="B414" s="84">
        <v>3</v>
      </c>
      <c r="C414" s="123">
        <v>0.0032263846930946838</v>
      </c>
      <c r="D414" s="84" t="s">
        <v>2065</v>
      </c>
      <c r="E414" s="84" t="b">
        <v>1</v>
      </c>
      <c r="F414" s="84" t="b">
        <v>0</v>
      </c>
      <c r="G414" s="84" t="b">
        <v>0</v>
      </c>
    </row>
    <row r="415" spans="1:7" ht="15">
      <c r="A415" s="84" t="s">
        <v>2629</v>
      </c>
      <c r="B415" s="84">
        <v>3</v>
      </c>
      <c r="C415" s="123">
        <v>0.0032263846930946838</v>
      </c>
      <c r="D415" s="84" t="s">
        <v>2065</v>
      </c>
      <c r="E415" s="84" t="b">
        <v>0</v>
      </c>
      <c r="F415" s="84" t="b">
        <v>0</v>
      </c>
      <c r="G415" s="84" t="b">
        <v>0</v>
      </c>
    </row>
    <row r="416" spans="1:7" ht="15">
      <c r="A416" s="84" t="s">
        <v>2630</v>
      </c>
      <c r="B416" s="84">
        <v>3</v>
      </c>
      <c r="C416" s="123">
        <v>0.0032263846930946838</v>
      </c>
      <c r="D416" s="84" t="s">
        <v>2065</v>
      </c>
      <c r="E416" s="84" t="b">
        <v>0</v>
      </c>
      <c r="F416" s="84" t="b">
        <v>0</v>
      </c>
      <c r="G416" s="84" t="b">
        <v>0</v>
      </c>
    </row>
    <row r="417" spans="1:7" ht="15">
      <c r="A417" s="84" t="s">
        <v>2631</v>
      </c>
      <c r="B417" s="84">
        <v>3</v>
      </c>
      <c r="C417" s="123">
        <v>0.0032263846930946838</v>
      </c>
      <c r="D417" s="84" t="s">
        <v>2065</v>
      </c>
      <c r="E417" s="84" t="b">
        <v>0</v>
      </c>
      <c r="F417" s="84" t="b">
        <v>0</v>
      </c>
      <c r="G417" s="84" t="b">
        <v>0</v>
      </c>
    </row>
    <row r="418" spans="1:7" ht="15">
      <c r="A418" s="84" t="s">
        <v>2179</v>
      </c>
      <c r="B418" s="84">
        <v>3</v>
      </c>
      <c r="C418" s="123">
        <v>0.0032263846930946838</v>
      </c>
      <c r="D418" s="84" t="s">
        <v>2065</v>
      </c>
      <c r="E418" s="84" t="b">
        <v>0</v>
      </c>
      <c r="F418" s="84" t="b">
        <v>0</v>
      </c>
      <c r="G418" s="84" t="b">
        <v>0</v>
      </c>
    </row>
    <row r="419" spans="1:7" ht="15">
      <c r="A419" s="84" t="s">
        <v>2180</v>
      </c>
      <c r="B419" s="84">
        <v>3</v>
      </c>
      <c r="C419" s="123">
        <v>0.0032263846930946838</v>
      </c>
      <c r="D419" s="84" t="s">
        <v>2065</v>
      </c>
      <c r="E419" s="84" t="b">
        <v>0</v>
      </c>
      <c r="F419" s="84" t="b">
        <v>0</v>
      </c>
      <c r="G419" s="84" t="b">
        <v>0</v>
      </c>
    </row>
    <row r="420" spans="1:7" ht="15">
      <c r="A420" s="84" t="s">
        <v>2181</v>
      </c>
      <c r="B420" s="84">
        <v>3</v>
      </c>
      <c r="C420" s="123">
        <v>0.0032263846930946838</v>
      </c>
      <c r="D420" s="84" t="s">
        <v>2065</v>
      </c>
      <c r="E420" s="84" t="b">
        <v>0</v>
      </c>
      <c r="F420" s="84" t="b">
        <v>0</v>
      </c>
      <c r="G420" s="84" t="b">
        <v>0</v>
      </c>
    </row>
    <row r="421" spans="1:7" ht="15">
      <c r="A421" s="84" t="s">
        <v>2518</v>
      </c>
      <c r="B421" s="84">
        <v>3</v>
      </c>
      <c r="C421" s="123">
        <v>0.0032263846930946838</v>
      </c>
      <c r="D421" s="84" t="s">
        <v>2065</v>
      </c>
      <c r="E421" s="84" t="b">
        <v>0</v>
      </c>
      <c r="F421" s="84" t="b">
        <v>0</v>
      </c>
      <c r="G421" s="84" t="b">
        <v>0</v>
      </c>
    </row>
    <row r="422" spans="1:7" ht="15">
      <c r="A422" s="84" t="s">
        <v>2519</v>
      </c>
      <c r="B422" s="84">
        <v>3</v>
      </c>
      <c r="C422" s="123">
        <v>0.0032263846930946838</v>
      </c>
      <c r="D422" s="84" t="s">
        <v>2065</v>
      </c>
      <c r="E422" s="84" t="b">
        <v>0</v>
      </c>
      <c r="F422" s="84" t="b">
        <v>0</v>
      </c>
      <c r="G422" s="84" t="b">
        <v>0</v>
      </c>
    </row>
    <row r="423" spans="1:7" ht="15">
      <c r="A423" s="84" t="s">
        <v>2654</v>
      </c>
      <c r="B423" s="84">
        <v>3</v>
      </c>
      <c r="C423" s="123">
        <v>0.0032263846930946838</v>
      </c>
      <c r="D423" s="84" t="s">
        <v>2065</v>
      </c>
      <c r="E423" s="84" t="b">
        <v>0</v>
      </c>
      <c r="F423" s="84" t="b">
        <v>0</v>
      </c>
      <c r="G423" s="84" t="b">
        <v>0</v>
      </c>
    </row>
    <row r="424" spans="1:7" ht="15">
      <c r="A424" s="84" t="s">
        <v>2655</v>
      </c>
      <c r="B424" s="84">
        <v>3</v>
      </c>
      <c r="C424" s="123">
        <v>0.0035802184353365078</v>
      </c>
      <c r="D424" s="84" t="s">
        <v>2065</v>
      </c>
      <c r="E424" s="84" t="b">
        <v>0</v>
      </c>
      <c r="F424" s="84" t="b">
        <v>0</v>
      </c>
      <c r="G424" s="84" t="b">
        <v>0</v>
      </c>
    </row>
    <row r="425" spans="1:7" ht="15">
      <c r="A425" s="84" t="s">
        <v>2650</v>
      </c>
      <c r="B425" s="84">
        <v>3</v>
      </c>
      <c r="C425" s="123">
        <v>0.0032263846930946838</v>
      </c>
      <c r="D425" s="84" t="s">
        <v>2065</v>
      </c>
      <c r="E425" s="84" t="b">
        <v>0</v>
      </c>
      <c r="F425" s="84" t="b">
        <v>0</v>
      </c>
      <c r="G425" s="84" t="b">
        <v>0</v>
      </c>
    </row>
    <row r="426" spans="1:7" ht="15">
      <c r="A426" s="84" t="s">
        <v>2208</v>
      </c>
      <c r="B426" s="84">
        <v>3</v>
      </c>
      <c r="C426" s="123">
        <v>0.0032263846930946838</v>
      </c>
      <c r="D426" s="84" t="s">
        <v>2065</v>
      </c>
      <c r="E426" s="84" t="b">
        <v>0</v>
      </c>
      <c r="F426" s="84" t="b">
        <v>0</v>
      </c>
      <c r="G426" s="84" t="b">
        <v>0</v>
      </c>
    </row>
    <row r="427" spans="1:7" ht="15">
      <c r="A427" s="84" t="s">
        <v>2219</v>
      </c>
      <c r="B427" s="84">
        <v>3</v>
      </c>
      <c r="C427" s="123">
        <v>0.0035802184353365078</v>
      </c>
      <c r="D427" s="84" t="s">
        <v>2065</v>
      </c>
      <c r="E427" s="84" t="b">
        <v>0</v>
      </c>
      <c r="F427" s="84" t="b">
        <v>0</v>
      </c>
      <c r="G427" s="84" t="b">
        <v>0</v>
      </c>
    </row>
    <row r="428" spans="1:7" ht="15">
      <c r="A428" s="84" t="s">
        <v>2662</v>
      </c>
      <c r="B428" s="84">
        <v>3</v>
      </c>
      <c r="C428" s="123">
        <v>0.0035802184353365078</v>
      </c>
      <c r="D428" s="84" t="s">
        <v>2065</v>
      </c>
      <c r="E428" s="84" t="b">
        <v>0</v>
      </c>
      <c r="F428" s="84" t="b">
        <v>0</v>
      </c>
      <c r="G428" s="84" t="b">
        <v>0</v>
      </c>
    </row>
    <row r="429" spans="1:7" ht="15">
      <c r="A429" s="84" t="s">
        <v>2646</v>
      </c>
      <c r="B429" s="84">
        <v>3</v>
      </c>
      <c r="C429" s="123">
        <v>0.0032263846930946838</v>
      </c>
      <c r="D429" s="84" t="s">
        <v>2065</v>
      </c>
      <c r="E429" s="84" t="b">
        <v>0</v>
      </c>
      <c r="F429" s="84" t="b">
        <v>0</v>
      </c>
      <c r="G429" s="84" t="b">
        <v>0</v>
      </c>
    </row>
    <row r="430" spans="1:7" ht="15">
      <c r="A430" s="84" t="s">
        <v>2645</v>
      </c>
      <c r="B430" s="84">
        <v>3</v>
      </c>
      <c r="C430" s="123">
        <v>0.0035802184353365078</v>
      </c>
      <c r="D430" s="84" t="s">
        <v>2065</v>
      </c>
      <c r="E430" s="84" t="b">
        <v>0</v>
      </c>
      <c r="F430" s="84" t="b">
        <v>0</v>
      </c>
      <c r="G430" s="84" t="b">
        <v>0</v>
      </c>
    </row>
    <row r="431" spans="1:7" ht="15">
      <c r="A431" s="84" t="s">
        <v>2578</v>
      </c>
      <c r="B431" s="84">
        <v>3</v>
      </c>
      <c r="C431" s="123">
        <v>0.0032263846930946838</v>
      </c>
      <c r="D431" s="84" t="s">
        <v>2065</v>
      </c>
      <c r="E431" s="84" t="b">
        <v>0</v>
      </c>
      <c r="F431" s="84" t="b">
        <v>0</v>
      </c>
      <c r="G431" s="84" t="b">
        <v>0</v>
      </c>
    </row>
    <row r="432" spans="1:7" ht="15">
      <c r="A432" s="84" t="s">
        <v>2579</v>
      </c>
      <c r="B432" s="84">
        <v>3</v>
      </c>
      <c r="C432" s="123">
        <v>0.0032263846930946838</v>
      </c>
      <c r="D432" s="84" t="s">
        <v>2065</v>
      </c>
      <c r="E432" s="84" t="b">
        <v>0</v>
      </c>
      <c r="F432" s="84" t="b">
        <v>0</v>
      </c>
      <c r="G432" s="84" t="b">
        <v>0</v>
      </c>
    </row>
    <row r="433" spans="1:7" ht="15">
      <c r="A433" s="84" t="s">
        <v>2644</v>
      </c>
      <c r="B433" s="84">
        <v>3</v>
      </c>
      <c r="C433" s="123">
        <v>0.0032263846930946838</v>
      </c>
      <c r="D433" s="84" t="s">
        <v>2065</v>
      </c>
      <c r="E433" s="84" t="b">
        <v>0</v>
      </c>
      <c r="F433" s="84" t="b">
        <v>0</v>
      </c>
      <c r="G433" s="84" t="b">
        <v>0</v>
      </c>
    </row>
    <row r="434" spans="1:7" ht="15">
      <c r="A434" s="84" t="s">
        <v>2647</v>
      </c>
      <c r="B434" s="84">
        <v>3</v>
      </c>
      <c r="C434" s="123">
        <v>0.0032263846930946838</v>
      </c>
      <c r="D434" s="84" t="s">
        <v>2065</v>
      </c>
      <c r="E434" s="84" t="b">
        <v>0</v>
      </c>
      <c r="F434" s="84" t="b">
        <v>0</v>
      </c>
      <c r="G434" s="84" t="b">
        <v>0</v>
      </c>
    </row>
    <row r="435" spans="1:7" ht="15">
      <c r="A435" s="84" t="s">
        <v>2649</v>
      </c>
      <c r="B435" s="84">
        <v>3</v>
      </c>
      <c r="C435" s="123">
        <v>0.0032263846930946838</v>
      </c>
      <c r="D435" s="84" t="s">
        <v>2065</v>
      </c>
      <c r="E435" s="84" t="b">
        <v>1</v>
      </c>
      <c r="F435" s="84" t="b">
        <v>0</v>
      </c>
      <c r="G435" s="84" t="b">
        <v>0</v>
      </c>
    </row>
    <row r="436" spans="1:7" ht="15">
      <c r="A436" s="84" t="s">
        <v>2656</v>
      </c>
      <c r="B436" s="84">
        <v>3</v>
      </c>
      <c r="C436" s="123">
        <v>0.0032263846930946838</v>
      </c>
      <c r="D436" s="84" t="s">
        <v>2065</v>
      </c>
      <c r="E436" s="84" t="b">
        <v>0</v>
      </c>
      <c r="F436" s="84" t="b">
        <v>0</v>
      </c>
      <c r="G436" s="84" t="b">
        <v>0</v>
      </c>
    </row>
    <row r="437" spans="1:7" ht="15">
      <c r="A437" s="84" t="s">
        <v>2657</v>
      </c>
      <c r="B437" s="84">
        <v>3</v>
      </c>
      <c r="C437" s="123">
        <v>0.0032263846930946838</v>
      </c>
      <c r="D437" s="84" t="s">
        <v>2065</v>
      </c>
      <c r="E437" s="84" t="b">
        <v>0</v>
      </c>
      <c r="F437" s="84" t="b">
        <v>0</v>
      </c>
      <c r="G437" s="84" t="b">
        <v>0</v>
      </c>
    </row>
    <row r="438" spans="1:7" ht="15">
      <c r="A438" s="84" t="s">
        <v>2616</v>
      </c>
      <c r="B438" s="84">
        <v>3</v>
      </c>
      <c r="C438" s="123">
        <v>0.0032263846930946838</v>
      </c>
      <c r="D438" s="84" t="s">
        <v>2065</v>
      </c>
      <c r="E438" s="84" t="b">
        <v>0</v>
      </c>
      <c r="F438" s="84" t="b">
        <v>0</v>
      </c>
      <c r="G438" s="84" t="b">
        <v>0</v>
      </c>
    </row>
    <row r="439" spans="1:7" ht="15">
      <c r="A439" s="84" t="s">
        <v>2651</v>
      </c>
      <c r="B439" s="84">
        <v>3</v>
      </c>
      <c r="C439" s="123">
        <v>0.0032263846930946838</v>
      </c>
      <c r="D439" s="84" t="s">
        <v>2065</v>
      </c>
      <c r="E439" s="84" t="b">
        <v>0</v>
      </c>
      <c r="F439" s="84" t="b">
        <v>0</v>
      </c>
      <c r="G439" s="84" t="b">
        <v>0</v>
      </c>
    </row>
    <row r="440" spans="1:7" ht="15">
      <c r="A440" s="84" t="s">
        <v>2652</v>
      </c>
      <c r="B440" s="84">
        <v>3</v>
      </c>
      <c r="C440" s="123">
        <v>0.0032263846930946838</v>
      </c>
      <c r="D440" s="84" t="s">
        <v>2065</v>
      </c>
      <c r="E440" s="84" t="b">
        <v>0</v>
      </c>
      <c r="F440" s="84" t="b">
        <v>0</v>
      </c>
      <c r="G440" s="84" t="b">
        <v>0</v>
      </c>
    </row>
    <row r="441" spans="1:7" ht="15">
      <c r="A441" s="84" t="s">
        <v>2653</v>
      </c>
      <c r="B441" s="84">
        <v>3</v>
      </c>
      <c r="C441" s="123">
        <v>0.0032263846930946838</v>
      </c>
      <c r="D441" s="84" t="s">
        <v>2065</v>
      </c>
      <c r="E441" s="84" t="b">
        <v>0</v>
      </c>
      <c r="F441" s="84" t="b">
        <v>0</v>
      </c>
      <c r="G441" s="84" t="b">
        <v>0</v>
      </c>
    </row>
    <row r="442" spans="1:7" ht="15">
      <c r="A442" s="84" t="s">
        <v>2622</v>
      </c>
      <c r="B442" s="84">
        <v>3</v>
      </c>
      <c r="C442" s="123">
        <v>0.0032263846930946838</v>
      </c>
      <c r="D442" s="84" t="s">
        <v>2065</v>
      </c>
      <c r="E442" s="84" t="b">
        <v>0</v>
      </c>
      <c r="F442" s="84" t="b">
        <v>0</v>
      </c>
      <c r="G442" s="84" t="b">
        <v>0</v>
      </c>
    </row>
    <row r="443" spans="1:7" ht="15">
      <c r="A443" s="84" t="s">
        <v>2623</v>
      </c>
      <c r="B443" s="84">
        <v>3</v>
      </c>
      <c r="C443" s="123">
        <v>0.0032263846930946838</v>
      </c>
      <c r="D443" s="84" t="s">
        <v>2065</v>
      </c>
      <c r="E443" s="84" t="b">
        <v>0</v>
      </c>
      <c r="F443" s="84" t="b">
        <v>0</v>
      </c>
      <c r="G443" s="84" t="b">
        <v>0</v>
      </c>
    </row>
    <row r="444" spans="1:7" ht="15">
      <c r="A444" s="84" t="s">
        <v>2624</v>
      </c>
      <c r="B444" s="84">
        <v>3</v>
      </c>
      <c r="C444" s="123">
        <v>0.0032263846930946838</v>
      </c>
      <c r="D444" s="84" t="s">
        <v>2065</v>
      </c>
      <c r="E444" s="84" t="b">
        <v>0</v>
      </c>
      <c r="F444" s="84" t="b">
        <v>0</v>
      </c>
      <c r="G444" s="84" t="b">
        <v>0</v>
      </c>
    </row>
    <row r="445" spans="1:7" ht="15">
      <c r="A445" s="84" t="s">
        <v>2642</v>
      </c>
      <c r="B445" s="84">
        <v>3</v>
      </c>
      <c r="C445" s="123">
        <v>0.0032263846930946838</v>
      </c>
      <c r="D445" s="84" t="s">
        <v>2065</v>
      </c>
      <c r="E445" s="84" t="b">
        <v>0</v>
      </c>
      <c r="F445" s="84" t="b">
        <v>0</v>
      </c>
      <c r="G445" s="84" t="b">
        <v>0</v>
      </c>
    </row>
    <row r="446" spans="1:7" ht="15">
      <c r="A446" s="84" t="s">
        <v>2602</v>
      </c>
      <c r="B446" s="84">
        <v>3</v>
      </c>
      <c r="C446" s="123">
        <v>0.0032263846930946838</v>
      </c>
      <c r="D446" s="84" t="s">
        <v>2065</v>
      </c>
      <c r="E446" s="84" t="b">
        <v>0</v>
      </c>
      <c r="F446" s="84" t="b">
        <v>0</v>
      </c>
      <c r="G446" s="84" t="b">
        <v>0</v>
      </c>
    </row>
    <row r="447" spans="1:7" ht="15">
      <c r="A447" s="84" t="s">
        <v>2638</v>
      </c>
      <c r="B447" s="84">
        <v>3</v>
      </c>
      <c r="C447" s="123">
        <v>0.0032263846930946838</v>
      </c>
      <c r="D447" s="84" t="s">
        <v>2065</v>
      </c>
      <c r="E447" s="84" t="b">
        <v>0</v>
      </c>
      <c r="F447" s="84" t="b">
        <v>0</v>
      </c>
      <c r="G447" s="84" t="b">
        <v>0</v>
      </c>
    </row>
    <row r="448" spans="1:7" ht="15">
      <c r="A448" s="84" t="s">
        <v>2603</v>
      </c>
      <c r="B448" s="84">
        <v>3</v>
      </c>
      <c r="C448" s="123">
        <v>0.0032263846930946838</v>
      </c>
      <c r="D448" s="84" t="s">
        <v>2065</v>
      </c>
      <c r="E448" s="84" t="b">
        <v>0</v>
      </c>
      <c r="F448" s="84" t="b">
        <v>0</v>
      </c>
      <c r="G448" s="84" t="b">
        <v>0</v>
      </c>
    </row>
    <row r="449" spans="1:7" ht="15">
      <c r="A449" s="84" t="s">
        <v>2591</v>
      </c>
      <c r="B449" s="84">
        <v>3</v>
      </c>
      <c r="C449" s="123">
        <v>0.0032263846930946838</v>
      </c>
      <c r="D449" s="84" t="s">
        <v>2065</v>
      </c>
      <c r="E449" s="84" t="b">
        <v>1</v>
      </c>
      <c r="F449" s="84" t="b">
        <v>0</v>
      </c>
      <c r="G449" s="84" t="b">
        <v>0</v>
      </c>
    </row>
    <row r="450" spans="1:7" ht="15">
      <c r="A450" s="84" t="s">
        <v>341</v>
      </c>
      <c r="B450" s="84">
        <v>3</v>
      </c>
      <c r="C450" s="123">
        <v>0.0032263846930946838</v>
      </c>
      <c r="D450" s="84" t="s">
        <v>2065</v>
      </c>
      <c r="E450" s="84" t="b">
        <v>0</v>
      </c>
      <c r="F450" s="84" t="b">
        <v>0</v>
      </c>
      <c r="G450" s="84" t="b">
        <v>0</v>
      </c>
    </row>
    <row r="451" spans="1:7" ht="15">
      <c r="A451" s="84" t="s">
        <v>2643</v>
      </c>
      <c r="B451" s="84">
        <v>3</v>
      </c>
      <c r="C451" s="123">
        <v>0.0032263846930946838</v>
      </c>
      <c r="D451" s="84" t="s">
        <v>2065</v>
      </c>
      <c r="E451" s="84" t="b">
        <v>0</v>
      </c>
      <c r="F451" s="84" t="b">
        <v>0</v>
      </c>
      <c r="G451" s="84" t="b">
        <v>0</v>
      </c>
    </row>
    <row r="452" spans="1:7" ht="15">
      <c r="A452" s="84" t="s">
        <v>314</v>
      </c>
      <c r="B452" s="84">
        <v>3</v>
      </c>
      <c r="C452" s="123">
        <v>0.0032263846930946838</v>
      </c>
      <c r="D452" s="84" t="s">
        <v>2065</v>
      </c>
      <c r="E452" s="84" t="b">
        <v>0</v>
      </c>
      <c r="F452" s="84" t="b">
        <v>0</v>
      </c>
      <c r="G452" s="84" t="b">
        <v>0</v>
      </c>
    </row>
    <row r="453" spans="1:7" ht="15">
      <c r="A453" s="84" t="s">
        <v>2641</v>
      </c>
      <c r="B453" s="84">
        <v>3</v>
      </c>
      <c r="C453" s="123">
        <v>0.004185101212960047</v>
      </c>
      <c r="D453" s="84" t="s">
        <v>2065</v>
      </c>
      <c r="E453" s="84" t="b">
        <v>0</v>
      </c>
      <c r="F453" s="84" t="b">
        <v>0</v>
      </c>
      <c r="G453" s="84" t="b">
        <v>0</v>
      </c>
    </row>
    <row r="454" spans="1:7" ht="15">
      <c r="A454" s="84" t="s">
        <v>257</v>
      </c>
      <c r="B454" s="84">
        <v>3</v>
      </c>
      <c r="C454" s="123">
        <v>0.0032263846930946838</v>
      </c>
      <c r="D454" s="84" t="s">
        <v>2065</v>
      </c>
      <c r="E454" s="84" t="b">
        <v>0</v>
      </c>
      <c r="F454" s="84" t="b">
        <v>0</v>
      </c>
      <c r="G454" s="84" t="b">
        <v>0</v>
      </c>
    </row>
    <row r="455" spans="1:7" ht="15">
      <c r="A455" s="84" t="s">
        <v>2648</v>
      </c>
      <c r="B455" s="84">
        <v>3</v>
      </c>
      <c r="C455" s="123">
        <v>0.0032263846930946838</v>
      </c>
      <c r="D455" s="84" t="s">
        <v>2065</v>
      </c>
      <c r="E455" s="84" t="b">
        <v>0</v>
      </c>
      <c r="F455" s="84" t="b">
        <v>0</v>
      </c>
      <c r="G455" s="84" t="b">
        <v>0</v>
      </c>
    </row>
    <row r="456" spans="1:7" ht="15">
      <c r="A456" s="84" t="s">
        <v>2664</v>
      </c>
      <c r="B456" s="84">
        <v>2</v>
      </c>
      <c r="C456" s="123">
        <v>0.0023868122902243384</v>
      </c>
      <c r="D456" s="84" t="s">
        <v>2065</v>
      </c>
      <c r="E456" s="84" t="b">
        <v>0</v>
      </c>
      <c r="F456" s="84" t="b">
        <v>0</v>
      </c>
      <c r="G456" s="84" t="b">
        <v>0</v>
      </c>
    </row>
    <row r="457" spans="1:7" ht="15">
      <c r="A457" s="84" t="s">
        <v>2700</v>
      </c>
      <c r="B457" s="84">
        <v>2</v>
      </c>
      <c r="C457" s="123">
        <v>0.0023868122902243384</v>
      </c>
      <c r="D457" s="84" t="s">
        <v>2065</v>
      </c>
      <c r="E457" s="84" t="b">
        <v>0</v>
      </c>
      <c r="F457" s="84" t="b">
        <v>0</v>
      </c>
      <c r="G457" s="84" t="b">
        <v>0</v>
      </c>
    </row>
    <row r="458" spans="1:7" ht="15">
      <c r="A458" s="84" t="s">
        <v>2669</v>
      </c>
      <c r="B458" s="84">
        <v>2</v>
      </c>
      <c r="C458" s="123">
        <v>0.0023868122902243384</v>
      </c>
      <c r="D458" s="84" t="s">
        <v>2065</v>
      </c>
      <c r="E458" s="84" t="b">
        <v>0</v>
      </c>
      <c r="F458" s="84" t="b">
        <v>0</v>
      </c>
      <c r="G458" s="84" t="b">
        <v>0</v>
      </c>
    </row>
    <row r="459" spans="1:7" ht="15">
      <c r="A459" s="84" t="s">
        <v>2600</v>
      </c>
      <c r="B459" s="84">
        <v>2</v>
      </c>
      <c r="C459" s="123">
        <v>0.0023868122902243384</v>
      </c>
      <c r="D459" s="84" t="s">
        <v>2065</v>
      </c>
      <c r="E459" s="84" t="b">
        <v>1</v>
      </c>
      <c r="F459" s="84" t="b">
        <v>0</v>
      </c>
      <c r="G459" s="84" t="b">
        <v>0</v>
      </c>
    </row>
    <row r="460" spans="1:7" ht="15">
      <c r="A460" s="84" t="s">
        <v>1145</v>
      </c>
      <c r="B460" s="84">
        <v>2</v>
      </c>
      <c r="C460" s="123">
        <v>0.0023868122902243384</v>
      </c>
      <c r="D460" s="84" t="s">
        <v>2065</v>
      </c>
      <c r="E460" s="84" t="b">
        <v>0</v>
      </c>
      <c r="F460" s="84" t="b">
        <v>0</v>
      </c>
      <c r="G460" s="84" t="b">
        <v>0</v>
      </c>
    </row>
    <row r="461" spans="1:7" ht="15">
      <c r="A461" s="84" t="s">
        <v>2661</v>
      </c>
      <c r="B461" s="84">
        <v>2</v>
      </c>
      <c r="C461" s="123">
        <v>0.0023868122902243384</v>
      </c>
      <c r="D461" s="84" t="s">
        <v>2065</v>
      </c>
      <c r="E461" s="84" t="b">
        <v>0</v>
      </c>
      <c r="F461" s="84" t="b">
        <v>0</v>
      </c>
      <c r="G461" s="84" t="b">
        <v>0</v>
      </c>
    </row>
    <row r="462" spans="1:7" ht="15">
      <c r="A462" s="84" t="s">
        <v>2717</v>
      </c>
      <c r="B462" s="84">
        <v>2</v>
      </c>
      <c r="C462" s="123">
        <v>0.0023868122902243384</v>
      </c>
      <c r="D462" s="84" t="s">
        <v>2065</v>
      </c>
      <c r="E462" s="84" t="b">
        <v>0</v>
      </c>
      <c r="F462" s="84" t="b">
        <v>0</v>
      </c>
      <c r="G462" s="84" t="b">
        <v>0</v>
      </c>
    </row>
    <row r="463" spans="1:7" ht="15">
      <c r="A463" s="84" t="s">
        <v>2640</v>
      </c>
      <c r="B463" s="84">
        <v>2</v>
      </c>
      <c r="C463" s="123">
        <v>0.0023868122902243384</v>
      </c>
      <c r="D463" s="84" t="s">
        <v>2065</v>
      </c>
      <c r="E463" s="84" t="b">
        <v>0</v>
      </c>
      <c r="F463" s="84" t="b">
        <v>0</v>
      </c>
      <c r="G463" s="84" t="b">
        <v>0</v>
      </c>
    </row>
    <row r="464" spans="1:7" ht="15">
      <c r="A464" s="84" t="s">
        <v>2701</v>
      </c>
      <c r="B464" s="84">
        <v>2</v>
      </c>
      <c r="C464" s="123">
        <v>0.0023868122902243384</v>
      </c>
      <c r="D464" s="84" t="s">
        <v>2065</v>
      </c>
      <c r="E464" s="84" t="b">
        <v>0</v>
      </c>
      <c r="F464" s="84" t="b">
        <v>0</v>
      </c>
      <c r="G464" s="84" t="b">
        <v>0</v>
      </c>
    </row>
    <row r="465" spans="1:7" ht="15">
      <c r="A465" s="84" t="s">
        <v>2702</v>
      </c>
      <c r="B465" s="84">
        <v>2</v>
      </c>
      <c r="C465" s="123">
        <v>0.0023868122902243384</v>
      </c>
      <c r="D465" s="84" t="s">
        <v>2065</v>
      </c>
      <c r="E465" s="84" t="b">
        <v>0</v>
      </c>
      <c r="F465" s="84" t="b">
        <v>0</v>
      </c>
      <c r="G465" s="84" t="b">
        <v>0</v>
      </c>
    </row>
    <row r="466" spans="1:7" ht="15">
      <c r="A466" s="84" t="s">
        <v>2698</v>
      </c>
      <c r="B466" s="84">
        <v>2</v>
      </c>
      <c r="C466" s="123">
        <v>0.0023868122902243384</v>
      </c>
      <c r="D466" s="84" t="s">
        <v>2065</v>
      </c>
      <c r="E466" s="84" t="b">
        <v>0</v>
      </c>
      <c r="F466" s="84" t="b">
        <v>0</v>
      </c>
      <c r="G466" s="84" t="b">
        <v>0</v>
      </c>
    </row>
    <row r="467" spans="1:7" ht="15">
      <c r="A467" s="84" t="s">
        <v>2713</v>
      </c>
      <c r="B467" s="84">
        <v>2</v>
      </c>
      <c r="C467" s="123">
        <v>0.0023868122902243384</v>
      </c>
      <c r="D467" s="84" t="s">
        <v>2065</v>
      </c>
      <c r="E467" s="84" t="b">
        <v>0</v>
      </c>
      <c r="F467" s="84" t="b">
        <v>0</v>
      </c>
      <c r="G467" s="84" t="b">
        <v>0</v>
      </c>
    </row>
    <row r="468" spans="1:7" ht="15">
      <c r="A468" s="84" t="s">
        <v>2710</v>
      </c>
      <c r="B468" s="84">
        <v>2</v>
      </c>
      <c r="C468" s="123">
        <v>0.0023868122902243384</v>
      </c>
      <c r="D468" s="84" t="s">
        <v>2065</v>
      </c>
      <c r="E468" s="84" t="b">
        <v>0</v>
      </c>
      <c r="F468" s="84" t="b">
        <v>0</v>
      </c>
      <c r="G468" s="84" t="b">
        <v>0</v>
      </c>
    </row>
    <row r="469" spans="1:7" ht="15">
      <c r="A469" s="84" t="s">
        <v>2709</v>
      </c>
      <c r="B469" s="84">
        <v>2</v>
      </c>
      <c r="C469" s="123">
        <v>0.0023868122902243384</v>
      </c>
      <c r="D469" s="84" t="s">
        <v>2065</v>
      </c>
      <c r="E469" s="84" t="b">
        <v>0</v>
      </c>
      <c r="F469" s="84" t="b">
        <v>0</v>
      </c>
      <c r="G469" s="84" t="b">
        <v>0</v>
      </c>
    </row>
    <row r="470" spans="1:7" ht="15">
      <c r="A470" s="84" t="s">
        <v>2703</v>
      </c>
      <c r="B470" s="84">
        <v>2</v>
      </c>
      <c r="C470" s="123">
        <v>0.0023868122902243384</v>
      </c>
      <c r="D470" s="84" t="s">
        <v>2065</v>
      </c>
      <c r="E470" s="84" t="b">
        <v>0</v>
      </c>
      <c r="F470" s="84" t="b">
        <v>0</v>
      </c>
      <c r="G470" s="84" t="b">
        <v>0</v>
      </c>
    </row>
    <row r="471" spans="1:7" ht="15">
      <c r="A471" s="84" t="s">
        <v>2704</v>
      </c>
      <c r="B471" s="84">
        <v>2</v>
      </c>
      <c r="C471" s="123">
        <v>0.0023868122902243384</v>
      </c>
      <c r="D471" s="84" t="s">
        <v>2065</v>
      </c>
      <c r="E471" s="84" t="b">
        <v>0</v>
      </c>
      <c r="F471" s="84" t="b">
        <v>0</v>
      </c>
      <c r="G471" s="84" t="b">
        <v>0</v>
      </c>
    </row>
    <row r="472" spans="1:7" ht="15">
      <c r="A472" s="84" t="s">
        <v>2715</v>
      </c>
      <c r="B472" s="84">
        <v>2</v>
      </c>
      <c r="C472" s="123">
        <v>0.0023868122902243384</v>
      </c>
      <c r="D472" s="84" t="s">
        <v>2065</v>
      </c>
      <c r="E472" s="84" t="b">
        <v>0</v>
      </c>
      <c r="F472" s="84" t="b">
        <v>0</v>
      </c>
      <c r="G472" s="84" t="b">
        <v>0</v>
      </c>
    </row>
    <row r="473" spans="1:7" ht="15">
      <c r="A473" s="84" t="s">
        <v>2711</v>
      </c>
      <c r="B473" s="84">
        <v>2</v>
      </c>
      <c r="C473" s="123">
        <v>0.0023868122902243384</v>
      </c>
      <c r="D473" s="84" t="s">
        <v>2065</v>
      </c>
      <c r="E473" s="84" t="b">
        <v>0</v>
      </c>
      <c r="F473" s="84" t="b">
        <v>0</v>
      </c>
      <c r="G473" s="84" t="b">
        <v>0</v>
      </c>
    </row>
    <row r="474" spans="1:7" ht="15">
      <c r="A474" s="84" t="s">
        <v>2712</v>
      </c>
      <c r="B474" s="84">
        <v>2</v>
      </c>
      <c r="C474" s="123">
        <v>0.0023868122902243384</v>
      </c>
      <c r="D474" s="84" t="s">
        <v>2065</v>
      </c>
      <c r="E474" s="84" t="b">
        <v>0</v>
      </c>
      <c r="F474" s="84" t="b">
        <v>0</v>
      </c>
      <c r="G474" s="84" t="b">
        <v>0</v>
      </c>
    </row>
    <row r="475" spans="1:7" ht="15">
      <c r="A475" s="84" t="s">
        <v>2688</v>
      </c>
      <c r="B475" s="84">
        <v>2</v>
      </c>
      <c r="C475" s="123">
        <v>0.0023868122902243384</v>
      </c>
      <c r="D475" s="84" t="s">
        <v>2065</v>
      </c>
      <c r="E475" s="84" t="b">
        <v>0</v>
      </c>
      <c r="F475" s="84" t="b">
        <v>0</v>
      </c>
      <c r="G475" s="84" t="b">
        <v>0</v>
      </c>
    </row>
    <row r="476" spans="1:7" ht="15">
      <c r="A476" s="84" t="s">
        <v>2689</v>
      </c>
      <c r="B476" s="84">
        <v>2</v>
      </c>
      <c r="C476" s="123">
        <v>0.0023868122902243384</v>
      </c>
      <c r="D476" s="84" t="s">
        <v>2065</v>
      </c>
      <c r="E476" s="84" t="b">
        <v>0</v>
      </c>
      <c r="F476" s="84" t="b">
        <v>0</v>
      </c>
      <c r="G476" s="84" t="b">
        <v>0</v>
      </c>
    </row>
    <row r="477" spans="1:7" ht="15">
      <c r="A477" s="84" t="s">
        <v>2690</v>
      </c>
      <c r="B477" s="84">
        <v>2</v>
      </c>
      <c r="C477" s="123">
        <v>0.0023868122902243384</v>
      </c>
      <c r="D477" s="84" t="s">
        <v>2065</v>
      </c>
      <c r="E477" s="84" t="b">
        <v>0</v>
      </c>
      <c r="F477" s="84" t="b">
        <v>0</v>
      </c>
      <c r="G477" s="84" t="b">
        <v>0</v>
      </c>
    </row>
    <row r="478" spans="1:7" ht="15">
      <c r="A478" s="84" t="s">
        <v>2708</v>
      </c>
      <c r="B478" s="84">
        <v>2</v>
      </c>
      <c r="C478" s="123">
        <v>0.0023868122902243384</v>
      </c>
      <c r="D478" s="84" t="s">
        <v>2065</v>
      </c>
      <c r="E478" s="84" t="b">
        <v>0</v>
      </c>
      <c r="F478" s="84" t="b">
        <v>0</v>
      </c>
      <c r="G478" s="84" t="b">
        <v>0</v>
      </c>
    </row>
    <row r="479" spans="1:7" ht="15">
      <c r="A479" s="84" t="s">
        <v>2670</v>
      </c>
      <c r="B479" s="84">
        <v>2</v>
      </c>
      <c r="C479" s="123">
        <v>0.0023868122902243384</v>
      </c>
      <c r="D479" s="84" t="s">
        <v>2065</v>
      </c>
      <c r="E479" s="84" t="b">
        <v>0</v>
      </c>
      <c r="F479" s="84" t="b">
        <v>0</v>
      </c>
      <c r="G479" s="84" t="b">
        <v>0</v>
      </c>
    </row>
    <row r="480" spans="1:7" ht="15">
      <c r="A480" s="84" t="s">
        <v>2699</v>
      </c>
      <c r="B480" s="84">
        <v>2</v>
      </c>
      <c r="C480" s="123">
        <v>0.0023868122902243384</v>
      </c>
      <c r="D480" s="84" t="s">
        <v>2065</v>
      </c>
      <c r="E480" s="84" t="b">
        <v>0</v>
      </c>
      <c r="F480" s="84" t="b">
        <v>0</v>
      </c>
      <c r="G480" s="84" t="b">
        <v>0</v>
      </c>
    </row>
    <row r="481" spans="1:7" ht="15">
      <c r="A481" s="84" t="s">
        <v>2685</v>
      </c>
      <c r="B481" s="84">
        <v>2</v>
      </c>
      <c r="C481" s="123">
        <v>0.0023868122902243384</v>
      </c>
      <c r="D481" s="84" t="s">
        <v>2065</v>
      </c>
      <c r="E481" s="84" t="b">
        <v>0</v>
      </c>
      <c r="F481" s="84" t="b">
        <v>1</v>
      </c>
      <c r="G481" s="84" t="b">
        <v>0</v>
      </c>
    </row>
    <row r="482" spans="1:7" ht="15">
      <c r="A482" s="84" t="s">
        <v>2686</v>
      </c>
      <c r="B482" s="84">
        <v>2</v>
      </c>
      <c r="C482" s="123">
        <v>0.0023868122902243384</v>
      </c>
      <c r="D482" s="84" t="s">
        <v>2065</v>
      </c>
      <c r="E482" s="84" t="b">
        <v>0</v>
      </c>
      <c r="F482" s="84" t="b">
        <v>0</v>
      </c>
      <c r="G482" s="84" t="b">
        <v>0</v>
      </c>
    </row>
    <row r="483" spans="1:7" ht="15">
      <c r="A483" s="84" t="s">
        <v>2687</v>
      </c>
      <c r="B483" s="84">
        <v>2</v>
      </c>
      <c r="C483" s="123">
        <v>0.0023868122902243384</v>
      </c>
      <c r="D483" s="84" t="s">
        <v>2065</v>
      </c>
      <c r="E483" s="84" t="b">
        <v>0</v>
      </c>
      <c r="F483" s="84" t="b">
        <v>0</v>
      </c>
      <c r="G483" s="84" t="b">
        <v>0</v>
      </c>
    </row>
    <row r="484" spans="1:7" ht="15">
      <c r="A484" s="84" t="s">
        <v>2671</v>
      </c>
      <c r="B484" s="84">
        <v>2</v>
      </c>
      <c r="C484" s="123">
        <v>0.0023868122902243384</v>
      </c>
      <c r="D484" s="84" t="s">
        <v>2065</v>
      </c>
      <c r="E484" s="84" t="b">
        <v>0</v>
      </c>
      <c r="F484" s="84" t="b">
        <v>0</v>
      </c>
      <c r="G484" s="84" t="b">
        <v>0</v>
      </c>
    </row>
    <row r="485" spans="1:7" ht="15">
      <c r="A485" s="84" t="s">
        <v>2680</v>
      </c>
      <c r="B485" s="84">
        <v>2</v>
      </c>
      <c r="C485" s="123">
        <v>0.0023868122902243384</v>
      </c>
      <c r="D485" s="84" t="s">
        <v>2065</v>
      </c>
      <c r="E485" s="84" t="b">
        <v>0</v>
      </c>
      <c r="F485" s="84" t="b">
        <v>0</v>
      </c>
      <c r="G485" s="84" t="b">
        <v>0</v>
      </c>
    </row>
    <row r="486" spans="1:7" ht="15">
      <c r="A486" s="84" t="s">
        <v>337</v>
      </c>
      <c r="B486" s="84">
        <v>2</v>
      </c>
      <c r="C486" s="123">
        <v>0.0023868122902243384</v>
      </c>
      <c r="D486" s="84" t="s">
        <v>2065</v>
      </c>
      <c r="E486" s="84" t="b">
        <v>0</v>
      </c>
      <c r="F486" s="84" t="b">
        <v>0</v>
      </c>
      <c r="G486" s="84" t="b">
        <v>0</v>
      </c>
    </row>
    <row r="487" spans="1:7" ht="15">
      <c r="A487" s="84" t="s">
        <v>2566</v>
      </c>
      <c r="B487" s="84">
        <v>2</v>
      </c>
      <c r="C487" s="123">
        <v>0.0023868122902243384</v>
      </c>
      <c r="D487" s="84" t="s">
        <v>2065</v>
      </c>
      <c r="E487" s="84" t="b">
        <v>0</v>
      </c>
      <c r="F487" s="84" t="b">
        <v>0</v>
      </c>
      <c r="G487" s="84" t="b">
        <v>0</v>
      </c>
    </row>
    <row r="488" spans="1:7" ht="15">
      <c r="A488" s="84" t="s">
        <v>2567</v>
      </c>
      <c r="B488" s="84">
        <v>2</v>
      </c>
      <c r="C488" s="123">
        <v>0.0023868122902243384</v>
      </c>
      <c r="D488" s="84" t="s">
        <v>2065</v>
      </c>
      <c r="E488" s="84" t="b">
        <v>0</v>
      </c>
      <c r="F488" s="84" t="b">
        <v>0</v>
      </c>
      <c r="G488" s="84" t="b">
        <v>0</v>
      </c>
    </row>
    <row r="489" spans="1:7" ht="15">
      <c r="A489" s="84" t="s">
        <v>2568</v>
      </c>
      <c r="B489" s="84">
        <v>2</v>
      </c>
      <c r="C489" s="123">
        <v>0.0023868122902243384</v>
      </c>
      <c r="D489" s="84" t="s">
        <v>2065</v>
      </c>
      <c r="E489" s="84" t="b">
        <v>1</v>
      </c>
      <c r="F489" s="84" t="b">
        <v>0</v>
      </c>
      <c r="G489" s="84" t="b">
        <v>0</v>
      </c>
    </row>
    <row r="490" spans="1:7" ht="15">
      <c r="A490" s="84" t="s">
        <v>2569</v>
      </c>
      <c r="B490" s="84">
        <v>2</v>
      </c>
      <c r="C490" s="123">
        <v>0.0023868122902243384</v>
      </c>
      <c r="D490" s="84" t="s">
        <v>2065</v>
      </c>
      <c r="E490" s="84" t="b">
        <v>0</v>
      </c>
      <c r="F490" s="84" t="b">
        <v>0</v>
      </c>
      <c r="G490" s="84" t="b">
        <v>0</v>
      </c>
    </row>
    <row r="491" spans="1:7" ht="15">
      <c r="A491" s="84" t="s">
        <v>2691</v>
      </c>
      <c r="B491" s="84">
        <v>2</v>
      </c>
      <c r="C491" s="123">
        <v>0.0023868122902243384</v>
      </c>
      <c r="D491" s="84" t="s">
        <v>2065</v>
      </c>
      <c r="E491" s="84" t="b">
        <v>0</v>
      </c>
      <c r="F491" s="84" t="b">
        <v>0</v>
      </c>
      <c r="G491" s="84" t="b">
        <v>0</v>
      </c>
    </row>
    <row r="492" spans="1:7" ht="15">
      <c r="A492" s="84" t="s">
        <v>2692</v>
      </c>
      <c r="B492" s="84">
        <v>2</v>
      </c>
      <c r="C492" s="123">
        <v>0.0023868122902243384</v>
      </c>
      <c r="D492" s="84" t="s">
        <v>2065</v>
      </c>
      <c r="E492" s="84" t="b">
        <v>1</v>
      </c>
      <c r="F492" s="84" t="b">
        <v>0</v>
      </c>
      <c r="G492" s="84" t="b">
        <v>0</v>
      </c>
    </row>
    <row r="493" spans="1:7" ht="15">
      <c r="A493" s="84" t="s">
        <v>2693</v>
      </c>
      <c r="B493" s="84">
        <v>2</v>
      </c>
      <c r="C493" s="123">
        <v>0.0023868122902243384</v>
      </c>
      <c r="D493" s="84" t="s">
        <v>2065</v>
      </c>
      <c r="E493" s="84" t="b">
        <v>0</v>
      </c>
      <c r="F493" s="84" t="b">
        <v>0</v>
      </c>
      <c r="G493" s="84" t="b">
        <v>0</v>
      </c>
    </row>
    <row r="494" spans="1:7" ht="15">
      <c r="A494" s="84" t="s">
        <v>2694</v>
      </c>
      <c r="B494" s="84">
        <v>2</v>
      </c>
      <c r="C494" s="123">
        <v>0.0023868122902243384</v>
      </c>
      <c r="D494" s="84" t="s">
        <v>2065</v>
      </c>
      <c r="E494" s="84" t="b">
        <v>0</v>
      </c>
      <c r="F494" s="84" t="b">
        <v>0</v>
      </c>
      <c r="G494" s="84" t="b">
        <v>0</v>
      </c>
    </row>
    <row r="495" spans="1:7" ht="15">
      <c r="A495" s="84" t="s">
        <v>2695</v>
      </c>
      <c r="B495" s="84">
        <v>2</v>
      </c>
      <c r="C495" s="123">
        <v>0.0023868122902243384</v>
      </c>
      <c r="D495" s="84" t="s">
        <v>2065</v>
      </c>
      <c r="E495" s="84" t="b">
        <v>1</v>
      </c>
      <c r="F495" s="84" t="b">
        <v>0</v>
      </c>
      <c r="G495" s="84" t="b">
        <v>0</v>
      </c>
    </row>
    <row r="496" spans="1:7" ht="15">
      <c r="A496" s="84" t="s">
        <v>2696</v>
      </c>
      <c r="B496" s="84">
        <v>2</v>
      </c>
      <c r="C496" s="123">
        <v>0.0023868122902243384</v>
      </c>
      <c r="D496" s="84" t="s">
        <v>2065</v>
      </c>
      <c r="E496" s="84" t="b">
        <v>0</v>
      </c>
      <c r="F496" s="84" t="b">
        <v>0</v>
      </c>
      <c r="G496" s="84" t="b">
        <v>0</v>
      </c>
    </row>
    <row r="497" spans="1:7" ht="15">
      <c r="A497" s="84" t="s">
        <v>2697</v>
      </c>
      <c r="B497" s="84">
        <v>2</v>
      </c>
      <c r="C497" s="123">
        <v>0.0023868122902243384</v>
      </c>
      <c r="D497" s="84" t="s">
        <v>2065</v>
      </c>
      <c r="E497" s="84" t="b">
        <v>0</v>
      </c>
      <c r="F497" s="84" t="b">
        <v>0</v>
      </c>
      <c r="G497" s="84" t="b">
        <v>0</v>
      </c>
    </row>
    <row r="498" spans="1:7" ht="15">
      <c r="A498" s="84" t="s">
        <v>2205</v>
      </c>
      <c r="B498" s="84">
        <v>2</v>
      </c>
      <c r="C498" s="123">
        <v>0.0023868122902243384</v>
      </c>
      <c r="D498" s="84" t="s">
        <v>2065</v>
      </c>
      <c r="E498" s="84" t="b">
        <v>0</v>
      </c>
      <c r="F498" s="84" t="b">
        <v>0</v>
      </c>
      <c r="G498" s="84" t="b">
        <v>0</v>
      </c>
    </row>
    <row r="499" spans="1:7" ht="15">
      <c r="A499" s="84" t="s">
        <v>2207</v>
      </c>
      <c r="B499" s="84">
        <v>2</v>
      </c>
      <c r="C499" s="123">
        <v>0.0023868122902243384</v>
      </c>
      <c r="D499" s="84" t="s">
        <v>2065</v>
      </c>
      <c r="E499" s="84" t="b">
        <v>0</v>
      </c>
      <c r="F499" s="84" t="b">
        <v>0</v>
      </c>
      <c r="G499" s="84" t="b">
        <v>0</v>
      </c>
    </row>
    <row r="500" spans="1:7" ht="15">
      <c r="A500" s="84" t="s">
        <v>2209</v>
      </c>
      <c r="B500" s="84">
        <v>2</v>
      </c>
      <c r="C500" s="123">
        <v>0.0023868122902243384</v>
      </c>
      <c r="D500" s="84" t="s">
        <v>2065</v>
      </c>
      <c r="E500" s="84" t="b">
        <v>0</v>
      </c>
      <c r="F500" s="84" t="b">
        <v>0</v>
      </c>
      <c r="G500" s="84" t="b">
        <v>0</v>
      </c>
    </row>
    <row r="501" spans="1:7" ht="15">
      <c r="A501" s="84" t="s">
        <v>2681</v>
      </c>
      <c r="B501" s="84">
        <v>2</v>
      </c>
      <c r="C501" s="123">
        <v>0.0027900674753066983</v>
      </c>
      <c r="D501" s="84" t="s">
        <v>2065</v>
      </c>
      <c r="E501" s="84" t="b">
        <v>0</v>
      </c>
      <c r="F501" s="84" t="b">
        <v>0</v>
      </c>
      <c r="G501" s="84" t="b">
        <v>0</v>
      </c>
    </row>
    <row r="502" spans="1:7" ht="15">
      <c r="A502" s="84" t="s">
        <v>2684</v>
      </c>
      <c r="B502" s="84">
        <v>2</v>
      </c>
      <c r="C502" s="123">
        <v>0.0027900674753066983</v>
      </c>
      <c r="D502" s="84" t="s">
        <v>2065</v>
      </c>
      <c r="E502" s="84" t="b">
        <v>0</v>
      </c>
      <c r="F502" s="84" t="b">
        <v>0</v>
      </c>
      <c r="G502" s="84" t="b">
        <v>0</v>
      </c>
    </row>
    <row r="503" spans="1:7" ht="15">
      <c r="A503" s="84" t="s">
        <v>2683</v>
      </c>
      <c r="B503" s="84">
        <v>2</v>
      </c>
      <c r="C503" s="123">
        <v>0.0023868122902243384</v>
      </c>
      <c r="D503" s="84" t="s">
        <v>2065</v>
      </c>
      <c r="E503" s="84" t="b">
        <v>0</v>
      </c>
      <c r="F503" s="84" t="b">
        <v>0</v>
      </c>
      <c r="G503" s="84" t="b">
        <v>0</v>
      </c>
    </row>
    <row r="504" spans="1:7" ht="15">
      <c r="A504" s="84" t="s">
        <v>2660</v>
      </c>
      <c r="B504" s="84">
        <v>2</v>
      </c>
      <c r="C504" s="123">
        <v>0.0023868122902243384</v>
      </c>
      <c r="D504" s="84" t="s">
        <v>2065</v>
      </c>
      <c r="E504" s="84" t="b">
        <v>0</v>
      </c>
      <c r="F504" s="84" t="b">
        <v>0</v>
      </c>
      <c r="G504" s="84" t="b">
        <v>0</v>
      </c>
    </row>
    <row r="505" spans="1:7" ht="15">
      <c r="A505" s="84" t="s">
        <v>2172</v>
      </c>
      <c r="B505" s="84">
        <v>27</v>
      </c>
      <c r="C505" s="123">
        <v>0.003570671228723205</v>
      </c>
      <c r="D505" s="84" t="s">
        <v>2066</v>
      </c>
      <c r="E505" s="84" t="b">
        <v>0</v>
      </c>
      <c r="F505" s="84" t="b">
        <v>0</v>
      </c>
      <c r="G505" s="84" t="b">
        <v>0</v>
      </c>
    </row>
    <row r="506" spans="1:7" ht="15">
      <c r="A506" s="84" t="s">
        <v>311</v>
      </c>
      <c r="B506" s="84">
        <v>16</v>
      </c>
      <c r="C506" s="123">
        <v>0.012624336280404052</v>
      </c>
      <c r="D506" s="84" t="s">
        <v>2066</v>
      </c>
      <c r="E506" s="84" t="b">
        <v>0</v>
      </c>
      <c r="F506" s="84" t="b">
        <v>0</v>
      </c>
      <c r="G506" s="84" t="b">
        <v>0</v>
      </c>
    </row>
    <row r="507" spans="1:7" ht="15">
      <c r="A507" s="84" t="s">
        <v>2188</v>
      </c>
      <c r="B507" s="84">
        <v>14</v>
      </c>
      <c r="C507" s="123">
        <v>0.013392789209768618</v>
      </c>
      <c r="D507" s="84" t="s">
        <v>2066</v>
      </c>
      <c r="E507" s="84" t="b">
        <v>0</v>
      </c>
      <c r="F507" s="84" t="b">
        <v>0</v>
      </c>
      <c r="G507" s="84" t="b">
        <v>0</v>
      </c>
    </row>
    <row r="508" spans="1:7" ht="15">
      <c r="A508" s="84" t="s">
        <v>2192</v>
      </c>
      <c r="B508" s="84">
        <v>14</v>
      </c>
      <c r="C508" s="123">
        <v>0.013392789209768618</v>
      </c>
      <c r="D508" s="84" t="s">
        <v>2066</v>
      </c>
      <c r="E508" s="84" t="b">
        <v>0</v>
      </c>
      <c r="F508" s="84" t="b">
        <v>0</v>
      </c>
      <c r="G508" s="84" t="b">
        <v>0</v>
      </c>
    </row>
    <row r="509" spans="1:7" ht="15">
      <c r="A509" s="84" t="s">
        <v>312</v>
      </c>
      <c r="B509" s="84">
        <v>12</v>
      </c>
      <c r="C509" s="123">
        <v>0.013801387584001302</v>
      </c>
      <c r="D509" s="84" t="s">
        <v>2066</v>
      </c>
      <c r="E509" s="84" t="b">
        <v>0</v>
      </c>
      <c r="F509" s="84" t="b">
        <v>0</v>
      </c>
      <c r="G509" s="84" t="b">
        <v>0</v>
      </c>
    </row>
    <row r="510" spans="1:7" ht="15">
      <c r="A510" s="84" t="s">
        <v>336</v>
      </c>
      <c r="B510" s="84">
        <v>9</v>
      </c>
      <c r="C510" s="123">
        <v>0.013600892218274678</v>
      </c>
      <c r="D510" s="84" t="s">
        <v>2066</v>
      </c>
      <c r="E510" s="84" t="b">
        <v>0</v>
      </c>
      <c r="F510" s="84" t="b">
        <v>0</v>
      </c>
      <c r="G510" s="84" t="b">
        <v>0</v>
      </c>
    </row>
    <row r="511" spans="1:7" ht="15">
      <c r="A511" s="84" t="s">
        <v>2186</v>
      </c>
      <c r="B511" s="84">
        <v>9</v>
      </c>
      <c r="C511" s="123">
        <v>0.013600892218274678</v>
      </c>
      <c r="D511" s="84" t="s">
        <v>2066</v>
      </c>
      <c r="E511" s="84" t="b">
        <v>0</v>
      </c>
      <c r="F511" s="84" t="b">
        <v>0</v>
      </c>
      <c r="G511" s="84" t="b">
        <v>0</v>
      </c>
    </row>
    <row r="512" spans="1:7" ht="15">
      <c r="A512" s="84" t="s">
        <v>2185</v>
      </c>
      <c r="B512" s="84">
        <v>9</v>
      </c>
      <c r="C512" s="123">
        <v>0.013600892218274678</v>
      </c>
      <c r="D512" s="84" t="s">
        <v>2066</v>
      </c>
      <c r="E512" s="84" t="b">
        <v>0</v>
      </c>
      <c r="F512" s="84" t="b">
        <v>0</v>
      </c>
      <c r="G512" s="84" t="b">
        <v>0</v>
      </c>
    </row>
    <row r="513" spans="1:7" ht="15">
      <c r="A513" s="84" t="s">
        <v>2189</v>
      </c>
      <c r="B513" s="84">
        <v>8</v>
      </c>
      <c r="C513" s="123">
        <v>0.013272399253820089</v>
      </c>
      <c r="D513" s="84" t="s">
        <v>2066</v>
      </c>
      <c r="E513" s="84" t="b">
        <v>0</v>
      </c>
      <c r="F513" s="84" t="b">
        <v>0</v>
      </c>
      <c r="G513" s="84" t="b">
        <v>0</v>
      </c>
    </row>
    <row r="514" spans="1:7" ht="15">
      <c r="A514" s="84" t="s">
        <v>2193</v>
      </c>
      <c r="B514" s="84">
        <v>7</v>
      </c>
      <c r="C514" s="123">
        <v>0.012786596829300112</v>
      </c>
      <c r="D514" s="84" t="s">
        <v>2066</v>
      </c>
      <c r="E514" s="84" t="b">
        <v>0</v>
      </c>
      <c r="F514" s="84" t="b">
        <v>0</v>
      </c>
      <c r="G514" s="84" t="b">
        <v>0</v>
      </c>
    </row>
    <row r="515" spans="1:7" ht="15">
      <c r="A515" s="84" t="s">
        <v>2539</v>
      </c>
      <c r="B515" s="84">
        <v>6</v>
      </c>
      <c r="C515" s="123">
        <v>0.012120867127214198</v>
      </c>
      <c r="D515" s="84" t="s">
        <v>2066</v>
      </c>
      <c r="E515" s="84" t="b">
        <v>0</v>
      </c>
      <c r="F515" s="84" t="b">
        <v>0</v>
      </c>
      <c r="G515" s="84" t="b">
        <v>0</v>
      </c>
    </row>
    <row r="516" spans="1:7" ht="15">
      <c r="A516" s="84" t="s">
        <v>2532</v>
      </c>
      <c r="B516" s="84">
        <v>6</v>
      </c>
      <c r="C516" s="123">
        <v>0.012120867127214198</v>
      </c>
      <c r="D516" s="84" t="s">
        <v>2066</v>
      </c>
      <c r="E516" s="84" t="b">
        <v>0</v>
      </c>
      <c r="F516" s="84" t="b">
        <v>0</v>
      </c>
      <c r="G516" s="84" t="b">
        <v>0</v>
      </c>
    </row>
    <row r="517" spans="1:7" ht="15">
      <c r="A517" s="84" t="s">
        <v>2538</v>
      </c>
      <c r="B517" s="84">
        <v>6</v>
      </c>
      <c r="C517" s="123">
        <v>0.012120867127214198</v>
      </c>
      <c r="D517" s="84" t="s">
        <v>2066</v>
      </c>
      <c r="E517" s="84" t="b">
        <v>0</v>
      </c>
      <c r="F517" s="84" t="b">
        <v>0</v>
      </c>
      <c r="G517" s="84" t="b">
        <v>0</v>
      </c>
    </row>
    <row r="518" spans="1:7" ht="15">
      <c r="A518" s="84" t="s">
        <v>2531</v>
      </c>
      <c r="B518" s="84">
        <v>6</v>
      </c>
      <c r="C518" s="123">
        <v>0.012120867127214198</v>
      </c>
      <c r="D518" s="84" t="s">
        <v>2066</v>
      </c>
      <c r="E518" s="84" t="b">
        <v>0</v>
      </c>
      <c r="F518" s="84" t="b">
        <v>1</v>
      </c>
      <c r="G518" s="84" t="b">
        <v>0</v>
      </c>
    </row>
    <row r="519" spans="1:7" ht="15">
      <c r="A519" s="84" t="s">
        <v>2190</v>
      </c>
      <c r="B519" s="84">
        <v>5</v>
      </c>
      <c r="C519" s="123">
        <v>0.01124496026565959</v>
      </c>
      <c r="D519" s="84" t="s">
        <v>2066</v>
      </c>
      <c r="E519" s="84" t="b">
        <v>0</v>
      </c>
      <c r="F519" s="84" t="b">
        <v>0</v>
      </c>
      <c r="G519" s="84" t="b">
        <v>0</v>
      </c>
    </row>
    <row r="520" spans="1:7" ht="15">
      <c r="A520" s="84" t="s">
        <v>2547</v>
      </c>
      <c r="B520" s="84">
        <v>5</v>
      </c>
      <c r="C520" s="123">
        <v>0.01124496026565959</v>
      </c>
      <c r="D520" s="84" t="s">
        <v>2066</v>
      </c>
      <c r="E520" s="84" t="b">
        <v>1</v>
      </c>
      <c r="F520" s="84" t="b">
        <v>0</v>
      </c>
      <c r="G520" s="84" t="b">
        <v>0</v>
      </c>
    </row>
    <row r="521" spans="1:7" ht="15">
      <c r="A521" s="84" t="s">
        <v>2580</v>
      </c>
      <c r="B521" s="84">
        <v>5</v>
      </c>
      <c r="C521" s="123">
        <v>0.01124496026565959</v>
      </c>
      <c r="D521" s="84" t="s">
        <v>2066</v>
      </c>
      <c r="E521" s="84" t="b">
        <v>0</v>
      </c>
      <c r="F521" s="84" t="b">
        <v>0</v>
      </c>
      <c r="G521" s="84" t="b">
        <v>0</v>
      </c>
    </row>
    <row r="522" spans="1:7" ht="15">
      <c r="A522" s="84" t="s">
        <v>2204</v>
      </c>
      <c r="B522" s="84">
        <v>5</v>
      </c>
      <c r="C522" s="123">
        <v>0.01124496026565959</v>
      </c>
      <c r="D522" s="84" t="s">
        <v>2066</v>
      </c>
      <c r="E522" s="84" t="b">
        <v>0</v>
      </c>
      <c r="F522" s="84" t="b">
        <v>0</v>
      </c>
      <c r="G522" s="84" t="b">
        <v>0</v>
      </c>
    </row>
    <row r="523" spans="1:7" ht="15">
      <c r="A523" s="84" t="s">
        <v>2534</v>
      </c>
      <c r="B523" s="84">
        <v>5</v>
      </c>
      <c r="C523" s="123">
        <v>0.01124496026565959</v>
      </c>
      <c r="D523" s="84" t="s">
        <v>2066</v>
      </c>
      <c r="E523" s="84" t="b">
        <v>0</v>
      </c>
      <c r="F523" s="84" t="b">
        <v>0</v>
      </c>
      <c r="G523" s="84" t="b">
        <v>0</v>
      </c>
    </row>
    <row r="524" spans="1:7" ht="15">
      <c r="A524" s="84" t="s">
        <v>2540</v>
      </c>
      <c r="B524" s="84">
        <v>5</v>
      </c>
      <c r="C524" s="123">
        <v>0.01124496026565959</v>
      </c>
      <c r="D524" s="84" t="s">
        <v>2066</v>
      </c>
      <c r="E524" s="84" t="b">
        <v>0</v>
      </c>
      <c r="F524" s="84" t="b">
        <v>0</v>
      </c>
      <c r="G524" s="84" t="b">
        <v>0</v>
      </c>
    </row>
    <row r="525" spans="1:7" ht="15">
      <c r="A525" s="84" t="s">
        <v>2528</v>
      </c>
      <c r="B525" s="84">
        <v>5</v>
      </c>
      <c r="C525" s="123">
        <v>0.01124496026565959</v>
      </c>
      <c r="D525" s="84" t="s">
        <v>2066</v>
      </c>
      <c r="E525" s="84" t="b">
        <v>0</v>
      </c>
      <c r="F525" s="84" t="b">
        <v>0</v>
      </c>
      <c r="G525" s="84" t="b">
        <v>0</v>
      </c>
    </row>
    <row r="526" spans="1:7" ht="15">
      <c r="A526" s="84" t="s">
        <v>337</v>
      </c>
      <c r="B526" s="84">
        <v>4</v>
      </c>
      <c r="C526" s="123">
        <v>0.010116315183719075</v>
      </c>
      <c r="D526" s="84" t="s">
        <v>2066</v>
      </c>
      <c r="E526" s="84" t="b">
        <v>0</v>
      </c>
      <c r="F526" s="84" t="b">
        <v>0</v>
      </c>
      <c r="G526" s="84" t="b">
        <v>0</v>
      </c>
    </row>
    <row r="527" spans="1:7" ht="15">
      <c r="A527" s="84" t="s">
        <v>2566</v>
      </c>
      <c r="B527" s="84">
        <v>4</v>
      </c>
      <c r="C527" s="123">
        <v>0.010116315183719075</v>
      </c>
      <c r="D527" s="84" t="s">
        <v>2066</v>
      </c>
      <c r="E527" s="84" t="b">
        <v>0</v>
      </c>
      <c r="F527" s="84" t="b">
        <v>0</v>
      </c>
      <c r="G527" s="84" t="b">
        <v>0</v>
      </c>
    </row>
    <row r="528" spans="1:7" ht="15">
      <c r="A528" s="84" t="s">
        <v>2567</v>
      </c>
      <c r="B528" s="84">
        <v>4</v>
      </c>
      <c r="C528" s="123">
        <v>0.010116315183719075</v>
      </c>
      <c r="D528" s="84" t="s">
        <v>2066</v>
      </c>
      <c r="E528" s="84" t="b">
        <v>0</v>
      </c>
      <c r="F528" s="84" t="b">
        <v>0</v>
      </c>
      <c r="G528" s="84" t="b">
        <v>0</v>
      </c>
    </row>
    <row r="529" spans="1:7" ht="15">
      <c r="A529" s="84" t="s">
        <v>2568</v>
      </c>
      <c r="B529" s="84">
        <v>4</v>
      </c>
      <c r="C529" s="123">
        <v>0.010116315183719075</v>
      </c>
      <c r="D529" s="84" t="s">
        <v>2066</v>
      </c>
      <c r="E529" s="84" t="b">
        <v>1</v>
      </c>
      <c r="F529" s="84" t="b">
        <v>0</v>
      </c>
      <c r="G529" s="84" t="b">
        <v>0</v>
      </c>
    </row>
    <row r="530" spans="1:7" ht="15">
      <c r="A530" s="84" t="s">
        <v>2569</v>
      </c>
      <c r="B530" s="84">
        <v>4</v>
      </c>
      <c r="C530" s="123">
        <v>0.010116315183719075</v>
      </c>
      <c r="D530" s="84" t="s">
        <v>2066</v>
      </c>
      <c r="E530" s="84" t="b">
        <v>0</v>
      </c>
      <c r="F530" s="84" t="b">
        <v>0</v>
      </c>
      <c r="G530" s="84" t="b">
        <v>0</v>
      </c>
    </row>
    <row r="531" spans="1:7" ht="15">
      <c r="A531" s="84" t="s">
        <v>2595</v>
      </c>
      <c r="B531" s="84">
        <v>4</v>
      </c>
      <c r="C531" s="123">
        <v>0.010116315183719075</v>
      </c>
      <c r="D531" s="84" t="s">
        <v>2066</v>
      </c>
      <c r="E531" s="84" t="b">
        <v>0</v>
      </c>
      <c r="F531" s="84" t="b">
        <v>0</v>
      </c>
      <c r="G531" s="84" t="b">
        <v>0</v>
      </c>
    </row>
    <row r="532" spans="1:7" ht="15">
      <c r="A532" s="84" t="s">
        <v>2550</v>
      </c>
      <c r="B532" s="84">
        <v>4</v>
      </c>
      <c r="C532" s="123">
        <v>0.010116315183719075</v>
      </c>
      <c r="D532" s="84" t="s">
        <v>2066</v>
      </c>
      <c r="E532" s="84" t="b">
        <v>0</v>
      </c>
      <c r="F532" s="84" t="b">
        <v>0</v>
      </c>
      <c r="G532" s="84" t="b">
        <v>0</v>
      </c>
    </row>
    <row r="533" spans="1:7" ht="15">
      <c r="A533" s="84" t="s">
        <v>2596</v>
      </c>
      <c r="B533" s="84">
        <v>4</v>
      </c>
      <c r="C533" s="123">
        <v>0.010116315183719075</v>
      </c>
      <c r="D533" s="84" t="s">
        <v>2066</v>
      </c>
      <c r="E533" s="84" t="b">
        <v>0</v>
      </c>
      <c r="F533" s="84" t="b">
        <v>0</v>
      </c>
      <c r="G533" s="84" t="b">
        <v>0</v>
      </c>
    </row>
    <row r="534" spans="1:7" ht="15">
      <c r="A534" s="84" t="s">
        <v>2202</v>
      </c>
      <c r="B534" s="84">
        <v>3</v>
      </c>
      <c r="C534" s="123">
        <v>0.008670520231213872</v>
      </c>
      <c r="D534" s="84" t="s">
        <v>2066</v>
      </c>
      <c r="E534" s="84" t="b">
        <v>1</v>
      </c>
      <c r="F534" s="84" t="b">
        <v>0</v>
      </c>
      <c r="G534" s="84" t="b">
        <v>0</v>
      </c>
    </row>
    <row r="535" spans="1:7" ht="15">
      <c r="A535" s="84" t="s">
        <v>2663</v>
      </c>
      <c r="B535" s="84">
        <v>3</v>
      </c>
      <c r="C535" s="123">
        <v>0.008670520231213872</v>
      </c>
      <c r="D535" s="84" t="s">
        <v>2066</v>
      </c>
      <c r="E535" s="84" t="b">
        <v>0</v>
      </c>
      <c r="F535" s="84" t="b">
        <v>0</v>
      </c>
      <c r="G535" s="84" t="b">
        <v>0</v>
      </c>
    </row>
    <row r="536" spans="1:7" ht="15">
      <c r="A536" s="84" t="s">
        <v>2524</v>
      </c>
      <c r="B536" s="84">
        <v>3</v>
      </c>
      <c r="C536" s="123">
        <v>0.008670520231213872</v>
      </c>
      <c r="D536" s="84" t="s">
        <v>2066</v>
      </c>
      <c r="E536" s="84" t="b">
        <v>1</v>
      </c>
      <c r="F536" s="84" t="b">
        <v>0</v>
      </c>
      <c r="G536" s="84" t="b">
        <v>0</v>
      </c>
    </row>
    <row r="537" spans="1:7" ht="15">
      <c r="A537" s="84" t="s">
        <v>2537</v>
      </c>
      <c r="B537" s="84">
        <v>3</v>
      </c>
      <c r="C537" s="123">
        <v>0.008670520231213872</v>
      </c>
      <c r="D537" s="84" t="s">
        <v>2066</v>
      </c>
      <c r="E537" s="84" t="b">
        <v>0</v>
      </c>
      <c r="F537" s="84" t="b">
        <v>0</v>
      </c>
      <c r="G537" s="84" t="b">
        <v>0</v>
      </c>
    </row>
    <row r="538" spans="1:7" ht="15">
      <c r="A538" s="84" t="s">
        <v>2544</v>
      </c>
      <c r="B538" s="84">
        <v>3</v>
      </c>
      <c r="C538" s="123">
        <v>0.008670520231213872</v>
      </c>
      <c r="D538" s="84" t="s">
        <v>2066</v>
      </c>
      <c r="E538" s="84" t="b">
        <v>0</v>
      </c>
      <c r="F538" s="84" t="b">
        <v>0</v>
      </c>
      <c r="G538" s="84" t="b">
        <v>0</v>
      </c>
    </row>
    <row r="539" spans="1:7" ht="15">
      <c r="A539" s="84" t="s">
        <v>2578</v>
      </c>
      <c r="B539" s="84">
        <v>3</v>
      </c>
      <c r="C539" s="123">
        <v>0.008670520231213872</v>
      </c>
      <c r="D539" s="84" t="s">
        <v>2066</v>
      </c>
      <c r="E539" s="84" t="b">
        <v>0</v>
      </c>
      <c r="F539" s="84" t="b">
        <v>0</v>
      </c>
      <c r="G539" s="84" t="b">
        <v>0</v>
      </c>
    </row>
    <row r="540" spans="1:7" ht="15">
      <c r="A540" s="84" t="s">
        <v>2579</v>
      </c>
      <c r="B540" s="84">
        <v>3</v>
      </c>
      <c r="C540" s="123">
        <v>0.008670520231213872</v>
      </c>
      <c r="D540" s="84" t="s">
        <v>2066</v>
      </c>
      <c r="E540" s="84" t="b">
        <v>0</v>
      </c>
      <c r="F540" s="84" t="b">
        <v>0</v>
      </c>
      <c r="G540" s="84" t="b">
        <v>0</v>
      </c>
    </row>
    <row r="541" spans="1:7" ht="15">
      <c r="A541" s="84" t="s">
        <v>1145</v>
      </c>
      <c r="B541" s="84">
        <v>3</v>
      </c>
      <c r="C541" s="123">
        <v>0.008670520231213872</v>
      </c>
      <c r="D541" s="84" t="s">
        <v>2066</v>
      </c>
      <c r="E541" s="84" t="b">
        <v>0</v>
      </c>
      <c r="F541" s="84" t="b">
        <v>0</v>
      </c>
      <c r="G541" s="84" t="b">
        <v>0</v>
      </c>
    </row>
    <row r="542" spans="1:7" ht="15">
      <c r="A542" s="84" t="s">
        <v>2545</v>
      </c>
      <c r="B542" s="84">
        <v>3</v>
      </c>
      <c r="C542" s="123">
        <v>0.008670520231213872</v>
      </c>
      <c r="D542" s="84" t="s">
        <v>2066</v>
      </c>
      <c r="E542" s="84" t="b">
        <v>0</v>
      </c>
      <c r="F542" s="84" t="b">
        <v>0</v>
      </c>
      <c r="G542" s="84" t="b">
        <v>0</v>
      </c>
    </row>
    <row r="543" spans="1:7" ht="15">
      <c r="A543" s="84" t="s">
        <v>2542</v>
      </c>
      <c r="B543" s="84">
        <v>3</v>
      </c>
      <c r="C543" s="123">
        <v>0.008670520231213872</v>
      </c>
      <c r="D543" s="84" t="s">
        <v>2066</v>
      </c>
      <c r="E543" s="84" t="b">
        <v>0</v>
      </c>
      <c r="F543" s="84" t="b">
        <v>0</v>
      </c>
      <c r="G543" s="84" t="b">
        <v>0</v>
      </c>
    </row>
    <row r="544" spans="1:7" ht="15">
      <c r="A544" s="84" t="s">
        <v>2665</v>
      </c>
      <c r="B544" s="84">
        <v>2</v>
      </c>
      <c r="C544" s="123">
        <v>0.006798215370264054</v>
      </c>
      <c r="D544" s="84" t="s">
        <v>2066</v>
      </c>
      <c r="E544" s="84" t="b">
        <v>1</v>
      </c>
      <c r="F544" s="84" t="b">
        <v>0</v>
      </c>
      <c r="G544" s="84" t="b">
        <v>0</v>
      </c>
    </row>
    <row r="545" spans="1:7" ht="15">
      <c r="A545" s="84" t="s">
        <v>325</v>
      </c>
      <c r="B545" s="84">
        <v>2</v>
      </c>
      <c r="C545" s="123">
        <v>0.006798215370264054</v>
      </c>
      <c r="D545" s="84" t="s">
        <v>2066</v>
      </c>
      <c r="E545" s="84" t="b">
        <v>0</v>
      </c>
      <c r="F545" s="84" t="b">
        <v>0</v>
      </c>
      <c r="G545" s="84" t="b">
        <v>0</v>
      </c>
    </row>
    <row r="546" spans="1:7" ht="15">
      <c r="A546" s="84" t="s">
        <v>2666</v>
      </c>
      <c r="B546" s="84">
        <v>2</v>
      </c>
      <c r="C546" s="123">
        <v>0.006798215370264054</v>
      </c>
      <c r="D546" s="84" t="s">
        <v>2066</v>
      </c>
      <c r="E546" s="84" t="b">
        <v>0</v>
      </c>
      <c r="F546" s="84" t="b">
        <v>0</v>
      </c>
      <c r="G546" s="84" t="b">
        <v>0</v>
      </c>
    </row>
    <row r="547" spans="1:7" ht="15">
      <c r="A547" s="84" t="s">
        <v>2723</v>
      </c>
      <c r="B547" s="84">
        <v>2</v>
      </c>
      <c r="C547" s="123">
        <v>0.006798215370264054</v>
      </c>
      <c r="D547" s="84" t="s">
        <v>2066</v>
      </c>
      <c r="E547" s="84" t="b">
        <v>0</v>
      </c>
      <c r="F547" s="84" t="b">
        <v>0</v>
      </c>
      <c r="G547" s="84" t="b">
        <v>0</v>
      </c>
    </row>
    <row r="548" spans="1:7" ht="15">
      <c r="A548" s="84" t="s">
        <v>2724</v>
      </c>
      <c r="B548" s="84">
        <v>2</v>
      </c>
      <c r="C548" s="123">
        <v>0.006798215370264054</v>
      </c>
      <c r="D548" s="84" t="s">
        <v>2066</v>
      </c>
      <c r="E548" s="84" t="b">
        <v>0</v>
      </c>
      <c r="F548" s="84" t="b">
        <v>0</v>
      </c>
      <c r="G548" s="84" t="b">
        <v>0</v>
      </c>
    </row>
    <row r="549" spans="1:7" ht="15">
      <c r="A549" s="84" t="s">
        <v>2725</v>
      </c>
      <c r="B549" s="84">
        <v>2</v>
      </c>
      <c r="C549" s="123">
        <v>0.006798215370264054</v>
      </c>
      <c r="D549" s="84" t="s">
        <v>2066</v>
      </c>
      <c r="E549" s="84" t="b">
        <v>0</v>
      </c>
      <c r="F549" s="84" t="b">
        <v>0</v>
      </c>
      <c r="G549" s="84" t="b">
        <v>0</v>
      </c>
    </row>
    <row r="550" spans="1:7" ht="15">
      <c r="A550" s="84" t="s">
        <v>2726</v>
      </c>
      <c r="B550" s="84">
        <v>2</v>
      </c>
      <c r="C550" s="123">
        <v>0.006798215370264054</v>
      </c>
      <c r="D550" s="84" t="s">
        <v>2066</v>
      </c>
      <c r="E550" s="84" t="b">
        <v>0</v>
      </c>
      <c r="F550" s="84" t="b">
        <v>0</v>
      </c>
      <c r="G550" s="84" t="b">
        <v>0</v>
      </c>
    </row>
    <row r="551" spans="1:7" ht="15">
      <c r="A551" s="84" t="s">
        <v>2727</v>
      </c>
      <c r="B551" s="84">
        <v>2</v>
      </c>
      <c r="C551" s="123">
        <v>0.006798215370264054</v>
      </c>
      <c r="D551" s="84" t="s">
        <v>2066</v>
      </c>
      <c r="E551" s="84" t="b">
        <v>0</v>
      </c>
      <c r="F551" s="84" t="b">
        <v>0</v>
      </c>
      <c r="G551" s="84" t="b">
        <v>0</v>
      </c>
    </row>
    <row r="552" spans="1:7" ht="15">
      <c r="A552" s="84" t="s">
        <v>2728</v>
      </c>
      <c r="B552" s="84">
        <v>2</v>
      </c>
      <c r="C552" s="123">
        <v>0.006798215370264054</v>
      </c>
      <c r="D552" s="84" t="s">
        <v>2066</v>
      </c>
      <c r="E552" s="84" t="b">
        <v>0</v>
      </c>
      <c r="F552" s="84" t="b">
        <v>0</v>
      </c>
      <c r="G552" s="84" t="b">
        <v>0</v>
      </c>
    </row>
    <row r="553" spans="1:7" ht="15">
      <c r="A553" s="84" t="s">
        <v>2729</v>
      </c>
      <c r="B553" s="84">
        <v>2</v>
      </c>
      <c r="C553" s="123">
        <v>0.006798215370264054</v>
      </c>
      <c r="D553" s="84" t="s">
        <v>2066</v>
      </c>
      <c r="E553" s="84" t="b">
        <v>0</v>
      </c>
      <c r="F553" s="84" t="b">
        <v>0</v>
      </c>
      <c r="G553" s="84" t="b">
        <v>0</v>
      </c>
    </row>
    <row r="554" spans="1:7" ht="15">
      <c r="A554" s="84" t="s">
        <v>2722</v>
      </c>
      <c r="B554" s="84">
        <v>2</v>
      </c>
      <c r="C554" s="123">
        <v>0.006798215370264054</v>
      </c>
      <c r="D554" s="84" t="s">
        <v>2066</v>
      </c>
      <c r="E554" s="84" t="b">
        <v>0</v>
      </c>
      <c r="F554" s="84" t="b">
        <v>0</v>
      </c>
      <c r="G554" s="84" t="b">
        <v>0</v>
      </c>
    </row>
    <row r="555" spans="1:7" ht="15">
      <c r="A555" s="84" t="s">
        <v>2523</v>
      </c>
      <c r="B555" s="84">
        <v>2</v>
      </c>
      <c r="C555" s="123">
        <v>0.006798215370264054</v>
      </c>
      <c r="D555" s="84" t="s">
        <v>2066</v>
      </c>
      <c r="E555" s="84" t="b">
        <v>0</v>
      </c>
      <c r="F555" s="84" t="b">
        <v>0</v>
      </c>
      <c r="G555" s="84" t="b">
        <v>0</v>
      </c>
    </row>
    <row r="556" spans="1:7" ht="15">
      <c r="A556" s="84" t="s">
        <v>2561</v>
      </c>
      <c r="B556" s="84">
        <v>2</v>
      </c>
      <c r="C556" s="123">
        <v>0.006798215370264054</v>
      </c>
      <c r="D556" s="84" t="s">
        <v>2066</v>
      </c>
      <c r="E556" s="84" t="b">
        <v>0</v>
      </c>
      <c r="F556" s="84" t="b">
        <v>0</v>
      </c>
      <c r="G556" s="84" t="b">
        <v>0</v>
      </c>
    </row>
    <row r="557" spans="1:7" ht="15">
      <c r="A557" s="84" t="s">
        <v>2535</v>
      </c>
      <c r="B557" s="84">
        <v>2</v>
      </c>
      <c r="C557" s="123">
        <v>0.006798215370264054</v>
      </c>
      <c r="D557" s="84" t="s">
        <v>2066</v>
      </c>
      <c r="E557" s="84" t="b">
        <v>0</v>
      </c>
      <c r="F557" s="84" t="b">
        <v>0</v>
      </c>
      <c r="G557" s="84" t="b">
        <v>0</v>
      </c>
    </row>
    <row r="558" spans="1:7" ht="15">
      <c r="A558" s="84" t="s">
        <v>2639</v>
      </c>
      <c r="B558" s="84">
        <v>2</v>
      </c>
      <c r="C558" s="123">
        <v>0.006798215370264054</v>
      </c>
      <c r="D558" s="84" t="s">
        <v>2066</v>
      </c>
      <c r="E558" s="84" t="b">
        <v>0</v>
      </c>
      <c r="F558" s="84" t="b">
        <v>0</v>
      </c>
      <c r="G558" s="84" t="b">
        <v>0</v>
      </c>
    </row>
    <row r="559" spans="1:7" ht="15">
      <c r="A559" s="84" t="s">
        <v>2707</v>
      </c>
      <c r="B559" s="84">
        <v>2</v>
      </c>
      <c r="C559" s="123">
        <v>0.006798215370264054</v>
      </c>
      <c r="D559" s="84" t="s">
        <v>2066</v>
      </c>
      <c r="E559" s="84" t="b">
        <v>0</v>
      </c>
      <c r="F559" s="84" t="b">
        <v>0</v>
      </c>
      <c r="G559" s="84" t="b">
        <v>0</v>
      </c>
    </row>
    <row r="560" spans="1:7" ht="15">
      <c r="A560" s="84" t="s">
        <v>2658</v>
      </c>
      <c r="B560" s="84">
        <v>2</v>
      </c>
      <c r="C560" s="123">
        <v>0.006798215370264054</v>
      </c>
      <c r="D560" s="84" t="s">
        <v>2066</v>
      </c>
      <c r="E560" s="84" t="b">
        <v>0</v>
      </c>
      <c r="F560" s="84" t="b">
        <v>0</v>
      </c>
      <c r="G560" s="84" t="b">
        <v>0</v>
      </c>
    </row>
    <row r="561" spans="1:7" ht="15">
      <c r="A561" s="84" t="s">
        <v>2174</v>
      </c>
      <c r="B561" s="84">
        <v>2</v>
      </c>
      <c r="C561" s="123">
        <v>0.006798215370264054</v>
      </c>
      <c r="D561" s="84" t="s">
        <v>2066</v>
      </c>
      <c r="E561" s="84" t="b">
        <v>0</v>
      </c>
      <c r="F561" s="84" t="b">
        <v>0</v>
      </c>
      <c r="G561" s="84" t="b">
        <v>0</v>
      </c>
    </row>
    <row r="562" spans="1:7" ht="15">
      <c r="A562" s="84" t="s">
        <v>2627</v>
      </c>
      <c r="B562" s="84">
        <v>2</v>
      </c>
      <c r="C562" s="123">
        <v>0.006798215370264054</v>
      </c>
      <c r="D562" s="84" t="s">
        <v>2066</v>
      </c>
      <c r="E562" s="84" t="b">
        <v>0</v>
      </c>
      <c r="F562" s="84" t="b">
        <v>0</v>
      </c>
      <c r="G562" s="84" t="b">
        <v>0</v>
      </c>
    </row>
    <row r="563" spans="1:7" ht="15">
      <c r="A563" s="84" t="s">
        <v>2520</v>
      </c>
      <c r="B563" s="84">
        <v>2</v>
      </c>
      <c r="C563" s="123">
        <v>0.006798215370264054</v>
      </c>
      <c r="D563" s="84" t="s">
        <v>2066</v>
      </c>
      <c r="E563" s="84" t="b">
        <v>0</v>
      </c>
      <c r="F563" s="84" t="b">
        <v>1</v>
      </c>
      <c r="G563" s="84" t="b">
        <v>0</v>
      </c>
    </row>
    <row r="564" spans="1:7" ht="15">
      <c r="A564" s="84" t="s">
        <v>2172</v>
      </c>
      <c r="B564" s="84">
        <v>10</v>
      </c>
      <c r="C564" s="123">
        <v>0</v>
      </c>
      <c r="D564" s="84" t="s">
        <v>2067</v>
      </c>
      <c r="E564" s="84" t="b">
        <v>0</v>
      </c>
      <c r="F564" s="84" t="b">
        <v>0</v>
      </c>
      <c r="G564" s="84" t="b">
        <v>0</v>
      </c>
    </row>
    <row r="565" spans="1:7" ht="15">
      <c r="A565" s="84" t="s">
        <v>2195</v>
      </c>
      <c r="B565" s="84">
        <v>3</v>
      </c>
      <c r="C565" s="123">
        <v>0.02959691011020779</v>
      </c>
      <c r="D565" s="84" t="s">
        <v>2067</v>
      </c>
      <c r="E565" s="84" t="b">
        <v>0</v>
      </c>
      <c r="F565" s="84" t="b">
        <v>0</v>
      </c>
      <c r="G565" s="84" t="b">
        <v>0</v>
      </c>
    </row>
    <row r="566" spans="1:7" ht="15">
      <c r="A566" s="84" t="s">
        <v>2196</v>
      </c>
      <c r="B566" s="84">
        <v>2</v>
      </c>
      <c r="C566" s="123">
        <v>0.02637622657871769</v>
      </c>
      <c r="D566" s="84" t="s">
        <v>2067</v>
      </c>
      <c r="E566" s="84" t="b">
        <v>0</v>
      </c>
      <c r="F566" s="84" t="b">
        <v>0</v>
      </c>
      <c r="G566" s="84" t="b">
        <v>0</v>
      </c>
    </row>
    <row r="567" spans="1:7" ht="15">
      <c r="A567" s="84" t="s">
        <v>2197</v>
      </c>
      <c r="B567" s="84">
        <v>2</v>
      </c>
      <c r="C567" s="123">
        <v>0.02637622657871769</v>
      </c>
      <c r="D567" s="84" t="s">
        <v>2067</v>
      </c>
      <c r="E567" s="84" t="b">
        <v>0</v>
      </c>
      <c r="F567" s="84" t="b">
        <v>0</v>
      </c>
      <c r="G567" s="84" t="b">
        <v>0</v>
      </c>
    </row>
    <row r="568" spans="1:7" ht="15">
      <c r="A568" s="84" t="s">
        <v>2198</v>
      </c>
      <c r="B568" s="84">
        <v>2</v>
      </c>
      <c r="C568" s="123">
        <v>0.02637622657871769</v>
      </c>
      <c r="D568" s="84" t="s">
        <v>2067</v>
      </c>
      <c r="E568" s="84" t="b">
        <v>0</v>
      </c>
      <c r="F568" s="84" t="b">
        <v>0</v>
      </c>
      <c r="G568" s="84" t="b">
        <v>0</v>
      </c>
    </row>
    <row r="569" spans="1:7" ht="15">
      <c r="A569" s="84" t="s">
        <v>2199</v>
      </c>
      <c r="B569" s="84">
        <v>2</v>
      </c>
      <c r="C569" s="123">
        <v>0.02637622657871769</v>
      </c>
      <c r="D569" s="84" t="s">
        <v>2067</v>
      </c>
      <c r="E569" s="84" t="b">
        <v>0</v>
      </c>
      <c r="F569" s="84" t="b">
        <v>0</v>
      </c>
      <c r="G569" s="84" t="b">
        <v>0</v>
      </c>
    </row>
    <row r="570" spans="1:7" ht="15">
      <c r="A570" s="84" t="s">
        <v>2190</v>
      </c>
      <c r="B570" s="84">
        <v>2</v>
      </c>
      <c r="C570" s="123">
        <v>0.02637622657871769</v>
      </c>
      <c r="D570" s="84" t="s">
        <v>2067</v>
      </c>
      <c r="E570" s="84" t="b">
        <v>0</v>
      </c>
      <c r="F570" s="84" t="b">
        <v>0</v>
      </c>
      <c r="G570" s="84" t="b">
        <v>0</v>
      </c>
    </row>
    <row r="571" spans="1:7" ht="15">
      <c r="A571" s="84" t="s">
        <v>2200</v>
      </c>
      <c r="B571" s="84">
        <v>2</v>
      </c>
      <c r="C571" s="123">
        <v>0.02637622657871769</v>
      </c>
      <c r="D571" s="84" t="s">
        <v>2067</v>
      </c>
      <c r="E571" s="84" t="b">
        <v>0</v>
      </c>
      <c r="F571" s="84" t="b">
        <v>0</v>
      </c>
      <c r="G571" s="84" t="b">
        <v>0</v>
      </c>
    </row>
    <row r="572" spans="1:7" ht="15">
      <c r="A572" s="84" t="s">
        <v>2172</v>
      </c>
      <c r="B572" s="84">
        <v>6</v>
      </c>
      <c r="C572" s="123">
        <v>0.007496324196497995</v>
      </c>
      <c r="D572" s="84" t="s">
        <v>2068</v>
      </c>
      <c r="E572" s="84" t="b">
        <v>0</v>
      </c>
      <c r="F572" s="84" t="b">
        <v>0</v>
      </c>
      <c r="G572" s="84" t="b">
        <v>0</v>
      </c>
    </row>
    <row r="573" spans="1:7" ht="15">
      <c r="A573" s="84" t="s">
        <v>2202</v>
      </c>
      <c r="B573" s="84">
        <v>5</v>
      </c>
      <c r="C573" s="123">
        <v>0.01020599913279624</v>
      </c>
      <c r="D573" s="84" t="s">
        <v>2068</v>
      </c>
      <c r="E573" s="84" t="b">
        <v>1</v>
      </c>
      <c r="F573" s="84" t="b">
        <v>0</v>
      </c>
      <c r="G573" s="84" t="b">
        <v>0</v>
      </c>
    </row>
    <row r="574" spans="1:7" ht="15">
      <c r="A574" s="84" t="s">
        <v>312</v>
      </c>
      <c r="B574" s="84">
        <v>5</v>
      </c>
      <c r="C574" s="123">
        <v>0.01020599913279624</v>
      </c>
      <c r="D574" s="84" t="s">
        <v>2068</v>
      </c>
      <c r="E574" s="84" t="b">
        <v>0</v>
      </c>
      <c r="F574" s="84" t="b">
        <v>0</v>
      </c>
      <c r="G574" s="84" t="b">
        <v>0</v>
      </c>
    </row>
    <row r="575" spans="1:7" ht="15">
      <c r="A575" s="84" t="s">
        <v>2203</v>
      </c>
      <c r="B575" s="84">
        <v>4</v>
      </c>
      <c r="C575" s="123">
        <v>0.012041199826559249</v>
      </c>
      <c r="D575" s="84" t="s">
        <v>2068</v>
      </c>
      <c r="E575" s="84" t="b">
        <v>1</v>
      </c>
      <c r="F575" s="84" t="b">
        <v>0</v>
      </c>
      <c r="G575" s="84" t="b">
        <v>0</v>
      </c>
    </row>
    <row r="576" spans="1:7" ht="15">
      <c r="A576" s="84" t="s">
        <v>2204</v>
      </c>
      <c r="B576" s="84">
        <v>4</v>
      </c>
      <c r="C576" s="123">
        <v>0.012041199826559249</v>
      </c>
      <c r="D576" s="84" t="s">
        <v>2068</v>
      </c>
      <c r="E576" s="84" t="b">
        <v>0</v>
      </c>
      <c r="F576" s="84" t="b">
        <v>0</v>
      </c>
      <c r="G576" s="84" t="b">
        <v>0</v>
      </c>
    </row>
    <row r="577" spans="1:7" ht="15">
      <c r="A577" s="84" t="s">
        <v>2205</v>
      </c>
      <c r="B577" s="84">
        <v>4</v>
      </c>
      <c r="C577" s="123">
        <v>0.012041199826559249</v>
      </c>
      <c r="D577" s="84" t="s">
        <v>2068</v>
      </c>
      <c r="E577" s="84" t="b">
        <v>0</v>
      </c>
      <c r="F577" s="84" t="b">
        <v>0</v>
      </c>
      <c r="G577" s="84" t="b">
        <v>0</v>
      </c>
    </row>
    <row r="578" spans="1:7" ht="15">
      <c r="A578" s="84" t="s">
        <v>2206</v>
      </c>
      <c r="B578" s="84">
        <v>4</v>
      </c>
      <c r="C578" s="123">
        <v>0.012041199826559249</v>
      </c>
      <c r="D578" s="84" t="s">
        <v>2068</v>
      </c>
      <c r="E578" s="84" t="b">
        <v>0</v>
      </c>
      <c r="F578" s="84" t="b">
        <v>0</v>
      </c>
      <c r="G578" s="84" t="b">
        <v>0</v>
      </c>
    </row>
    <row r="579" spans="1:7" ht="15">
      <c r="A579" s="84" t="s">
        <v>2207</v>
      </c>
      <c r="B579" s="84">
        <v>4</v>
      </c>
      <c r="C579" s="123">
        <v>0.012041199826559249</v>
      </c>
      <c r="D579" s="84" t="s">
        <v>2068</v>
      </c>
      <c r="E579" s="84" t="b">
        <v>0</v>
      </c>
      <c r="F579" s="84" t="b">
        <v>0</v>
      </c>
      <c r="G579" s="84" t="b">
        <v>0</v>
      </c>
    </row>
    <row r="580" spans="1:7" ht="15">
      <c r="A580" s="84" t="s">
        <v>2208</v>
      </c>
      <c r="B580" s="84">
        <v>4</v>
      </c>
      <c r="C580" s="123">
        <v>0.012041199826559249</v>
      </c>
      <c r="D580" s="84" t="s">
        <v>2068</v>
      </c>
      <c r="E580" s="84" t="b">
        <v>0</v>
      </c>
      <c r="F580" s="84" t="b">
        <v>0</v>
      </c>
      <c r="G580" s="84" t="b">
        <v>0</v>
      </c>
    </row>
    <row r="581" spans="1:7" ht="15">
      <c r="A581" s="84" t="s">
        <v>2209</v>
      </c>
      <c r="B581" s="84">
        <v>4</v>
      </c>
      <c r="C581" s="123">
        <v>0.012041199826559249</v>
      </c>
      <c r="D581" s="84" t="s">
        <v>2068</v>
      </c>
      <c r="E581" s="84" t="b">
        <v>0</v>
      </c>
      <c r="F581" s="84" t="b">
        <v>0</v>
      </c>
      <c r="G581" s="84" t="b">
        <v>0</v>
      </c>
    </row>
    <row r="582" spans="1:7" ht="15">
      <c r="A582" s="84" t="s">
        <v>2521</v>
      </c>
      <c r="B582" s="84">
        <v>4</v>
      </c>
      <c r="C582" s="123">
        <v>0.012041199826559249</v>
      </c>
      <c r="D582" s="84" t="s">
        <v>2068</v>
      </c>
      <c r="E582" s="84" t="b">
        <v>0</v>
      </c>
      <c r="F582" s="84" t="b">
        <v>0</v>
      </c>
      <c r="G582" s="84" t="b">
        <v>0</v>
      </c>
    </row>
    <row r="583" spans="1:7" ht="15">
      <c r="A583" s="84" t="s">
        <v>339</v>
      </c>
      <c r="B583" s="84">
        <v>4</v>
      </c>
      <c r="C583" s="123">
        <v>0.012041199826559249</v>
      </c>
      <c r="D583" s="84" t="s">
        <v>2068</v>
      </c>
      <c r="E583" s="84" t="b">
        <v>0</v>
      </c>
      <c r="F583" s="84" t="b">
        <v>0</v>
      </c>
      <c r="G583" s="84" t="b">
        <v>0</v>
      </c>
    </row>
    <row r="584" spans="1:7" ht="15">
      <c r="A584" s="84" t="s">
        <v>336</v>
      </c>
      <c r="B584" s="84">
        <v>3</v>
      </c>
      <c r="C584" s="123">
        <v>0.012779061968168432</v>
      </c>
      <c r="D584" s="84" t="s">
        <v>2068</v>
      </c>
      <c r="E584" s="84" t="b">
        <v>0</v>
      </c>
      <c r="F584" s="84" t="b">
        <v>0</v>
      </c>
      <c r="G584" s="84" t="b">
        <v>0</v>
      </c>
    </row>
    <row r="585" spans="1:7" ht="15">
      <c r="A585" s="84" t="s">
        <v>311</v>
      </c>
      <c r="B585" s="84">
        <v>2</v>
      </c>
      <c r="C585" s="123">
        <v>0.012041199826559249</v>
      </c>
      <c r="D585" s="84" t="s">
        <v>2068</v>
      </c>
      <c r="E585" s="84" t="b">
        <v>0</v>
      </c>
      <c r="F585" s="84" t="b">
        <v>0</v>
      </c>
      <c r="G585" s="84" t="b">
        <v>0</v>
      </c>
    </row>
    <row r="586" spans="1:7" ht="15">
      <c r="A586" s="84" t="s">
        <v>2185</v>
      </c>
      <c r="B586" s="84">
        <v>2</v>
      </c>
      <c r="C586" s="123">
        <v>0.012041199826559249</v>
      </c>
      <c r="D586" s="84" t="s">
        <v>2068</v>
      </c>
      <c r="E586" s="84" t="b">
        <v>0</v>
      </c>
      <c r="F586" s="84" t="b">
        <v>0</v>
      </c>
      <c r="G586" s="84" t="b">
        <v>0</v>
      </c>
    </row>
    <row r="587" spans="1:7" ht="15">
      <c r="A587" s="84" t="s">
        <v>2189</v>
      </c>
      <c r="B587" s="84">
        <v>2</v>
      </c>
      <c r="C587" s="123">
        <v>0.012041199826559249</v>
      </c>
      <c r="D587" s="84" t="s">
        <v>2068</v>
      </c>
      <c r="E587" s="84" t="b">
        <v>0</v>
      </c>
      <c r="F587" s="84" t="b">
        <v>0</v>
      </c>
      <c r="G587" s="84" t="b">
        <v>0</v>
      </c>
    </row>
    <row r="588" spans="1:7" ht="15">
      <c r="A588" s="84" t="s">
        <v>2534</v>
      </c>
      <c r="B588" s="84">
        <v>2</v>
      </c>
      <c r="C588" s="123">
        <v>0.012041199826559249</v>
      </c>
      <c r="D588" s="84" t="s">
        <v>2068</v>
      </c>
      <c r="E588" s="84" t="b">
        <v>0</v>
      </c>
      <c r="F588" s="84" t="b">
        <v>0</v>
      </c>
      <c r="G588" s="84" t="b">
        <v>0</v>
      </c>
    </row>
    <row r="589" spans="1:7" ht="15">
      <c r="A589" s="84" t="s">
        <v>336</v>
      </c>
      <c r="B589" s="84">
        <v>2</v>
      </c>
      <c r="C589" s="123">
        <v>0</v>
      </c>
      <c r="D589" s="84" t="s">
        <v>2069</v>
      </c>
      <c r="E589" s="84" t="b">
        <v>0</v>
      </c>
      <c r="F589" s="84" t="b">
        <v>0</v>
      </c>
      <c r="G589" s="84" t="b">
        <v>0</v>
      </c>
    </row>
    <row r="590" spans="1:7" ht="15">
      <c r="A590" s="84" t="s">
        <v>264</v>
      </c>
      <c r="B590" s="84">
        <v>3</v>
      </c>
      <c r="C590" s="123">
        <v>0</v>
      </c>
      <c r="D590" s="84" t="s">
        <v>2072</v>
      </c>
      <c r="E590" s="84" t="b">
        <v>0</v>
      </c>
      <c r="F590" s="84" t="b">
        <v>0</v>
      </c>
      <c r="G590" s="84" t="b">
        <v>0</v>
      </c>
    </row>
    <row r="591" spans="1:7" ht="15">
      <c r="A591" s="84" t="s">
        <v>2214</v>
      </c>
      <c r="B591" s="84">
        <v>2</v>
      </c>
      <c r="C591" s="123">
        <v>0</v>
      </c>
      <c r="D591" s="84" t="s">
        <v>2072</v>
      </c>
      <c r="E591" s="84" t="b">
        <v>0</v>
      </c>
      <c r="F591" s="84" t="b">
        <v>0</v>
      </c>
      <c r="G591" s="84" t="b">
        <v>0</v>
      </c>
    </row>
    <row r="592" spans="1:7" ht="15">
      <c r="A592" s="84" t="s">
        <v>2215</v>
      </c>
      <c r="B592" s="84">
        <v>2</v>
      </c>
      <c r="C592" s="123">
        <v>0</v>
      </c>
      <c r="D592" s="84" t="s">
        <v>2072</v>
      </c>
      <c r="E592" s="84" t="b">
        <v>0</v>
      </c>
      <c r="F592" s="84" t="b">
        <v>0</v>
      </c>
      <c r="G592" s="84" t="b">
        <v>0</v>
      </c>
    </row>
    <row r="593" spans="1:7" ht="15">
      <c r="A593" s="84" t="s">
        <v>2216</v>
      </c>
      <c r="B593" s="84">
        <v>2</v>
      </c>
      <c r="C593" s="123">
        <v>0</v>
      </c>
      <c r="D593" s="84" t="s">
        <v>2072</v>
      </c>
      <c r="E593" s="84" t="b">
        <v>0</v>
      </c>
      <c r="F593" s="84" t="b">
        <v>0</v>
      </c>
      <c r="G593" s="84" t="b">
        <v>0</v>
      </c>
    </row>
    <row r="594" spans="1:7" ht="15">
      <c r="A594" s="84" t="s">
        <v>2146</v>
      </c>
      <c r="B594" s="84">
        <v>2</v>
      </c>
      <c r="C594" s="123">
        <v>0</v>
      </c>
      <c r="D594" s="84" t="s">
        <v>2072</v>
      </c>
      <c r="E594" s="84" t="b">
        <v>1</v>
      </c>
      <c r="F594" s="84" t="b">
        <v>0</v>
      </c>
      <c r="G594" s="84" t="b">
        <v>0</v>
      </c>
    </row>
    <row r="595" spans="1:7" ht="15">
      <c r="A595" s="84" t="s">
        <v>2204</v>
      </c>
      <c r="B595" s="84">
        <v>2</v>
      </c>
      <c r="C595" s="123">
        <v>0</v>
      </c>
      <c r="D595" s="84" t="s">
        <v>2072</v>
      </c>
      <c r="E595" s="84" t="b">
        <v>0</v>
      </c>
      <c r="F595" s="84" t="b">
        <v>0</v>
      </c>
      <c r="G595" s="84" t="b">
        <v>0</v>
      </c>
    </row>
    <row r="596" spans="1:7" ht="15">
      <c r="A596" s="84" t="s">
        <v>2217</v>
      </c>
      <c r="B596" s="84">
        <v>2</v>
      </c>
      <c r="C596" s="123">
        <v>0</v>
      </c>
      <c r="D596" s="84" t="s">
        <v>2072</v>
      </c>
      <c r="E596" s="84" t="b">
        <v>0</v>
      </c>
      <c r="F596" s="84" t="b">
        <v>0</v>
      </c>
      <c r="G596" s="84" t="b">
        <v>0</v>
      </c>
    </row>
    <row r="597" spans="1:7" ht="15">
      <c r="A597" s="84" t="s">
        <v>2218</v>
      </c>
      <c r="B597" s="84">
        <v>2</v>
      </c>
      <c r="C597" s="123">
        <v>0</v>
      </c>
      <c r="D597" s="84" t="s">
        <v>2072</v>
      </c>
      <c r="E597" s="84" t="b">
        <v>0</v>
      </c>
      <c r="F597" s="84" t="b">
        <v>0</v>
      </c>
      <c r="G597" s="84" t="b">
        <v>0</v>
      </c>
    </row>
    <row r="598" spans="1:7" ht="15">
      <c r="A598" s="84" t="s">
        <v>2172</v>
      </c>
      <c r="B598" s="84">
        <v>2</v>
      </c>
      <c r="C598" s="123">
        <v>0</v>
      </c>
      <c r="D598" s="84" t="s">
        <v>2072</v>
      </c>
      <c r="E598" s="84" t="b">
        <v>0</v>
      </c>
      <c r="F598" s="84" t="b">
        <v>0</v>
      </c>
      <c r="G598" s="84" t="b">
        <v>0</v>
      </c>
    </row>
    <row r="599" spans="1:7" ht="15">
      <c r="A599" s="84" t="s">
        <v>2219</v>
      </c>
      <c r="B599" s="84">
        <v>2</v>
      </c>
      <c r="C599" s="123">
        <v>0</v>
      </c>
      <c r="D599" s="84" t="s">
        <v>2072</v>
      </c>
      <c r="E599" s="84" t="b">
        <v>0</v>
      </c>
      <c r="F599" s="84" t="b">
        <v>0</v>
      </c>
      <c r="G599" s="84" t="b">
        <v>0</v>
      </c>
    </row>
    <row r="600" spans="1:7" ht="15">
      <c r="A600" s="84" t="s">
        <v>2188</v>
      </c>
      <c r="B600" s="84">
        <v>2</v>
      </c>
      <c r="C600" s="123">
        <v>0</v>
      </c>
      <c r="D600" s="84" t="s">
        <v>2072</v>
      </c>
      <c r="E600" s="84" t="b">
        <v>0</v>
      </c>
      <c r="F600" s="84" t="b">
        <v>0</v>
      </c>
      <c r="G600" s="84" t="b">
        <v>0</v>
      </c>
    </row>
    <row r="601" spans="1:7" ht="15">
      <c r="A601" s="84" t="s">
        <v>2192</v>
      </c>
      <c r="B601" s="84">
        <v>2</v>
      </c>
      <c r="C601" s="123">
        <v>0</v>
      </c>
      <c r="D601" s="84" t="s">
        <v>2072</v>
      </c>
      <c r="E601" s="84" t="b">
        <v>0</v>
      </c>
      <c r="F601" s="84" t="b">
        <v>0</v>
      </c>
      <c r="G601" s="84" t="b">
        <v>0</v>
      </c>
    </row>
    <row r="602" spans="1:7" ht="15">
      <c r="A602" s="84" t="s">
        <v>2678</v>
      </c>
      <c r="B602" s="84">
        <v>2</v>
      </c>
      <c r="C602" s="123">
        <v>0</v>
      </c>
      <c r="D602" s="84" t="s">
        <v>2072</v>
      </c>
      <c r="E602" s="84" t="b">
        <v>0</v>
      </c>
      <c r="F602" s="84" t="b">
        <v>0</v>
      </c>
      <c r="G6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2736</v>
      </c>
      <c r="B1" s="13" t="s">
        <v>2737</v>
      </c>
      <c r="C1" s="13" t="s">
        <v>2730</v>
      </c>
      <c r="D1" s="13" t="s">
        <v>2731</v>
      </c>
      <c r="E1" s="13" t="s">
        <v>2738</v>
      </c>
      <c r="F1" s="13" t="s">
        <v>144</v>
      </c>
      <c r="G1" s="13" t="s">
        <v>2739</v>
      </c>
      <c r="H1" s="13" t="s">
        <v>2740</v>
      </c>
      <c r="I1" s="13" t="s">
        <v>2741</v>
      </c>
      <c r="J1" s="13" t="s">
        <v>2742</v>
      </c>
      <c r="K1" s="13" t="s">
        <v>2743</v>
      </c>
      <c r="L1" s="13" t="s">
        <v>2744</v>
      </c>
    </row>
    <row r="2" spans="1:12" ht="15">
      <c r="A2" s="84" t="s">
        <v>2176</v>
      </c>
      <c r="B2" s="84" t="s">
        <v>2177</v>
      </c>
      <c r="C2" s="84">
        <v>52</v>
      </c>
      <c r="D2" s="123">
        <v>0.012125113757723953</v>
      </c>
      <c r="E2" s="123">
        <v>1.645508276772267</v>
      </c>
      <c r="F2" s="84" t="s">
        <v>2732</v>
      </c>
      <c r="G2" s="84" t="b">
        <v>0</v>
      </c>
      <c r="H2" s="84" t="b">
        <v>0</v>
      </c>
      <c r="I2" s="84" t="b">
        <v>0</v>
      </c>
      <c r="J2" s="84" t="b">
        <v>0</v>
      </c>
      <c r="K2" s="84" t="b">
        <v>0</v>
      </c>
      <c r="L2" s="84" t="b">
        <v>0</v>
      </c>
    </row>
    <row r="3" spans="1:12" ht="15">
      <c r="A3" s="84" t="s">
        <v>2177</v>
      </c>
      <c r="B3" s="84" t="s">
        <v>2178</v>
      </c>
      <c r="C3" s="84">
        <v>52</v>
      </c>
      <c r="D3" s="123">
        <v>0.012125113757723953</v>
      </c>
      <c r="E3" s="123">
        <v>1.6536261669944465</v>
      </c>
      <c r="F3" s="84" t="s">
        <v>2732</v>
      </c>
      <c r="G3" s="84" t="b">
        <v>0</v>
      </c>
      <c r="H3" s="84" t="b">
        <v>0</v>
      </c>
      <c r="I3" s="84" t="b">
        <v>0</v>
      </c>
      <c r="J3" s="84" t="b">
        <v>0</v>
      </c>
      <c r="K3" s="84" t="b">
        <v>1</v>
      </c>
      <c r="L3" s="84" t="b">
        <v>0</v>
      </c>
    </row>
    <row r="4" spans="1:12" ht="15">
      <c r="A4" s="84" t="s">
        <v>2178</v>
      </c>
      <c r="B4" s="84" t="s">
        <v>2179</v>
      </c>
      <c r="C4" s="84">
        <v>52</v>
      </c>
      <c r="D4" s="123">
        <v>0.012125113757723953</v>
      </c>
      <c r="E4" s="123">
        <v>1.6779855128538912</v>
      </c>
      <c r="F4" s="84" t="s">
        <v>2732</v>
      </c>
      <c r="G4" s="84" t="b">
        <v>0</v>
      </c>
      <c r="H4" s="84" t="b">
        <v>1</v>
      </c>
      <c r="I4" s="84" t="b">
        <v>0</v>
      </c>
      <c r="J4" s="84" t="b">
        <v>0</v>
      </c>
      <c r="K4" s="84" t="b">
        <v>0</v>
      </c>
      <c r="L4" s="84" t="b">
        <v>0</v>
      </c>
    </row>
    <row r="5" spans="1:12" ht="15">
      <c r="A5" s="84" t="s">
        <v>2179</v>
      </c>
      <c r="B5" s="84" t="s">
        <v>336</v>
      </c>
      <c r="C5" s="84">
        <v>52</v>
      </c>
      <c r="D5" s="123">
        <v>0.012125113757723953</v>
      </c>
      <c r="E5" s="123">
        <v>1.4577787103045114</v>
      </c>
      <c r="F5" s="84" t="s">
        <v>2732</v>
      </c>
      <c r="G5" s="84" t="b">
        <v>0</v>
      </c>
      <c r="H5" s="84" t="b">
        <v>0</v>
      </c>
      <c r="I5" s="84" t="b">
        <v>0</v>
      </c>
      <c r="J5" s="84" t="b">
        <v>0</v>
      </c>
      <c r="K5" s="84" t="b">
        <v>0</v>
      </c>
      <c r="L5" s="84" t="b">
        <v>0</v>
      </c>
    </row>
    <row r="6" spans="1:12" ht="15">
      <c r="A6" s="84" t="s">
        <v>336</v>
      </c>
      <c r="B6" s="84" t="s">
        <v>2173</v>
      </c>
      <c r="C6" s="84">
        <v>52</v>
      </c>
      <c r="D6" s="123">
        <v>0.012125113757723953</v>
      </c>
      <c r="E6" s="123">
        <v>1.355961362801711</v>
      </c>
      <c r="F6" s="84" t="s">
        <v>2732</v>
      </c>
      <c r="G6" s="84" t="b">
        <v>0</v>
      </c>
      <c r="H6" s="84" t="b">
        <v>0</v>
      </c>
      <c r="I6" s="84" t="b">
        <v>0</v>
      </c>
      <c r="J6" s="84" t="b">
        <v>0</v>
      </c>
      <c r="K6" s="84" t="b">
        <v>0</v>
      </c>
      <c r="L6" s="84" t="b">
        <v>0</v>
      </c>
    </row>
    <row r="7" spans="1:12" ht="15">
      <c r="A7" s="84" t="s">
        <v>2173</v>
      </c>
      <c r="B7" s="84" t="s">
        <v>2180</v>
      </c>
      <c r="C7" s="84">
        <v>52</v>
      </c>
      <c r="D7" s="123">
        <v>0.012125113757723953</v>
      </c>
      <c r="E7" s="123">
        <v>1.5827174469128116</v>
      </c>
      <c r="F7" s="84" t="s">
        <v>2732</v>
      </c>
      <c r="G7" s="84" t="b">
        <v>0</v>
      </c>
      <c r="H7" s="84" t="b">
        <v>0</v>
      </c>
      <c r="I7" s="84" t="b">
        <v>0</v>
      </c>
      <c r="J7" s="84" t="b">
        <v>0</v>
      </c>
      <c r="K7" s="84" t="b">
        <v>0</v>
      </c>
      <c r="L7" s="84" t="b">
        <v>0</v>
      </c>
    </row>
    <row r="8" spans="1:12" ht="15">
      <c r="A8" s="84" t="s">
        <v>2180</v>
      </c>
      <c r="B8" s="84" t="s">
        <v>2174</v>
      </c>
      <c r="C8" s="84">
        <v>52</v>
      </c>
      <c r="D8" s="123">
        <v>0.012125113757723953</v>
      </c>
      <c r="E8" s="123">
        <v>1.6098696929564262</v>
      </c>
      <c r="F8" s="84" t="s">
        <v>2732</v>
      </c>
      <c r="G8" s="84" t="b">
        <v>0</v>
      </c>
      <c r="H8" s="84" t="b">
        <v>0</v>
      </c>
      <c r="I8" s="84" t="b">
        <v>0</v>
      </c>
      <c r="J8" s="84" t="b">
        <v>0</v>
      </c>
      <c r="K8" s="84" t="b">
        <v>0</v>
      </c>
      <c r="L8" s="84" t="b">
        <v>0</v>
      </c>
    </row>
    <row r="9" spans="1:12" ht="15">
      <c r="A9" s="84" t="s">
        <v>2174</v>
      </c>
      <c r="B9" s="84" t="s">
        <v>2181</v>
      </c>
      <c r="C9" s="84">
        <v>52</v>
      </c>
      <c r="D9" s="123">
        <v>0.012125113757723953</v>
      </c>
      <c r="E9" s="123">
        <v>1.6098696929564262</v>
      </c>
      <c r="F9" s="84" t="s">
        <v>2732</v>
      </c>
      <c r="G9" s="84" t="b">
        <v>0</v>
      </c>
      <c r="H9" s="84" t="b">
        <v>0</v>
      </c>
      <c r="I9" s="84" t="b">
        <v>0</v>
      </c>
      <c r="J9" s="84" t="b">
        <v>0</v>
      </c>
      <c r="K9" s="84" t="b">
        <v>0</v>
      </c>
      <c r="L9" s="84" t="b">
        <v>0</v>
      </c>
    </row>
    <row r="10" spans="1:12" ht="15">
      <c r="A10" s="84" t="s">
        <v>2181</v>
      </c>
      <c r="B10" s="84" t="s">
        <v>2182</v>
      </c>
      <c r="C10" s="84">
        <v>52</v>
      </c>
      <c r="D10" s="123">
        <v>0.012125113757723953</v>
      </c>
      <c r="E10" s="123">
        <v>1.6779855128538912</v>
      </c>
      <c r="F10" s="84" t="s">
        <v>2732</v>
      </c>
      <c r="G10" s="84" t="b">
        <v>0</v>
      </c>
      <c r="H10" s="84" t="b">
        <v>0</v>
      </c>
      <c r="I10" s="84" t="b">
        <v>0</v>
      </c>
      <c r="J10" s="84" t="b">
        <v>0</v>
      </c>
      <c r="K10" s="84" t="b">
        <v>0</v>
      </c>
      <c r="L10" s="84" t="b">
        <v>0</v>
      </c>
    </row>
    <row r="11" spans="1:12" ht="15">
      <c r="A11" s="84" t="s">
        <v>2182</v>
      </c>
      <c r="B11" s="84" t="s">
        <v>2518</v>
      </c>
      <c r="C11" s="84">
        <v>52</v>
      </c>
      <c r="D11" s="123">
        <v>0.012125113757723953</v>
      </c>
      <c r="E11" s="123">
        <v>1.6698676226317115</v>
      </c>
      <c r="F11" s="84" t="s">
        <v>2732</v>
      </c>
      <c r="G11" s="84" t="b">
        <v>0</v>
      </c>
      <c r="H11" s="84" t="b">
        <v>0</v>
      </c>
      <c r="I11" s="84" t="b">
        <v>0</v>
      </c>
      <c r="J11" s="84" t="b">
        <v>0</v>
      </c>
      <c r="K11" s="84" t="b">
        <v>0</v>
      </c>
      <c r="L11" s="84" t="b">
        <v>0</v>
      </c>
    </row>
    <row r="12" spans="1:12" ht="15">
      <c r="A12" s="84" t="s">
        <v>2518</v>
      </c>
      <c r="B12" s="84" t="s">
        <v>2519</v>
      </c>
      <c r="C12" s="84">
        <v>52</v>
      </c>
      <c r="D12" s="123">
        <v>0.012125113757723953</v>
      </c>
      <c r="E12" s="123">
        <v>1.6862580388198811</v>
      </c>
      <c r="F12" s="84" t="s">
        <v>2732</v>
      </c>
      <c r="G12" s="84" t="b">
        <v>0</v>
      </c>
      <c r="H12" s="84" t="b">
        <v>0</v>
      </c>
      <c r="I12" s="84" t="b">
        <v>0</v>
      </c>
      <c r="J12" s="84" t="b">
        <v>0</v>
      </c>
      <c r="K12" s="84" t="b">
        <v>0</v>
      </c>
      <c r="L12" s="84" t="b">
        <v>0</v>
      </c>
    </row>
    <row r="13" spans="1:12" ht="15">
      <c r="A13" s="84" t="s">
        <v>333</v>
      </c>
      <c r="B13" s="84" t="s">
        <v>2176</v>
      </c>
      <c r="C13" s="84">
        <v>51</v>
      </c>
      <c r="D13" s="123">
        <v>0.01204816498947635</v>
      </c>
      <c r="E13" s="123">
        <v>1.6612798193510385</v>
      </c>
      <c r="F13" s="84" t="s">
        <v>2732</v>
      </c>
      <c r="G13" s="84" t="b">
        <v>0</v>
      </c>
      <c r="H13" s="84" t="b">
        <v>0</v>
      </c>
      <c r="I13" s="84" t="b">
        <v>0</v>
      </c>
      <c r="J13" s="84" t="b">
        <v>0</v>
      </c>
      <c r="K13" s="84" t="b">
        <v>0</v>
      </c>
      <c r="L13" s="84" t="b">
        <v>0</v>
      </c>
    </row>
    <row r="14" spans="1:12" ht="15">
      <c r="A14" s="84" t="s">
        <v>2188</v>
      </c>
      <c r="B14" s="84" t="s">
        <v>2192</v>
      </c>
      <c r="C14" s="84">
        <v>34</v>
      </c>
      <c r="D14" s="123">
        <v>0.010206865825854979</v>
      </c>
      <c r="E14" s="123">
        <v>1.811196775428181</v>
      </c>
      <c r="F14" s="84" t="s">
        <v>2732</v>
      </c>
      <c r="G14" s="84" t="b">
        <v>0</v>
      </c>
      <c r="H14" s="84" t="b">
        <v>0</v>
      </c>
      <c r="I14" s="84" t="b">
        <v>0</v>
      </c>
      <c r="J14" s="84" t="b">
        <v>0</v>
      </c>
      <c r="K14" s="84" t="b">
        <v>0</v>
      </c>
      <c r="L14" s="84" t="b">
        <v>0</v>
      </c>
    </row>
    <row r="15" spans="1:12" ht="15">
      <c r="A15" s="84" t="s">
        <v>2185</v>
      </c>
      <c r="B15" s="84" t="s">
        <v>2189</v>
      </c>
      <c r="C15" s="84">
        <v>33</v>
      </c>
      <c r="D15" s="123">
        <v>0.010062074077386376</v>
      </c>
      <c r="E15" s="123">
        <v>1.7395035507731063</v>
      </c>
      <c r="F15" s="84" t="s">
        <v>2732</v>
      </c>
      <c r="G15" s="84" t="b">
        <v>0</v>
      </c>
      <c r="H15" s="84" t="b">
        <v>0</v>
      </c>
      <c r="I15" s="84" t="b">
        <v>0</v>
      </c>
      <c r="J15" s="84" t="b">
        <v>0</v>
      </c>
      <c r="K15" s="84" t="b">
        <v>0</v>
      </c>
      <c r="L15" s="84" t="b">
        <v>0</v>
      </c>
    </row>
    <row r="16" spans="1:12" ht="15">
      <c r="A16" s="84" t="s">
        <v>2529</v>
      </c>
      <c r="B16" s="84" t="s">
        <v>2521</v>
      </c>
      <c r="C16" s="84">
        <v>14</v>
      </c>
      <c r="D16" s="123">
        <v>0.006326146358776113</v>
      </c>
      <c r="E16" s="123">
        <v>2.101231386790699</v>
      </c>
      <c r="F16" s="84" t="s">
        <v>2732</v>
      </c>
      <c r="G16" s="84" t="b">
        <v>0</v>
      </c>
      <c r="H16" s="84" t="b">
        <v>0</v>
      </c>
      <c r="I16" s="84" t="b">
        <v>0</v>
      </c>
      <c r="J16" s="84" t="b">
        <v>0</v>
      </c>
      <c r="K16" s="84" t="b">
        <v>0</v>
      </c>
      <c r="L16" s="84" t="b">
        <v>0</v>
      </c>
    </row>
    <row r="17" spans="1:12" ht="15">
      <c r="A17" s="84" t="s">
        <v>2173</v>
      </c>
      <c r="B17" s="84" t="s">
        <v>2186</v>
      </c>
      <c r="C17" s="84">
        <v>14</v>
      </c>
      <c r="D17" s="123">
        <v>0.006162475611518715</v>
      </c>
      <c r="E17" s="123">
        <v>1.1847774382407739</v>
      </c>
      <c r="F17" s="84" t="s">
        <v>2732</v>
      </c>
      <c r="G17" s="84" t="b">
        <v>0</v>
      </c>
      <c r="H17" s="84" t="b">
        <v>0</v>
      </c>
      <c r="I17" s="84" t="b">
        <v>0</v>
      </c>
      <c r="J17" s="84" t="b">
        <v>0</v>
      </c>
      <c r="K17" s="84" t="b">
        <v>0</v>
      </c>
      <c r="L17" s="84" t="b">
        <v>0</v>
      </c>
    </row>
    <row r="18" spans="1:12" ht="15">
      <c r="A18" s="84" t="s">
        <v>2186</v>
      </c>
      <c r="B18" s="84" t="s">
        <v>2527</v>
      </c>
      <c r="C18" s="84">
        <v>14</v>
      </c>
      <c r="D18" s="123">
        <v>0.006162475611518715</v>
      </c>
      <c r="E18" s="123">
        <v>1.8159956583099497</v>
      </c>
      <c r="F18" s="84" t="s">
        <v>2732</v>
      </c>
      <c r="G18" s="84" t="b">
        <v>0</v>
      </c>
      <c r="H18" s="84" t="b">
        <v>0</v>
      </c>
      <c r="I18" s="84" t="b">
        <v>0</v>
      </c>
      <c r="J18" s="84" t="b">
        <v>0</v>
      </c>
      <c r="K18" s="84" t="b">
        <v>0</v>
      </c>
      <c r="L18" s="84" t="b">
        <v>0</v>
      </c>
    </row>
    <row r="19" spans="1:12" ht="15">
      <c r="A19" s="84" t="s">
        <v>2527</v>
      </c>
      <c r="B19" s="84" t="s">
        <v>2172</v>
      </c>
      <c r="C19" s="84">
        <v>14</v>
      </c>
      <c r="D19" s="123">
        <v>0.006162475611518715</v>
      </c>
      <c r="E19" s="123">
        <v>1.2043903490757568</v>
      </c>
      <c r="F19" s="84" t="s">
        <v>2732</v>
      </c>
      <c r="G19" s="84" t="b">
        <v>0</v>
      </c>
      <c r="H19" s="84" t="b">
        <v>0</v>
      </c>
      <c r="I19" s="84" t="b">
        <v>0</v>
      </c>
      <c r="J19" s="84" t="b">
        <v>0</v>
      </c>
      <c r="K19" s="84" t="b">
        <v>0</v>
      </c>
      <c r="L19" s="84" t="b">
        <v>0</v>
      </c>
    </row>
    <row r="20" spans="1:12" ht="15">
      <c r="A20" s="84" t="s">
        <v>2172</v>
      </c>
      <c r="B20" s="84" t="s">
        <v>2185</v>
      </c>
      <c r="C20" s="84">
        <v>14</v>
      </c>
      <c r="D20" s="123">
        <v>0.006162475611518715</v>
      </c>
      <c r="E20" s="123">
        <v>0.8352350162956198</v>
      </c>
      <c r="F20" s="84" t="s">
        <v>2732</v>
      </c>
      <c r="G20" s="84" t="b">
        <v>0</v>
      </c>
      <c r="H20" s="84" t="b">
        <v>0</v>
      </c>
      <c r="I20" s="84" t="b">
        <v>0</v>
      </c>
      <c r="J20" s="84" t="b">
        <v>0</v>
      </c>
      <c r="K20" s="84" t="b">
        <v>0</v>
      </c>
      <c r="L20" s="84" t="b">
        <v>0</v>
      </c>
    </row>
    <row r="21" spans="1:12" ht="15">
      <c r="A21" s="84" t="s">
        <v>312</v>
      </c>
      <c r="B21" s="84" t="s">
        <v>2173</v>
      </c>
      <c r="C21" s="84">
        <v>13</v>
      </c>
      <c r="D21" s="123">
        <v>0.005874278761720676</v>
      </c>
      <c r="E21" s="123">
        <v>0.845958881687393</v>
      </c>
      <c r="F21" s="84" t="s">
        <v>2732</v>
      </c>
      <c r="G21" s="84" t="b">
        <v>0</v>
      </c>
      <c r="H21" s="84" t="b">
        <v>0</v>
      </c>
      <c r="I21" s="84" t="b">
        <v>0</v>
      </c>
      <c r="J21" s="84" t="b">
        <v>0</v>
      </c>
      <c r="K21" s="84" t="b">
        <v>0</v>
      </c>
      <c r="L21" s="84" t="b">
        <v>0</v>
      </c>
    </row>
    <row r="22" spans="1:12" ht="15">
      <c r="A22" s="84" t="s">
        <v>2185</v>
      </c>
      <c r="B22" s="84" t="s">
        <v>2536</v>
      </c>
      <c r="C22" s="84">
        <v>13</v>
      </c>
      <c r="D22" s="123">
        <v>0.005874278761720676</v>
      </c>
      <c r="E22" s="123">
        <v>1.7395035507731063</v>
      </c>
      <c r="F22" s="84" t="s">
        <v>2732</v>
      </c>
      <c r="G22" s="84" t="b">
        <v>0</v>
      </c>
      <c r="H22" s="84" t="b">
        <v>0</v>
      </c>
      <c r="I22" s="84" t="b">
        <v>0</v>
      </c>
      <c r="J22" s="84" t="b">
        <v>0</v>
      </c>
      <c r="K22" s="84" t="b">
        <v>0</v>
      </c>
      <c r="L22" s="84" t="b">
        <v>0</v>
      </c>
    </row>
    <row r="23" spans="1:12" ht="15">
      <c r="A23" s="84" t="s">
        <v>2532</v>
      </c>
      <c r="B23" s="84" t="s">
        <v>2538</v>
      </c>
      <c r="C23" s="84">
        <v>12</v>
      </c>
      <c r="D23" s="123">
        <v>0.005573935056823083</v>
      </c>
      <c r="E23" s="123">
        <v>2.288318030147843</v>
      </c>
      <c r="F23" s="84" t="s">
        <v>2732</v>
      </c>
      <c r="G23" s="84" t="b">
        <v>0</v>
      </c>
      <c r="H23" s="84" t="b">
        <v>0</v>
      </c>
      <c r="I23" s="84" t="b">
        <v>0</v>
      </c>
      <c r="J23" s="84" t="b">
        <v>0</v>
      </c>
      <c r="K23" s="84" t="b">
        <v>0</v>
      </c>
      <c r="L23" s="84" t="b">
        <v>0</v>
      </c>
    </row>
    <row r="24" spans="1:12" ht="15">
      <c r="A24" s="84" t="s">
        <v>2524</v>
      </c>
      <c r="B24" s="84" t="s">
        <v>2537</v>
      </c>
      <c r="C24" s="84">
        <v>11</v>
      </c>
      <c r="D24" s="123">
        <v>0.005260429996463682</v>
      </c>
      <c r="E24" s="123">
        <v>2.160352838909356</v>
      </c>
      <c r="F24" s="84" t="s">
        <v>2732</v>
      </c>
      <c r="G24" s="84" t="b">
        <v>1</v>
      </c>
      <c r="H24" s="84" t="b">
        <v>0</v>
      </c>
      <c r="I24" s="84" t="b">
        <v>0</v>
      </c>
      <c r="J24" s="84" t="b">
        <v>0</v>
      </c>
      <c r="K24" s="84" t="b">
        <v>0</v>
      </c>
      <c r="L24" s="84" t="b">
        <v>0</v>
      </c>
    </row>
    <row r="25" spans="1:12" ht="15">
      <c r="A25" s="84" t="s">
        <v>2184</v>
      </c>
      <c r="B25" s="84" t="s">
        <v>2525</v>
      </c>
      <c r="C25" s="84">
        <v>10</v>
      </c>
      <c r="D25" s="123">
        <v>0.004932563919362346</v>
      </c>
      <c r="E25" s="123">
        <v>1.5853575430790199</v>
      </c>
      <c r="F25" s="84" t="s">
        <v>2732</v>
      </c>
      <c r="G25" s="84" t="b">
        <v>0</v>
      </c>
      <c r="H25" s="84" t="b">
        <v>0</v>
      </c>
      <c r="I25" s="84" t="b">
        <v>0</v>
      </c>
      <c r="J25" s="84" t="b">
        <v>1</v>
      </c>
      <c r="K25" s="84" t="b">
        <v>0</v>
      </c>
      <c r="L25" s="84" t="b">
        <v>0</v>
      </c>
    </row>
    <row r="26" spans="1:12" ht="15">
      <c r="A26" s="84" t="s">
        <v>2172</v>
      </c>
      <c r="B26" s="84" t="s">
        <v>2522</v>
      </c>
      <c r="C26" s="84">
        <v>10</v>
      </c>
      <c r="D26" s="123">
        <v>0.004932563919362346</v>
      </c>
      <c r="E26" s="123">
        <v>1.0336026700624534</v>
      </c>
      <c r="F26" s="84" t="s">
        <v>2732</v>
      </c>
      <c r="G26" s="84" t="b">
        <v>0</v>
      </c>
      <c r="H26" s="84" t="b">
        <v>0</v>
      </c>
      <c r="I26" s="84" t="b">
        <v>0</v>
      </c>
      <c r="J26" s="84" t="b">
        <v>0</v>
      </c>
      <c r="K26" s="84" t="b">
        <v>0</v>
      </c>
      <c r="L26" s="84" t="b">
        <v>0</v>
      </c>
    </row>
    <row r="27" spans="1:12" ht="15">
      <c r="A27" s="84" t="s">
        <v>2141</v>
      </c>
      <c r="B27" s="84" t="s">
        <v>2172</v>
      </c>
      <c r="C27" s="84">
        <v>10</v>
      </c>
      <c r="D27" s="123">
        <v>0.004932563919362346</v>
      </c>
      <c r="E27" s="123">
        <v>1.0862910369977625</v>
      </c>
      <c r="F27" s="84" t="s">
        <v>2732</v>
      </c>
      <c r="G27" s="84" t="b">
        <v>0</v>
      </c>
      <c r="H27" s="84" t="b">
        <v>0</v>
      </c>
      <c r="I27" s="84" t="b">
        <v>0</v>
      </c>
      <c r="J27" s="84" t="b">
        <v>0</v>
      </c>
      <c r="K27" s="84" t="b">
        <v>0</v>
      </c>
      <c r="L27" s="84" t="b">
        <v>0</v>
      </c>
    </row>
    <row r="28" spans="1:12" ht="15">
      <c r="A28" s="84" t="s">
        <v>2192</v>
      </c>
      <c r="B28" s="84" t="s">
        <v>2532</v>
      </c>
      <c r="C28" s="84">
        <v>10</v>
      </c>
      <c r="D28" s="123">
        <v>0.004932563919362346</v>
      </c>
      <c r="E28" s="123">
        <v>1.7698040902699559</v>
      </c>
      <c r="F28" s="84" t="s">
        <v>2732</v>
      </c>
      <c r="G28" s="84" t="b">
        <v>0</v>
      </c>
      <c r="H28" s="84" t="b">
        <v>0</v>
      </c>
      <c r="I28" s="84" t="b">
        <v>0</v>
      </c>
      <c r="J28" s="84" t="b">
        <v>0</v>
      </c>
      <c r="K28" s="84" t="b">
        <v>0</v>
      </c>
      <c r="L28" s="84" t="b">
        <v>0</v>
      </c>
    </row>
    <row r="29" spans="1:12" ht="15">
      <c r="A29" s="84" t="s">
        <v>2539</v>
      </c>
      <c r="B29" s="84" t="s">
        <v>2193</v>
      </c>
      <c r="C29" s="84">
        <v>10</v>
      </c>
      <c r="D29" s="123">
        <v>0.004932563919362346</v>
      </c>
      <c r="E29" s="123">
        <v>2.0926312150287814</v>
      </c>
      <c r="F29" s="84" t="s">
        <v>2732</v>
      </c>
      <c r="G29" s="84" t="b">
        <v>0</v>
      </c>
      <c r="H29" s="84" t="b">
        <v>0</v>
      </c>
      <c r="I29" s="84" t="b">
        <v>0</v>
      </c>
      <c r="J29" s="84" t="b">
        <v>0</v>
      </c>
      <c r="K29" s="84" t="b">
        <v>0</v>
      </c>
      <c r="L29" s="84" t="b">
        <v>0</v>
      </c>
    </row>
    <row r="30" spans="1:12" ht="15">
      <c r="A30" s="84" t="s">
        <v>2174</v>
      </c>
      <c r="B30" s="84" t="s">
        <v>2188</v>
      </c>
      <c r="C30" s="84">
        <v>9</v>
      </c>
      <c r="D30" s="123">
        <v>0.004588896127152256</v>
      </c>
      <c r="E30" s="123">
        <v>0.973047595369252</v>
      </c>
      <c r="F30" s="84" t="s">
        <v>2732</v>
      </c>
      <c r="G30" s="84" t="b">
        <v>0</v>
      </c>
      <c r="H30" s="84" t="b">
        <v>0</v>
      </c>
      <c r="I30" s="84" t="b">
        <v>0</v>
      </c>
      <c r="J30" s="84" t="b">
        <v>0</v>
      </c>
      <c r="K30" s="84" t="b">
        <v>0</v>
      </c>
      <c r="L30" s="84" t="b">
        <v>0</v>
      </c>
    </row>
    <row r="31" spans="1:12" ht="15">
      <c r="A31" s="84" t="s">
        <v>2172</v>
      </c>
      <c r="B31" s="84" t="s">
        <v>2533</v>
      </c>
      <c r="C31" s="84">
        <v>9</v>
      </c>
      <c r="D31" s="123">
        <v>0.004588896127152256</v>
      </c>
      <c r="E31" s="123">
        <v>1.1526554281477703</v>
      </c>
      <c r="F31" s="84" t="s">
        <v>2732</v>
      </c>
      <c r="G31" s="84" t="b">
        <v>0</v>
      </c>
      <c r="H31" s="84" t="b">
        <v>0</v>
      </c>
      <c r="I31" s="84" t="b">
        <v>0</v>
      </c>
      <c r="J31" s="84" t="b">
        <v>0</v>
      </c>
      <c r="K31" s="84" t="b">
        <v>0</v>
      </c>
      <c r="L31" s="84" t="b">
        <v>0</v>
      </c>
    </row>
    <row r="32" spans="1:12" ht="15">
      <c r="A32" s="84" t="s">
        <v>336</v>
      </c>
      <c r="B32" s="84" t="s">
        <v>2528</v>
      </c>
      <c r="C32" s="84">
        <v>9</v>
      </c>
      <c r="D32" s="123">
        <v>0.004588896127152256</v>
      </c>
      <c r="E32" s="123">
        <v>1.2609858495708544</v>
      </c>
      <c r="F32" s="84" t="s">
        <v>2732</v>
      </c>
      <c r="G32" s="84" t="b">
        <v>0</v>
      </c>
      <c r="H32" s="84" t="b">
        <v>0</v>
      </c>
      <c r="I32" s="84" t="b">
        <v>0</v>
      </c>
      <c r="J32" s="84" t="b">
        <v>0</v>
      </c>
      <c r="K32" s="84" t="b">
        <v>0</v>
      </c>
      <c r="L32" s="84" t="b">
        <v>0</v>
      </c>
    </row>
    <row r="33" spans="1:12" ht="15">
      <c r="A33" s="84" t="s">
        <v>2172</v>
      </c>
      <c r="B33" s="84" t="s">
        <v>312</v>
      </c>
      <c r="C33" s="84">
        <v>8</v>
      </c>
      <c r="D33" s="123">
        <v>0.004227663959341839</v>
      </c>
      <c r="E33" s="123">
        <v>0.7383250032875635</v>
      </c>
      <c r="F33" s="84" t="s">
        <v>2732</v>
      </c>
      <c r="G33" s="84" t="b">
        <v>0</v>
      </c>
      <c r="H33" s="84" t="b">
        <v>0</v>
      </c>
      <c r="I33" s="84" t="b">
        <v>0</v>
      </c>
      <c r="J33" s="84" t="b">
        <v>0</v>
      </c>
      <c r="K33" s="84" t="b">
        <v>0</v>
      </c>
      <c r="L33" s="84" t="b">
        <v>0</v>
      </c>
    </row>
    <row r="34" spans="1:12" ht="15">
      <c r="A34" s="84" t="s">
        <v>2553</v>
      </c>
      <c r="B34" s="84" t="s">
        <v>2523</v>
      </c>
      <c r="C34" s="84">
        <v>8</v>
      </c>
      <c r="D34" s="123">
        <v>0.004227663959341839</v>
      </c>
      <c r="E34" s="123">
        <v>2.226170123398999</v>
      </c>
      <c r="F34" s="84" t="s">
        <v>2732</v>
      </c>
      <c r="G34" s="84" t="b">
        <v>0</v>
      </c>
      <c r="H34" s="84" t="b">
        <v>0</v>
      </c>
      <c r="I34" s="84" t="b">
        <v>0</v>
      </c>
      <c r="J34" s="84" t="b">
        <v>0</v>
      </c>
      <c r="K34" s="84" t="b">
        <v>0</v>
      </c>
      <c r="L34" s="84" t="b">
        <v>0</v>
      </c>
    </row>
    <row r="35" spans="1:12" ht="15">
      <c r="A35" s="84" t="s">
        <v>2548</v>
      </c>
      <c r="B35" s="84" t="s">
        <v>2556</v>
      </c>
      <c r="C35" s="84">
        <v>8</v>
      </c>
      <c r="D35" s="123">
        <v>0.004227663959341839</v>
      </c>
      <c r="E35" s="123">
        <v>2.4480188730153554</v>
      </c>
      <c r="F35" s="84" t="s">
        <v>2732</v>
      </c>
      <c r="G35" s="84" t="b">
        <v>0</v>
      </c>
      <c r="H35" s="84" t="b">
        <v>0</v>
      </c>
      <c r="I35" s="84" t="b">
        <v>0</v>
      </c>
      <c r="J35" s="84" t="b">
        <v>0</v>
      </c>
      <c r="K35" s="84" t="b">
        <v>0</v>
      </c>
      <c r="L35" s="84" t="b">
        <v>0</v>
      </c>
    </row>
    <row r="36" spans="1:12" ht="15">
      <c r="A36" s="84" t="s">
        <v>2531</v>
      </c>
      <c r="B36" s="84" t="s">
        <v>2540</v>
      </c>
      <c r="C36" s="84">
        <v>8</v>
      </c>
      <c r="D36" s="123">
        <v>0.004227663959341839</v>
      </c>
      <c r="E36" s="123">
        <v>2.117830648610161</v>
      </c>
      <c r="F36" s="84" t="s">
        <v>2732</v>
      </c>
      <c r="G36" s="84" t="b">
        <v>0</v>
      </c>
      <c r="H36" s="84" t="b">
        <v>1</v>
      </c>
      <c r="I36" s="84" t="b">
        <v>0</v>
      </c>
      <c r="J36" s="84" t="b">
        <v>0</v>
      </c>
      <c r="K36" s="84" t="b">
        <v>0</v>
      </c>
      <c r="L36" s="84" t="b">
        <v>0</v>
      </c>
    </row>
    <row r="37" spans="1:12" ht="15">
      <c r="A37" s="84" t="s">
        <v>2522</v>
      </c>
      <c r="B37" s="84" t="s">
        <v>2172</v>
      </c>
      <c r="C37" s="84">
        <v>8</v>
      </c>
      <c r="D37" s="123">
        <v>0.004227663959341839</v>
      </c>
      <c r="E37" s="123">
        <v>0.9350233616671134</v>
      </c>
      <c r="F37" s="84" t="s">
        <v>2732</v>
      </c>
      <c r="G37" s="84" t="b">
        <v>0</v>
      </c>
      <c r="H37" s="84" t="b">
        <v>0</v>
      </c>
      <c r="I37" s="84" t="b">
        <v>0</v>
      </c>
      <c r="J37" s="84" t="b">
        <v>0</v>
      </c>
      <c r="K37" s="84" t="b">
        <v>0</v>
      </c>
      <c r="L37" s="84" t="b">
        <v>0</v>
      </c>
    </row>
    <row r="38" spans="1:12" ht="15">
      <c r="A38" s="84" t="s">
        <v>2521</v>
      </c>
      <c r="B38" s="84" t="s">
        <v>2184</v>
      </c>
      <c r="C38" s="84">
        <v>7</v>
      </c>
      <c r="D38" s="123">
        <v>0.0038466609694527347</v>
      </c>
      <c r="E38" s="123">
        <v>1.4148505097627007</v>
      </c>
      <c r="F38" s="84" t="s">
        <v>2732</v>
      </c>
      <c r="G38" s="84" t="b">
        <v>0</v>
      </c>
      <c r="H38" s="84" t="b">
        <v>0</v>
      </c>
      <c r="I38" s="84" t="b">
        <v>0</v>
      </c>
      <c r="J38" s="84" t="b">
        <v>0</v>
      </c>
      <c r="K38" s="84" t="b">
        <v>0</v>
      </c>
      <c r="L38" s="84" t="b">
        <v>0</v>
      </c>
    </row>
    <row r="39" spans="1:12" ht="15">
      <c r="A39" s="84" t="s">
        <v>312</v>
      </c>
      <c r="B39" s="84" t="s">
        <v>2184</v>
      </c>
      <c r="C39" s="84">
        <v>7</v>
      </c>
      <c r="D39" s="123">
        <v>0.0038466609694527347</v>
      </c>
      <c r="E39" s="123">
        <v>0.8585480089954134</v>
      </c>
      <c r="F39" s="84" t="s">
        <v>2732</v>
      </c>
      <c r="G39" s="84" t="b">
        <v>0</v>
      </c>
      <c r="H39" s="84" t="b">
        <v>0</v>
      </c>
      <c r="I39" s="84" t="b">
        <v>0</v>
      </c>
      <c r="J39" s="84" t="b">
        <v>0</v>
      </c>
      <c r="K39" s="84" t="b">
        <v>0</v>
      </c>
      <c r="L39" s="84" t="b">
        <v>0</v>
      </c>
    </row>
    <row r="40" spans="1:12" ht="15">
      <c r="A40" s="84" t="s">
        <v>2192</v>
      </c>
      <c r="B40" s="84" t="s">
        <v>2172</v>
      </c>
      <c r="C40" s="84">
        <v>7</v>
      </c>
      <c r="D40" s="123">
        <v>0.0038466609694527347</v>
      </c>
      <c r="E40" s="123">
        <v>0.5889663961898131</v>
      </c>
      <c r="F40" s="84" t="s">
        <v>2732</v>
      </c>
      <c r="G40" s="84" t="b">
        <v>0</v>
      </c>
      <c r="H40" s="84" t="b">
        <v>0</v>
      </c>
      <c r="I40" s="84" t="b">
        <v>0</v>
      </c>
      <c r="J40" s="84" t="b">
        <v>0</v>
      </c>
      <c r="K40" s="84" t="b">
        <v>0</v>
      </c>
      <c r="L40" s="84" t="b">
        <v>0</v>
      </c>
    </row>
    <row r="41" spans="1:12" ht="15">
      <c r="A41" s="84" t="s">
        <v>2537</v>
      </c>
      <c r="B41" s="84" t="s">
        <v>2184</v>
      </c>
      <c r="C41" s="84">
        <v>6</v>
      </c>
      <c r="D41" s="123">
        <v>0.0034430445258630082</v>
      </c>
      <c r="E41" s="123">
        <v>1.569752469748444</v>
      </c>
      <c r="F41" s="84" t="s">
        <v>2732</v>
      </c>
      <c r="G41" s="84" t="b">
        <v>0</v>
      </c>
      <c r="H41" s="84" t="b">
        <v>0</v>
      </c>
      <c r="I41" s="84" t="b">
        <v>0</v>
      </c>
      <c r="J41" s="84" t="b">
        <v>0</v>
      </c>
      <c r="K41" s="84" t="b">
        <v>0</v>
      </c>
      <c r="L41" s="84" t="b">
        <v>0</v>
      </c>
    </row>
    <row r="42" spans="1:12" ht="15">
      <c r="A42" s="84" t="s">
        <v>2525</v>
      </c>
      <c r="B42" s="84" t="s">
        <v>2526</v>
      </c>
      <c r="C42" s="84">
        <v>6</v>
      </c>
      <c r="D42" s="123">
        <v>0.0034430445258630082</v>
      </c>
      <c r="E42" s="123">
        <v>1.897111404134774</v>
      </c>
      <c r="F42" s="84" t="s">
        <v>2732</v>
      </c>
      <c r="G42" s="84" t="b">
        <v>1</v>
      </c>
      <c r="H42" s="84" t="b">
        <v>0</v>
      </c>
      <c r="I42" s="84" t="b">
        <v>0</v>
      </c>
      <c r="J42" s="84" t="b">
        <v>0</v>
      </c>
      <c r="K42" s="84" t="b">
        <v>0</v>
      </c>
      <c r="L42" s="84" t="b">
        <v>0</v>
      </c>
    </row>
    <row r="43" spans="1:12" ht="15">
      <c r="A43" s="84" t="s">
        <v>2526</v>
      </c>
      <c r="B43" s="84" t="s">
        <v>2172</v>
      </c>
      <c r="C43" s="84">
        <v>6</v>
      </c>
      <c r="D43" s="123">
        <v>0.0034430445258630082</v>
      </c>
      <c r="E43" s="123">
        <v>0.864442287381406</v>
      </c>
      <c r="F43" s="84" t="s">
        <v>2732</v>
      </c>
      <c r="G43" s="84" t="b">
        <v>0</v>
      </c>
      <c r="H43" s="84" t="b">
        <v>0</v>
      </c>
      <c r="I43" s="84" t="b">
        <v>0</v>
      </c>
      <c r="J43" s="84" t="b">
        <v>0</v>
      </c>
      <c r="K43" s="84" t="b">
        <v>0</v>
      </c>
      <c r="L43" s="84" t="b">
        <v>0</v>
      </c>
    </row>
    <row r="44" spans="1:12" ht="15">
      <c r="A44" s="84" t="s">
        <v>2522</v>
      </c>
      <c r="B44" s="84" t="s">
        <v>2529</v>
      </c>
      <c r="C44" s="84">
        <v>6</v>
      </c>
      <c r="D44" s="123">
        <v>0.0034430445258630082</v>
      </c>
      <c r="E44" s="123">
        <v>1.803835675781812</v>
      </c>
      <c r="F44" s="84" t="s">
        <v>2732</v>
      </c>
      <c r="G44" s="84" t="b">
        <v>0</v>
      </c>
      <c r="H44" s="84" t="b">
        <v>0</v>
      </c>
      <c r="I44" s="84" t="b">
        <v>0</v>
      </c>
      <c r="J44" s="84" t="b">
        <v>0</v>
      </c>
      <c r="K44" s="84" t="b">
        <v>0</v>
      </c>
      <c r="L44" s="84" t="b">
        <v>0</v>
      </c>
    </row>
    <row r="45" spans="1:12" ht="15">
      <c r="A45" s="84" t="s">
        <v>2184</v>
      </c>
      <c r="B45" s="84" t="s">
        <v>2563</v>
      </c>
      <c r="C45" s="84">
        <v>6</v>
      </c>
      <c r="D45" s="123">
        <v>0.0034430445258630082</v>
      </c>
      <c r="E45" s="123">
        <v>1.7894775257349447</v>
      </c>
      <c r="F45" s="84" t="s">
        <v>2732</v>
      </c>
      <c r="G45" s="84" t="b">
        <v>0</v>
      </c>
      <c r="H45" s="84" t="b">
        <v>0</v>
      </c>
      <c r="I45" s="84" t="b">
        <v>0</v>
      </c>
      <c r="J45" s="84" t="b">
        <v>0</v>
      </c>
      <c r="K45" s="84" t="b">
        <v>0</v>
      </c>
      <c r="L45" s="84" t="b">
        <v>0</v>
      </c>
    </row>
    <row r="46" spans="1:12" ht="15">
      <c r="A46" s="84" t="s">
        <v>2563</v>
      </c>
      <c r="B46" s="84" t="s">
        <v>2174</v>
      </c>
      <c r="C46" s="84">
        <v>6</v>
      </c>
      <c r="D46" s="123">
        <v>0.0034430445258630082</v>
      </c>
      <c r="E46" s="123">
        <v>1.6098696929564262</v>
      </c>
      <c r="F46" s="84" t="s">
        <v>2732</v>
      </c>
      <c r="G46" s="84" t="b">
        <v>0</v>
      </c>
      <c r="H46" s="84" t="b">
        <v>0</v>
      </c>
      <c r="I46" s="84" t="b">
        <v>0</v>
      </c>
      <c r="J46" s="84" t="b">
        <v>0</v>
      </c>
      <c r="K46" s="84" t="b">
        <v>0</v>
      </c>
      <c r="L46" s="84" t="b">
        <v>0</v>
      </c>
    </row>
    <row r="47" spans="1:12" ht="15">
      <c r="A47" s="84" t="s">
        <v>2203</v>
      </c>
      <c r="B47" s="84" t="s">
        <v>2204</v>
      </c>
      <c r="C47" s="84">
        <v>6</v>
      </c>
      <c r="D47" s="123">
        <v>0.0034430445258630082</v>
      </c>
      <c r="E47" s="123">
        <v>1.9499637114600499</v>
      </c>
      <c r="F47" s="84" t="s">
        <v>2732</v>
      </c>
      <c r="G47" s="84" t="b">
        <v>1</v>
      </c>
      <c r="H47" s="84" t="b">
        <v>0</v>
      </c>
      <c r="I47" s="84" t="b">
        <v>0</v>
      </c>
      <c r="J47" s="84" t="b">
        <v>0</v>
      </c>
      <c r="K47" s="84" t="b">
        <v>0</v>
      </c>
      <c r="L47" s="84" t="b">
        <v>0</v>
      </c>
    </row>
    <row r="48" spans="1:12" ht="15">
      <c r="A48" s="84" t="s">
        <v>2204</v>
      </c>
      <c r="B48" s="84" t="s">
        <v>2205</v>
      </c>
      <c r="C48" s="84">
        <v>6</v>
      </c>
      <c r="D48" s="123">
        <v>0.0034430445258630082</v>
      </c>
      <c r="E48" s="123">
        <v>2.198141399798755</v>
      </c>
      <c r="F48" s="84" t="s">
        <v>2732</v>
      </c>
      <c r="G48" s="84" t="b">
        <v>0</v>
      </c>
      <c r="H48" s="84" t="b">
        <v>0</v>
      </c>
      <c r="I48" s="84" t="b">
        <v>0</v>
      </c>
      <c r="J48" s="84" t="b">
        <v>0</v>
      </c>
      <c r="K48" s="84" t="b">
        <v>0</v>
      </c>
      <c r="L48" s="84" t="b">
        <v>0</v>
      </c>
    </row>
    <row r="49" spans="1:12" ht="15">
      <c r="A49" s="84" t="s">
        <v>2205</v>
      </c>
      <c r="B49" s="84" t="s">
        <v>2202</v>
      </c>
      <c r="C49" s="84">
        <v>6</v>
      </c>
      <c r="D49" s="123">
        <v>0.0034430445258630082</v>
      </c>
      <c r="E49" s="123">
        <v>2.3230801364070555</v>
      </c>
      <c r="F49" s="84" t="s">
        <v>2732</v>
      </c>
      <c r="G49" s="84" t="b">
        <v>0</v>
      </c>
      <c r="H49" s="84" t="b">
        <v>0</v>
      </c>
      <c r="I49" s="84" t="b">
        <v>0</v>
      </c>
      <c r="J49" s="84" t="b">
        <v>1</v>
      </c>
      <c r="K49" s="84" t="b">
        <v>0</v>
      </c>
      <c r="L49" s="84" t="b">
        <v>0</v>
      </c>
    </row>
    <row r="50" spans="1:12" ht="15">
      <c r="A50" s="84" t="s">
        <v>2202</v>
      </c>
      <c r="B50" s="84" t="s">
        <v>2206</v>
      </c>
      <c r="C50" s="84">
        <v>6</v>
      </c>
      <c r="D50" s="123">
        <v>0.0034430445258630082</v>
      </c>
      <c r="E50" s="123">
        <v>2.146988877351374</v>
      </c>
      <c r="F50" s="84" t="s">
        <v>2732</v>
      </c>
      <c r="G50" s="84" t="b">
        <v>1</v>
      </c>
      <c r="H50" s="84" t="b">
        <v>0</v>
      </c>
      <c r="I50" s="84" t="b">
        <v>0</v>
      </c>
      <c r="J50" s="84" t="b">
        <v>0</v>
      </c>
      <c r="K50" s="84" t="b">
        <v>0</v>
      </c>
      <c r="L50" s="84" t="b">
        <v>0</v>
      </c>
    </row>
    <row r="51" spans="1:12" ht="15">
      <c r="A51" s="84" t="s">
        <v>2206</v>
      </c>
      <c r="B51" s="84" t="s">
        <v>2207</v>
      </c>
      <c r="C51" s="84">
        <v>6</v>
      </c>
      <c r="D51" s="123">
        <v>0.0034430445258630082</v>
      </c>
      <c r="E51" s="123">
        <v>2.4480188730153554</v>
      </c>
      <c r="F51" s="84" t="s">
        <v>2732</v>
      </c>
      <c r="G51" s="84" t="b">
        <v>0</v>
      </c>
      <c r="H51" s="84" t="b">
        <v>0</v>
      </c>
      <c r="I51" s="84" t="b">
        <v>0</v>
      </c>
      <c r="J51" s="84" t="b">
        <v>0</v>
      </c>
      <c r="K51" s="84" t="b">
        <v>0</v>
      </c>
      <c r="L51" s="84" t="b">
        <v>0</v>
      </c>
    </row>
    <row r="52" spans="1:12" ht="15">
      <c r="A52" s="84" t="s">
        <v>2207</v>
      </c>
      <c r="B52" s="84" t="s">
        <v>2208</v>
      </c>
      <c r="C52" s="84">
        <v>6</v>
      </c>
      <c r="D52" s="123">
        <v>0.0034430445258630082</v>
      </c>
      <c r="E52" s="123">
        <v>2.557163342440423</v>
      </c>
      <c r="F52" s="84" t="s">
        <v>2732</v>
      </c>
      <c r="G52" s="84" t="b">
        <v>0</v>
      </c>
      <c r="H52" s="84" t="b">
        <v>0</v>
      </c>
      <c r="I52" s="84" t="b">
        <v>0</v>
      </c>
      <c r="J52" s="84" t="b">
        <v>0</v>
      </c>
      <c r="K52" s="84" t="b">
        <v>0</v>
      </c>
      <c r="L52" s="84" t="b">
        <v>0</v>
      </c>
    </row>
    <row r="53" spans="1:12" ht="15">
      <c r="A53" s="84" t="s">
        <v>2208</v>
      </c>
      <c r="B53" s="84" t="s">
        <v>2209</v>
      </c>
      <c r="C53" s="84">
        <v>6</v>
      </c>
      <c r="D53" s="123">
        <v>0.0034430445258630082</v>
      </c>
      <c r="E53" s="123">
        <v>2.557163342440423</v>
      </c>
      <c r="F53" s="84" t="s">
        <v>2732</v>
      </c>
      <c r="G53" s="84" t="b">
        <v>0</v>
      </c>
      <c r="H53" s="84" t="b">
        <v>0</v>
      </c>
      <c r="I53" s="84" t="b">
        <v>0</v>
      </c>
      <c r="J53" s="84" t="b">
        <v>0</v>
      </c>
      <c r="K53" s="84" t="b">
        <v>0</v>
      </c>
      <c r="L53" s="84" t="b">
        <v>0</v>
      </c>
    </row>
    <row r="54" spans="1:12" ht="15">
      <c r="A54" s="84" t="s">
        <v>2209</v>
      </c>
      <c r="B54" s="84" t="s">
        <v>2172</v>
      </c>
      <c r="C54" s="84">
        <v>6</v>
      </c>
      <c r="D54" s="123">
        <v>0.0034430445258630082</v>
      </c>
      <c r="E54" s="123">
        <v>1.2623822960534437</v>
      </c>
      <c r="F54" s="84" t="s">
        <v>2732</v>
      </c>
      <c r="G54" s="84" t="b">
        <v>0</v>
      </c>
      <c r="H54" s="84" t="b">
        <v>0</v>
      </c>
      <c r="I54" s="84" t="b">
        <v>0</v>
      </c>
      <c r="J54" s="84" t="b">
        <v>0</v>
      </c>
      <c r="K54" s="84" t="b">
        <v>0</v>
      </c>
      <c r="L54" s="84" t="b">
        <v>0</v>
      </c>
    </row>
    <row r="55" spans="1:12" ht="15">
      <c r="A55" s="84" t="s">
        <v>2172</v>
      </c>
      <c r="B55" s="84" t="s">
        <v>2521</v>
      </c>
      <c r="C55" s="84">
        <v>6</v>
      </c>
      <c r="D55" s="123">
        <v>0.0034430445258630082</v>
      </c>
      <c r="E55" s="123">
        <v>0.7894775257349446</v>
      </c>
      <c r="F55" s="84" t="s">
        <v>2732</v>
      </c>
      <c r="G55" s="84" t="b">
        <v>0</v>
      </c>
      <c r="H55" s="84" t="b">
        <v>0</v>
      </c>
      <c r="I55" s="84" t="b">
        <v>0</v>
      </c>
      <c r="J55" s="84" t="b">
        <v>0</v>
      </c>
      <c r="K55" s="84" t="b">
        <v>0</v>
      </c>
      <c r="L55" s="84" t="b">
        <v>0</v>
      </c>
    </row>
    <row r="56" spans="1:12" ht="15">
      <c r="A56" s="84" t="s">
        <v>2190</v>
      </c>
      <c r="B56" s="84" t="s">
        <v>2172</v>
      </c>
      <c r="C56" s="84">
        <v>6</v>
      </c>
      <c r="D56" s="123">
        <v>0.0034430445258630082</v>
      </c>
      <c r="E56" s="123">
        <v>0.6255601984662694</v>
      </c>
      <c r="F56" s="84" t="s">
        <v>2732</v>
      </c>
      <c r="G56" s="84" t="b">
        <v>0</v>
      </c>
      <c r="H56" s="84" t="b">
        <v>0</v>
      </c>
      <c r="I56" s="84" t="b">
        <v>0</v>
      </c>
      <c r="J56" s="84" t="b">
        <v>0</v>
      </c>
      <c r="K56" s="84" t="b">
        <v>0</v>
      </c>
      <c r="L56" s="84" t="b">
        <v>0</v>
      </c>
    </row>
    <row r="57" spans="1:12" ht="15">
      <c r="A57" s="84" t="s">
        <v>2523</v>
      </c>
      <c r="B57" s="84" t="s">
        <v>2565</v>
      </c>
      <c r="C57" s="84">
        <v>6</v>
      </c>
      <c r="D57" s="123">
        <v>0.0034430445258630082</v>
      </c>
      <c r="E57" s="123">
        <v>2.1718124610764065</v>
      </c>
      <c r="F57" s="84" t="s">
        <v>2732</v>
      </c>
      <c r="G57" s="84" t="b">
        <v>0</v>
      </c>
      <c r="H57" s="84" t="b">
        <v>0</v>
      </c>
      <c r="I57" s="84" t="b">
        <v>0</v>
      </c>
      <c r="J57" s="84" t="b">
        <v>0</v>
      </c>
      <c r="K57" s="84" t="b">
        <v>0</v>
      </c>
      <c r="L57" s="84" t="b">
        <v>0</v>
      </c>
    </row>
    <row r="58" spans="1:12" ht="15">
      <c r="A58" s="84" t="s">
        <v>2565</v>
      </c>
      <c r="B58" s="84" t="s">
        <v>2558</v>
      </c>
      <c r="C58" s="84">
        <v>6</v>
      </c>
      <c r="D58" s="123">
        <v>0.0034430445258630082</v>
      </c>
      <c r="E58" s="123">
        <v>2.557163342440423</v>
      </c>
      <c r="F58" s="84" t="s">
        <v>2732</v>
      </c>
      <c r="G58" s="84" t="b">
        <v>0</v>
      </c>
      <c r="H58" s="84" t="b">
        <v>0</v>
      </c>
      <c r="I58" s="84" t="b">
        <v>0</v>
      </c>
      <c r="J58" s="84" t="b">
        <v>0</v>
      </c>
      <c r="K58" s="84" t="b">
        <v>0</v>
      </c>
      <c r="L58" s="84" t="b">
        <v>0</v>
      </c>
    </row>
    <row r="59" spans="1:12" ht="15">
      <c r="A59" s="84" t="s">
        <v>2558</v>
      </c>
      <c r="B59" s="84" t="s">
        <v>312</v>
      </c>
      <c r="C59" s="84">
        <v>6</v>
      </c>
      <c r="D59" s="123">
        <v>0.0034430445258630082</v>
      </c>
      <c r="E59" s="123">
        <v>1.8581933381044047</v>
      </c>
      <c r="F59" s="84" t="s">
        <v>2732</v>
      </c>
      <c r="G59" s="84" t="b">
        <v>0</v>
      </c>
      <c r="H59" s="84" t="b">
        <v>0</v>
      </c>
      <c r="I59" s="84" t="b">
        <v>0</v>
      </c>
      <c r="J59" s="84" t="b">
        <v>0</v>
      </c>
      <c r="K59" s="84" t="b">
        <v>0</v>
      </c>
      <c r="L59" s="84" t="b">
        <v>0</v>
      </c>
    </row>
    <row r="60" spans="1:12" ht="15">
      <c r="A60" s="84" t="s">
        <v>312</v>
      </c>
      <c r="B60" s="84" t="s">
        <v>2559</v>
      </c>
      <c r="C60" s="84">
        <v>6</v>
      </c>
      <c r="D60" s="123">
        <v>0.0034430445258630082</v>
      </c>
      <c r="E60" s="123">
        <v>1.4779820963927985</v>
      </c>
      <c r="F60" s="84" t="s">
        <v>2732</v>
      </c>
      <c r="G60" s="84" t="b">
        <v>0</v>
      </c>
      <c r="H60" s="84" t="b">
        <v>0</v>
      </c>
      <c r="I60" s="84" t="b">
        <v>0</v>
      </c>
      <c r="J60" s="84" t="b">
        <v>0</v>
      </c>
      <c r="K60" s="84" t="b">
        <v>1</v>
      </c>
      <c r="L60" s="84" t="b">
        <v>0</v>
      </c>
    </row>
    <row r="61" spans="1:12" ht="15">
      <c r="A61" s="84" t="s">
        <v>2559</v>
      </c>
      <c r="B61" s="84" t="s">
        <v>2188</v>
      </c>
      <c r="C61" s="84">
        <v>6</v>
      </c>
      <c r="D61" s="123">
        <v>0.0034430445258630082</v>
      </c>
      <c r="E61" s="123">
        <v>1.7442499857975677</v>
      </c>
      <c r="F61" s="84" t="s">
        <v>2732</v>
      </c>
      <c r="G61" s="84" t="b">
        <v>0</v>
      </c>
      <c r="H61" s="84" t="b">
        <v>1</v>
      </c>
      <c r="I61" s="84" t="b">
        <v>0</v>
      </c>
      <c r="J61" s="84" t="b">
        <v>0</v>
      </c>
      <c r="K61" s="84" t="b">
        <v>0</v>
      </c>
      <c r="L61" s="84" t="b">
        <v>0</v>
      </c>
    </row>
    <row r="62" spans="1:12" ht="15">
      <c r="A62" s="84" t="s">
        <v>2192</v>
      </c>
      <c r="B62" s="84" t="s">
        <v>2187</v>
      </c>
      <c r="C62" s="84">
        <v>6</v>
      </c>
      <c r="D62" s="123">
        <v>0.0034430445258630082</v>
      </c>
      <c r="E62" s="123">
        <v>1.3001708569428436</v>
      </c>
      <c r="F62" s="84" t="s">
        <v>2732</v>
      </c>
      <c r="G62" s="84" t="b">
        <v>0</v>
      </c>
      <c r="H62" s="84" t="b">
        <v>0</v>
      </c>
      <c r="I62" s="84" t="b">
        <v>0</v>
      </c>
      <c r="J62" s="84" t="b">
        <v>0</v>
      </c>
      <c r="K62" s="84" t="b">
        <v>0</v>
      </c>
      <c r="L62" s="84" t="b">
        <v>0</v>
      </c>
    </row>
    <row r="63" spans="1:12" ht="15">
      <c r="A63" s="84" t="s">
        <v>2187</v>
      </c>
      <c r="B63" s="84" t="s">
        <v>2190</v>
      </c>
      <c r="C63" s="84">
        <v>6</v>
      </c>
      <c r="D63" s="123">
        <v>0.0034430445258630082</v>
      </c>
      <c r="E63" s="123">
        <v>1.4066261878571302</v>
      </c>
      <c r="F63" s="84" t="s">
        <v>2732</v>
      </c>
      <c r="G63" s="84" t="b">
        <v>0</v>
      </c>
      <c r="H63" s="84" t="b">
        <v>0</v>
      </c>
      <c r="I63" s="84" t="b">
        <v>0</v>
      </c>
      <c r="J63" s="84" t="b">
        <v>0</v>
      </c>
      <c r="K63" s="84" t="b">
        <v>0</v>
      </c>
      <c r="L63" s="84" t="b">
        <v>0</v>
      </c>
    </row>
    <row r="64" spans="1:12" ht="15">
      <c r="A64" s="84" t="s">
        <v>2190</v>
      </c>
      <c r="B64" s="84" t="s">
        <v>2560</v>
      </c>
      <c r="C64" s="84">
        <v>6</v>
      </c>
      <c r="D64" s="123">
        <v>0.0034430445258630082</v>
      </c>
      <c r="E64" s="123">
        <v>1.920341244853249</v>
      </c>
      <c r="F64" s="84" t="s">
        <v>2732</v>
      </c>
      <c r="G64" s="84" t="b">
        <v>0</v>
      </c>
      <c r="H64" s="84" t="b">
        <v>0</v>
      </c>
      <c r="I64" s="84" t="b">
        <v>0</v>
      </c>
      <c r="J64" s="84" t="b">
        <v>0</v>
      </c>
      <c r="K64" s="84" t="b">
        <v>0</v>
      </c>
      <c r="L64" s="84" t="b">
        <v>0</v>
      </c>
    </row>
    <row r="65" spans="1:12" ht="15">
      <c r="A65" s="84" t="s">
        <v>2547</v>
      </c>
      <c r="B65" s="84" t="s">
        <v>337</v>
      </c>
      <c r="C65" s="84">
        <v>6</v>
      </c>
      <c r="D65" s="123">
        <v>0.0034430445258630082</v>
      </c>
      <c r="E65" s="123">
        <v>2.4991713954627364</v>
      </c>
      <c r="F65" s="84" t="s">
        <v>2732</v>
      </c>
      <c r="G65" s="84" t="b">
        <v>1</v>
      </c>
      <c r="H65" s="84" t="b">
        <v>0</v>
      </c>
      <c r="I65" s="84" t="b">
        <v>0</v>
      </c>
      <c r="J65" s="84" t="b">
        <v>0</v>
      </c>
      <c r="K65" s="84" t="b">
        <v>0</v>
      </c>
      <c r="L65" s="84" t="b">
        <v>0</v>
      </c>
    </row>
    <row r="66" spans="1:12" ht="15">
      <c r="A66" s="84" t="s">
        <v>337</v>
      </c>
      <c r="B66" s="84" t="s">
        <v>2566</v>
      </c>
      <c r="C66" s="84">
        <v>6</v>
      </c>
      <c r="D66" s="123">
        <v>0.0034430445258630082</v>
      </c>
      <c r="E66" s="123">
        <v>2.6241101320710367</v>
      </c>
      <c r="F66" s="84" t="s">
        <v>2732</v>
      </c>
      <c r="G66" s="84" t="b">
        <v>0</v>
      </c>
      <c r="H66" s="84" t="b">
        <v>0</v>
      </c>
      <c r="I66" s="84" t="b">
        <v>0</v>
      </c>
      <c r="J66" s="84" t="b">
        <v>0</v>
      </c>
      <c r="K66" s="84" t="b">
        <v>0</v>
      </c>
      <c r="L66" s="84" t="b">
        <v>0</v>
      </c>
    </row>
    <row r="67" spans="1:12" ht="15">
      <c r="A67" s="84" t="s">
        <v>2566</v>
      </c>
      <c r="B67" s="84" t="s">
        <v>2567</v>
      </c>
      <c r="C67" s="84">
        <v>6</v>
      </c>
      <c r="D67" s="123">
        <v>0.0034430445258630082</v>
      </c>
      <c r="E67" s="123">
        <v>2.6241101320710367</v>
      </c>
      <c r="F67" s="84" t="s">
        <v>2732</v>
      </c>
      <c r="G67" s="84" t="b">
        <v>0</v>
      </c>
      <c r="H67" s="84" t="b">
        <v>0</v>
      </c>
      <c r="I67" s="84" t="b">
        <v>0</v>
      </c>
      <c r="J67" s="84" t="b">
        <v>0</v>
      </c>
      <c r="K67" s="84" t="b">
        <v>0</v>
      </c>
      <c r="L67" s="84" t="b">
        <v>0</v>
      </c>
    </row>
    <row r="68" spans="1:12" ht="15">
      <c r="A68" s="84" t="s">
        <v>2567</v>
      </c>
      <c r="B68" s="84" t="s">
        <v>2568</v>
      </c>
      <c r="C68" s="84">
        <v>6</v>
      </c>
      <c r="D68" s="123">
        <v>0.0034430445258630082</v>
      </c>
      <c r="E68" s="123">
        <v>2.6241101320710367</v>
      </c>
      <c r="F68" s="84" t="s">
        <v>2732</v>
      </c>
      <c r="G68" s="84" t="b">
        <v>0</v>
      </c>
      <c r="H68" s="84" t="b">
        <v>0</v>
      </c>
      <c r="I68" s="84" t="b">
        <v>0</v>
      </c>
      <c r="J68" s="84" t="b">
        <v>1</v>
      </c>
      <c r="K68" s="84" t="b">
        <v>0</v>
      </c>
      <c r="L68" s="84" t="b">
        <v>0</v>
      </c>
    </row>
    <row r="69" spans="1:12" ht="15">
      <c r="A69" s="84" t="s">
        <v>2568</v>
      </c>
      <c r="B69" s="84" t="s">
        <v>2569</v>
      </c>
      <c r="C69" s="84">
        <v>6</v>
      </c>
      <c r="D69" s="123">
        <v>0.0034430445258630082</v>
      </c>
      <c r="E69" s="123">
        <v>2.6241101320710367</v>
      </c>
      <c r="F69" s="84" t="s">
        <v>2732</v>
      </c>
      <c r="G69" s="84" t="b">
        <v>1</v>
      </c>
      <c r="H69" s="84" t="b">
        <v>0</v>
      </c>
      <c r="I69" s="84" t="b">
        <v>0</v>
      </c>
      <c r="J69" s="84" t="b">
        <v>0</v>
      </c>
      <c r="K69" s="84" t="b">
        <v>0</v>
      </c>
      <c r="L69" s="84" t="b">
        <v>0</v>
      </c>
    </row>
    <row r="70" spans="1:12" ht="15">
      <c r="A70" s="84" t="s">
        <v>2569</v>
      </c>
      <c r="B70" s="84" t="s">
        <v>2172</v>
      </c>
      <c r="C70" s="84">
        <v>6</v>
      </c>
      <c r="D70" s="123">
        <v>0.0034430445258630082</v>
      </c>
      <c r="E70" s="123">
        <v>1.2623822960534437</v>
      </c>
      <c r="F70" s="84" t="s">
        <v>2732</v>
      </c>
      <c r="G70" s="84" t="b">
        <v>0</v>
      </c>
      <c r="H70" s="84" t="b">
        <v>0</v>
      </c>
      <c r="I70" s="84" t="b">
        <v>0</v>
      </c>
      <c r="J70" s="84" t="b">
        <v>0</v>
      </c>
      <c r="K70" s="84" t="b">
        <v>0</v>
      </c>
      <c r="L70" s="84" t="b">
        <v>0</v>
      </c>
    </row>
    <row r="71" spans="1:12" ht="15">
      <c r="A71" s="84" t="s">
        <v>2570</v>
      </c>
      <c r="B71" s="84" t="s">
        <v>2571</v>
      </c>
      <c r="C71" s="84">
        <v>6</v>
      </c>
      <c r="D71" s="123">
        <v>0.0034430445258630082</v>
      </c>
      <c r="E71" s="123">
        <v>2.6241101320710367</v>
      </c>
      <c r="F71" s="84" t="s">
        <v>2732</v>
      </c>
      <c r="G71" s="84" t="b">
        <v>0</v>
      </c>
      <c r="H71" s="84" t="b">
        <v>0</v>
      </c>
      <c r="I71" s="84" t="b">
        <v>0</v>
      </c>
      <c r="J71" s="84" t="b">
        <v>0</v>
      </c>
      <c r="K71" s="84" t="b">
        <v>0</v>
      </c>
      <c r="L71" s="84" t="b">
        <v>0</v>
      </c>
    </row>
    <row r="72" spans="1:12" ht="15">
      <c r="A72" s="84" t="s">
        <v>2571</v>
      </c>
      <c r="B72" s="84" t="s">
        <v>2572</v>
      </c>
      <c r="C72" s="84">
        <v>6</v>
      </c>
      <c r="D72" s="123">
        <v>0.0034430445258630082</v>
      </c>
      <c r="E72" s="123">
        <v>2.6241101320710367</v>
      </c>
      <c r="F72" s="84" t="s">
        <v>2732</v>
      </c>
      <c r="G72" s="84" t="b">
        <v>0</v>
      </c>
      <c r="H72" s="84" t="b">
        <v>0</v>
      </c>
      <c r="I72" s="84" t="b">
        <v>0</v>
      </c>
      <c r="J72" s="84" t="b">
        <v>0</v>
      </c>
      <c r="K72" s="84" t="b">
        <v>0</v>
      </c>
      <c r="L72" s="84" t="b">
        <v>0</v>
      </c>
    </row>
    <row r="73" spans="1:12" ht="15">
      <c r="A73" s="84" t="s">
        <v>2572</v>
      </c>
      <c r="B73" s="84" t="s">
        <v>2573</v>
      </c>
      <c r="C73" s="84">
        <v>6</v>
      </c>
      <c r="D73" s="123">
        <v>0.0034430445258630082</v>
      </c>
      <c r="E73" s="123">
        <v>2.6241101320710367</v>
      </c>
      <c r="F73" s="84" t="s">
        <v>2732</v>
      </c>
      <c r="G73" s="84" t="b">
        <v>0</v>
      </c>
      <c r="H73" s="84" t="b">
        <v>0</v>
      </c>
      <c r="I73" s="84" t="b">
        <v>0</v>
      </c>
      <c r="J73" s="84" t="b">
        <v>0</v>
      </c>
      <c r="K73" s="84" t="b">
        <v>0</v>
      </c>
      <c r="L73" s="84" t="b">
        <v>0</v>
      </c>
    </row>
    <row r="74" spans="1:12" ht="15">
      <c r="A74" s="84" t="s">
        <v>2573</v>
      </c>
      <c r="B74" s="84" t="s">
        <v>2574</v>
      </c>
      <c r="C74" s="84">
        <v>6</v>
      </c>
      <c r="D74" s="123">
        <v>0.0034430445258630082</v>
      </c>
      <c r="E74" s="123">
        <v>2.6241101320710367</v>
      </c>
      <c r="F74" s="84" t="s">
        <v>2732</v>
      </c>
      <c r="G74" s="84" t="b">
        <v>0</v>
      </c>
      <c r="H74" s="84" t="b">
        <v>0</v>
      </c>
      <c r="I74" s="84" t="b">
        <v>0</v>
      </c>
      <c r="J74" s="84" t="b">
        <v>0</v>
      </c>
      <c r="K74" s="84" t="b">
        <v>0</v>
      </c>
      <c r="L74" s="84" t="b">
        <v>0</v>
      </c>
    </row>
    <row r="75" spans="1:12" ht="15">
      <c r="A75" s="84" t="s">
        <v>2574</v>
      </c>
      <c r="B75" s="84" t="s">
        <v>2555</v>
      </c>
      <c r="C75" s="84">
        <v>6</v>
      </c>
      <c r="D75" s="123">
        <v>0.0034430445258630082</v>
      </c>
      <c r="E75" s="123">
        <v>2.4991713954627364</v>
      </c>
      <c r="F75" s="84" t="s">
        <v>2732</v>
      </c>
      <c r="G75" s="84" t="b">
        <v>0</v>
      </c>
      <c r="H75" s="84" t="b">
        <v>0</v>
      </c>
      <c r="I75" s="84" t="b">
        <v>0</v>
      </c>
      <c r="J75" s="84" t="b">
        <v>0</v>
      </c>
      <c r="K75" s="84" t="b">
        <v>0</v>
      </c>
      <c r="L75" s="84" t="b">
        <v>0</v>
      </c>
    </row>
    <row r="76" spans="1:12" ht="15">
      <c r="A76" s="84" t="s">
        <v>2555</v>
      </c>
      <c r="B76" s="84" t="s">
        <v>2548</v>
      </c>
      <c r="C76" s="84">
        <v>6</v>
      </c>
      <c r="D76" s="123">
        <v>0.0034430445258630082</v>
      </c>
      <c r="E76" s="123">
        <v>2.3230801364070555</v>
      </c>
      <c r="F76" s="84" t="s">
        <v>2732</v>
      </c>
      <c r="G76" s="84" t="b">
        <v>0</v>
      </c>
      <c r="H76" s="84" t="b">
        <v>0</v>
      </c>
      <c r="I76" s="84" t="b">
        <v>0</v>
      </c>
      <c r="J76" s="84" t="b">
        <v>0</v>
      </c>
      <c r="K76" s="84" t="b">
        <v>0</v>
      </c>
      <c r="L76" s="84" t="b">
        <v>0</v>
      </c>
    </row>
    <row r="77" spans="1:12" ht="15">
      <c r="A77" s="84" t="s">
        <v>2556</v>
      </c>
      <c r="B77" s="84" t="s">
        <v>2554</v>
      </c>
      <c r="C77" s="84">
        <v>6</v>
      </c>
      <c r="D77" s="123">
        <v>0.0034430445258630082</v>
      </c>
      <c r="E77" s="123">
        <v>2.3742326588544365</v>
      </c>
      <c r="F77" s="84" t="s">
        <v>2732</v>
      </c>
      <c r="G77" s="84" t="b">
        <v>0</v>
      </c>
      <c r="H77" s="84" t="b">
        <v>0</v>
      </c>
      <c r="I77" s="84" t="b">
        <v>0</v>
      </c>
      <c r="J77" s="84" t="b">
        <v>0</v>
      </c>
      <c r="K77" s="84" t="b">
        <v>0</v>
      </c>
      <c r="L77" s="84" t="b">
        <v>0</v>
      </c>
    </row>
    <row r="78" spans="1:12" ht="15">
      <c r="A78" s="84" t="s">
        <v>2189</v>
      </c>
      <c r="B78" s="84" t="s">
        <v>2186</v>
      </c>
      <c r="C78" s="84">
        <v>6</v>
      </c>
      <c r="D78" s="123">
        <v>0.0034430445258630082</v>
      </c>
      <c r="E78" s="123">
        <v>1.381072083384742</v>
      </c>
      <c r="F78" s="84" t="s">
        <v>2732</v>
      </c>
      <c r="G78" s="84" t="b">
        <v>0</v>
      </c>
      <c r="H78" s="84" t="b">
        <v>0</v>
      </c>
      <c r="I78" s="84" t="b">
        <v>0</v>
      </c>
      <c r="J78" s="84" t="b">
        <v>0</v>
      </c>
      <c r="K78" s="84" t="b">
        <v>0</v>
      </c>
      <c r="L78" s="84" t="b">
        <v>0</v>
      </c>
    </row>
    <row r="79" spans="1:12" ht="15">
      <c r="A79" s="84" t="s">
        <v>2186</v>
      </c>
      <c r="B79" s="84" t="s">
        <v>2188</v>
      </c>
      <c r="C79" s="84">
        <v>6</v>
      </c>
      <c r="D79" s="123">
        <v>0.0034430445258630082</v>
      </c>
      <c r="E79" s="123">
        <v>1.0330455250445374</v>
      </c>
      <c r="F79" s="84" t="s">
        <v>2732</v>
      </c>
      <c r="G79" s="84" t="b">
        <v>0</v>
      </c>
      <c r="H79" s="84" t="b">
        <v>0</v>
      </c>
      <c r="I79" s="84" t="b">
        <v>0</v>
      </c>
      <c r="J79" s="84" t="b">
        <v>0</v>
      </c>
      <c r="K79" s="84" t="b">
        <v>0</v>
      </c>
      <c r="L79" s="84" t="b">
        <v>0</v>
      </c>
    </row>
    <row r="80" spans="1:12" ht="15">
      <c r="A80" s="84" t="s">
        <v>2538</v>
      </c>
      <c r="B80" s="84" t="s">
        <v>1145</v>
      </c>
      <c r="C80" s="84">
        <v>6</v>
      </c>
      <c r="D80" s="123">
        <v>0.0034430445258630082</v>
      </c>
      <c r="E80" s="123">
        <v>2.3230801364070555</v>
      </c>
      <c r="F80" s="84" t="s">
        <v>2732</v>
      </c>
      <c r="G80" s="84" t="b">
        <v>0</v>
      </c>
      <c r="H80" s="84" t="b">
        <v>0</v>
      </c>
      <c r="I80" s="84" t="b">
        <v>0</v>
      </c>
      <c r="J80" s="84" t="b">
        <v>0</v>
      </c>
      <c r="K80" s="84" t="b">
        <v>0</v>
      </c>
      <c r="L80" s="84" t="b">
        <v>0</v>
      </c>
    </row>
    <row r="81" spans="1:12" ht="15">
      <c r="A81" s="84" t="s">
        <v>1145</v>
      </c>
      <c r="B81" s="84" t="s">
        <v>2531</v>
      </c>
      <c r="C81" s="84">
        <v>6</v>
      </c>
      <c r="D81" s="123">
        <v>0.0034430445258630082</v>
      </c>
      <c r="E81" s="123">
        <v>2.256133346776442</v>
      </c>
      <c r="F81" s="84" t="s">
        <v>2732</v>
      </c>
      <c r="G81" s="84" t="b">
        <v>0</v>
      </c>
      <c r="H81" s="84" t="b">
        <v>0</v>
      </c>
      <c r="I81" s="84" t="b">
        <v>0</v>
      </c>
      <c r="J81" s="84" t="b">
        <v>0</v>
      </c>
      <c r="K81" s="84" t="b">
        <v>1</v>
      </c>
      <c r="L81" s="84" t="b">
        <v>0</v>
      </c>
    </row>
    <row r="82" spans="1:12" ht="15">
      <c r="A82" s="84" t="s">
        <v>2540</v>
      </c>
      <c r="B82" s="84" t="s">
        <v>336</v>
      </c>
      <c r="C82" s="84">
        <v>6</v>
      </c>
      <c r="D82" s="123">
        <v>0.0034430445258630082</v>
      </c>
      <c r="E82" s="123">
        <v>1.1945372755299302</v>
      </c>
      <c r="F82" s="84" t="s">
        <v>2732</v>
      </c>
      <c r="G82" s="84" t="b">
        <v>0</v>
      </c>
      <c r="H82" s="84" t="b">
        <v>0</v>
      </c>
      <c r="I82" s="84" t="b">
        <v>0</v>
      </c>
      <c r="J82" s="84" t="b">
        <v>0</v>
      </c>
      <c r="K82" s="84" t="b">
        <v>0</v>
      </c>
      <c r="L82" s="84" t="b">
        <v>0</v>
      </c>
    </row>
    <row r="83" spans="1:12" ht="15">
      <c r="A83" s="84" t="s">
        <v>2528</v>
      </c>
      <c r="B83" s="84" t="s">
        <v>2534</v>
      </c>
      <c r="C83" s="84">
        <v>6</v>
      </c>
      <c r="D83" s="123">
        <v>0.0034430445258630082</v>
      </c>
      <c r="E83" s="123">
        <v>1.920341244853249</v>
      </c>
      <c r="F83" s="84" t="s">
        <v>2732</v>
      </c>
      <c r="G83" s="84" t="b">
        <v>0</v>
      </c>
      <c r="H83" s="84" t="b">
        <v>0</v>
      </c>
      <c r="I83" s="84" t="b">
        <v>0</v>
      </c>
      <c r="J83" s="84" t="b">
        <v>0</v>
      </c>
      <c r="K83" s="84" t="b">
        <v>0</v>
      </c>
      <c r="L83" s="84" t="b">
        <v>0</v>
      </c>
    </row>
    <row r="84" spans="1:12" ht="15">
      <c r="A84" s="84" t="s">
        <v>2534</v>
      </c>
      <c r="B84" s="84" t="s">
        <v>2545</v>
      </c>
      <c r="C84" s="84">
        <v>6</v>
      </c>
      <c r="D84" s="123">
        <v>0.0034430445258630082</v>
      </c>
      <c r="E84" s="123">
        <v>2.1122267710921623</v>
      </c>
      <c r="F84" s="84" t="s">
        <v>2732</v>
      </c>
      <c r="G84" s="84" t="b">
        <v>0</v>
      </c>
      <c r="H84" s="84" t="b">
        <v>0</v>
      </c>
      <c r="I84" s="84" t="b">
        <v>0</v>
      </c>
      <c r="J84" s="84" t="b">
        <v>0</v>
      </c>
      <c r="K84" s="84" t="b">
        <v>0</v>
      </c>
      <c r="L84" s="84" t="b">
        <v>0</v>
      </c>
    </row>
    <row r="85" spans="1:12" ht="15">
      <c r="A85" s="84" t="s">
        <v>2172</v>
      </c>
      <c r="B85" s="84" t="s">
        <v>336</v>
      </c>
      <c r="C85" s="84">
        <v>6</v>
      </c>
      <c r="D85" s="123">
        <v>0.0034430445258630082</v>
      </c>
      <c r="E85" s="123">
        <v>0.1460248492487572</v>
      </c>
      <c r="F85" s="84" t="s">
        <v>2732</v>
      </c>
      <c r="G85" s="84" t="b">
        <v>0</v>
      </c>
      <c r="H85" s="84" t="b">
        <v>0</v>
      </c>
      <c r="I85" s="84" t="b">
        <v>0</v>
      </c>
      <c r="J85" s="84" t="b">
        <v>0</v>
      </c>
      <c r="K85" s="84" t="b">
        <v>0</v>
      </c>
      <c r="L85" s="84" t="b">
        <v>0</v>
      </c>
    </row>
    <row r="86" spans="1:12" ht="15">
      <c r="A86" s="84" t="s">
        <v>2193</v>
      </c>
      <c r="B86" s="84" t="s">
        <v>2535</v>
      </c>
      <c r="C86" s="84">
        <v>6</v>
      </c>
      <c r="D86" s="123">
        <v>0.0034430445258630082</v>
      </c>
      <c r="E86" s="123">
        <v>1.870782465412425</v>
      </c>
      <c r="F86" s="84" t="s">
        <v>2732</v>
      </c>
      <c r="G86" s="84" t="b">
        <v>0</v>
      </c>
      <c r="H86" s="84" t="b">
        <v>0</v>
      </c>
      <c r="I86" s="84" t="b">
        <v>0</v>
      </c>
      <c r="J86" s="84" t="b">
        <v>0</v>
      </c>
      <c r="K86" s="84" t="b">
        <v>0</v>
      </c>
      <c r="L86" s="84" t="b">
        <v>0</v>
      </c>
    </row>
    <row r="87" spans="1:12" ht="15">
      <c r="A87" s="84" t="s">
        <v>2172</v>
      </c>
      <c r="B87" s="84" t="s">
        <v>2577</v>
      </c>
      <c r="C87" s="84">
        <v>6</v>
      </c>
      <c r="D87" s="123">
        <v>0.0034430445258630082</v>
      </c>
      <c r="E87" s="123">
        <v>1.3123562710152823</v>
      </c>
      <c r="F87" s="84" t="s">
        <v>2732</v>
      </c>
      <c r="G87" s="84" t="b">
        <v>0</v>
      </c>
      <c r="H87" s="84" t="b">
        <v>0</v>
      </c>
      <c r="I87" s="84" t="b">
        <v>0</v>
      </c>
      <c r="J87" s="84" t="b">
        <v>0</v>
      </c>
      <c r="K87" s="84" t="b">
        <v>0</v>
      </c>
      <c r="L87" s="84" t="b">
        <v>0</v>
      </c>
    </row>
    <row r="88" spans="1:12" ht="15">
      <c r="A88" s="84" t="s">
        <v>2577</v>
      </c>
      <c r="B88" s="84" t="s">
        <v>2543</v>
      </c>
      <c r="C88" s="84">
        <v>6</v>
      </c>
      <c r="D88" s="123">
        <v>0.0034430445258630082</v>
      </c>
      <c r="E88" s="123">
        <v>2.360868697296455</v>
      </c>
      <c r="F88" s="84" t="s">
        <v>2732</v>
      </c>
      <c r="G88" s="84" t="b">
        <v>0</v>
      </c>
      <c r="H88" s="84" t="b">
        <v>0</v>
      </c>
      <c r="I88" s="84" t="b">
        <v>0</v>
      </c>
      <c r="J88" s="84" t="b">
        <v>1</v>
      </c>
      <c r="K88" s="84" t="b">
        <v>0</v>
      </c>
      <c r="L88" s="84" t="b">
        <v>0</v>
      </c>
    </row>
    <row r="89" spans="1:12" ht="15">
      <c r="A89" s="84" t="s">
        <v>2578</v>
      </c>
      <c r="B89" s="84" t="s">
        <v>2579</v>
      </c>
      <c r="C89" s="84">
        <v>6</v>
      </c>
      <c r="D89" s="123">
        <v>0.0034430445258630082</v>
      </c>
      <c r="E89" s="123">
        <v>2.6241101320710367</v>
      </c>
      <c r="F89" s="84" t="s">
        <v>2732</v>
      </c>
      <c r="G89" s="84" t="b">
        <v>0</v>
      </c>
      <c r="H89" s="84" t="b">
        <v>0</v>
      </c>
      <c r="I89" s="84" t="b">
        <v>0</v>
      </c>
      <c r="J89" s="84" t="b">
        <v>0</v>
      </c>
      <c r="K89" s="84" t="b">
        <v>0</v>
      </c>
      <c r="L89" s="84" t="b">
        <v>0</v>
      </c>
    </row>
    <row r="90" spans="1:12" ht="15">
      <c r="A90" s="84" t="s">
        <v>312</v>
      </c>
      <c r="B90" s="84" t="s">
        <v>2524</v>
      </c>
      <c r="C90" s="84">
        <v>5</v>
      </c>
      <c r="D90" s="123">
        <v>0.0030130127908907286</v>
      </c>
      <c r="E90" s="123">
        <v>1.1647176443118057</v>
      </c>
      <c r="F90" s="84" t="s">
        <v>2732</v>
      </c>
      <c r="G90" s="84" t="b">
        <v>0</v>
      </c>
      <c r="H90" s="84" t="b">
        <v>0</v>
      </c>
      <c r="I90" s="84" t="b">
        <v>0</v>
      </c>
      <c r="J90" s="84" t="b">
        <v>1</v>
      </c>
      <c r="K90" s="84" t="b">
        <v>0</v>
      </c>
      <c r="L90" s="84" t="b">
        <v>0</v>
      </c>
    </row>
    <row r="91" spans="1:12" ht="15">
      <c r="A91" s="84" t="s">
        <v>2188</v>
      </c>
      <c r="B91" s="84" t="s">
        <v>2582</v>
      </c>
      <c r="C91" s="84">
        <v>5</v>
      </c>
      <c r="D91" s="123">
        <v>0.0030130127908907286</v>
      </c>
      <c r="E91" s="123">
        <v>1.811196775428181</v>
      </c>
      <c r="F91" s="84" t="s">
        <v>2732</v>
      </c>
      <c r="G91" s="84" t="b">
        <v>0</v>
      </c>
      <c r="H91" s="84" t="b">
        <v>0</v>
      </c>
      <c r="I91" s="84" t="b">
        <v>0</v>
      </c>
      <c r="J91" s="84" t="b">
        <v>0</v>
      </c>
      <c r="K91" s="84" t="b">
        <v>0</v>
      </c>
      <c r="L91" s="84" t="b">
        <v>0</v>
      </c>
    </row>
    <row r="92" spans="1:12" ht="15">
      <c r="A92" s="84" t="s">
        <v>312</v>
      </c>
      <c r="B92" s="84" t="s">
        <v>2172</v>
      </c>
      <c r="C92" s="84">
        <v>5</v>
      </c>
      <c r="D92" s="123">
        <v>0.0030130127908907286</v>
      </c>
      <c r="E92" s="123">
        <v>0.10401980395819403</v>
      </c>
      <c r="F92" s="84" t="s">
        <v>2732</v>
      </c>
      <c r="G92" s="84" t="b">
        <v>0</v>
      </c>
      <c r="H92" s="84" t="b">
        <v>0</v>
      </c>
      <c r="I92" s="84" t="b">
        <v>0</v>
      </c>
      <c r="J92" s="84" t="b">
        <v>0</v>
      </c>
      <c r="K92" s="84" t="b">
        <v>0</v>
      </c>
      <c r="L92" s="84" t="b">
        <v>0</v>
      </c>
    </row>
    <row r="93" spans="1:12" ht="15">
      <c r="A93" s="84" t="s">
        <v>312</v>
      </c>
      <c r="B93" s="84" t="s">
        <v>2203</v>
      </c>
      <c r="C93" s="84">
        <v>5</v>
      </c>
      <c r="D93" s="123">
        <v>0.0030130127908907286</v>
      </c>
      <c r="E93" s="123">
        <v>1.2438988903594306</v>
      </c>
      <c r="F93" s="84" t="s">
        <v>2732</v>
      </c>
      <c r="G93" s="84" t="b">
        <v>0</v>
      </c>
      <c r="H93" s="84" t="b">
        <v>0</v>
      </c>
      <c r="I93" s="84" t="b">
        <v>0</v>
      </c>
      <c r="J93" s="84" t="b">
        <v>1</v>
      </c>
      <c r="K93" s="84" t="b">
        <v>0</v>
      </c>
      <c r="L93" s="84" t="b">
        <v>0</v>
      </c>
    </row>
    <row r="94" spans="1:12" ht="15">
      <c r="A94" s="84" t="s">
        <v>2521</v>
      </c>
      <c r="B94" s="84" t="s">
        <v>339</v>
      </c>
      <c r="C94" s="84">
        <v>5</v>
      </c>
      <c r="D94" s="123">
        <v>0.0030130127908907286</v>
      </c>
      <c r="E94" s="123">
        <v>2.101231386790699</v>
      </c>
      <c r="F94" s="84" t="s">
        <v>2732</v>
      </c>
      <c r="G94" s="84" t="b">
        <v>0</v>
      </c>
      <c r="H94" s="84" t="b">
        <v>0</v>
      </c>
      <c r="I94" s="84" t="b">
        <v>0</v>
      </c>
      <c r="J94" s="84" t="b">
        <v>0</v>
      </c>
      <c r="K94" s="84" t="b">
        <v>0</v>
      </c>
      <c r="L94" s="84" t="b">
        <v>0</v>
      </c>
    </row>
    <row r="95" spans="1:12" ht="15">
      <c r="A95" s="84" t="s">
        <v>2172</v>
      </c>
      <c r="B95" s="84" t="s">
        <v>2202</v>
      </c>
      <c r="C95" s="84">
        <v>5</v>
      </c>
      <c r="D95" s="123">
        <v>0.0030130127908907286</v>
      </c>
      <c r="E95" s="123">
        <v>0.9321450293036763</v>
      </c>
      <c r="F95" s="84" t="s">
        <v>2732</v>
      </c>
      <c r="G95" s="84" t="b">
        <v>0</v>
      </c>
      <c r="H95" s="84" t="b">
        <v>0</v>
      </c>
      <c r="I95" s="84" t="b">
        <v>0</v>
      </c>
      <c r="J95" s="84" t="b">
        <v>1</v>
      </c>
      <c r="K95" s="84" t="b">
        <v>0</v>
      </c>
      <c r="L95" s="84" t="b">
        <v>0</v>
      </c>
    </row>
    <row r="96" spans="1:12" ht="15">
      <c r="A96" s="84" t="s">
        <v>315</v>
      </c>
      <c r="B96" s="84" t="s">
        <v>2553</v>
      </c>
      <c r="C96" s="84">
        <v>5</v>
      </c>
      <c r="D96" s="123">
        <v>0.0030130127908907286</v>
      </c>
      <c r="E96" s="123">
        <v>2.4779820963927985</v>
      </c>
      <c r="F96" s="84" t="s">
        <v>2732</v>
      </c>
      <c r="G96" s="84" t="b">
        <v>0</v>
      </c>
      <c r="H96" s="84" t="b">
        <v>0</v>
      </c>
      <c r="I96" s="84" t="b">
        <v>0</v>
      </c>
      <c r="J96" s="84" t="b">
        <v>0</v>
      </c>
      <c r="K96" s="84" t="b">
        <v>0</v>
      </c>
      <c r="L96" s="84" t="b">
        <v>0</v>
      </c>
    </row>
    <row r="97" spans="1:12" ht="15">
      <c r="A97" s="84" t="s">
        <v>2560</v>
      </c>
      <c r="B97" s="84" t="s">
        <v>2586</v>
      </c>
      <c r="C97" s="84">
        <v>5</v>
      </c>
      <c r="D97" s="123">
        <v>0.0030130127908907286</v>
      </c>
      <c r="E97" s="123">
        <v>2.557163342440423</v>
      </c>
      <c r="F97" s="84" t="s">
        <v>2732</v>
      </c>
      <c r="G97" s="84" t="b">
        <v>0</v>
      </c>
      <c r="H97" s="84" t="b">
        <v>0</v>
      </c>
      <c r="I97" s="84" t="b">
        <v>0</v>
      </c>
      <c r="J97" s="84" t="b">
        <v>0</v>
      </c>
      <c r="K97" s="84" t="b">
        <v>0</v>
      </c>
      <c r="L97" s="84" t="b">
        <v>0</v>
      </c>
    </row>
    <row r="98" spans="1:12" ht="15">
      <c r="A98" s="84" t="s">
        <v>2526</v>
      </c>
      <c r="B98" s="84" t="s">
        <v>2546</v>
      </c>
      <c r="C98" s="84">
        <v>5</v>
      </c>
      <c r="D98" s="123">
        <v>0.0030130127908907286</v>
      </c>
      <c r="E98" s="123">
        <v>1.9708976182956928</v>
      </c>
      <c r="F98" s="84" t="s">
        <v>2732</v>
      </c>
      <c r="G98" s="84" t="b">
        <v>0</v>
      </c>
      <c r="H98" s="84" t="b">
        <v>0</v>
      </c>
      <c r="I98" s="84" t="b">
        <v>0</v>
      </c>
      <c r="J98" s="84" t="b">
        <v>0</v>
      </c>
      <c r="K98" s="84" t="b">
        <v>0</v>
      </c>
      <c r="L98" s="84" t="b">
        <v>0</v>
      </c>
    </row>
    <row r="99" spans="1:12" ht="15">
      <c r="A99" s="84" t="s">
        <v>311</v>
      </c>
      <c r="B99" s="84" t="s">
        <v>2547</v>
      </c>
      <c r="C99" s="84">
        <v>5</v>
      </c>
      <c r="D99" s="123">
        <v>0.0030130127908907286</v>
      </c>
      <c r="E99" s="123">
        <v>1.8557187189765492</v>
      </c>
      <c r="F99" s="84" t="s">
        <v>2732</v>
      </c>
      <c r="G99" s="84" t="b">
        <v>0</v>
      </c>
      <c r="H99" s="84" t="b">
        <v>0</v>
      </c>
      <c r="I99" s="84" t="b">
        <v>0</v>
      </c>
      <c r="J99" s="84" t="b">
        <v>1</v>
      </c>
      <c r="K99" s="84" t="b">
        <v>0</v>
      </c>
      <c r="L99" s="84" t="b">
        <v>0</v>
      </c>
    </row>
    <row r="100" spans="1:12" ht="15">
      <c r="A100" s="84" t="s">
        <v>312</v>
      </c>
      <c r="B100" s="84" t="s">
        <v>2570</v>
      </c>
      <c r="C100" s="84">
        <v>5</v>
      </c>
      <c r="D100" s="123">
        <v>0.0030130127908907286</v>
      </c>
      <c r="E100" s="123">
        <v>1.5449288860234116</v>
      </c>
      <c r="F100" s="84" t="s">
        <v>2732</v>
      </c>
      <c r="G100" s="84" t="b">
        <v>0</v>
      </c>
      <c r="H100" s="84" t="b">
        <v>0</v>
      </c>
      <c r="I100" s="84" t="b">
        <v>0</v>
      </c>
      <c r="J100" s="84" t="b">
        <v>0</v>
      </c>
      <c r="K100" s="84" t="b">
        <v>0</v>
      </c>
      <c r="L100" s="84" t="b">
        <v>0</v>
      </c>
    </row>
    <row r="101" spans="1:12" ht="15">
      <c r="A101" s="84" t="s">
        <v>2554</v>
      </c>
      <c r="B101" s="84" t="s">
        <v>2589</v>
      </c>
      <c r="C101" s="84">
        <v>5</v>
      </c>
      <c r="D101" s="123">
        <v>0.0030130127908907286</v>
      </c>
      <c r="E101" s="123">
        <v>2.499171395462737</v>
      </c>
      <c r="F101" s="84" t="s">
        <v>2732</v>
      </c>
      <c r="G101" s="84" t="b">
        <v>0</v>
      </c>
      <c r="H101" s="84" t="b">
        <v>0</v>
      </c>
      <c r="I101" s="84" t="b">
        <v>0</v>
      </c>
      <c r="J101" s="84" t="b">
        <v>0</v>
      </c>
      <c r="K101" s="84" t="b">
        <v>0</v>
      </c>
      <c r="L101" s="84" t="b">
        <v>0</v>
      </c>
    </row>
    <row r="102" spans="1:12" ht="15">
      <c r="A102" s="84" t="s">
        <v>2523</v>
      </c>
      <c r="B102" s="84" t="s">
        <v>2534</v>
      </c>
      <c r="C102" s="84">
        <v>5</v>
      </c>
      <c r="D102" s="123">
        <v>0.0030130127908907286</v>
      </c>
      <c r="E102" s="123">
        <v>1.7568391131055883</v>
      </c>
      <c r="F102" s="84" t="s">
        <v>2732</v>
      </c>
      <c r="G102" s="84" t="b">
        <v>0</v>
      </c>
      <c r="H102" s="84" t="b">
        <v>0</v>
      </c>
      <c r="I102" s="84" t="b">
        <v>0</v>
      </c>
      <c r="J102" s="84" t="b">
        <v>0</v>
      </c>
      <c r="K102" s="84" t="b">
        <v>0</v>
      </c>
      <c r="L102" s="84" t="b">
        <v>0</v>
      </c>
    </row>
    <row r="103" spans="1:12" ht="15">
      <c r="A103" s="84" t="s">
        <v>2534</v>
      </c>
      <c r="B103" s="84" t="s">
        <v>2561</v>
      </c>
      <c r="C103" s="84">
        <v>5</v>
      </c>
      <c r="D103" s="123">
        <v>0.0030130127908907286</v>
      </c>
      <c r="E103" s="123">
        <v>2.1421899944696055</v>
      </c>
      <c r="F103" s="84" t="s">
        <v>2732</v>
      </c>
      <c r="G103" s="84" t="b">
        <v>0</v>
      </c>
      <c r="H103" s="84" t="b">
        <v>0</v>
      </c>
      <c r="I103" s="84" t="b">
        <v>0</v>
      </c>
      <c r="J103" s="84" t="b">
        <v>0</v>
      </c>
      <c r="K103" s="84" t="b">
        <v>0</v>
      </c>
      <c r="L103" s="84" t="b">
        <v>0</v>
      </c>
    </row>
    <row r="104" spans="1:12" ht="15">
      <c r="A104" s="84" t="s">
        <v>2561</v>
      </c>
      <c r="B104" s="84" t="s">
        <v>2172</v>
      </c>
      <c r="C104" s="84">
        <v>5</v>
      </c>
      <c r="D104" s="123">
        <v>0.0030130127908907286</v>
      </c>
      <c r="E104" s="123">
        <v>1.1162542603752057</v>
      </c>
      <c r="F104" s="84" t="s">
        <v>2732</v>
      </c>
      <c r="G104" s="84" t="b">
        <v>0</v>
      </c>
      <c r="H104" s="84" t="b">
        <v>0</v>
      </c>
      <c r="I104" s="84" t="b">
        <v>0</v>
      </c>
      <c r="J104" s="84" t="b">
        <v>0</v>
      </c>
      <c r="K104" s="84" t="b">
        <v>0</v>
      </c>
      <c r="L104" s="84" t="b">
        <v>0</v>
      </c>
    </row>
    <row r="105" spans="1:12" ht="15">
      <c r="A105" s="84" t="s">
        <v>336</v>
      </c>
      <c r="B105" s="84" t="s">
        <v>2185</v>
      </c>
      <c r="C105" s="84">
        <v>5</v>
      </c>
      <c r="D105" s="123">
        <v>0.0030130127908907286</v>
      </c>
      <c r="E105" s="123">
        <v>0.5285920897478857</v>
      </c>
      <c r="F105" s="84" t="s">
        <v>2732</v>
      </c>
      <c r="G105" s="84" t="b">
        <v>0</v>
      </c>
      <c r="H105" s="84" t="b">
        <v>0</v>
      </c>
      <c r="I105" s="84" t="b">
        <v>0</v>
      </c>
      <c r="J105" s="84" t="b">
        <v>0</v>
      </c>
      <c r="K105" s="84" t="b">
        <v>0</v>
      </c>
      <c r="L105" s="84" t="b">
        <v>0</v>
      </c>
    </row>
    <row r="106" spans="1:12" ht="15">
      <c r="A106" s="84" t="s">
        <v>2189</v>
      </c>
      <c r="B106" s="84" t="s">
        <v>2539</v>
      </c>
      <c r="C106" s="84">
        <v>5</v>
      </c>
      <c r="D106" s="123">
        <v>0.0030130127908907286</v>
      </c>
      <c r="E106" s="123">
        <v>1.766777635639768</v>
      </c>
      <c r="F106" s="84" t="s">
        <v>2732</v>
      </c>
      <c r="G106" s="84" t="b">
        <v>0</v>
      </c>
      <c r="H106" s="84" t="b">
        <v>0</v>
      </c>
      <c r="I106" s="84" t="b">
        <v>0</v>
      </c>
      <c r="J106" s="84" t="b">
        <v>0</v>
      </c>
      <c r="K106" s="84" t="b">
        <v>0</v>
      </c>
      <c r="L106" s="84" t="b">
        <v>0</v>
      </c>
    </row>
    <row r="107" spans="1:12" ht="15">
      <c r="A107" s="84" t="s">
        <v>2576</v>
      </c>
      <c r="B107" s="84" t="s">
        <v>2172</v>
      </c>
      <c r="C107" s="84">
        <v>5</v>
      </c>
      <c r="D107" s="123">
        <v>0.0030130127908907286</v>
      </c>
      <c r="E107" s="123">
        <v>1.1832010500058188</v>
      </c>
      <c r="F107" s="84" t="s">
        <v>2732</v>
      </c>
      <c r="G107" s="84" t="b">
        <v>0</v>
      </c>
      <c r="H107" s="84" t="b">
        <v>0</v>
      </c>
      <c r="I107" s="84" t="b">
        <v>0</v>
      </c>
      <c r="J107" s="84" t="b">
        <v>0</v>
      </c>
      <c r="K107" s="84" t="b">
        <v>0</v>
      </c>
      <c r="L107" s="84" t="b">
        <v>0</v>
      </c>
    </row>
    <row r="108" spans="1:12" ht="15">
      <c r="A108" s="84" t="s">
        <v>2557</v>
      </c>
      <c r="B108" s="84" t="s">
        <v>2549</v>
      </c>
      <c r="C108" s="84">
        <v>5</v>
      </c>
      <c r="D108" s="123">
        <v>0.0030130127908907286</v>
      </c>
      <c r="E108" s="123">
        <v>2.2438988903594304</v>
      </c>
      <c r="F108" s="84" t="s">
        <v>2732</v>
      </c>
      <c r="G108" s="84" t="b">
        <v>0</v>
      </c>
      <c r="H108" s="84" t="b">
        <v>0</v>
      </c>
      <c r="I108" s="84" t="b">
        <v>0</v>
      </c>
      <c r="J108" s="84" t="b">
        <v>0</v>
      </c>
      <c r="K108" s="84" t="b">
        <v>0</v>
      </c>
      <c r="L108" s="84" t="b">
        <v>0</v>
      </c>
    </row>
    <row r="109" spans="1:12" ht="15">
      <c r="A109" s="84" t="s">
        <v>2593</v>
      </c>
      <c r="B109" s="84" t="s">
        <v>2551</v>
      </c>
      <c r="C109" s="84">
        <v>5</v>
      </c>
      <c r="D109" s="123">
        <v>0.0030130127908907286</v>
      </c>
      <c r="E109" s="123">
        <v>2.4480188730153554</v>
      </c>
      <c r="F109" s="84" t="s">
        <v>2732</v>
      </c>
      <c r="G109" s="84" t="b">
        <v>0</v>
      </c>
      <c r="H109" s="84" t="b">
        <v>0</v>
      </c>
      <c r="I109" s="84" t="b">
        <v>0</v>
      </c>
      <c r="J109" s="84" t="b">
        <v>0</v>
      </c>
      <c r="K109" s="84" t="b">
        <v>0</v>
      </c>
      <c r="L109" s="84" t="b">
        <v>0</v>
      </c>
    </row>
    <row r="110" spans="1:12" ht="15">
      <c r="A110" s="84" t="s">
        <v>2595</v>
      </c>
      <c r="B110" s="84" t="s">
        <v>2550</v>
      </c>
      <c r="C110" s="84">
        <v>5</v>
      </c>
      <c r="D110" s="123">
        <v>0.0030130127908907286</v>
      </c>
      <c r="E110" s="123">
        <v>2.4480188730153554</v>
      </c>
      <c r="F110" s="84" t="s">
        <v>2732</v>
      </c>
      <c r="G110" s="84" t="b">
        <v>0</v>
      </c>
      <c r="H110" s="84" t="b">
        <v>0</v>
      </c>
      <c r="I110" s="84" t="b">
        <v>0</v>
      </c>
      <c r="J110" s="84" t="b">
        <v>0</v>
      </c>
      <c r="K110" s="84" t="b">
        <v>0</v>
      </c>
      <c r="L110" s="84" t="b">
        <v>0</v>
      </c>
    </row>
    <row r="111" spans="1:12" ht="15">
      <c r="A111" s="84" t="s">
        <v>2550</v>
      </c>
      <c r="B111" s="84" t="s">
        <v>2580</v>
      </c>
      <c r="C111" s="84">
        <v>5</v>
      </c>
      <c r="D111" s="123">
        <v>0.0030130127908907286</v>
      </c>
      <c r="E111" s="123">
        <v>2.4199901494151117</v>
      </c>
      <c r="F111" s="84" t="s">
        <v>2732</v>
      </c>
      <c r="G111" s="84" t="b">
        <v>0</v>
      </c>
      <c r="H111" s="84" t="b">
        <v>0</v>
      </c>
      <c r="I111" s="84" t="b">
        <v>0</v>
      </c>
      <c r="J111" s="84" t="b">
        <v>0</v>
      </c>
      <c r="K111" s="84" t="b">
        <v>0</v>
      </c>
      <c r="L111" s="84" t="b">
        <v>0</v>
      </c>
    </row>
    <row r="112" spans="1:12" ht="15">
      <c r="A112" s="84" t="s">
        <v>2580</v>
      </c>
      <c r="B112" s="84" t="s">
        <v>2188</v>
      </c>
      <c r="C112" s="84">
        <v>5</v>
      </c>
      <c r="D112" s="123">
        <v>0.0030130127908907286</v>
      </c>
      <c r="E112" s="123">
        <v>1.7320155293805561</v>
      </c>
      <c r="F112" s="84" t="s">
        <v>2732</v>
      </c>
      <c r="G112" s="84" t="b">
        <v>0</v>
      </c>
      <c r="H112" s="84" t="b">
        <v>0</v>
      </c>
      <c r="I112" s="84" t="b">
        <v>0</v>
      </c>
      <c r="J112" s="84" t="b">
        <v>0</v>
      </c>
      <c r="K112" s="84" t="b">
        <v>0</v>
      </c>
      <c r="L112" s="84" t="b">
        <v>0</v>
      </c>
    </row>
    <row r="113" spans="1:12" ht="15">
      <c r="A113" s="84" t="s">
        <v>2172</v>
      </c>
      <c r="B113" s="84" t="s">
        <v>2596</v>
      </c>
      <c r="C113" s="84">
        <v>5</v>
      </c>
      <c r="D113" s="123">
        <v>0.0030130127908907286</v>
      </c>
      <c r="E113" s="123">
        <v>1.3123562710152823</v>
      </c>
      <c r="F113" s="84" t="s">
        <v>2732</v>
      </c>
      <c r="G113" s="84" t="b">
        <v>0</v>
      </c>
      <c r="H113" s="84" t="b">
        <v>0</v>
      </c>
      <c r="I113" s="84" t="b">
        <v>0</v>
      </c>
      <c r="J113" s="84" t="b">
        <v>0</v>
      </c>
      <c r="K113" s="84" t="b">
        <v>0</v>
      </c>
      <c r="L113" s="84" t="b">
        <v>0</v>
      </c>
    </row>
    <row r="114" spans="1:12" ht="15">
      <c r="A114" s="84" t="s">
        <v>2583</v>
      </c>
      <c r="B114" s="84" t="s">
        <v>2564</v>
      </c>
      <c r="C114" s="84">
        <v>4</v>
      </c>
      <c r="D114" s="123">
        <v>0.0025512166446385637</v>
      </c>
      <c r="E114" s="123">
        <v>2.52720011906298</v>
      </c>
      <c r="F114" s="84" t="s">
        <v>2732</v>
      </c>
      <c r="G114" s="84" t="b">
        <v>0</v>
      </c>
      <c r="H114" s="84" t="b">
        <v>0</v>
      </c>
      <c r="I114" s="84" t="b">
        <v>0</v>
      </c>
      <c r="J114" s="84" t="b">
        <v>0</v>
      </c>
      <c r="K114" s="84" t="b">
        <v>0</v>
      </c>
      <c r="L114" s="84" t="b">
        <v>0</v>
      </c>
    </row>
    <row r="115" spans="1:12" ht="15">
      <c r="A115" s="84" t="s">
        <v>2564</v>
      </c>
      <c r="B115" s="84" t="s">
        <v>2141</v>
      </c>
      <c r="C115" s="84">
        <v>4</v>
      </c>
      <c r="D115" s="123">
        <v>0.0025512166446385637</v>
      </c>
      <c r="E115" s="123">
        <v>2.050078864343318</v>
      </c>
      <c r="F115" s="84" t="s">
        <v>2732</v>
      </c>
      <c r="G115" s="84" t="b">
        <v>0</v>
      </c>
      <c r="H115" s="84" t="b">
        <v>0</v>
      </c>
      <c r="I115" s="84" t="b">
        <v>0</v>
      </c>
      <c r="J115" s="84" t="b">
        <v>0</v>
      </c>
      <c r="K115" s="84" t="b">
        <v>0</v>
      </c>
      <c r="L115" s="84" t="b">
        <v>0</v>
      </c>
    </row>
    <row r="116" spans="1:12" ht="15">
      <c r="A116" s="84" t="s">
        <v>2172</v>
      </c>
      <c r="B116" s="84" t="s">
        <v>2598</v>
      </c>
      <c r="C116" s="84">
        <v>4</v>
      </c>
      <c r="D116" s="123">
        <v>0.0025512166446385637</v>
      </c>
      <c r="E116" s="123">
        <v>1.3123562710152823</v>
      </c>
      <c r="F116" s="84" t="s">
        <v>2732</v>
      </c>
      <c r="G116" s="84" t="b">
        <v>0</v>
      </c>
      <c r="H116" s="84" t="b">
        <v>0</v>
      </c>
      <c r="I116" s="84" t="b">
        <v>0</v>
      </c>
      <c r="J116" s="84" t="b">
        <v>0</v>
      </c>
      <c r="K116" s="84" t="b">
        <v>0</v>
      </c>
      <c r="L116" s="84" t="b">
        <v>0</v>
      </c>
    </row>
    <row r="117" spans="1:12" ht="15">
      <c r="A117" s="84" t="s">
        <v>2598</v>
      </c>
      <c r="B117" s="84" t="s">
        <v>2546</v>
      </c>
      <c r="C117" s="84">
        <v>4</v>
      </c>
      <c r="D117" s="123">
        <v>0.0025512166446385637</v>
      </c>
      <c r="E117" s="123">
        <v>2.4480188730153554</v>
      </c>
      <c r="F117" s="84" t="s">
        <v>2732</v>
      </c>
      <c r="G117" s="84" t="b">
        <v>0</v>
      </c>
      <c r="H117" s="84" t="b">
        <v>0</v>
      </c>
      <c r="I117" s="84" t="b">
        <v>0</v>
      </c>
      <c r="J117" s="84" t="b">
        <v>0</v>
      </c>
      <c r="K117" s="84" t="b">
        <v>0</v>
      </c>
      <c r="L117" s="84" t="b">
        <v>0</v>
      </c>
    </row>
    <row r="118" spans="1:12" ht="15">
      <c r="A118" s="84" t="s">
        <v>2546</v>
      </c>
      <c r="B118" s="84" t="s">
        <v>2184</v>
      </c>
      <c r="C118" s="84">
        <v>4</v>
      </c>
      <c r="D118" s="123">
        <v>0.0025512166446385637</v>
      </c>
      <c r="E118" s="123">
        <v>1.5185999473010625</v>
      </c>
      <c r="F118" s="84" t="s">
        <v>2732</v>
      </c>
      <c r="G118" s="84" t="b">
        <v>0</v>
      </c>
      <c r="H118" s="84" t="b">
        <v>0</v>
      </c>
      <c r="I118" s="84" t="b">
        <v>0</v>
      </c>
      <c r="J118" s="84" t="b">
        <v>0</v>
      </c>
      <c r="K118" s="84" t="b">
        <v>0</v>
      </c>
      <c r="L118" s="84" t="b">
        <v>0</v>
      </c>
    </row>
    <row r="119" spans="1:12" ht="15">
      <c r="A119" s="84" t="s">
        <v>2184</v>
      </c>
      <c r="B119" s="84" t="s">
        <v>2599</v>
      </c>
      <c r="C119" s="84">
        <v>4</v>
      </c>
      <c r="D119" s="123">
        <v>0.0025512166446385637</v>
      </c>
      <c r="E119" s="123">
        <v>1.7894775257349447</v>
      </c>
      <c r="F119" s="84" t="s">
        <v>2732</v>
      </c>
      <c r="G119" s="84" t="b">
        <v>0</v>
      </c>
      <c r="H119" s="84" t="b">
        <v>0</v>
      </c>
      <c r="I119" s="84" t="b">
        <v>0</v>
      </c>
      <c r="J119" s="84" t="b">
        <v>0</v>
      </c>
      <c r="K119" s="84" t="b">
        <v>0</v>
      </c>
      <c r="L119" s="84" t="b">
        <v>0</v>
      </c>
    </row>
    <row r="120" spans="1:12" ht="15">
      <c r="A120" s="84" t="s">
        <v>2599</v>
      </c>
      <c r="B120" s="84" t="s">
        <v>2525</v>
      </c>
      <c r="C120" s="84">
        <v>4</v>
      </c>
      <c r="D120" s="123">
        <v>0.0025512166446385637</v>
      </c>
      <c r="E120" s="123">
        <v>2.1981413997987556</v>
      </c>
      <c r="F120" s="84" t="s">
        <v>2732</v>
      </c>
      <c r="G120" s="84" t="b">
        <v>0</v>
      </c>
      <c r="H120" s="84" t="b">
        <v>0</v>
      </c>
      <c r="I120" s="84" t="b">
        <v>0</v>
      </c>
      <c r="J120" s="84" t="b">
        <v>1</v>
      </c>
      <c r="K120" s="84" t="b">
        <v>0</v>
      </c>
      <c r="L120" s="84" t="b">
        <v>0</v>
      </c>
    </row>
    <row r="121" spans="1:12" ht="15">
      <c r="A121" s="84" t="s">
        <v>2187</v>
      </c>
      <c r="B121" s="84" t="s">
        <v>2520</v>
      </c>
      <c r="C121" s="84">
        <v>4</v>
      </c>
      <c r="D121" s="123">
        <v>0.0025512166446385637</v>
      </c>
      <c r="E121" s="123">
        <v>1.31947601213823</v>
      </c>
      <c r="F121" s="84" t="s">
        <v>2732</v>
      </c>
      <c r="G121" s="84" t="b">
        <v>0</v>
      </c>
      <c r="H121" s="84" t="b">
        <v>0</v>
      </c>
      <c r="I121" s="84" t="b">
        <v>0</v>
      </c>
      <c r="J121" s="84" t="b">
        <v>0</v>
      </c>
      <c r="K121" s="84" t="b">
        <v>1</v>
      </c>
      <c r="L121" s="84" t="b">
        <v>0</v>
      </c>
    </row>
    <row r="122" spans="1:12" ht="15">
      <c r="A122" s="84" t="s">
        <v>2172</v>
      </c>
      <c r="B122" s="84" t="s">
        <v>2587</v>
      </c>
      <c r="C122" s="84">
        <v>4</v>
      </c>
      <c r="D122" s="123">
        <v>0.0025512166446385637</v>
      </c>
      <c r="E122" s="123">
        <v>1.2154462580072258</v>
      </c>
      <c r="F122" s="84" t="s">
        <v>2732</v>
      </c>
      <c r="G122" s="84" t="b">
        <v>0</v>
      </c>
      <c r="H122" s="84" t="b">
        <v>0</v>
      </c>
      <c r="I122" s="84" t="b">
        <v>0</v>
      </c>
      <c r="J122" s="84" t="b">
        <v>0</v>
      </c>
      <c r="K122" s="84" t="b">
        <v>0</v>
      </c>
      <c r="L122" s="84" t="b">
        <v>0</v>
      </c>
    </row>
    <row r="123" spans="1:12" ht="15">
      <c r="A123" s="84" t="s">
        <v>2587</v>
      </c>
      <c r="B123" s="84" t="s">
        <v>2541</v>
      </c>
      <c r="C123" s="84">
        <v>4</v>
      </c>
      <c r="D123" s="123">
        <v>0.0025512166446385637</v>
      </c>
      <c r="E123" s="123">
        <v>2.263958684288399</v>
      </c>
      <c r="F123" s="84" t="s">
        <v>2732</v>
      </c>
      <c r="G123" s="84" t="b">
        <v>0</v>
      </c>
      <c r="H123" s="84" t="b">
        <v>0</v>
      </c>
      <c r="I123" s="84" t="b">
        <v>0</v>
      </c>
      <c r="J123" s="84" t="b">
        <v>0</v>
      </c>
      <c r="K123" s="84" t="b">
        <v>0</v>
      </c>
      <c r="L123" s="84" t="b">
        <v>0</v>
      </c>
    </row>
    <row r="124" spans="1:12" ht="15">
      <c r="A124" s="84" t="s">
        <v>2541</v>
      </c>
      <c r="B124" s="84" t="s">
        <v>2604</v>
      </c>
      <c r="C124" s="84">
        <v>4</v>
      </c>
      <c r="D124" s="123">
        <v>0.0025512166446385637</v>
      </c>
      <c r="E124" s="123">
        <v>2.40226138245468</v>
      </c>
      <c r="F124" s="84" t="s">
        <v>2732</v>
      </c>
      <c r="G124" s="84" t="b">
        <v>0</v>
      </c>
      <c r="H124" s="84" t="b">
        <v>0</v>
      </c>
      <c r="I124" s="84" t="b">
        <v>0</v>
      </c>
      <c r="J124" s="84" t="b">
        <v>0</v>
      </c>
      <c r="K124" s="84" t="b">
        <v>0</v>
      </c>
      <c r="L124" s="84" t="b">
        <v>0</v>
      </c>
    </row>
    <row r="125" spans="1:12" ht="15">
      <c r="A125" s="84" t="s">
        <v>2604</v>
      </c>
      <c r="B125" s="84" t="s">
        <v>2542</v>
      </c>
      <c r="C125" s="84">
        <v>4</v>
      </c>
      <c r="D125" s="123">
        <v>0.0025512166446385637</v>
      </c>
      <c r="E125" s="123">
        <v>2.360868697296455</v>
      </c>
      <c r="F125" s="84" t="s">
        <v>2732</v>
      </c>
      <c r="G125" s="84" t="b">
        <v>0</v>
      </c>
      <c r="H125" s="84" t="b">
        <v>0</v>
      </c>
      <c r="I125" s="84" t="b">
        <v>0</v>
      </c>
      <c r="J125" s="84" t="b">
        <v>0</v>
      </c>
      <c r="K125" s="84" t="b">
        <v>0</v>
      </c>
      <c r="L125" s="84" t="b">
        <v>0</v>
      </c>
    </row>
    <row r="126" spans="1:12" ht="15">
      <c r="A126" s="84" t="s">
        <v>2542</v>
      </c>
      <c r="B126" s="84" t="s">
        <v>2605</v>
      </c>
      <c r="C126" s="84">
        <v>4</v>
      </c>
      <c r="D126" s="123">
        <v>0.0025512166446385637</v>
      </c>
      <c r="E126" s="123">
        <v>2.40226138245468</v>
      </c>
      <c r="F126" s="84" t="s">
        <v>2732</v>
      </c>
      <c r="G126" s="84" t="b">
        <v>0</v>
      </c>
      <c r="H126" s="84" t="b">
        <v>0</v>
      </c>
      <c r="I126" s="84" t="b">
        <v>0</v>
      </c>
      <c r="J126" s="84" t="b">
        <v>0</v>
      </c>
      <c r="K126" s="84" t="b">
        <v>0</v>
      </c>
      <c r="L126" s="84" t="b">
        <v>0</v>
      </c>
    </row>
    <row r="127" spans="1:12" ht="15">
      <c r="A127" s="84" t="s">
        <v>2605</v>
      </c>
      <c r="B127" s="84" t="s">
        <v>2606</v>
      </c>
      <c r="C127" s="84">
        <v>4</v>
      </c>
      <c r="D127" s="123">
        <v>0.0025512166446385637</v>
      </c>
      <c r="E127" s="123">
        <v>2.8002013911267176</v>
      </c>
      <c r="F127" s="84" t="s">
        <v>2732</v>
      </c>
      <c r="G127" s="84" t="b">
        <v>0</v>
      </c>
      <c r="H127" s="84" t="b">
        <v>0</v>
      </c>
      <c r="I127" s="84" t="b">
        <v>0</v>
      </c>
      <c r="J127" s="84" t="b">
        <v>0</v>
      </c>
      <c r="K127" s="84" t="b">
        <v>0</v>
      </c>
      <c r="L127" s="84" t="b">
        <v>0</v>
      </c>
    </row>
    <row r="128" spans="1:12" ht="15">
      <c r="A128" s="84" t="s">
        <v>2606</v>
      </c>
      <c r="B128" s="84" t="s">
        <v>2607</v>
      </c>
      <c r="C128" s="84">
        <v>4</v>
      </c>
      <c r="D128" s="123">
        <v>0.0025512166446385637</v>
      </c>
      <c r="E128" s="123">
        <v>2.8002013911267176</v>
      </c>
      <c r="F128" s="84" t="s">
        <v>2732</v>
      </c>
      <c r="G128" s="84" t="b">
        <v>0</v>
      </c>
      <c r="H128" s="84" t="b">
        <v>0</v>
      </c>
      <c r="I128" s="84" t="b">
        <v>0</v>
      </c>
      <c r="J128" s="84" t="b">
        <v>0</v>
      </c>
      <c r="K128" s="84" t="b">
        <v>0</v>
      </c>
      <c r="L128" s="84" t="b">
        <v>0</v>
      </c>
    </row>
    <row r="129" spans="1:12" ht="15">
      <c r="A129" s="84" t="s">
        <v>2607</v>
      </c>
      <c r="B129" s="84" t="s">
        <v>2588</v>
      </c>
      <c r="C129" s="84">
        <v>4</v>
      </c>
      <c r="D129" s="123">
        <v>0.0025512166446385637</v>
      </c>
      <c r="E129" s="123">
        <v>2.7032913781186614</v>
      </c>
      <c r="F129" s="84" t="s">
        <v>2732</v>
      </c>
      <c r="G129" s="84" t="b">
        <v>0</v>
      </c>
      <c r="H129" s="84" t="b">
        <v>0</v>
      </c>
      <c r="I129" s="84" t="b">
        <v>0</v>
      </c>
      <c r="J129" s="84" t="b">
        <v>0</v>
      </c>
      <c r="K129" s="84" t="b">
        <v>0</v>
      </c>
      <c r="L129" s="84" t="b">
        <v>0</v>
      </c>
    </row>
    <row r="130" spans="1:12" ht="15">
      <c r="A130" s="84" t="s">
        <v>2588</v>
      </c>
      <c r="B130" s="84" t="s">
        <v>2608</v>
      </c>
      <c r="C130" s="84">
        <v>4</v>
      </c>
      <c r="D130" s="123">
        <v>0.0025512166446385637</v>
      </c>
      <c r="E130" s="123">
        <v>2.7032913781186614</v>
      </c>
      <c r="F130" s="84" t="s">
        <v>2732</v>
      </c>
      <c r="G130" s="84" t="b">
        <v>0</v>
      </c>
      <c r="H130" s="84" t="b">
        <v>0</v>
      </c>
      <c r="I130" s="84" t="b">
        <v>0</v>
      </c>
      <c r="J130" s="84" t="b">
        <v>0</v>
      </c>
      <c r="K130" s="84" t="b">
        <v>0</v>
      </c>
      <c r="L130" s="84" t="b">
        <v>0</v>
      </c>
    </row>
    <row r="131" spans="1:12" ht="15">
      <c r="A131" s="84" t="s">
        <v>2608</v>
      </c>
      <c r="B131" s="84" t="s">
        <v>2609</v>
      </c>
      <c r="C131" s="84">
        <v>4</v>
      </c>
      <c r="D131" s="123">
        <v>0.0025512166446385637</v>
      </c>
      <c r="E131" s="123">
        <v>2.8002013911267176</v>
      </c>
      <c r="F131" s="84" t="s">
        <v>2732</v>
      </c>
      <c r="G131" s="84" t="b">
        <v>0</v>
      </c>
      <c r="H131" s="84" t="b">
        <v>0</v>
      </c>
      <c r="I131" s="84" t="b">
        <v>0</v>
      </c>
      <c r="J131" s="84" t="b">
        <v>0</v>
      </c>
      <c r="K131" s="84" t="b">
        <v>0</v>
      </c>
      <c r="L131" s="84" t="b">
        <v>0</v>
      </c>
    </row>
    <row r="132" spans="1:12" ht="15">
      <c r="A132" s="84" t="s">
        <v>2609</v>
      </c>
      <c r="B132" s="84" t="s">
        <v>2610</v>
      </c>
      <c r="C132" s="84">
        <v>4</v>
      </c>
      <c r="D132" s="123">
        <v>0.0025512166446385637</v>
      </c>
      <c r="E132" s="123">
        <v>2.8002013911267176</v>
      </c>
      <c r="F132" s="84" t="s">
        <v>2732</v>
      </c>
      <c r="G132" s="84" t="b">
        <v>0</v>
      </c>
      <c r="H132" s="84" t="b">
        <v>0</v>
      </c>
      <c r="I132" s="84" t="b">
        <v>0</v>
      </c>
      <c r="J132" s="84" t="b">
        <v>0</v>
      </c>
      <c r="K132" s="84" t="b">
        <v>1</v>
      </c>
      <c r="L132" s="84" t="b">
        <v>0</v>
      </c>
    </row>
    <row r="133" spans="1:12" ht="15">
      <c r="A133" s="84" t="s">
        <v>2590</v>
      </c>
      <c r="B133" s="84" t="s">
        <v>2185</v>
      </c>
      <c r="C133" s="84">
        <v>4</v>
      </c>
      <c r="D133" s="123">
        <v>0.0025512166446385637</v>
      </c>
      <c r="E133" s="123">
        <v>1.6821020790487233</v>
      </c>
      <c r="F133" s="84" t="s">
        <v>2732</v>
      </c>
      <c r="G133" s="84" t="b">
        <v>0</v>
      </c>
      <c r="H133" s="84" t="b">
        <v>0</v>
      </c>
      <c r="I133" s="84" t="b">
        <v>0</v>
      </c>
      <c r="J133" s="84" t="b">
        <v>0</v>
      </c>
      <c r="K133" s="84" t="b">
        <v>0</v>
      </c>
      <c r="L133" s="84" t="b">
        <v>0</v>
      </c>
    </row>
    <row r="134" spans="1:12" ht="15">
      <c r="A134" s="84" t="s">
        <v>2189</v>
      </c>
      <c r="B134" s="84" t="s">
        <v>312</v>
      </c>
      <c r="C134" s="84">
        <v>4</v>
      </c>
      <c r="D134" s="123">
        <v>0.0025512166446385637</v>
      </c>
      <c r="E134" s="123">
        <v>1.271927613959674</v>
      </c>
      <c r="F134" s="84" t="s">
        <v>2732</v>
      </c>
      <c r="G134" s="84" t="b">
        <v>0</v>
      </c>
      <c r="H134" s="84" t="b">
        <v>0</v>
      </c>
      <c r="I134" s="84" t="b">
        <v>0</v>
      </c>
      <c r="J134" s="84" t="b">
        <v>0</v>
      </c>
      <c r="K134" s="84" t="b">
        <v>0</v>
      </c>
      <c r="L134" s="84" t="b">
        <v>0</v>
      </c>
    </row>
    <row r="135" spans="1:12" ht="15">
      <c r="A135" s="84" t="s">
        <v>312</v>
      </c>
      <c r="B135" s="84" t="s">
        <v>2611</v>
      </c>
      <c r="C135" s="84">
        <v>4</v>
      </c>
      <c r="D135" s="123">
        <v>0.0025512166446385637</v>
      </c>
      <c r="E135" s="123">
        <v>1.5449288860234116</v>
      </c>
      <c r="F135" s="84" t="s">
        <v>2732</v>
      </c>
      <c r="G135" s="84" t="b">
        <v>0</v>
      </c>
      <c r="H135" s="84" t="b">
        <v>0</v>
      </c>
      <c r="I135" s="84" t="b">
        <v>0</v>
      </c>
      <c r="J135" s="84" t="b">
        <v>0</v>
      </c>
      <c r="K135" s="84" t="b">
        <v>0</v>
      </c>
      <c r="L135" s="84" t="b">
        <v>0</v>
      </c>
    </row>
    <row r="136" spans="1:12" ht="15">
      <c r="A136" s="84" t="s">
        <v>2611</v>
      </c>
      <c r="B136" s="84" t="s">
        <v>2612</v>
      </c>
      <c r="C136" s="84">
        <v>4</v>
      </c>
      <c r="D136" s="123">
        <v>0.0025512166446385637</v>
      </c>
      <c r="E136" s="123">
        <v>2.8002013911267176</v>
      </c>
      <c r="F136" s="84" t="s">
        <v>2732</v>
      </c>
      <c r="G136" s="84" t="b">
        <v>0</v>
      </c>
      <c r="H136" s="84" t="b">
        <v>0</v>
      </c>
      <c r="I136" s="84" t="b">
        <v>0</v>
      </c>
      <c r="J136" s="84" t="b">
        <v>0</v>
      </c>
      <c r="K136" s="84" t="b">
        <v>0</v>
      </c>
      <c r="L136" s="84" t="b">
        <v>0</v>
      </c>
    </row>
    <row r="137" spans="1:12" ht="15">
      <c r="A137" s="84" t="s">
        <v>2612</v>
      </c>
      <c r="B137" s="84" t="s">
        <v>2523</v>
      </c>
      <c r="C137" s="84">
        <v>4</v>
      </c>
      <c r="D137" s="123">
        <v>0.0025512166446385637</v>
      </c>
      <c r="E137" s="123">
        <v>2.226170123398999</v>
      </c>
      <c r="F137" s="84" t="s">
        <v>2732</v>
      </c>
      <c r="G137" s="84" t="b">
        <v>0</v>
      </c>
      <c r="H137" s="84" t="b">
        <v>0</v>
      </c>
      <c r="I137" s="84" t="b">
        <v>0</v>
      </c>
      <c r="J137" s="84" t="b">
        <v>0</v>
      </c>
      <c r="K137" s="84" t="b">
        <v>0</v>
      </c>
      <c r="L137" s="84" t="b">
        <v>0</v>
      </c>
    </row>
    <row r="138" spans="1:12" ht="15">
      <c r="A138" s="84" t="s">
        <v>2523</v>
      </c>
      <c r="B138" s="84" t="s">
        <v>2613</v>
      </c>
      <c r="C138" s="84">
        <v>4</v>
      </c>
      <c r="D138" s="123">
        <v>0.0025512166446385637</v>
      </c>
      <c r="E138" s="123">
        <v>2.1718124610764065</v>
      </c>
      <c r="F138" s="84" t="s">
        <v>2732</v>
      </c>
      <c r="G138" s="84" t="b">
        <v>0</v>
      </c>
      <c r="H138" s="84" t="b">
        <v>0</v>
      </c>
      <c r="I138" s="84" t="b">
        <v>0</v>
      </c>
      <c r="J138" s="84" t="b">
        <v>1</v>
      </c>
      <c r="K138" s="84" t="b">
        <v>0</v>
      </c>
      <c r="L138" s="84" t="b">
        <v>0</v>
      </c>
    </row>
    <row r="139" spans="1:12" ht="15">
      <c r="A139" s="84" t="s">
        <v>2613</v>
      </c>
      <c r="B139" s="84" t="s">
        <v>2575</v>
      </c>
      <c r="C139" s="84">
        <v>4</v>
      </c>
      <c r="D139" s="123">
        <v>0.0025512166446385637</v>
      </c>
      <c r="E139" s="123">
        <v>2.6241101320710367</v>
      </c>
      <c r="F139" s="84" t="s">
        <v>2732</v>
      </c>
      <c r="G139" s="84" t="b">
        <v>1</v>
      </c>
      <c r="H139" s="84" t="b">
        <v>0</v>
      </c>
      <c r="I139" s="84" t="b">
        <v>0</v>
      </c>
      <c r="J139" s="84" t="b">
        <v>0</v>
      </c>
      <c r="K139" s="84" t="b">
        <v>0</v>
      </c>
      <c r="L139" s="84" t="b">
        <v>0</v>
      </c>
    </row>
    <row r="140" spans="1:12" ht="15">
      <c r="A140" s="84" t="s">
        <v>2575</v>
      </c>
      <c r="B140" s="84" t="s">
        <v>2614</v>
      </c>
      <c r="C140" s="84">
        <v>4</v>
      </c>
      <c r="D140" s="123">
        <v>0.0025512166446385637</v>
      </c>
      <c r="E140" s="123">
        <v>2.6241101320710367</v>
      </c>
      <c r="F140" s="84" t="s">
        <v>2732</v>
      </c>
      <c r="G140" s="84" t="b">
        <v>0</v>
      </c>
      <c r="H140" s="84" t="b">
        <v>0</v>
      </c>
      <c r="I140" s="84" t="b">
        <v>0</v>
      </c>
      <c r="J140" s="84" t="b">
        <v>0</v>
      </c>
      <c r="K140" s="84" t="b">
        <v>0</v>
      </c>
      <c r="L140" s="84" t="b">
        <v>0</v>
      </c>
    </row>
    <row r="141" spans="1:12" ht="15">
      <c r="A141" s="84" t="s">
        <v>2614</v>
      </c>
      <c r="B141" s="84" t="s">
        <v>2615</v>
      </c>
      <c r="C141" s="84">
        <v>4</v>
      </c>
      <c r="D141" s="123">
        <v>0.0025512166446385637</v>
      </c>
      <c r="E141" s="123">
        <v>2.8002013911267176</v>
      </c>
      <c r="F141" s="84" t="s">
        <v>2732</v>
      </c>
      <c r="G141" s="84" t="b">
        <v>0</v>
      </c>
      <c r="H141" s="84" t="b">
        <v>0</v>
      </c>
      <c r="I141" s="84" t="b">
        <v>0</v>
      </c>
      <c r="J141" s="84" t="b">
        <v>0</v>
      </c>
      <c r="K141" s="84" t="b">
        <v>0</v>
      </c>
      <c r="L141" s="84" t="b">
        <v>0</v>
      </c>
    </row>
    <row r="142" spans="1:12" ht="15">
      <c r="A142" s="84" t="s">
        <v>2184</v>
      </c>
      <c r="B142" s="84" t="s">
        <v>2576</v>
      </c>
      <c r="C142" s="84">
        <v>4</v>
      </c>
      <c r="D142" s="123">
        <v>0.0025512166446385637</v>
      </c>
      <c r="E142" s="123">
        <v>1.6133862666792633</v>
      </c>
      <c r="F142" s="84" t="s">
        <v>2732</v>
      </c>
      <c r="G142" s="84" t="b">
        <v>0</v>
      </c>
      <c r="H142" s="84" t="b">
        <v>0</v>
      </c>
      <c r="I142" s="84" t="b">
        <v>0</v>
      </c>
      <c r="J142" s="84" t="b">
        <v>0</v>
      </c>
      <c r="K142" s="84" t="b">
        <v>0</v>
      </c>
      <c r="L142" s="84" t="b">
        <v>0</v>
      </c>
    </row>
    <row r="143" spans="1:12" ht="15">
      <c r="A143" s="84" t="s">
        <v>2543</v>
      </c>
      <c r="B143" s="84" t="s">
        <v>2520</v>
      </c>
      <c r="C143" s="84">
        <v>4</v>
      </c>
      <c r="D143" s="123">
        <v>0.0025512166446385637</v>
      </c>
      <c r="E143" s="123">
        <v>1.7076561835211115</v>
      </c>
      <c r="F143" s="84" t="s">
        <v>2732</v>
      </c>
      <c r="G143" s="84" t="b">
        <v>1</v>
      </c>
      <c r="H143" s="84" t="b">
        <v>0</v>
      </c>
      <c r="I143" s="84" t="b">
        <v>0</v>
      </c>
      <c r="J143" s="84" t="b">
        <v>0</v>
      </c>
      <c r="K143" s="84" t="b">
        <v>1</v>
      </c>
      <c r="L143" s="84" t="b">
        <v>0</v>
      </c>
    </row>
    <row r="144" spans="1:12" ht="15">
      <c r="A144" s="84" t="s">
        <v>2520</v>
      </c>
      <c r="B144" s="84" t="s">
        <v>2591</v>
      </c>
      <c r="C144" s="84">
        <v>4</v>
      </c>
      <c r="D144" s="123">
        <v>0.0025512166446385637</v>
      </c>
      <c r="E144" s="123">
        <v>2.026597768493795</v>
      </c>
      <c r="F144" s="84" t="s">
        <v>2732</v>
      </c>
      <c r="G144" s="84" t="b">
        <v>0</v>
      </c>
      <c r="H144" s="84" t="b">
        <v>1</v>
      </c>
      <c r="I144" s="84" t="b">
        <v>0</v>
      </c>
      <c r="J144" s="84" t="b">
        <v>1</v>
      </c>
      <c r="K144" s="84" t="b">
        <v>0</v>
      </c>
      <c r="L144" s="84" t="b">
        <v>0</v>
      </c>
    </row>
    <row r="145" spans="1:12" ht="15">
      <c r="A145" s="84" t="s">
        <v>2591</v>
      </c>
      <c r="B145" s="84" t="s">
        <v>2187</v>
      </c>
      <c r="C145" s="84">
        <v>4</v>
      </c>
      <c r="D145" s="123">
        <v>0.0025512166446385637</v>
      </c>
      <c r="E145" s="123">
        <v>1.943623533429031</v>
      </c>
      <c r="F145" s="84" t="s">
        <v>2732</v>
      </c>
      <c r="G145" s="84" t="b">
        <v>1</v>
      </c>
      <c r="H145" s="84" t="b">
        <v>0</v>
      </c>
      <c r="I145" s="84" t="b">
        <v>0</v>
      </c>
      <c r="J145" s="84" t="b">
        <v>0</v>
      </c>
      <c r="K145" s="84" t="b">
        <v>0</v>
      </c>
      <c r="L145" s="84" t="b">
        <v>0</v>
      </c>
    </row>
    <row r="146" spans="1:12" ht="15">
      <c r="A146" s="84" t="s">
        <v>2187</v>
      </c>
      <c r="B146" s="84" t="s">
        <v>2185</v>
      </c>
      <c r="C146" s="84">
        <v>4</v>
      </c>
      <c r="D146" s="123">
        <v>0.0025512166446385637</v>
      </c>
      <c r="E146" s="123">
        <v>1.038649402562536</v>
      </c>
      <c r="F146" s="84" t="s">
        <v>2732</v>
      </c>
      <c r="G146" s="84" t="b">
        <v>0</v>
      </c>
      <c r="H146" s="84" t="b">
        <v>0</v>
      </c>
      <c r="I146" s="84" t="b">
        <v>0</v>
      </c>
      <c r="J146" s="84" t="b">
        <v>0</v>
      </c>
      <c r="K146" s="84" t="b">
        <v>0</v>
      </c>
      <c r="L146" s="84" t="b">
        <v>0</v>
      </c>
    </row>
    <row r="147" spans="1:12" ht="15">
      <c r="A147" s="84" t="s">
        <v>2536</v>
      </c>
      <c r="B147" s="84" t="s">
        <v>2557</v>
      </c>
      <c r="C147" s="84">
        <v>4</v>
      </c>
      <c r="D147" s="123">
        <v>0.0025512166446385637</v>
      </c>
      <c r="E147" s="123">
        <v>1.9872880344838622</v>
      </c>
      <c r="F147" s="84" t="s">
        <v>2732</v>
      </c>
      <c r="G147" s="84" t="b">
        <v>0</v>
      </c>
      <c r="H147" s="84" t="b">
        <v>0</v>
      </c>
      <c r="I147" s="84" t="b">
        <v>0</v>
      </c>
      <c r="J147" s="84" t="b">
        <v>0</v>
      </c>
      <c r="K147" s="84" t="b">
        <v>0</v>
      </c>
      <c r="L147" s="84" t="b">
        <v>0</v>
      </c>
    </row>
    <row r="148" spans="1:12" ht="15">
      <c r="A148" s="84" t="s">
        <v>2619</v>
      </c>
      <c r="B148" s="84" t="s">
        <v>2522</v>
      </c>
      <c r="C148" s="84">
        <v>4</v>
      </c>
      <c r="D148" s="123">
        <v>0.0025512166446385637</v>
      </c>
      <c r="E148" s="123">
        <v>2.1235077815018513</v>
      </c>
      <c r="F148" s="84" t="s">
        <v>2732</v>
      </c>
      <c r="G148" s="84" t="b">
        <v>0</v>
      </c>
      <c r="H148" s="84" t="b">
        <v>0</v>
      </c>
      <c r="I148" s="84" t="b">
        <v>0</v>
      </c>
      <c r="J148" s="84" t="b">
        <v>0</v>
      </c>
      <c r="K148" s="84" t="b">
        <v>0</v>
      </c>
      <c r="L148" s="84" t="b">
        <v>0</v>
      </c>
    </row>
    <row r="149" spans="1:12" ht="15">
      <c r="A149" s="84" t="s">
        <v>2172</v>
      </c>
      <c r="B149" s="84" t="s">
        <v>2535</v>
      </c>
      <c r="C149" s="84">
        <v>4</v>
      </c>
      <c r="D149" s="123">
        <v>0.0025512166446385637</v>
      </c>
      <c r="E149" s="123">
        <v>0.8352350162956198</v>
      </c>
      <c r="F149" s="84" t="s">
        <v>2732</v>
      </c>
      <c r="G149" s="84" t="b">
        <v>0</v>
      </c>
      <c r="H149" s="84" t="b">
        <v>0</v>
      </c>
      <c r="I149" s="84" t="b">
        <v>0</v>
      </c>
      <c r="J149" s="84" t="b">
        <v>0</v>
      </c>
      <c r="K149" s="84" t="b">
        <v>0</v>
      </c>
      <c r="L149" s="84" t="b">
        <v>0</v>
      </c>
    </row>
    <row r="150" spans="1:12" ht="15">
      <c r="A150" s="84" t="s">
        <v>2535</v>
      </c>
      <c r="B150" s="84" t="s">
        <v>2620</v>
      </c>
      <c r="C150" s="84">
        <v>4</v>
      </c>
      <c r="D150" s="123">
        <v>0.0025512166446385637</v>
      </c>
      <c r="E150" s="123">
        <v>2.6241101320710367</v>
      </c>
      <c r="F150" s="84" t="s">
        <v>2732</v>
      </c>
      <c r="G150" s="84" t="b">
        <v>0</v>
      </c>
      <c r="H150" s="84" t="b">
        <v>0</v>
      </c>
      <c r="I150" s="84" t="b">
        <v>0</v>
      </c>
      <c r="J150" s="84" t="b">
        <v>0</v>
      </c>
      <c r="K150" s="84" t="b">
        <v>0</v>
      </c>
      <c r="L150" s="84" t="b">
        <v>0</v>
      </c>
    </row>
    <row r="151" spans="1:12" ht="15">
      <c r="A151" s="84" t="s">
        <v>2620</v>
      </c>
      <c r="B151" s="84" t="s">
        <v>2543</v>
      </c>
      <c r="C151" s="84">
        <v>4</v>
      </c>
      <c r="D151" s="123">
        <v>0.0025512166446385637</v>
      </c>
      <c r="E151" s="123">
        <v>2.360868697296455</v>
      </c>
      <c r="F151" s="84" t="s">
        <v>2732</v>
      </c>
      <c r="G151" s="84" t="b">
        <v>0</v>
      </c>
      <c r="H151" s="84" t="b">
        <v>0</v>
      </c>
      <c r="I151" s="84" t="b">
        <v>0</v>
      </c>
      <c r="J151" s="84" t="b">
        <v>1</v>
      </c>
      <c r="K151" s="84" t="b">
        <v>0</v>
      </c>
      <c r="L151" s="84" t="b">
        <v>0</v>
      </c>
    </row>
    <row r="152" spans="1:12" ht="15">
      <c r="A152" s="84" t="s">
        <v>2543</v>
      </c>
      <c r="B152" s="84" t="s">
        <v>2544</v>
      </c>
      <c r="C152" s="84">
        <v>4</v>
      </c>
      <c r="D152" s="123">
        <v>0.0025512166446385637</v>
      </c>
      <c r="E152" s="123">
        <v>2.050078864343318</v>
      </c>
      <c r="F152" s="84" t="s">
        <v>2732</v>
      </c>
      <c r="G152" s="84" t="b">
        <v>1</v>
      </c>
      <c r="H152" s="84" t="b">
        <v>0</v>
      </c>
      <c r="I152" s="84" t="b">
        <v>0</v>
      </c>
      <c r="J152" s="84" t="b">
        <v>0</v>
      </c>
      <c r="K152" s="84" t="b">
        <v>0</v>
      </c>
      <c r="L152" s="84" t="b">
        <v>0</v>
      </c>
    </row>
    <row r="153" spans="1:12" ht="15">
      <c r="A153" s="84" t="s">
        <v>2544</v>
      </c>
      <c r="B153" s="84" t="s">
        <v>2621</v>
      </c>
      <c r="C153" s="84">
        <v>4</v>
      </c>
      <c r="D153" s="123">
        <v>0.0025512166446385637</v>
      </c>
      <c r="E153" s="123">
        <v>2.360868697296455</v>
      </c>
      <c r="F153" s="84" t="s">
        <v>2732</v>
      </c>
      <c r="G153" s="84" t="b">
        <v>0</v>
      </c>
      <c r="H153" s="84" t="b">
        <v>0</v>
      </c>
      <c r="I153" s="84" t="b">
        <v>0</v>
      </c>
      <c r="J153" s="84" t="b">
        <v>0</v>
      </c>
      <c r="K153" s="84" t="b">
        <v>0</v>
      </c>
      <c r="L153" s="84" t="b">
        <v>0</v>
      </c>
    </row>
    <row r="154" spans="1:12" ht="15">
      <c r="A154" s="84" t="s">
        <v>2621</v>
      </c>
      <c r="B154" s="84" t="s">
        <v>2141</v>
      </c>
      <c r="C154" s="84">
        <v>4</v>
      </c>
      <c r="D154" s="123">
        <v>0.0025512166446385637</v>
      </c>
      <c r="E154" s="123">
        <v>2.226170123398999</v>
      </c>
      <c r="F154" s="84" t="s">
        <v>2732</v>
      </c>
      <c r="G154" s="84" t="b">
        <v>0</v>
      </c>
      <c r="H154" s="84" t="b">
        <v>0</v>
      </c>
      <c r="I154" s="84" t="b">
        <v>0</v>
      </c>
      <c r="J154" s="84" t="b">
        <v>0</v>
      </c>
      <c r="K154" s="84" t="b">
        <v>0</v>
      </c>
      <c r="L154" s="84" t="b">
        <v>0</v>
      </c>
    </row>
    <row r="155" spans="1:12" ht="15">
      <c r="A155" s="84" t="s">
        <v>2141</v>
      </c>
      <c r="B155" s="84" t="s">
        <v>2533</v>
      </c>
      <c r="C155" s="84">
        <v>4</v>
      </c>
      <c r="D155" s="123">
        <v>0.0025512166446385637</v>
      </c>
      <c r="E155" s="123">
        <v>1.7142867624201246</v>
      </c>
      <c r="F155" s="84" t="s">
        <v>2732</v>
      </c>
      <c r="G155" s="84" t="b">
        <v>0</v>
      </c>
      <c r="H155" s="84" t="b">
        <v>0</v>
      </c>
      <c r="I155" s="84" t="b">
        <v>0</v>
      </c>
      <c r="J155" s="84" t="b">
        <v>0</v>
      </c>
      <c r="K155" s="84" t="b">
        <v>0</v>
      </c>
      <c r="L155" s="84" t="b">
        <v>0</v>
      </c>
    </row>
    <row r="156" spans="1:12" ht="15">
      <c r="A156" s="84" t="s">
        <v>2533</v>
      </c>
      <c r="B156" s="84" t="s">
        <v>2190</v>
      </c>
      <c r="C156" s="84">
        <v>4</v>
      </c>
      <c r="D156" s="123">
        <v>0.0025512166446385637</v>
      </c>
      <c r="E156" s="123">
        <v>1.4590142573168183</v>
      </c>
      <c r="F156" s="84" t="s">
        <v>2732</v>
      </c>
      <c r="G156" s="84" t="b">
        <v>0</v>
      </c>
      <c r="H156" s="84" t="b">
        <v>0</v>
      </c>
      <c r="I156" s="84" t="b">
        <v>0</v>
      </c>
      <c r="J156" s="84" t="b">
        <v>0</v>
      </c>
      <c r="K156" s="84" t="b">
        <v>0</v>
      </c>
      <c r="L156" s="84" t="b">
        <v>0</v>
      </c>
    </row>
    <row r="157" spans="1:12" ht="15">
      <c r="A157" s="84" t="s">
        <v>2551</v>
      </c>
      <c r="B157" s="84" t="s">
        <v>2552</v>
      </c>
      <c r="C157" s="84">
        <v>4</v>
      </c>
      <c r="D157" s="123">
        <v>0.0025512166446385637</v>
      </c>
      <c r="E157" s="123">
        <v>2.146988877351374</v>
      </c>
      <c r="F157" s="84" t="s">
        <v>2732</v>
      </c>
      <c r="G157" s="84" t="b">
        <v>0</v>
      </c>
      <c r="H157" s="84" t="b">
        <v>0</v>
      </c>
      <c r="I157" s="84" t="b">
        <v>0</v>
      </c>
      <c r="J157" s="84" t="b">
        <v>0</v>
      </c>
      <c r="K157" s="84" t="b">
        <v>0</v>
      </c>
      <c r="L157" s="84" t="b">
        <v>0</v>
      </c>
    </row>
    <row r="158" spans="1:12" ht="15">
      <c r="A158" s="84" t="s">
        <v>2552</v>
      </c>
      <c r="B158" s="84" t="s">
        <v>2622</v>
      </c>
      <c r="C158" s="84">
        <v>4</v>
      </c>
      <c r="D158" s="123">
        <v>0.0025512166446385637</v>
      </c>
      <c r="E158" s="123">
        <v>2.5571633424404236</v>
      </c>
      <c r="F158" s="84" t="s">
        <v>2732</v>
      </c>
      <c r="G158" s="84" t="b">
        <v>0</v>
      </c>
      <c r="H158" s="84" t="b">
        <v>0</v>
      </c>
      <c r="I158" s="84" t="b">
        <v>0</v>
      </c>
      <c r="J158" s="84" t="b">
        <v>0</v>
      </c>
      <c r="K158" s="84" t="b">
        <v>0</v>
      </c>
      <c r="L158" s="84" t="b">
        <v>0</v>
      </c>
    </row>
    <row r="159" spans="1:12" ht="15">
      <c r="A159" s="84" t="s">
        <v>2622</v>
      </c>
      <c r="B159" s="84" t="s">
        <v>2172</v>
      </c>
      <c r="C159" s="84">
        <v>4</v>
      </c>
      <c r="D159" s="123">
        <v>0.0025512166446385637</v>
      </c>
      <c r="E159" s="123">
        <v>1.2623822960534437</v>
      </c>
      <c r="F159" s="84" t="s">
        <v>2732</v>
      </c>
      <c r="G159" s="84" t="b">
        <v>0</v>
      </c>
      <c r="H159" s="84" t="b">
        <v>0</v>
      </c>
      <c r="I159" s="84" t="b">
        <v>0</v>
      </c>
      <c r="J159" s="84" t="b">
        <v>0</v>
      </c>
      <c r="K159" s="84" t="b">
        <v>0</v>
      </c>
      <c r="L159" s="84" t="b">
        <v>0</v>
      </c>
    </row>
    <row r="160" spans="1:12" ht="15">
      <c r="A160" s="84" t="s">
        <v>2533</v>
      </c>
      <c r="B160" s="84" t="s">
        <v>2584</v>
      </c>
      <c r="C160" s="84">
        <v>4</v>
      </c>
      <c r="D160" s="123">
        <v>0.0025512166446385637</v>
      </c>
      <c r="E160" s="123">
        <v>2.191408017139787</v>
      </c>
      <c r="F160" s="84" t="s">
        <v>2732</v>
      </c>
      <c r="G160" s="84" t="b">
        <v>0</v>
      </c>
      <c r="H160" s="84" t="b">
        <v>0</v>
      </c>
      <c r="I160" s="84" t="b">
        <v>0</v>
      </c>
      <c r="J160" s="84" t="b">
        <v>0</v>
      </c>
      <c r="K160" s="84" t="b">
        <v>0</v>
      </c>
      <c r="L160" s="84" t="b">
        <v>0</v>
      </c>
    </row>
    <row r="161" spans="1:12" ht="15">
      <c r="A161" s="84" t="s">
        <v>2584</v>
      </c>
      <c r="B161" s="84" t="s">
        <v>2526</v>
      </c>
      <c r="C161" s="84">
        <v>4</v>
      </c>
      <c r="D161" s="123">
        <v>0.0025512166446385637</v>
      </c>
      <c r="E161" s="123">
        <v>2.101231386790699</v>
      </c>
      <c r="F161" s="84" t="s">
        <v>2732</v>
      </c>
      <c r="G161" s="84" t="b">
        <v>0</v>
      </c>
      <c r="H161" s="84" t="b">
        <v>0</v>
      </c>
      <c r="I161" s="84" t="b">
        <v>0</v>
      </c>
      <c r="J161" s="84" t="b">
        <v>0</v>
      </c>
      <c r="K161" s="84" t="b">
        <v>0</v>
      </c>
      <c r="L161" s="84" t="b">
        <v>0</v>
      </c>
    </row>
    <row r="162" spans="1:12" ht="15">
      <c r="A162" s="84" t="s">
        <v>2546</v>
      </c>
      <c r="B162" s="84" t="s">
        <v>2623</v>
      </c>
      <c r="C162" s="84">
        <v>4</v>
      </c>
      <c r="D162" s="123">
        <v>0.0025512166446385637</v>
      </c>
      <c r="E162" s="123">
        <v>2.4480188730153554</v>
      </c>
      <c r="F162" s="84" t="s">
        <v>2732</v>
      </c>
      <c r="G162" s="84" t="b">
        <v>0</v>
      </c>
      <c r="H162" s="84" t="b">
        <v>0</v>
      </c>
      <c r="I162" s="84" t="b">
        <v>0</v>
      </c>
      <c r="J162" s="84" t="b">
        <v>0</v>
      </c>
      <c r="K162" s="84" t="b">
        <v>0</v>
      </c>
      <c r="L162" s="84" t="b">
        <v>0</v>
      </c>
    </row>
    <row r="163" spans="1:12" ht="15">
      <c r="A163" s="84" t="s">
        <v>2623</v>
      </c>
      <c r="B163" s="84" t="s">
        <v>2624</v>
      </c>
      <c r="C163" s="84">
        <v>4</v>
      </c>
      <c r="D163" s="123">
        <v>0.0025512166446385637</v>
      </c>
      <c r="E163" s="123">
        <v>2.8002013911267176</v>
      </c>
      <c r="F163" s="84" t="s">
        <v>2732</v>
      </c>
      <c r="G163" s="84" t="b">
        <v>0</v>
      </c>
      <c r="H163" s="84" t="b">
        <v>0</v>
      </c>
      <c r="I163" s="84" t="b">
        <v>0</v>
      </c>
      <c r="J163" s="84" t="b">
        <v>0</v>
      </c>
      <c r="K163" s="84" t="b">
        <v>0</v>
      </c>
      <c r="L163" s="84" t="b">
        <v>0</v>
      </c>
    </row>
    <row r="164" spans="1:12" ht="15">
      <c r="A164" s="84" t="s">
        <v>2184</v>
      </c>
      <c r="B164" s="84" t="s">
        <v>2585</v>
      </c>
      <c r="C164" s="84">
        <v>4</v>
      </c>
      <c r="D164" s="123">
        <v>0.0025512166446385637</v>
      </c>
      <c r="E164" s="123">
        <v>1.6925675127268882</v>
      </c>
      <c r="F164" s="84" t="s">
        <v>2732</v>
      </c>
      <c r="G164" s="84" t="b">
        <v>0</v>
      </c>
      <c r="H164" s="84" t="b">
        <v>0</v>
      </c>
      <c r="I164" s="84" t="b">
        <v>0</v>
      </c>
      <c r="J164" s="84" t="b">
        <v>0</v>
      </c>
      <c r="K164" s="84" t="b">
        <v>0</v>
      </c>
      <c r="L164" s="84" t="b">
        <v>0</v>
      </c>
    </row>
    <row r="165" spans="1:12" ht="15">
      <c r="A165" s="84" t="s">
        <v>2537</v>
      </c>
      <c r="B165" s="84" t="s">
        <v>2204</v>
      </c>
      <c r="C165" s="84">
        <v>4</v>
      </c>
      <c r="D165" s="123">
        <v>0.0025512166446385637</v>
      </c>
      <c r="E165" s="123">
        <v>1.6946912063567439</v>
      </c>
      <c r="F165" s="84" t="s">
        <v>2732</v>
      </c>
      <c r="G165" s="84" t="b">
        <v>0</v>
      </c>
      <c r="H165" s="84" t="b">
        <v>0</v>
      </c>
      <c r="I165" s="84" t="b">
        <v>0</v>
      </c>
      <c r="J165" s="84" t="b">
        <v>0</v>
      </c>
      <c r="K165" s="84" t="b">
        <v>0</v>
      </c>
      <c r="L165" s="84" t="b">
        <v>0</v>
      </c>
    </row>
    <row r="166" spans="1:12" ht="15">
      <c r="A166" s="84" t="s">
        <v>2204</v>
      </c>
      <c r="B166" s="84" t="s">
        <v>2539</v>
      </c>
      <c r="C166" s="84">
        <v>4</v>
      </c>
      <c r="D166" s="123">
        <v>0.0025512166446385637</v>
      </c>
      <c r="E166" s="123">
        <v>1.721020145079093</v>
      </c>
      <c r="F166" s="84" t="s">
        <v>2732</v>
      </c>
      <c r="G166" s="84" t="b">
        <v>0</v>
      </c>
      <c r="H166" s="84" t="b">
        <v>0</v>
      </c>
      <c r="I166" s="84" t="b">
        <v>0</v>
      </c>
      <c r="J166" s="84" t="b">
        <v>0</v>
      </c>
      <c r="K166" s="84" t="b">
        <v>0</v>
      </c>
      <c r="L166" s="84" t="b">
        <v>0</v>
      </c>
    </row>
    <row r="167" spans="1:12" ht="15">
      <c r="A167" s="84" t="s">
        <v>2193</v>
      </c>
      <c r="B167" s="84" t="s">
        <v>2186</v>
      </c>
      <c r="C167" s="84">
        <v>4</v>
      </c>
      <c r="D167" s="123">
        <v>0.0025512166446385637</v>
      </c>
      <c r="E167" s="123">
        <v>1.229804408054093</v>
      </c>
      <c r="F167" s="84" t="s">
        <v>2732</v>
      </c>
      <c r="G167" s="84" t="b">
        <v>0</v>
      </c>
      <c r="H167" s="84" t="b">
        <v>0</v>
      </c>
      <c r="I167" s="84" t="b">
        <v>0</v>
      </c>
      <c r="J167" s="84" t="b">
        <v>0</v>
      </c>
      <c r="K167" s="84" t="b">
        <v>0</v>
      </c>
      <c r="L167" s="84" t="b">
        <v>0</v>
      </c>
    </row>
    <row r="168" spans="1:12" ht="15">
      <c r="A168" s="84" t="s">
        <v>2186</v>
      </c>
      <c r="B168" s="84" t="s">
        <v>2172</v>
      </c>
      <c r="C168" s="84">
        <v>4</v>
      </c>
      <c r="D168" s="123">
        <v>0.0025512166446385637</v>
      </c>
      <c r="E168" s="123">
        <v>0.30813978661411884</v>
      </c>
      <c r="F168" s="84" t="s">
        <v>2732</v>
      </c>
      <c r="G168" s="84" t="b">
        <v>0</v>
      </c>
      <c r="H168" s="84" t="b">
        <v>0</v>
      </c>
      <c r="I168" s="84" t="b">
        <v>0</v>
      </c>
      <c r="J168" s="84" t="b">
        <v>0</v>
      </c>
      <c r="K168" s="84" t="b">
        <v>0</v>
      </c>
      <c r="L168" s="84" t="b">
        <v>0</v>
      </c>
    </row>
    <row r="169" spans="1:12" ht="15">
      <c r="A169" s="84" t="s">
        <v>2172</v>
      </c>
      <c r="B169" s="84" t="s">
        <v>2188</v>
      </c>
      <c r="C169" s="84">
        <v>4</v>
      </c>
      <c r="D169" s="123">
        <v>0.0025512166446385637</v>
      </c>
      <c r="E169" s="123">
        <v>0.3233516553167455</v>
      </c>
      <c r="F169" s="84" t="s">
        <v>2732</v>
      </c>
      <c r="G169" s="84" t="b">
        <v>0</v>
      </c>
      <c r="H169" s="84" t="b">
        <v>0</v>
      </c>
      <c r="I169" s="84" t="b">
        <v>0</v>
      </c>
      <c r="J169" s="84" t="b">
        <v>0</v>
      </c>
      <c r="K169" s="84" t="b">
        <v>0</v>
      </c>
      <c r="L169" s="84" t="b">
        <v>0</v>
      </c>
    </row>
    <row r="170" spans="1:12" ht="15">
      <c r="A170" s="84" t="s">
        <v>2538</v>
      </c>
      <c r="B170" s="84" t="s">
        <v>2544</v>
      </c>
      <c r="C170" s="84">
        <v>4</v>
      </c>
      <c r="D170" s="123">
        <v>0.0025512166446385637</v>
      </c>
      <c r="E170" s="123">
        <v>1.9251401277350177</v>
      </c>
      <c r="F170" s="84" t="s">
        <v>2732</v>
      </c>
      <c r="G170" s="84" t="b">
        <v>0</v>
      </c>
      <c r="H170" s="84" t="b">
        <v>0</v>
      </c>
      <c r="I170" s="84" t="b">
        <v>0</v>
      </c>
      <c r="J170" s="84" t="b">
        <v>0</v>
      </c>
      <c r="K170" s="84" t="b">
        <v>0</v>
      </c>
      <c r="L170" s="84" t="b">
        <v>0</v>
      </c>
    </row>
    <row r="171" spans="1:12" ht="15">
      <c r="A171" s="84" t="s">
        <v>2544</v>
      </c>
      <c r="B171" s="84" t="s">
        <v>2578</v>
      </c>
      <c r="C171" s="84">
        <v>4</v>
      </c>
      <c r="D171" s="123">
        <v>0.0025512166446385637</v>
      </c>
      <c r="E171" s="123">
        <v>2.184777438240774</v>
      </c>
      <c r="F171" s="84" t="s">
        <v>2732</v>
      </c>
      <c r="G171" s="84" t="b">
        <v>0</v>
      </c>
      <c r="H171" s="84" t="b">
        <v>0</v>
      </c>
      <c r="I171" s="84" t="b">
        <v>0</v>
      </c>
      <c r="J171" s="84" t="b">
        <v>0</v>
      </c>
      <c r="K171" s="84" t="b">
        <v>0</v>
      </c>
      <c r="L171" s="84" t="b">
        <v>0</v>
      </c>
    </row>
    <row r="172" spans="1:12" ht="15">
      <c r="A172" s="84" t="s">
        <v>2549</v>
      </c>
      <c r="B172" s="84" t="s">
        <v>2626</v>
      </c>
      <c r="C172" s="84">
        <v>4</v>
      </c>
      <c r="D172" s="123">
        <v>0.0025512166446385637</v>
      </c>
      <c r="E172" s="123">
        <v>2.4480188730153554</v>
      </c>
      <c r="F172" s="84" t="s">
        <v>2732</v>
      </c>
      <c r="G172" s="84" t="b">
        <v>0</v>
      </c>
      <c r="H172" s="84" t="b">
        <v>0</v>
      </c>
      <c r="I172" s="84" t="b">
        <v>0</v>
      </c>
      <c r="J172" s="84" t="b">
        <v>0</v>
      </c>
      <c r="K172" s="84" t="b">
        <v>0</v>
      </c>
      <c r="L172" s="84" t="b">
        <v>0</v>
      </c>
    </row>
    <row r="173" spans="1:12" ht="15">
      <c r="A173" s="84" t="s">
        <v>2192</v>
      </c>
      <c r="B173" s="84" t="s">
        <v>2627</v>
      </c>
      <c r="C173" s="84">
        <v>4</v>
      </c>
      <c r="D173" s="123">
        <v>0.0025512166446385637</v>
      </c>
      <c r="E173" s="123">
        <v>1.8837474425767926</v>
      </c>
      <c r="F173" s="84" t="s">
        <v>2732</v>
      </c>
      <c r="G173" s="84" t="b">
        <v>0</v>
      </c>
      <c r="H173" s="84" t="b">
        <v>0</v>
      </c>
      <c r="I173" s="84" t="b">
        <v>0</v>
      </c>
      <c r="J173" s="84" t="b">
        <v>0</v>
      </c>
      <c r="K173" s="84" t="b">
        <v>0</v>
      </c>
      <c r="L173" s="84" t="b">
        <v>0</v>
      </c>
    </row>
    <row r="174" spans="1:12" ht="15">
      <c r="A174" s="84" t="s">
        <v>2172</v>
      </c>
      <c r="B174" s="84" t="s">
        <v>2530</v>
      </c>
      <c r="C174" s="84">
        <v>4</v>
      </c>
      <c r="D174" s="123">
        <v>0.0025512166446385637</v>
      </c>
      <c r="E174" s="123">
        <v>0.7682882266650066</v>
      </c>
      <c r="F174" s="84" t="s">
        <v>2732</v>
      </c>
      <c r="G174" s="84" t="b">
        <v>0</v>
      </c>
      <c r="H174" s="84" t="b">
        <v>0</v>
      </c>
      <c r="I174" s="84" t="b">
        <v>0</v>
      </c>
      <c r="J174" s="84" t="b">
        <v>0</v>
      </c>
      <c r="K174" s="84" t="b">
        <v>0</v>
      </c>
      <c r="L174" s="84" t="b">
        <v>0</v>
      </c>
    </row>
    <row r="175" spans="1:12" ht="15">
      <c r="A175" s="84" t="s">
        <v>311</v>
      </c>
      <c r="B175" s="84" t="s">
        <v>2595</v>
      </c>
      <c r="C175" s="84">
        <v>4</v>
      </c>
      <c r="D175" s="123">
        <v>0.0025512166446385637</v>
      </c>
      <c r="E175" s="123">
        <v>2.059838701632474</v>
      </c>
      <c r="F175" s="84" t="s">
        <v>2732</v>
      </c>
      <c r="G175" s="84" t="b">
        <v>0</v>
      </c>
      <c r="H175" s="84" t="b">
        <v>0</v>
      </c>
      <c r="I175" s="84" t="b">
        <v>0</v>
      </c>
      <c r="J175" s="84" t="b">
        <v>0</v>
      </c>
      <c r="K175" s="84" t="b">
        <v>0</v>
      </c>
      <c r="L175" s="84" t="b">
        <v>0</v>
      </c>
    </row>
    <row r="176" spans="1:12" ht="15">
      <c r="A176" s="84" t="s">
        <v>2524</v>
      </c>
      <c r="B176" s="84" t="s">
        <v>2628</v>
      </c>
      <c r="C176" s="84">
        <v>3</v>
      </c>
      <c r="D176" s="123">
        <v>0.0020495607616572375</v>
      </c>
      <c r="E176" s="123">
        <v>2.198141399798755</v>
      </c>
      <c r="F176" s="84" t="s">
        <v>2732</v>
      </c>
      <c r="G176" s="84" t="b">
        <v>1</v>
      </c>
      <c r="H176" s="84" t="b">
        <v>0</v>
      </c>
      <c r="I176" s="84" t="b">
        <v>0</v>
      </c>
      <c r="J176" s="84" t="b">
        <v>1</v>
      </c>
      <c r="K176" s="84" t="b">
        <v>0</v>
      </c>
      <c r="L176" s="84" t="b">
        <v>0</v>
      </c>
    </row>
    <row r="177" spans="1:12" ht="15">
      <c r="A177" s="84" t="s">
        <v>2628</v>
      </c>
      <c r="B177" s="84" t="s">
        <v>2629</v>
      </c>
      <c r="C177" s="84">
        <v>3</v>
      </c>
      <c r="D177" s="123">
        <v>0.0020495607616572375</v>
      </c>
      <c r="E177" s="123">
        <v>2.9251401277350175</v>
      </c>
      <c r="F177" s="84" t="s">
        <v>2732</v>
      </c>
      <c r="G177" s="84" t="b">
        <v>1</v>
      </c>
      <c r="H177" s="84" t="b">
        <v>0</v>
      </c>
      <c r="I177" s="84" t="b">
        <v>0</v>
      </c>
      <c r="J177" s="84" t="b">
        <v>0</v>
      </c>
      <c r="K177" s="84" t="b">
        <v>0</v>
      </c>
      <c r="L177" s="84" t="b">
        <v>0</v>
      </c>
    </row>
    <row r="178" spans="1:12" ht="15">
      <c r="A178" s="84" t="s">
        <v>2629</v>
      </c>
      <c r="B178" s="84" t="s">
        <v>2193</v>
      </c>
      <c r="C178" s="84">
        <v>3</v>
      </c>
      <c r="D178" s="123">
        <v>0.0020495607616572375</v>
      </c>
      <c r="E178" s="123">
        <v>2.1718124610764065</v>
      </c>
      <c r="F178" s="84" t="s">
        <v>2732</v>
      </c>
      <c r="G178" s="84" t="b">
        <v>0</v>
      </c>
      <c r="H178" s="84" t="b">
        <v>0</v>
      </c>
      <c r="I178" s="84" t="b">
        <v>0</v>
      </c>
      <c r="J178" s="84" t="b">
        <v>0</v>
      </c>
      <c r="K178" s="84" t="b">
        <v>0</v>
      </c>
      <c r="L178" s="84" t="b">
        <v>0</v>
      </c>
    </row>
    <row r="179" spans="1:12" ht="15">
      <c r="A179" s="84" t="s">
        <v>2193</v>
      </c>
      <c r="B179" s="84" t="s">
        <v>2581</v>
      </c>
      <c r="C179" s="84">
        <v>3</v>
      </c>
      <c r="D179" s="123">
        <v>0.0020495607616572375</v>
      </c>
      <c r="E179" s="123">
        <v>1.9499637114600499</v>
      </c>
      <c r="F179" s="84" t="s">
        <v>2732</v>
      </c>
      <c r="G179" s="84" t="b">
        <v>0</v>
      </c>
      <c r="H179" s="84" t="b">
        <v>0</v>
      </c>
      <c r="I179" s="84" t="b">
        <v>0</v>
      </c>
      <c r="J179" s="84" t="b">
        <v>0</v>
      </c>
      <c r="K179" s="84" t="b">
        <v>0</v>
      </c>
      <c r="L179" s="84" t="b">
        <v>0</v>
      </c>
    </row>
    <row r="180" spans="1:12" ht="15">
      <c r="A180" s="84" t="s">
        <v>2581</v>
      </c>
      <c r="B180" s="84" t="s">
        <v>2540</v>
      </c>
      <c r="C180" s="84">
        <v>3</v>
      </c>
      <c r="D180" s="123">
        <v>0.0020495607616572375</v>
      </c>
      <c r="E180" s="123">
        <v>2.1390199476800986</v>
      </c>
      <c r="F180" s="84" t="s">
        <v>2732</v>
      </c>
      <c r="G180" s="84" t="b">
        <v>0</v>
      </c>
      <c r="H180" s="84" t="b">
        <v>0</v>
      </c>
      <c r="I180" s="84" t="b">
        <v>0</v>
      </c>
      <c r="J180" s="84" t="b">
        <v>0</v>
      </c>
      <c r="K180" s="84" t="b">
        <v>0</v>
      </c>
      <c r="L180" s="84" t="b">
        <v>0</v>
      </c>
    </row>
    <row r="181" spans="1:12" ht="15">
      <c r="A181" s="84" t="s">
        <v>2540</v>
      </c>
      <c r="B181" s="84" t="s">
        <v>2562</v>
      </c>
      <c r="C181" s="84">
        <v>3</v>
      </c>
      <c r="D181" s="123">
        <v>0.0020495607616572375</v>
      </c>
      <c r="E181" s="123">
        <v>2.059838701632474</v>
      </c>
      <c r="F181" s="84" t="s">
        <v>2732</v>
      </c>
      <c r="G181" s="84" t="b">
        <v>0</v>
      </c>
      <c r="H181" s="84" t="b">
        <v>0</v>
      </c>
      <c r="I181" s="84" t="b">
        <v>0</v>
      </c>
      <c r="J181" s="84" t="b">
        <v>0</v>
      </c>
      <c r="K181" s="84" t="b">
        <v>0</v>
      </c>
      <c r="L181" s="84" t="b">
        <v>0</v>
      </c>
    </row>
    <row r="182" spans="1:12" ht="15">
      <c r="A182" s="84" t="s">
        <v>2562</v>
      </c>
      <c r="B182" s="84" t="s">
        <v>2528</v>
      </c>
      <c r="C182" s="84">
        <v>3</v>
      </c>
      <c r="D182" s="123">
        <v>0.0020495607616572375</v>
      </c>
      <c r="E182" s="123">
        <v>1.955103351112461</v>
      </c>
      <c r="F182" s="84" t="s">
        <v>2732</v>
      </c>
      <c r="G182" s="84" t="b">
        <v>0</v>
      </c>
      <c r="H182" s="84" t="b">
        <v>0</v>
      </c>
      <c r="I182" s="84" t="b">
        <v>0</v>
      </c>
      <c r="J182" s="84" t="b">
        <v>0</v>
      </c>
      <c r="K182" s="84" t="b">
        <v>0</v>
      </c>
      <c r="L182" s="84" t="b">
        <v>0</v>
      </c>
    </row>
    <row r="183" spans="1:12" ht="15">
      <c r="A183" s="84" t="s">
        <v>2528</v>
      </c>
      <c r="B183" s="84" t="s">
        <v>2190</v>
      </c>
      <c r="C183" s="84">
        <v>3</v>
      </c>
      <c r="D183" s="123">
        <v>0.0020495607616572375</v>
      </c>
      <c r="E183" s="123">
        <v>1.3018908373371172</v>
      </c>
      <c r="F183" s="84" t="s">
        <v>2732</v>
      </c>
      <c r="G183" s="84" t="b">
        <v>0</v>
      </c>
      <c r="H183" s="84" t="b">
        <v>0</v>
      </c>
      <c r="I183" s="84" t="b">
        <v>0</v>
      </c>
      <c r="J183" s="84" t="b">
        <v>0</v>
      </c>
      <c r="K183" s="84" t="b">
        <v>0</v>
      </c>
      <c r="L183" s="84" t="b">
        <v>0</v>
      </c>
    </row>
    <row r="184" spans="1:12" ht="15">
      <c r="A184" s="84" t="s">
        <v>2190</v>
      </c>
      <c r="B184" s="84" t="s">
        <v>2630</v>
      </c>
      <c r="C184" s="84">
        <v>3</v>
      </c>
      <c r="D184" s="123">
        <v>0.0020495607616572375</v>
      </c>
      <c r="E184" s="123">
        <v>1.9872880344838622</v>
      </c>
      <c r="F184" s="84" t="s">
        <v>2732</v>
      </c>
      <c r="G184" s="84" t="b">
        <v>0</v>
      </c>
      <c r="H184" s="84" t="b">
        <v>0</v>
      </c>
      <c r="I184" s="84" t="b">
        <v>0</v>
      </c>
      <c r="J184" s="84" t="b">
        <v>0</v>
      </c>
      <c r="K184" s="84" t="b">
        <v>0</v>
      </c>
      <c r="L184" s="84" t="b">
        <v>0</v>
      </c>
    </row>
    <row r="185" spans="1:12" ht="15">
      <c r="A185" s="84" t="s">
        <v>2630</v>
      </c>
      <c r="B185" s="84" t="s">
        <v>2597</v>
      </c>
      <c r="C185" s="84">
        <v>3</v>
      </c>
      <c r="D185" s="123">
        <v>0.0020495607616572375</v>
      </c>
      <c r="E185" s="123">
        <v>2.8002013911267176</v>
      </c>
      <c r="F185" s="84" t="s">
        <v>2732</v>
      </c>
      <c r="G185" s="84" t="b">
        <v>0</v>
      </c>
      <c r="H185" s="84" t="b">
        <v>0</v>
      </c>
      <c r="I185" s="84" t="b">
        <v>0</v>
      </c>
      <c r="J185" s="84" t="b">
        <v>0</v>
      </c>
      <c r="K185" s="84" t="b">
        <v>0</v>
      </c>
      <c r="L185" s="84" t="b">
        <v>0</v>
      </c>
    </row>
    <row r="186" spans="1:12" ht="15">
      <c r="A186" s="84" t="s">
        <v>2597</v>
      </c>
      <c r="B186" s="84" t="s">
        <v>2177</v>
      </c>
      <c r="C186" s="84">
        <v>3</v>
      </c>
      <c r="D186" s="123">
        <v>0.0020495607616572375</v>
      </c>
      <c r="E186" s="123">
        <v>1.5369599563521363</v>
      </c>
      <c r="F186" s="84" t="s">
        <v>2732</v>
      </c>
      <c r="G186" s="84" t="b">
        <v>0</v>
      </c>
      <c r="H186" s="84" t="b">
        <v>0</v>
      </c>
      <c r="I186" s="84" t="b">
        <v>0</v>
      </c>
      <c r="J186" s="84" t="b">
        <v>0</v>
      </c>
      <c r="K186" s="84" t="b">
        <v>0</v>
      </c>
      <c r="L186" s="84" t="b">
        <v>0</v>
      </c>
    </row>
    <row r="187" spans="1:12" ht="15">
      <c r="A187" s="84" t="s">
        <v>2177</v>
      </c>
      <c r="B187" s="84" t="s">
        <v>2631</v>
      </c>
      <c r="C187" s="84">
        <v>3</v>
      </c>
      <c r="D187" s="123">
        <v>0.0020495607616572375</v>
      </c>
      <c r="E187" s="123">
        <v>1.6618986929604365</v>
      </c>
      <c r="F187" s="84" t="s">
        <v>2732</v>
      </c>
      <c r="G187" s="84" t="b">
        <v>0</v>
      </c>
      <c r="H187" s="84" t="b">
        <v>0</v>
      </c>
      <c r="I187" s="84" t="b">
        <v>0</v>
      </c>
      <c r="J187" s="84" t="b">
        <v>0</v>
      </c>
      <c r="K187" s="84" t="b">
        <v>0</v>
      </c>
      <c r="L187" s="84" t="b">
        <v>0</v>
      </c>
    </row>
    <row r="188" spans="1:12" ht="15">
      <c r="A188" s="84" t="s">
        <v>312</v>
      </c>
      <c r="B188" s="84" t="s">
        <v>2583</v>
      </c>
      <c r="C188" s="84">
        <v>3</v>
      </c>
      <c r="D188" s="123">
        <v>0.0020495607616572375</v>
      </c>
      <c r="E188" s="123">
        <v>1.4199901494151117</v>
      </c>
      <c r="F188" s="84" t="s">
        <v>2732</v>
      </c>
      <c r="G188" s="84" t="b">
        <v>0</v>
      </c>
      <c r="H188" s="84" t="b">
        <v>0</v>
      </c>
      <c r="I188" s="84" t="b">
        <v>0</v>
      </c>
      <c r="J188" s="84" t="b">
        <v>0</v>
      </c>
      <c r="K188" s="84" t="b">
        <v>0</v>
      </c>
      <c r="L188" s="84" t="b">
        <v>0</v>
      </c>
    </row>
    <row r="189" spans="1:12" ht="15">
      <c r="A189" s="84" t="s">
        <v>2632</v>
      </c>
      <c r="B189" s="84" t="s">
        <v>2633</v>
      </c>
      <c r="C189" s="84">
        <v>3</v>
      </c>
      <c r="D189" s="123">
        <v>0.0020495607616572375</v>
      </c>
      <c r="E189" s="123">
        <v>2.9251401277350175</v>
      </c>
      <c r="F189" s="84" t="s">
        <v>2732</v>
      </c>
      <c r="G189" s="84" t="b">
        <v>0</v>
      </c>
      <c r="H189" s="84" t="b">
        <v>0</v>
      </c>
      <c r="I189" s="84" t="b">
        <v>0</v>
      </c>
      <c r="J189" s="84" t="b">
        <v>0</v>
      </c>
      <c r="K189" s="84" t="b">
        <v>0</v>
      </c>
      <c r="L189" s="84" t="b">
        <v>0</v>
      </c>
    </row>
    <row r="190" spans="1:12" ht="15">
      <c r="A190" s="84" t="s">
        <v>2633</v>
      </c>
      <c r="B190" s="84" t="s">
        <v>2190</v>
      </c>
      <c r="C190" s="84">
        <v>3</v>
      </c>
      <c r="D190" s="123">
        <v>0.0020495607616572375</v>
      </c>
      <c r="E190" s="123">
        <v>1.9708976182956928</v>
      </c>
      <c r="F190" s="84" t="s">
        <v>2732</v>
      </c>
      <c r="G190" s="84" t="b">
        <v>0</v>
      </c>
      <c r="H190" s="84" t="b">
        <v>0</v>
      </c>
      <c r="I190" s="84" t="b">
        <v>0</v>
      </c>
      <c r="J190" s="84" t="b">
        <v>0</v>
      </c>
      <c r="K190" s="84" t="b">
        <v>0</v>
      </c>
      <c r="L190" s="84" t="b">
        <v>0</v>
      </c>
    </row>
    <row r="191" spans="1:12" ht="15">
      <c r="A191" s="84" t="s">
        <v>2202</v>
      </c>
      <c r="B191" s="84" t="s">
        <v>2634</v>
      </c>
      <c r="C191" s="84">
        <v>3</v>
      </c>
      <c r="D191" s="123">
        <v>0.0020495607616572375</v>
      </c>
      <c r="E191" s="123">
        <v>2.3230801364070555</v>
      </c>
      <c r="F191" s="84" t="s">
        <v>2732</v>
      </c>
      <c r="G191" s="84" t="b">
        <v>1</v>
      </c>
      <c r="H191" s="84" t="b">
        <v>0</v>
      </c>
      <c r="I191" s="84" t="b">
        <v>0</v>
      </c>
      <c r="J191" s="84" t="b">
        <v>0</v>
      </c>
      <c r="K191" s="84" t="b">
        <v>0</v>
      </c>
      <c r="L191" s="84" t="b">
        <v>0</v>
      </c>
    </row>
    <row r="192" spans="1:12" ht="15">
      <c r="A192" s="84" t="s">
        <v>2634</v>
      </c>
      <c r="B192" s="84" t="s">
        <v>2635</v>
      </c>
      <c r="C192" s="84">
        <v>3</v>
      </c>
      <c r="D192" s="123">
        <v>0.0020495607616572375</v>
      </c>
      <c r="E192" s="123">
        <v>2.9251401277350175</v>
      </c>
      <c r="F192" s="84" t="s">
        <v>2732</v>
      </c>
      <c r="G192" s="84" t="b">
        <v>0</v>
      </c>
      <c r="H192" s="84" t="b">
        <v>0</v>
      </c>
      <c r="I192" s="84" t="b">
        <v>0</v>
      </c>
      <c r="J192" s="84" t="b">
        <v>0</v>
      </c>
      <c r="K192" s="84" t="b">
        <v>0</v>
      </c>
      <c r="L192" s="84" t="b">
        <v>0</v>
      </c>
    </row>
    <row r="193" spans="1:12" ht="15">
      <c r="A193" s="84" t="s">
        <v>2635</v>
      </c>
      <c r="B193" s="84" t="s">
        <v>2636</v>
      </c>
      <c r="C193" s="84">
        <v>3</v>
      </c>
      <c r="D193" s="123">
        <v>0.0020495607616572375</v>
      </c>
      <c r="E193" s="123">
        <v>2.9251401277350175</v>
      </c>
      <c r="F193" s="84" t="s">
        <v>2732</v>
      </c>
      <c r="G193" s="84" t="b">
        <v>0</v>
      </c>
      <c r="H193" s="84" t="b">
        <v>0</v>
      </c>
      <c r="I193" s="84" t="b">
        <v>0</v>
      </c>
      <c r="J193" s="84" t="b">
        <v>0</v>
      </c>
      <c r="K193" s="84" t="b">
        <v>0</v>
      </c>
      <c r="L193" s="84" t="b">
        <v>0</v>
      </c>
    </row>
    <row r="194" spans="1:12" ht="15">
      <c r="A194" s="84" t="s">
        <v>2636</v>
      </c>
      <c r="B194" s="84" t="s">
        <v>2600</v>
      </c>
      <c r="C194" s="84">
        <v>3</v>
      </c>
      <c r="D194" s="123">
        <v>0.0020495607616572375</v>
      </c>
      <c r="E194" s="123">
        <v>2.8002013911267176</v>
      </c>
      <c r="F194" s="84" t="s">
        <v>2732</v>
      </c>
      <c r="G194" s="84" t="b">
        <v>0</v>
      </c>
      <c r="H194" s="84" t="b">
        <v>0</v>
      </c>
      <c r="I194" s="84" t="b">
        <v>0</v>
      </c>
      <c r="J194" s="84" t="b">
        <v>1</v>
      </c>
      <c r="K194" s="84" t="b">
        <v>0</v>
      </c>
      <c r="L194" s="84" t="b">
        <v>0</v>
      </c>
    </row>
    <row r="195" spans="1:12" ht="15">
      <c r="A195" s="84" t="s">
        <v>2600</v>
      </c>
      <c r="B195" s="84" t="s">
        <v>2637</v>
      </c>
      <c r="C195" s="84">
        <v>3</v>
      </c>
      <c r="D195" s="123">
        <v>0.0020495607616572375</v>
      </c>
      <c r="E195" s="123">
        <v>2.8002013911267176</v>
      </c>
      <c r="F195" s="84" t="s">
        <v>2732</v>
      </c>
      <c r="G195" s="84" t="b">
        <v>1</v>
      </c>
      <c r="H195" s="84" t="b">
        <v>0</v>
      </c>
      <c r="I195" s="84" t="b">
        <v>0</v>
      </c>
      <c r="J195" s="84" t="b">
        <v>0</v>
      </c>
      <c r="K195" s="84" t="b">
        <v>0</v>
      </c>
      <c r="L195" s="84" t="b">
        <v>0</v>
      </c>
    </row>
    <row r="196" spans="1:12" ht="15">
      <c r="A196" s="84" t="s">
        <v>2186</v>
      </c>
      <c r="B196" s="84" t="s">
        <v>313</v>
      </c>
      <c r="C196" s="84">
        <v>3</v>
      </c>
      <c r="D196" s="123">
        <v>0.0020495607616572375</v>
      </c>
      <c r="E196" s="123">
        <v>1.721020145079093</v>
      </c>
      <c r="F196" s="84" t="s">
        <v>2732</v>
      </c>
      <c r="G196" s="84" t="b">
        <v>0</v>
      </c>
      <c r="H196" s="84" t="b">
        <v>0</v>
      </c>
      <c r="I196" s="84" t="b">
        <v>0</v>
      </c>
      <c r="J196" s="84" t="b">
        <v>0</v>
      </c>
      <c r="K196" s="84" t="b">
        <v>0</v>
      </c>
      <c r="L196" s="84" t="b">
        <v>0</v>
      </c>
    </row>
    <row r="197" spans="1:12" ht="15">
      <c r="A197" s="84" t="s">
        <v>2602</v>
      </c>
      <c r="B197" s="84" t="s">
        <v>2638</v>
      </c>
      <c r="C197" s="84">
        <v>3</v>
      </c>
      <c r="D197" s="123">
        <v>0.0020495607616572375</v>
      </c>
      <c r="E197" s="123">
        <v>2.8002013911267176</v>
      </c>
      <c r="F197" s="84" t="s">
        <v>2732</v>
      </c>
      <c r="G197" s="84" t="b">
        <v>0</v>
      </c>
      <c r="H197" s="84" t="b">
        <v>0</v>
      </c>
      <c r="I197" s="84" t="b">
        <v>0</v>
      </c>
      <c r="J197" s="84" t="b">
        <v>0</v>
      </c>
      <c r="K197" s="84" t="b">
        <v>0</v>
      </c>
      <c r="L197" s="84" t="b">
        <v>0</v>
      </c>
    </row>
    <row r="198" spans="1:12" ht="15">
      <c r="A198" s="84" t="s">
        <v>314</v>
      </c>
      <c r="B198" s="84" t="s">
        <v>2172</v>
      </c>
      <c r="C198" s="84">
        <v>3</v>
      </c>
      <c r="D198" s="123">
        <v>0.0020495607616572375</v>
      </c>
      <c r="E198" s="123">
        <v>1.2623822960534437</v>
      </c>
      <c r="F198" s="84" t="s">
        <v>2732</v>
      </c>
      <c r="G198" s="84" t="b">
        <v>0</v>
      </c>
      <c r="H198" s="84" t="b">
        <v>0</v>
      </c>
      <c r="I198" s="84" t="b">
        <v>0</v>
      </c>
      <c r="J198" s="84" t="b">
        <v>0</v>
      </c>
      <c r="K198" s="84" t="b">
        <v>0</v>
      </c>
      <c r="L198" s="84" t="b">
        <v>0</v>
      </c>
    </row>
    <row r="199" spans="1:12" ht="15">
      <c r="A199" s="84" t="s">
        <v>2218</v>
      </c>
      <c r="B199" s="84" t="s">
        <v>2172</v>
      </c>
      <c r="C199" s="84">
        <v>3</v>
      </c>
      <c r="D199" s="123">
        <v>0.0020495607616572375</v>
      </c>
      <c r="E199" s="123">
        <v>1.2623822960534437</v>
      </c>
      <c r="F199" s="84" t="s">
        <v>2732</v>
      </c>
      <c r="G199" s="84" t="b">
        <v>0</v>
      </c>
      <c r="H199" s="84" t="b">
        <v>0</v>
      </c>
      <c r="I199" s="84" t="b">
        <v>0</v>
      </c>
      <c r="J199" s="84" t="b">
        <v>0</v>
      </c>
      <c r="K199" s="84" t="b">
        <v>0</v>
      </c>
      <c r="L199" s="84" t="b">
        <v>0</v>
      </c>
    </row>
    <row r="200" spans="1:12" ht="15">
      <c r="A200" s="84" t="s">
        <v>2219</v>
      </c>
      <c r="B200" s="84" t="s">
        <v>2188</v>
      </c>
      <c r="C200" s="84">
        <v>3</v>
      </c>
      <c r="D200" s="123">
        <v>0.0020495607616572375</v>
      </c>
      <c r="E200" s="123">
        <v>1.5893480258118244</v>
      </c>
      <c r="F200" s="84" t="s">
        <v>2732</v>
      </c>
      <c r="G200" s="84" t="b">
        <v>0</v>
      </c>
      <c r="H200" s="84" t="b">
        <v>0</v>
      </c>
      <c r="I200" s="84" t="b">
        <v>0</v>
      </c>
      <c r="J200" s="84" t="b">
        <v>0</v>
      </c>
      <c r="K200" s="84" t="b">
        <v>0</v>
      </c>
      <c r="L200" s="84" t="b">
        <v>0</v>
      </c>
    </row>
    <row r="201" spans="1:12" ht="15">
      <c r="A201" s="84" t="s">
        <v>257</v>
      </c>
      <c r="B201" s="84" t="s">
        <v>2172</v>
      </c>
      <c r="C201" s="84">
        <v>3</v>
      </c>
      <c r="D201" s="123">
        <v>0.0020495607616572375</v>
      </c>
      <c r="E201" s="123">
        <v>1.2623822960534437</v>
      </c>
      <c r="F201" s="84" t="s">
        <v>2732</v>
      </c>
      <c r="G201" s="84" t="b">
        <v>0</v>
      </c>
      <c r="H201" s="84" t="b">
        <v>0</v>
      </c>
      <c r="I201" s="84" t="b">
        <v>0</v>
      </c>
      <c r="J201" s="84" t="b">
        <v>0</v>
      </c>
      <c r="K201" s="84" t="b">
        <v>0</v>
      </c>
      <c r="L201" s="84" t="b">
        <v>0</v>
      </c>
    </row>
    <row r="202" spans="1:12" ht="15">
      <c r="A202" s="84" t="s">
        <v>2545</v>
      </c>
      <c r="B202" s="84" t="s">
        <v>2146</v>
      </c>
      <c r="C202" s="84">
        <v>3</v>
      </c>
      <c r="D202" s="123">
        <v>0.0020495607616572375</v>
      </c>
      <c r="E202" s="123">
        <v>1.9348999650241738</v>
      </c>
      <c r="F202" s="84" t="s">
        <v>2732</v>
      </c>
      <c r="G202" s="84" t="b">
        <v>0</v>
      </c>
      <c r="H202" s="84" t="b">
        <v>0</v>
      </c>
      <c r="I202" s="84" t="b">
        <v>0</v>
      </c>
      <c r="J202" s="84" t="b">
        <v>1</v>
      </c>
      <c r="K202" s="84" t="b">
        <v>0</v>
      </c>
      <c r="L202" s="84" t="b">
        <v>0</v>
      </c>
    </row>
    <row r="203" spans="1:12" ht="15">
      <c r="A203" s="84" t="s">
        <v>2184</v>
      </c>
      <c r="B203" s="84" t="s">
        <v>2529</v>
      </c>
      <c r="C203" s="84">
        <v>3</v>
      </c>
      <c r="D203" s="123">
        <v>0.0020495607616572375</v>
      </c>
      <c r="E203" s="123">
        <v>1.120470744776369</v>
      </c>
      <c r="F203" s="84" t="s">
        <v>2732</v>
      </c>
      <c r="G203" s="84" t="b">
        <v>0</v>
      </c>
      <c r="H203" s="84" t="b">
        <v>0</v>
      </c>
      <c r="I203" s="84" t="b">
        <v>0</v>
      </c>
      <c r="J203" s="84" t="b">
        <v>0</v>
      </c>
      <c r="K203" s="84" t="b">
        <v>0</v>
      </c>
      <c r="L203" s="84" t="b">
        <v>0</v>
      </c>
    </row>
    <row r="204" spans="1:12" ht="15">
      <c r="A204" s="84" t="s">
        <v>312</v>
      </c>
      <c r="B204" s="84" t="s">
        <v>2185</v>
      </c>
      <c r="C204" s="84">
        <v>3</v>
      </c>
      <c r="D204" s="123">
        <v>0.0020495607616572375</v>
      </c>
      <c r="E204" s="123">
        <v>0.39880085034517365</v>
      </c>
      <c r="F204" s="84" t="s">
        <v>2732</v>
      </c>
      <c r="G204" s="84" t="b">
        <v>0</v>
      </c>
      <c r="H204" s="84" t="b">
        <v>0</v>
      </c>
      <c r="I204" s="84" t="b">
        <v>0</v>
      </c>
      <c r="J204" s="84" t="b">
        <v>0</v>
      </c>
      <c r="K204" s="84" t="b">
        <v>0</v>
      </c>
      <c r="L204" s="84" t="b">
        <v>0</v>
      </c>
    </row>
    <row r="205" spans="1:12" ht="15">
      <c r="A205" s="84" t="s">
        <v>311</v>
      </c>
      <c r="B205" s="84" t="s">
        <v>2523</v>
      </c>
      <c r="C205" s="84">
        <v>3</v>
      </c>
      <c r="D205" s="123">
        <v>0.0020495607616572375</v>
      </c>
      <c r="E205" s="123">
        <v>1.360868697296455</v>
      </c>
      <c r="F205" s="84" t="s">
        <v>2732</v>
      </c>
      <c r="G205" s="84" t="b">
        <v>0</v>
      </c>
      <c r="H205" s="84" t="b">
        <v>0</v>
      </c>
      <c r="I205" s="84" t="b">
        <v>0</v>
      </c>
      <c r="J205" s="84" t="b">
        <v>0</v>
      </c>
      <c r="K205" s="84" t="b">
        <v>0</v>
      </c>
      <c r="L205" s="84" t="b">
        <v>0</v>
      </c>
    </row>
    <row r="206" spans="1:12" ht="15">
      <c r="A206" s="84" t="s">
        <v>313</v>
      </c>
      <c r="B206" s="84" t="s">
        <v>2590</v>
      </c>
      <c r="C206" s="84">
        <v>3</v>
      </c>
      <c r="D206" s="123">
        <v>0.0020495607616572375</v>
      </c>
      <c r="E206" s="123">
        <v>2.4322246058321233</v>
      </c>
      <c r="F206" s="84" t="s">
        <v>2732</v>
      </c>
      <c r="G206" s="84" t="b">
        <v>0</v>
      </c>
      <c r="H206" s="84" t="b">
        <v>0</v>
      </c>
      <c r="I206" s="84" t="b">
        <v>0</v>
      </c>
      <c r="J206" s="84" t="b">
        <v>0</v>
      </c>
      <c r="K206" s="84" t="b">
        <v>0</v>
      </c>
      <c r="L206" s="84" t="b">
        <v>0</v>
      </c>
    </row>
    <row r="207" spans="1:12" ht="15">
      <c r="A207" s="84" t="s">
        <v>2615</v>
      </c>
      <c r="B207" s="84" t="s">
        <v>2643</v>
      </c>
      <c r="C207" s="84">
        <v>3</v>
      </c>
      <c r="D207" s="123">
        <v>0.0020495607616572375</v>
      </c>
      <c r="E207" s="123">
        <v>2.8002013911267176</v>
      </c>
      <c r="F207" s="84" t="s">
        <v>2732</v>
      </c>
      <c r="G207" s="84" t="b">
        <v>0</v>
      </c>
      <c r="H207" s="84" t="b">
        <v>0</v>
      </c>
      <c r="I207" s="84" t="b">
        <v>0</v>
      </c>
      <c r="J207" s="84" t="b">
        <v>0</v>
      </c>
      <c r="K207" s="84" t="b">
        <v>0</v>
      </c>
      <c r="L207" s="84" t="b">
        <v>0</v>
      </c>
    </row>
    <row r="208" spans="1:12" ht="15">
      <c r="A208" s="84" t="s">
        <v>2644</v>
      </c>
      <c r="B208" s="84" t="s">
        <v>2172</v>
      </c>
      <c r="C208" s="84">
        <v>3</v>
      </c>
      <c r="D208" s="123">
        <v>0.0020495607616572375</v>
      </c>
      <c r="E208" s="123">
        <v>1.2623822960534437</v>
      </c>
      <c r="F208" s="84" t="s">
        <v>2732</v>
      </c>
      <c r="G208" s="84" t="b">
        <v>0</v>
      </c>
      <c r="H208" s="84" t="b">
        <v>0</v>
      </c>
      <c r="I208" s="84" t="b">
        <v>0</v>
      </c>
      <c r="J208" s="84" t="b">
        <v>0</v>
      </c>
      <c r="K208" s="84" t="b">
        <v>0</v>
      </c>
      <c r="L208" s="84" t="b">
        <v>0</v>
      </c>
    </row>
    <row r="209" spans="1:12" ht="15">
      <c r="A209" s="84" t="s">
        <v>2646</v>
      </c>
      <c r="B209" s="84" t="s">
        <v>336</v>
      </c>
      <c r="C209" s="84">
        <v>3</v>
      </c>
      <c r="D209" s="123">
        <v>0.0020495607616572375</v>
      </c>
      <c r="E209" s="123">
        <v>1.4577787103045114</v>
      </c>
      <c r="F209" s="84" t="s">
        <v>2732</v>
      </c>
      <c r="G209" s="84" t="b">
        <v>0</v>
      </c>
      <c r="H209" s="84" t="b">
        <v>0</v>
      </c>
      <c r="I209" s="84" t="b">
        <v>0</v>
      </c>
      <c r="J209" s="84" t="b">
        <v>0</v>
      </c>
      <c r="K209" s="84" t="b">
        <v>0</v>
      </c>
      <c r="L209" s="84" t="b">
        <v>0</v>
      </c>
    </row>
    <row r="210" spans="1:12" ht="15">
      <c r="A210" s="84" t="s">
        <v>335</v>
      </c>
      <c r="B210" s="84" t="s">
        <v>2619</v>
      </c>
      <c r="C210" s="84">
        <v>3</v>
      </c>
      <c r="D210" s="123">
        <v>0.0020495607616572375</v>
      </c>
      <c r="E210" s="123">
        <v>2.7032913781186614</v>
      </c>
      <c r="F210" s="84" t="s">
        <v>2732</v>
      </c>
      <c r="G210" s="84" t="b">
        <v>0</v>
      </c>
      <c r="H210" s="84" t="b">
        <v>0</v>
      </c>
      <c r="I210" s="84" t="b">
        <v>0</v>
      </c>
      <c r="J210" s="84" t="b">
        <v>0</v>
      </c>
      <c r="K210" s="84" t="b">
        <v>0</v>
      </c>
      <c r="L210" s="84" t="b">
        <v>0</v>
      </c>
    </row>
    <row r="211" spans="1:12" ht="15">
      <c r="A211" s="84" t="s">
        <v>2190</v>
      </c>
      <c r="B211" s="84" t="s">
        <v>2648</v>
      </c>
      <c r="C211" s="84">
        <v>3</v>
      </c>
      <c r="D211" s="123">
        <v>0.0020495607616572375</v>
      </c>
      <c r="E211" s="123">
        <v>1.9872880344838622</v>
      </c>
      <c r="F211" s="84" t="s">
        <v>2732</v>
      </c>
      <c r="G211" s="84" t="b">
        <v>0</v>
      </c>
      <c r="H211" s="84" t="b">
        <v>0</v>
      </c>
      <c r="I211" s="84" t="b">
        <v>0</v>
      </c>
      <c r="J211" s="84" t="b">
        <v>0</v>
      </c>
      <c r="K211" s="84" t="b">
        <v>0</v>
      </c>
      <c r="L211" s="84" t="b">
        <v>0</v>
      </c>
    </row>
    <row r="212" spans="1:12" ht="15">
      <c r="A212" s="84" t="s">
        <v>312</v>
      </c>
      <c r="B212" s="84" t="s">
        <v>2593</v>
      </c>
      <c r="C212" s="84">
        <v>3</v>
      </c>
      <c r="D212" s="123">
        <v>0.0020495607616572375</v>
      </c>
      <c r="E212" s="123">
        <v>1.5449288860234116</v>
      </c>
      <c r="F212" s="84" t="s">
        <v>2732</v>
      </c>
      <c r="G212" s="84" t="b">
        <v>0</v>
      </c>
      <c r="H212" s="84" t="b">
        <v>0</v>
      </c>
      <c r="I212" s="84" t="b">
        <v>0</v>
      </c>
      <c r="J212" s="84" t="b">
        <v>0</v>
      </c>
      <c r="K212" s="84" t="b">
        <v>0</v>
      </c>
      <c r="L212" s="84" t="b">
        <v>0</v>
      </c>
    </row>
    <row r="213" spans="1:12" ht="15">
      <c r="A213" s="84" t="s">
        <v>2624</v>
      </c>
      <c r="B213" s="84" t="s">
        <v>2520</v>
      </c>
      <c r="C213" s="84">
        <v>3</v>
      </c>
      <c r="D213" s="123">
        <v>0.0020495607616572375</v>
      </c>
      <c r="E213" s="123">
        <v>1.9348999650241738</v>
      </c>
      <c r="F213" s="84" t="s">
        <v>2732</v>
      </c>
      <c r="G213" s="84" t="b">
        <v>0</v>
      </c>
      <c r="H213" s="84" t="b">
        <v>0</v>
      </c>
      <c r="I213" s="84" t="b">
        <v>0</v>
      </c>
      <c r="J213" s="84" t="b">
        <v>0</v>
      </c>
      <c r="K213" s="84" t="b">
        <v>1</v>
      </c>
      <c r="L213" s="84" t="b">
        <v>0</v>
      </c>
    </row>
    <row r="214" spans="1:12" ht="15">
      <c r="A214" s="84" t="s">
        <v>2520</v>
      </c>
      <c r="B214" s="84" t="s">
        <v>2190</v>
      </c>
      <c r="C214" s="84">
        <v>3</v>
      </c>
      <c r="D214" s="123">
        <v>0.0020495607616572375</v>
      </c>
      <c r="E214" s="123">
        <v>1.1692652720625263</v>
      </c>
      <c r="F214" s="84" t="s">
        <v>2732</v>
      </c>
      <c r="G214" s="84" t="b">
        <v>0</v>
      </c>
      <c r="H214" s="84" t="b">
        <v>1</v>
      </c>
      <c r="I214" s="84" t="b">
        <v>0</v>
      </c>
      <c r="J214" s="84" t="b">
        <v>0</v>
      </c>
      <c r="K214" s="84" t="b">
        <v>0</v>
      </c>
      <c r="L214" s="84" t="b">
        <v>0</v>
      </c>
    </row>
    <row r="215" spans="1:12" ht="15">
      <c r="A215" s="84" t="s">
        <v>2651</v>
      </c>
      <c r="B215" s="84" t="s">
        <v>2652</v>
      </c>
      <c r="C215" s="84">
        <v>3</v>
      </c>
      <c r="D215" s="123">
        <v>0.0020495607616572375</v>
      </c>
      <c r="E215" s="123">
        <v>2.9251401277350175</v>
      </c>
      <c r="F215" s="84" t="s">
        <v>2732</v>
      </c>
      <c r="G215" s="84" t="b">
        <v>0</v>
      </c>
      <c r="H215" s="84" t="b">
        <v>0</v>
      </c>
      <c r="I215" s="84" t="b">
        <v>0</v>
      </c>
      <c r="J215" s="84" t="b">
        <v>0</v>
      </c>
      <c r="K215" s="84" t="b">
        <v>0</v>
      </c>
      <c r="L215" s="84" t="b">
        <v>0</v>
      </c>
    </row>
    <row r="216" spans="1:12" ht="15">
      <c r="A216" s="84" t="s">
        <v>2652</v>
      </c>
      <c r="B216" s="84" t="s">
        <v>2203</v>
      </c>
      <c r="C216" s="84">
        <v>3</v>
      </c>
      <c r="D216" s="123">
        <v>0.0020495607616572375</v>
      </c>
      <c r="E216" s="123">
        <v>2.40226138245468</v>
      </c>
      <c r="F216" s="84" t="s">
        <v>2732</v>
      </c>
      <c r="G216" s="84" t="b">
        <v>0</v>
      </c>
      <c r="H216" s="84" t="b">
        <v>0</v>
      </c>
      <c r="I216" s="84" t="b">
        <v>0</v>
      </c>
      <c r="J216" s="84" t="b">
        <v>1</v>
      </c>
      <c r="K216" s="84" t="b">
        <v>0</v>
      </c>
      <c r="L216" s="84" t="b">
        <v>0</v>
      </c>
    </row>
    <row r="217" spans="1:12" ht="15">
      <c r="A217" s="84" t="s">
        <v>2203</v>
      </c>
      <c r="B217" s="84" t="s">
        <v>2653</v>
      </c>
      <c r="C217" s="84">
        <v>3</v>
      </c>
      <c r="D217" s="123">
        <v>0.0020495607616572375</v>
      </c>
      <c r="E217" s="123">
        <v>2.40226138245468</v>
      </c>
      <c r="F217" s="84" t="s">
        <v>2732</v>
      </c>
      <c r="G217" s="84" t="b">
        <v>1</v>
      </c>
      <c r="H217" s="84" t="b">
        <v>0</v>
      </c>
      <c r="I217" s="84" t="b">
        <v>0</v>
      </c>
      <c r="J217" s="84" t="b">
        <v>0</v>
      </c>
      <c r="K217" s="84" t="b">
        <v>0</v>
      </c>
      <c r="L217" s="84" t="b">
        <v>0</v>
      </c>
    </row>
    <row r="218" spans="1:12" ht="15">
      <c r="A218" s="84" t="s">
        <v>2653</v>
      </c>
      <c r="B218" s="84" t="s">
        <v>2184</v>
      </c>
      <c r="C218" s="84">
        <v>3</v>
      </c>
      <c r="D218" s="123">
        <v>0.0020495607616572375</v>
      </c>
      <c r="E218" s="123">
        <v>1.870782465412425</v>
      </c>
      <c r="F218" s="84" t="s">
        <v>2732</v>
      </c>
      <c r="G218" s="84" t="b">
        <v>0</v>
      </c>
      <c r="H218" s="84" t="b">
        <v>0</v>
      </c>
      <c r="I218" s="84" t="b">
        <v>0</v>
      </c>
      <c r="J218" s="84" t="b">
        <v>0</v>
      </c>
      <c r="K218" s="84" t="b">
        <v>0</v>
      </c>
      <c r="L218" s="84" t="b">
        <v>0</v>
      </c>
    </row>
    <row r="219" spans="1:12" ht="15">
      <c r="A219" s="84" t="s">
        <v>2656</v>
      </c>
      <c r="B219" s="84" t="s">
        <v>2549</v>
      </c>
      <c r="C219" s="84">
        <v>3</v>
      </c>
      <c r="D219" s="123">
        <v>0.0020495607616572375</v>
      </c>
      <c r="E219" s="123">
        <v>2.4480188730153554</v>
      </c>
      <c r="F219" s="84" t="s">
        <v>2732</v>
      </c>
      <c r="G219" s="84" t="b">
        <v>0</v>
      </c>
      <c r="H219" s="84" t="b">
        <v>0</v>
      </c>
      <c r="I219" s="84" t="b">
        <v>0</v>
      </c>
      <c r="J219" s="84" t="b">
        <v>0</v>
      </c>
      <c r="K219" s="84" t="b">
        <v>0</v>
      </c>
      <c r="L219" s="84" t="b">
        <v>0</v>
      </c>
    </row>
    <row r="220" spans="1:12" ht="15">
      <c r="A220" s="84" t="s">
        <v>2657</v>
      </c>
      <c r="B220" s="84" t="s">
        <v>336</v>
      </c>
      <c r="C220" s="84">
        <v>3</v>
      </c>
      <c r="D220" s="123">
        <v>0.0020495607616572375</v>
      </c>
      <c r="E220" s="123">
        <v>1.4577787103045114</v>
      </c>
      <c r="F220" s="84" t="s">
        <v>2732</v>
      </c>
      <c r="G220" s="84" t="b">
        <v>0</v>
      </c>
      <c r="H220" s="84" t="b">
        <v>0</v>
      </c>
      <c r="I220" s="84" t="b">
        <v>0</v>
      </c>
      <c r="J220" s="84" t="b">
        <v>0</v>
      </c>
      <c r="K220" s="84" t="b">
        <v>0</v>
      </c>
      <c r="L220" s="84" t="b">
        <v>0</v>
      </c>
    </row>
    <row r="221" spans="1:12" ht="15">
      <c r="A221" s="84" t="s">
        <v>2658</v>
      </c>
      <c r="B221" s="84" t="s">
        <v>2174</v>
      </c>
      <c r="C221" s="84">
        <v>3</v>
      </c>
      <c r="D221" s="123">
        <v>0.0020495607616572375</v>
      </c>
      <c r="E221" s="123">
        <v>1.6098696929564262</v>
      </c>
      <c r="F221" s="84" t="s">
        <v>2732</v>
      </c>
      <c r="G221" s="84" t="b">
        <v>0</v>
      </c>
      <c r="H221" s="84" t="b">
        <v>0</v>
      </c>
      <c r="I221" s="84" t="b">
        <v>0</v>
      </c>
      <c r="J221" s="84" t="b">
        <v>0</v>
      </c>
      <c r="K221" s="84" t="b">
        <v>0</v>
      </c>
      <c r="L221" s="84" t="b">
        <v>0</v>
      </c>
    </row>
    <row r="222" spans="1:12" ht="15">
      <c r="A222" s="84" t="s">
        <v>2549</v>
      </c>
      <c r="B222" s="84" t="s">
        <v>2660</v>
      </c>
      <c r="C222" s="84">
        <v>3</v>
      </c>
      <c r="D222" s="123">
        <v>0.0020495607616572375</v>
      </c>
      <c r="E222" s="123">
        <v>2.4480188730153554</v>
      </c>
      <c r="F222" s="84" t="s">
        <v>2732</v>
      </c>
      <c r="G222" s="84" t="b">
        <v>0</v>
      </c>
      <c r="H222" s="84" t="b">
        <v>0</v>
      </c>
      <c r="I222" s="84" t="b">
        <v>0</v>
      </c>
      <c r="J222" s="84" t="b">
        <v>0</v>
      </c>
      <c r="K222" s="84" t="b">
        <v>0</v>
      </c>
      <c r="L222" s="84" t="b">
        <v>0</v>
      </c>
    </row>
    <row r="223" spans="1:12" ht="15">
      <c r="A223" s="84" t="s">
        <v>335</v>
      </c>
      <c r="B223" s="84" t="s">
        <v>2524</v>
      </c>
      <c r="C223" s="84">
        <v>2</v>
      </c>
      <c r="D223" s="123">
        <v>0.0014943006548031042</v>
      </c>
      <c r="E223" s="123">
        <v>1.9251401277350177</v>
      </c>
      <c r="F223" s="84" t="s">
        <v>2732</v>
      </c>
      <c r="G223" s="84" t="b">
        <v>0</v>
      </c>
      <c r="H223" s="84" t="b">
        <v>0</v>
      </c>
      <c r="I223" s="84" t="b">
        <v>0</v>
      </c>
      <c r="J223" s="84" t="b">
        <v>1</v>
      </c>
      <c r="K223" s="84" t="b">
        <v>0</v>
      </c>
      <c r="L223" s="84" t="b">
        <v>0</v>
      </c>
    </row>
    <row r="224" spans="1:12" ht="15">
      <c r="A224" s="84" t="s">
        <v>2631</v>
      </c>
      <c r="B224" s="84" t="s">
        <v>2664</v>
      </c>
      <c r="C224" s="84">
        <v>2</v>
      </c>
      <c r="D224" s="123">
        <v>0.0014943006548031042</v>
      </c>
      <c r="E224" s="123">
        <v>2.9251401277350175</v>
      </c>
      <c r="F224" s="84" t="s">
        <v>2732</v>
      </c>
      <c r="G224" s="84" t="b">
        <v>0</v>
      </c>
      <c r="H224" s="84" t="b">
        <v>0</v>
      </c>
      <c r="I224" s="84" t="b">
        <v>0</v>
      </c>
      <c r="J224" s="84" t="b">
        <v>0</v>
      </c>
      <c r="K224" s="84" t="b">
        <v>0</v>
      </c>
      <c r="L224" s="84" t="b">
        <v>0</v>
      </c>
    </row>
    <row r="225" spans="1:12" ht="15">
      <c r="A225" s="84" t="s">
        <v>2665</v>
      </c>
      <c r="B225" s="84" t="s">
        <v>325</v>
      </c>
      <c r="C225" s="84">
        <v>2</v>
      </c>
      <c r="D225" s="123">
        <v>0.0014943006548031042</v>
      </c>
      <c r="E225" s="123">
        <v>3.101231386790699</v>
      </c>
      <c r="F225" s="84" t="s">
        <v>2732</v>
      </c>
      <c r="G225" s="84" t="b">
        <v>1</v>
      </c>
      <c r="H225" s="84" t="b">
        <v>0</v>
      </c>
      <c r="I225" s="84" t="b">
        <v>0</v>
      </c>
      <c r="J225" s="84" t="b">
        <v>0</v>
      </c>
      <c r="K225" s="84" t="b">
        <v>0</v>
      </c>
      <c r="L225" s="84" t="b">
        <v>0</v>
      </c>
    </row>
    <row r="226" spans="1:12" ht="15">
      <c r="A226" s="84" t="s">
        <v>325</v>
      </c>
      <c r="B226" s="84" t="s">
        <v>311</v>
      </c>
      <c r="C226" s="84">
        <v>2</v>
      </c>
      <c r="D226" s="123">
        <v>0.0014943006548031042</v>
      </c>
      <c r="E226" s="123">
        <v>2.9251401277350175</v>
      </c>
      <c r="F226" s="84" t="s">
        <v>2732</v>
      </c>
      <c r="G226" s="84" t="b">
        <v>0</v>
      </c>
      <c r="H226" s="84" t="b">
        <v>0</v>
      </c>
      <c r="I226" s="84" t="b">
        <v>0</v>
      </c>
      <c r="J226" s="84" t="b">
        <v>0</v>
      </c>
      <c r="K226" s="84" t="b">
        <v>0</v>
      </c>
      <c r="L226" s="84" t="b">
        <v>0</v>
      </c>
    </row>
    <row r="227" spans="1:12" ht="15">
      <c r="A227" s="84" t="s">
        <v>311</v>
      </c>
      <c r="B227" s="84" t="s">
        <v>2666</v>
      </c>
      <c r="C227" s="84">
        <v>2</v>
      </c>
      <c r="D227" s="123">
        <v>0.0014943006548031042</v>
      </c>
      <c r="E227" s="123">
        <v>2.059838701632474</v>
      </c>
      <c r="F227" s="84" t="s">
        <v>2732</v>
      </c>
      <c r="G227" s="84" t="b">
        <v>0</v>
      </c>
      <c r="H227" s="84" t="b">
        <v>0</v>
      </c>
      <c r="I227" s="84" t="b">
        <v>0</v>
      </c>
      <c r="J227" s="84" t="b">
        <v>0</v>
      </c>
      <c r="K227" s="84" t="b">
        <v>0</v>
      </c>
      <c r="L227" s="84" t="b">
        <v>0</v>
      </c>
    </row>
    <row r="228" spans="1:12" ht="15">
      <c r="A228" s="84" t="s">
        <v>2666</v>
      </c>
      <c r="B228" s="84" t="s">
        <v>312</v>
      </c>
      <c r="C228" s="84">
        <v>2</v>
      </c>
      <c r="D228" s="123">
        <v>0.0014943006548031042</v>
      </c>
      <c r="E228" s="123">
        <v>1.9251401277350177</v>
      </c>
      <c r="F228" s="84" t="s">
        <v>2732</v>
      </c>
      <c r="G228" s="84" t="b">
        <v>0</v>
      </c>
      <c r="H228" s="84" t="b">
        <v>0</v>
      </c>
      <c r="I228" s="84" t="b">
        <v>0</v>
      </c>
      <c r="J228" s="84" t="b">
        <v>0</v>
      </c>
      <c r="K228" s="84" t="b">
        <v>0</v>
      </c>
      <c r="L228" s="84" t="b">
        <v>0</v>
      </c>
    </row>
    <row r="229" spans="1:12" ht="15">
      <c r="A229" s="84" t="s">
        <v>2172</v>
      </c>
      <c r="B229" s="84" t="s">
        <v>2190</v>
      </c>
      <c r="C229" s="84">
        <v>2</v>
      </c>
      <c r="D229" s="123">
        <v>0.0014943006548031042</v>
      </c>
      <c r="E229" s="123">
        <v>0.18202250252027607</v>
      </c>
      <c r="F229" s="84" t="s">
        <v>2732</v>
      </c>
      <c r="G229" s="84" t="b">
        <v>0</v>
      </c>
      <c r="H229" s="84" t="b">
        <v>0</v>
      </c>
      <c r="I229" s="84" t="b">
        <v>0</v>
      </c>
      <c r="J229" s="84" t="b">
        <v>0</v>
      </c>
      <c r="K229" s="84" t="b">
        <v>0</v>
      </c>
      <c r="L229" s="84" t="b">
        <v>0</v>
      </c>
    </row>
    <row r="230" spans="1:12" ht="15">
      <c r="A230" s="84" t="s">
        <v>2190</v>
      </c>
      <c r="B230" s="84" t="s">
        <v>2188</v>
      </c>
      <c r="C230" s="84">
        <v>2</v>
      </c>
      <c r="D230" s="123">
        <v>0.0014943006548031042</v>
      </c>
      <c r="E230" s="123">
        <v>0.6972534231213442</v>
      </c>
      <c r="F230" s="84" t="s">
        <v>2732</v>
      </c>
      <c r="G230" s="84" t="b">
        <v>0</v>
      </c>
      <c r="H230" s="84" t="b">
        <v>0</v>
      </c>
      <c r="I230" s="84" t="b">
        <v>0</v>
      </c>
      <c r="J230" s="84" t="b">
        <v>0</v>
      </c>
      <c r="K230" s="84" t="b">
        <v>0</v>
      </c>
      <c r="L230" s="84" t="b">
        <v>0</v>
      </c>
    </row>
    <row r="231" spans="1:12" ht="15">
      <c r="A231" s="84" t="s">
        <v>312</v>
      </c>
      <c r="B231" s="84" t="s">
        <v>336</v>
      </c>
      <c r="C231" s="84">
        <v>2</v>
      </c>
      <c r="D231" s="123">
        <v>0.0014943006548031042</v>
      </c>
      <c r="E231" s="123">
        <v>-0.09852379046277576</v>
      </c>
      <c r="F231" s="84" t="s">
        <v>2732</v>
      </c>
      <c r="G231" s="84" t="b">
        <v>0</v>
      </c>
      <c r="H231" s="84" t="b">
        <v>0</v>
      </c>
      <c r="I231" s="84" t="b">
        <v>0</v>
      </c>
      <c r="J231" s="84" t="b">
        <v>0</v>
      </c>
      <c r="K231" s="84" t="b">
        <v>0</v>
      </c>
      <c r="L231" s="84" t="b">
        <v>0</v>
      </c>
    </row>
    <row r="232" spans="1:12" ht="15">
      <c r="A232" s="84" t="s">
        <v>311</v>
      </c>
      <c r="B232" s="84" t="s">
        <v>2632</v>
      </c>
      <c r="C232" s="84">
        <v>2</v>
      </c>
      <c r="D232" s="123">
        <v>0.0014943006548031042</v>
      </c>
      <c r="E232" s="123">
        <v>2.059838701632474</v>
      </c>
      <c r="F232" s="84" t="s">
        <v>2732</v>
      </c>
      <c r="G232" s="84" t="b">
        <v>0</v>
      </c>
      <c r="H232" s="84" t="b">
        <v>0</v>
      </c>
      <c r="I232" s="84" t="b">
        <v>0</v>
      </c>
      <c r="J232" s="84" t="b">
        <v>0</v>
      </c>
      <c r="K232" s="84" t="b">
        <v>0</v>
      </c>
      <c r="L232" s="84" t="b">
        <v>0</v>
      </c>
    </row>
    <row r="233" spans="1:12" ht="15">
      <c r="A233" s="84" t="s">
        <v>2637</v>
      </c>
      <c r="B233" s="84" t="s">
        <v>2668</v>
      </c>
      <c r="C233" s="84">
        <v>2</v>
      </c>
      <c r="D233" s="123">
        <v>0.0014943006548031042</v>
      </c>
      <c r="E233" s="123">
        <v>2.9251401277350175</v>
      </c>
      <c r="F233" s="84" t="s">
        <v>2732</v>
      </c>
      <c r="G233" s="84" t="b">
        <v>0</v>
      </c>
      <c r="H233" s="84" t="b">
        <v>0</v>
      </c>
      <c r="I233" s="84" t="b">
        <v>0</v>
      </c>
      <c r="J233" s="84" t="b">
        <v>0</v>
      </c>
      <c r="K233" s="84" t="b">
        <v>0</v>
      </c>
      <c r="L233" s="84" t="b">
        <v>0</v>
      </c>
    </row>
    <row r="234" spans="1:12" ht="15">
      <c r="A234" s="84" t="s">
        <v>2669</v>
      </c>
      <c r="B234" s="84" t="s">
        <v>2530</v>
      </c>
      <c r="C234" s="84">
        <v>2</v>
      </c>
      <c r="D234" s="123">
        <v>0.0014943006548031042</v>
      </c>
      <c r="E234" s="123">
        <v>2.2561333467764424</v>
      </c>
      <c r="F234" s="84" t="s">
        <v>2732</v>
      </c>
      <c r="G234" s="84" t="b">
        <v>0</v>
      </c>
      <c r="H234" s="84" t="b">
        <v>0</v>
      </c>
      <c r="I234" s="84" t="b">
        <v>0</v>
      </c>
      <c r="J234" s="84" t="b">
        <v>0</v>
      </c>
      <c r="K234" s="84" t="b">
        <v>0</v>
      </c>
      <c r="L234" s="84" t="b">
        <v>0</v>
      </c>
    </row>
    <row r="235" spans="1:12" ht="15">
      <c r="A235" s="84" t="s">
        <v>336</v>
      </c>
      <c r="B235" s="84" t="s">
        <v>2172</v>
      </c>
      <c r="C235" s="84">
        <v>2</v>
      </c>
      <c r="D235" s="123">
        <v>0.0014943006548031042</v>
      </c>
      <c r="E235" s="123">
        <v>-0.38597771492748784</v>
      </c>
      <c r="F235" s="84" t="s">
        <v>2732</v>
      </c>
      <c r="G235" s="84" t="b">
        <v>0</v>
      </c>
      <c r="H235" s="84" t="b">
        <v>0</v>
      </c>
      <c r="I235" s="84" t="b">
        <v>0</v>
      </c>
      <c r="J235" s="84" t="b">
        <v>0</v>
      </c>
      <c r="K235" s="84" t="b">
        <v>0</v>
      </c>
      <c r="L235" s="84" t="b">
        <v>0</v>
      </c>
    </row>
    <row r="236" spans="1:12" ht="15">
      <c r="A236" s="84" t="s">
        <v>2172</v>
      </c>
      <c r="B236" s="84" t="s">
        <v>2526</v>
      </c>
      <c r="C236" s="84">
        <v>2</v>
      </c>
      <c r="D236" s="123">
        <v>0.0014943006548031042</v>
      </c>
      <c r="E236" s="123">
        <v>0.40926628402333864</v>
      </c>
      <c r="F236" s="84" t="s">
        <v>2732</v>
      </c>
      <c r="G236" s="84" t="b">
        <v>0</v>
      </c>
      <c r="H236" s="84" t="b">
        <v>0</v>
      </c>
      <c r="I236" s="84" t="b">
        <v>0</v>
      </c>
      <c r="J236" s="84" t="b">
        <v>0</v>
      </c>
      <c r="K236" s="84" t="b">
        <v>0</v>
      </c>
      <c r="L236" s="84" t="b">
        <v>0</v>
      </c>
    </row>
    <row r="237" spans="1:12" ht="15">
      <c r="A237" s="84" t="s">
        <v>2554</v>
      </c>
      <c r="B237" s="84" t="s">
        <v>2677</v>
      </c>
      <c r="C237" s="84">
        <v>2</v>
      </c>
      <c r="D237" s="123">
        <v>0.0014943006548031042</v>
      </c>
      <c r="E237" s="123">
        <v>2.499171395462737</v>
      </c>
      <c r="F237" s="84" t="s">
        <v>2732</v>
      </c>
      <c r="G237" s="84" t="b">
        <v>0</v>
      </c>
      <c r="H237" s="84" t="b">
        <v>0</v>
      </c>
      <c r="I237" s="84" t="b">
        <v>0</v>
      </c>
      <c r="J237" s="84" t="b">
        <v>0</v>
      </c>
      <c r="K237" s="84" t="b">
        <v>0</v>
      </c>
      <c r="L237" s="84" t="b">
        <v>0</v>
      </c>
    </row>
    <row r="238" spans="1:12" ht="15">
      <c r="A238" s="84" t="s">
        <v>264</v>
      </c>
      <c r="B238" s="84" t="s">
        <v>2214</v>
      </c>
      <c r="C238" s="84">
        <v>2</v>
      </c>
      <c r="D238" s="123">
        <v>0.0014943006548031042</v>
      </c>
      <c r="E238" s="123">
        <v>2.9251401277350175</v>
      </c>
      <c r="F238" s="84" t="s">
        <v>2732</v>
      </c>
      <c r="G238" s="84" t="b">
        <v>0</v>
      </c>
      <c r="H238" s="84" t="b">
        <v>0</v>
      </c>
      <c r="I238" s="84" t="b">
        <v>0</v>
      </c>
      <c r="J238" s="84" t="b">
        <v>0</v>
      </c>
      <c r="K238" s="84" t="b">
        <v>0</v>
      </c>
      <c r="L238" s="84" t="b">
        <v>0</v>
      </c>
    </row>
    <row r="239" spans="1:12" ht="15">
      <c r="A239" s="84" t="s">
        <v>2214</v>
      </c>
      <c r="B239" s="84" t="s">
        <v>2215</v>
      </c>
      <c r="C239" s="84">
        <v>2</v>
      </c>
      <c r="D239" s="123">
        <v>0.0014943006548031042</v>
      </c>
      <c r="E239" s="123">
        <v>3.101231386790699</v>
      </c>
      <c r="F239" s="84" t="s">
        <v>2732</v>
      </c>
      <c r="G239" s="84" t="b">
        <v>0</v>
      </c>
      <c r="H239" s="84" t="b">
        <v>0</v>
      </c>
      <c r="I239" s="84" t="b">
        <v>0</v>
      </c>
      <c r="J239" s="84" t="b">
        <v>0</v>
      </c>
      <c r="K239" s="84" t="b">
        <v>0</v>
      </c>
      <c r="L239" s="84" t="b">
        <v>0</v>
      </c>
    </row>
    <row r="240" spans="1:12" ht="15">
      <c r="A240" s="84" t="s">
        <v>2215</v>
      </c>
      <c r="B240" s="84" t="s">
        <v>2216</v>
      </c>
      <c r="C240" s="84">
        <v>2</v>
      </c>
      <c r="D240" s="123">
        <v>0.0014943006548031042</v>
      </c>
      <c r="E240" s="123">
        <v>3.101231386790699</v>
      </c>
      <c r="F240" s="84" t="s">
        <v>2732</v>
      </c>
      <c r="G240" s="84" t="b">
        <v>0</v>
      </c>
      <c r="H240" s="84" t="b">
        <v>0</v>
      </c>
      <c r="I240" s="84" t="b">
        <v>0</v>
      </c>
      <c r="J240" s="84" t="b">
        <v>0</v>
      </c>
      <c r="K240" s="84" t="b">
        <v>0</v>
      </c>
      <c r="L240" s="84" t="b">
        <v>0</v>
      </c>
    </row>
    <row r="241" spans="1:12" ht="15">
      <c r="A241" s="84" t="s">
        <v>2216</v>
      </c>
      <c r="B241" s="84" t="s">
        <v>2146</v>
      </c>
      <c r="C241" s="84">
        <v>2</v>
      </c>
      <c r="D241" s="123">
        <v>0.0014943006548031042</v>
      </c>
      <c r="E241" s="123">
        <v>2.360868697296455</v>
      </c>
      <c r="F241" s="84" t="s">
        <v>2732</v>
      </c>
      <c r="G241" s="84" t="b">
        <v>0</v>
      </c>
      <c r="H241" s="84" t="b">
        <v>0</v>
      </c>
      <c r="I241" s="84" t="b">
        <v>0</v>
      </c>
      <c r="J241" s="84" t="b">
        <v>1</v>
      </c>
      <c r="K241" s="84" t="b">
        <v>0</v>
      </c>
      <c r="L241" s="84" t="b">
        <v>0</v>
      </c>
    </row>
    <row r="242" spans="1:12" ht="15">
      <c r="A242" s="84" t="s">
        <v>2146</v>
      </c>
      <c r="B242" s="84" t="s">
        <v>2204</v>
      </c>
      <c r="C242" s="84">
        <v>2</v>
      </c>
      <c r="D242" s="123">
        <v>0.0014943006548031042</v>
      </c>
      <c r="E242" s="123">
        <v>1.4728424567403875</v>
      </c>
      <c r="F242" s="84" t="s">
        <v>2732</v>
      </c>
      <c r="G242" s="84" t="b">
        <v>1</v>
      </c>
      <c r="H242" s="84" t="b">
        <v>0</v>
      </c>
      <c r="I242" s="84" t="b">
        <v>0</v>
      </c>
      <c r="J242" s="84" t="b">
        <v>0</v>
      </c>
      <c r="K242" s="84" t="b">
        <v>0</v>
      </c>
      <c r="L242" s="84" t="b">
        <v>0</v>
      </c>
    </row>
    <row r="243" spans="1:12" ht="15">
      <c r="A243" s="84" t="s">
        <v>2204</v>
      </c>
      <c r="B243" s="84" t="s">
        <v>2217</v>
      </c>
      <c r="C243" s="84">
        <v>2</v>
      </c>
      <c r="D243" s="123">
        <v>0.0014943006548031042</v>
      </c>
      <c r="E243" s="123">
        <v>2.1981413997987556</v>
      </c>
      <c r="F243" s="84" t="s">
        <v>2732</v>
      </c>
      <c r="G243" s="84" t="b">
        <v>0</v>
      </c>
      <c r="H243" s="84" t="b">
        <v>0</v>
      </c>
      <c r="I243" s="84" t="b">
        <v>0</v>
      </c>
      <c r="J243" s="84" t="b">
        <v>0</v>
      </c>
      <c r="K243" s="84" t="b">
        <v>0</v>
      </c>
      <c r="L243" s="84" t="b">
        <v>0</v>
      </c>
    </row>
    <row r="244" spans="1:12" ht="15">
      <c r="A244" s="84" t="s">
        <v>2217</v>
      </c>
      <c r="B244" s="84" t="s">
        <v>2218</v>
      </c>
      <c r="C244" s="84">
        <v>2</v>
      </c>
      <c r="D244" s="123">
        <v>0.0014943006548031042</v>
      </c>
      <c r="E244" s="123">
        <v>2.9251401277350175</v>
      </c>
      <c r="F244" s="84" t="s">
        <v>2732</v>
      </c>
      <c r="G244" s="84" t="b">
        <v>0</v>
      </c>
      <c r="H244" s="84" t="b">
        <v>0</v>
      </c>
      <c r="I244" s="84" t="b">
        <v>0</v>
      </c>
      <c r="J244" s="84" t="b">
        <v>0</v>
      </c>
      <c r="K244" s="84" t="b">
        <v>0</v>
      </c>
      <c r="L244" s="84" t="b">
        <v>0</v>
      </c>
    </row>
    <row r="245" spans="1:12" ht="15">
      <c r="A245" s="84" t="s">
        <v>2172</v>
      </c>
      <c r="B245" s="84" t="s">
        <v>2219</v>
      </c>
      <c r="C245" s="84">
        <v>2</v>
      </c>
      <c r="D245" s="123">
        <v>0.0014943006548031042</v>
      </c>
      <c r="E245" s="123">
        <v>0.9144162623432446</v>
      </c>
      <c r="F245" s="84" t="s">
        <v>2732</v>
      </c>
      <c r="G245" s="84" t="b">
        <v>0</v>
      </c>
      <c r="H245" s="84" t="b">
        <v>0</v>
      </c>
      <c r="I245" s="84" t="b">
        <v>0</v>
      </c>
      <c r="J245" s="84" t="b">
        <v>0</v>
      </c>
      <c r="K245" s="84" t="b">
        <v>0</v>
      </c>
      <c r="L245" s="84" t="b">
        <v>0</v>
      </c>
    </row>
    <row r="246" spans="1:12" ht="15">
      <c r="A246" s="84" t="s">
        <v>2192</v>
      </c>
      <c r="B246" s="84" t="s">
        <v>2678</v>
      </c>
      <c r="C246" s="84">
        <v>2</v>
      </c>
      <c r="D246" s="123">
        <v>0.0014943006548031042</v>
      </c>
      <c r="E246" s="123">
        <v>1.8837474425767926</v>
      </c>
      <c r="F246" s="84" t="s">
        <v>2732</v>
      </c>
      <c r="G246" s="84" t="b">
        <v>0</v>
      </c>
      <c r="H246" s="84" t="b">
        <v>0</v>
      </c>
      <c r="I246" s="84" t="b">
        <v>0</v>
      </c>
      <c r="J246" s="84" t="b">
        <v>0</v>
      </c>
      <c r="K246" s="84" t="b">
        <v>0</v>
      </c>
      <c r="L246" s="84" t="b">
        <v>0</v>
      </c>
    </row>
    <row r="247" spans="1:12" ht="15">
      <c r="A247" s="84" t="s">
        <v>2542</v>
      </c>
      <c r="B247" s="84" t="s">
        <v>2172</v>
      </c>
      <c r="C247" s="84">
        <v>2</v>
      </c>
      <c r="D247" s="123">
        <v>0.0014943006548031042</v>
      </c>
      <c r="E247" s="123">
        <v>0.5634122917174248</v>
      </c>
      <c r="F247" s="84" t="s">
        <v>2732</v>
      </c>
      <c r="G247" s="84" t="b">
        <v>0</v>
      </c>
      <c r="H247" s="84" t="b">
        <v>0</v>
      </c>
      <c r="I247" s="84" t="b">
        <v>0</v>
      </c>
      <c r="J247" s="84" t="b">
        <v>0</v>
      </c>
      <c r="K247" s="84" t="b">
        <v>0</v>
      </c>
      <c r="L247" s="84" t="b">
        <v>0</v>
      </c>
    </row>
    <row r="248" spans="1:12" ht="15">
      <c r="A248" s="84" t="s">
        <v>2146</v>
      </c>
      <c r="B248" s="84" t="s">
        <v>2184</v>
      </c>
      <c r="C248" s="84">
        <v>2</v>
      </c>
      <c r="D248" s="123">
        <v>0.0014943006548031042</v>
      </c>
      <c r="E248" s="123">
        <v>1.1718124610764062</v>
      </c>
      <c r="F248" s="84" t="s">
        <v>2732</v>
      </c>
      <c r="G248" s="84" t="b">
        <v>1</v>
      </c>
      <c r="H248" s="84" t="b">
        <v>0</v>
      </c>
      <c r="I248" s="84" t="b">
        <v>0</v>
      </c>
      <c r="J248" s="84" t="b">
        <v>0</v>
      </c>
      <c r="K248" s="84" t="b">
        <v>0</v>
      </c>
      <c r="L248" s="84" t="b">
        <v>0</v>
      </c>
    </row>
    <row r="249" spans="1:12" ht="15">
      <c r="A249" s="84" t="s">
        <v>2521</v>
      </c>
      <c r="B249" s="84" t="s">
        <v>2531</v>
      </c>
      <c r="C249" s="84">
        <v>2</v>
      </c>
      <c r="D249" s="123">
        <v>0.0014943006548031042</v>
      </c>
      <c r="E249" s="123">
        <v>1.2561333467764422</v>
      </c>
      <c r="F249" s="84" t="s">
        <v>2732</v>
      </c>
      <c r="G249" s="84" t="b">
        <v>0</v>
      </c>
      <c r="H249" s="84" t="b">
        <v>0</v>
      </c>
      <c r="I249" s="84" t="b">
        <v>0</v>
      </c>
      <c r="J249" s="84" t="b">
        <v>0</v>
      </c>
      <c r="K249" s="84" t="b">
        <v>1</v>
      </c>
      <c r="L249" s="84" t="b">
        <v>0</v>
      </c>
    </row>
    <row r="250" spans="1:12" ht="15">
      <c r="A250" s="84" t="s">
        <v>2531</v>
      </c>
      <c r="B250" s="84" t="s">
        <v>2642</v>
      </c>
      <c r="C250" s="84">
        <v>2</v>
      </c>
      <c r="D250" s="123">
        <v>0.0014943006548031042</v>
      </c>
      <c r="E250" s="123">
        <v>2.080042087720761</v>
      </c>
      <c r="F250" s="84" t="s">
        <v>2732</v>
      </c>
      <c r="G250" s="84" t="b">
        <v>0</v>
      </c>
      <c r="H250" s="84" t="b">
        <v>1</v>
      </c>
      <c r="I250" s="84" t="b">
        <v>0</v>
      </c>
      <c r="J250" s="84" t="b">
        <v>0</v>
      </c>
      <c r="K250" s="84" t="b">
        <v>0</v>
      </c>
      <c r="L250" s="84" t="b">
        <v>0</v>
      </c>
    </row>
    <row r="251" spans="1:12" ht="15">
      <c r="A251" s="84" t="s">
        <v>2642</v>
      </c>
      <c r="B251" s="84" t="s">
        <v>2564</v>
      </c>
      <c r="C251" s="84">
        <v>2</v>
      </c>
      <c r="D251" s="123">
        <v>0.0014943006548031042</v>
      </c>
      <c r="E251" s="123">
        <v>2.4480188730153554</v>
      </c>
      <c r="F251" s="84" t="s">
        <v>2732</v>
      </c>
      <c r="G251" s="84" t="b">
        <v>0</v>
      </c>
      <c r="H251" s="84" t="b">
        <v>0</v>
      </c>
      <c r="I251" s="84" t="b">
        <v>0</v>
      </c>
      <c r="J251" s="84" t="b">
        <v>0</v>
      </c>
      <c r="K251" s="84" t="b">
        <v>0</v>
      </c>
      <c r="L251" s="84" t="b">
        <v>0</v>
      </c>
    </row>
    <row r="252" spans="1:12" ht="15">
      <c r="A252" s="84" t="s">
        <v>2564</v>
      </c>
      <c r="B252" s="84" t="s">
        <v>2172</v>
      </c>
      <c r="C252" s="84">
        <v>2</v>
      </c>
      <c r="D252" s="123">
        <v>0.0014943006548031042</v>
      </c>
      <c r="E252" s="123">
        <v>0.7852610413337813</v>
      </c>
      <c r="F252" s="84" t="s">
        <v>2732</v>
      </c>
      <c r="G252" s="84" t="b">
        <v>0</v>
      </c>
      <c r="H252" s="84" t="b">
        <v>0</v>
      </c>
      <c r="I252" s="84" t="b">
        <v>0</v>
      </c>
      <c r="J252" s="84" t="b">
        <v>0</v>
      </c>
      <c r="K252" s="84" t="b">
        <v>0</v>
      </c>
      <c r="L252" s="84" t="b">
        <v>0</v>
      </c>
    </row>
    <row r="253" spans="1:12" ht="15">
      <c r="A253" s="84" t="s">
        <v>2545</v>
      </c>
      <c r="B253" s="84" t="s">
        <v>2682</v>
      </c>
      <c r="C253" s="84">
        <v>2</v>
      </c>
      <c r="D253" s="123">
        <v>0.0014943006548031042</v>
      </c>
      <c r="E253" s="123">
        <v>2.499171395462737</v>
      </c>
      <c r="F253" s="84" t="s">
        <v>2732</v>
      </c>
      <c r="G253" s="84" t="b">
        <v>0</v>
      </c>
      <c r="H253" s="84" t="b">
        <v>0</v>
      </c>
      <c r="I253" s="84" t="b">
        <v>0</v>
      </c>
      <c r="J253" s="84" t="b">
        <v>0</v>
      </c>
      <c r="K253" s="84" t="b">
        <v>0</v>
      </c>
      <c r="L253" s="84" t="b">
        <v>0</v>
      </c>
    </row>
    <row r="254" spans="1:12" ht="15">
      <c r="A254" s="84" t="s">
        <v>2186</v>
      </c>
      <c r="B254" s="84" t="s">
        <v>2581</v>
      </c>
      <c r="C254" s="84">
        <v>2</v>
      </c>
      <c r="D254" s="123">
        <v>0.0014943006548031042</v>
      </c>
      <c r="E254" s="123">
        <v>1.4480188730153554</v>
      </c>
      <c r="F254" s="84" t="s">
        <v>2732</v>
      </c>
      <c r="G254" s="84" t="b">
        <v>0</v>
      </c>
      <c r="H254" s="84" t="b">
        <v>0</v>
      </c>
      <c r="I254" s="84" t="b">
        <v>0</v>
      </c>
      <c r="J254" s="84" t="b">
        <v>0</v>
      </c>
      <c r="K254" s="84" t="b">
        <v>0</v>
      </c>
      <c r="L254" s="84" t="b">
        <v>0</v>
      </c>
    </row>
    <row r="255" spans="1:12" ht="15">
      <c r="A255" s="84" t="s">
        <v>2581</v>
      </c>
      <c r="B255" s="84" t="s">
        <v>2520</v>
      </c>
      <c r="C255" s="84">
        <v>2</v>
      </c>
      <c r="D255" s="123">
        <v>0.0014943006548031042</v>
      </c>
      <c r="E255" s="123">
        <v>1.6618986929604365</v>
      </c>
      <c r="F255" s="84" t="s">
        <v>2732</v>
      </c>
      <c r="G255" s="84" t="b">
        <v>0</v>
      </c>
      <c r="H255" s="84" t="b">
        <v>0</v>
      </c>
      <c r="I255" s="84" t="b">
        <v>0</v>
      </c>
      <c r="J255" s="84" t="b">
        <v>0</v>
      </c>
      <c r="K255" s="84" t="b">
        <v>1</v>
      </c>
      <c r="L255" s="84" t="b">
        <v>0</v>
      </c>
    </row>
    <row r="256" spans="1:12" ht="15">
      <c r="A256" s="84" t="s">
        <v>2520</v>
      </c>
      <c r="B256" s="84" t="s">
        <v>336</v>
      </c>
      <c r="C256" s="84">
        <v>2</v>
      </c>
      <c r="D256" s="123">
        <v>0.0014943006548031042</v>
      </c>
      <c r="E256" s="123">
        <v>0.4800551050156638</v>
      </c>
      <c r="F256" s="84" t="s">
        <v>2732</v>
      </c>
      <c r="G256" s="84" t="b">
        <v>0</v>
      </c>
      <c r="H256" s="84" t="b">
        <v>1</v>
      </c>
      <c r="I256" s="84" t="b">
        <v>0</v>
      </c>
      <c r="J256" s="84" t="b">
        <v>0</v>
      </c>
      <c r="K256" s="84" t="b">
        <v>0</v>
      </c>
      <c r="L256" s="84" t="b">
        <v>0</v>
      </c>
    </row>
    <row r="257" spans="1:12" ht="15">
      <c r="A257" s="84" t="s">
        <v>2528</v>
      </c>
      <c r="B257" s="84" t="s">
        <v>2185</v>
      </c>
      <c r="C257" s="84">
        <v>2</v>
      </c>
      <c r="D257" s="123">
        <v>0.0014943006548031042</v>
      </c>
      <c r="E257" s="123">
        <v>0.933914052042523</v>
      </c>
      <c r="F257" s="84" t="s">
        <v>2732</v>
      </c>
      <c r="G257" s="84" t="b">
        <v>0</v>
      </c>
      <c r="H257" s="84" t="b">
        <v>0</v>
      </c>
      <c r="I257" s="84" t="b">
        <v>0</v>
      </c>
      <c r="J257" s="84" t="b">
        <v>0</v>
      </c>
      <c r="K257" s="84" t="b">
        <v>0</v>
      </c>
      <c r="L257" s="84" t="b">
        <v>0</v>
      </c>
    </row>
    <row r="258" spans="1:12" ht="15">
      <c r="A258" s="84" t="s">
        <v>2536</v>
      </c>
      <c r="B258" s="84" t="s">
        <v>2186</v>
      </c>
      <c r="C258" s="84">
        <v>2</v>
      </c>
      <c r="D258" s="123">
        <v>0.0014943006548031042</v>
      </c>
      <c r="E258" s="123">
        <v>1.045279981461549</v>
      </c>
      <c r="F258" s="84" t="s">
        <v>2732</v>
      </c>
      <c r="G258" s="84" t="b">
        <v>0</v>
      </c>
      <c r="H258" s="84" t="b">
        <v>0</v>
      </c>
      <c r="I258" s="84" t="b">
        <v>0</v>
      </c>
      <c r="J258" s="84" t="b">
        <v>0</v>
      </c>
      <c r="K258" s="84" t="b">
        <v>0</v>
      </c>
      <c r="L258" s="84" t="b">
        <v>0</v>
      </c>
    </row>
    <row r="259" spans="1:12" ht="15">
      <c r="A259" s="84" t="s">
        <v>313</v>
      </c>
      <c r="B259" s="84" t="s">
        <v>341</v>
      </c>
      <c r="C259" s="84">
        <v>2</v>
      </c>
      <c r="D259" s="123">
        <v>0.0014943006548031042</v>
      </c>
      <c r="E259" s="123">
        <v>2.5571633424404236</v>
      </c>
      <c r="F259" s="84" t="s">
        <v>2732</v>
      </c>
      <c r="G259" s="84" t="b">
        <v>0</v>
      </c>
      <c r="H259" s="84" t="b">
        <v>0</v>
      </c>
      <c r="I259" s="84" t="b">
        <v>0</v>
      </c>
      <c r="J259" s="84" t="b">
        <v>0</v>
      </c>
      <c r="K259" s="84" t="b">
        <v>0</v>
      </c>
      <c r="L259" s="84" t="b">
        <v>0</v>
      </c>
    </row>
    <row r="260" spans="1:12" ht="15">
      <c r="A260" s="84" t="s">
        <v>2172</v>
      </c>
      <c r="B260" s="84" t="s">
        <v>2617</v>
      </c>
      <c r="C260" s="84">
        <v>2</v>
      </c>
      <c r="D260" s="123">
        <v>0.0014943006548031042</v>
      </c>
      <c r="E260" s="123">
        <v>1.011326275351301</v>
      </c>
      <c r="F260" s="84" t="s">
        <v>2732</v>
      </c>
      <c r="G260" s="84" t="b">
        <v>0</v>
      </c>
      <c r="H260" s="84" t="b">
        <v>0</v>
      </c>
      <c r="I260" s="84" t="b">
        <v>0</v>
      </c>
      <c r="J260" s="84" t="b">
        <v>0</v>
      </c>
      <c r="K260" s="84" t="b">
        <v>0</v>
      </c>
      <c r="L260" s="84" t="b">
        <v>0</v>
      </c>
    </row>
    <row r="261" spans="1:12" ht="15">
      <c r="A261" s="84" t="s">
        <v>2645</v>
      </c>
      <c r="B261" s="84" t="s">
        <v>2618</v>
      </c>
      <c r="C261" s="84">
        <v>2</v>
      </c>
      <c r="D261" s="123">
        <v>0.0014943006548031042</v>
      </c>
      <c r="E261" s="123">
        <v>2.6241101320710367</v>
      </c>
      <c r="F261" s="84" t="s">
        <v>2732</v>
      </c>
      <c r="G261" s="84" t="b">
        <v>0</v>
      </c>
      <c r="H261" s="84" t="b">
        <v>0</v>
      </c>
      <c r="I261" s="84" t="b">
        <v>0</v>
      </c>
      <c r="J261" s="84" t="b">
        <v>0</v>
      </c>
      <c r="K261" s="84" t="b">
        <v>0</v>
      </c>
      <c r="L261" s="84" t="b">
        <v>0</v>
      </c>
    </row>
    <row r="262" spans="1:12" ht="15">
      <c r="A262" s="84" t="s">
        <v>2683</v>
      </c>
      <c r="B262" s="84" t="s">
        <v>2601</v>
      </c>
      <c r="C262" s="84">
        <v>2</v>
      </c>
      <c r="D262" s="123">
        <v>0.0014943006548031042</v>
      </c>
      <c r="E262" s="123">
        <v>2.8002013911267176</v>
      </c>
      <c r="F262" s="84" t="s">
        <v>2732</v>
      </c>
      <c r="G262" s="84" t="b">
        <v>0</v>
      </c>
      <c r="H262" s="84" t="b">
        <v>0</v>
      </c>
      <c r="I262" s="84" t="b">
        <v>0</v>
      </c>
      <c r="J262" s="84" t="b">
        <v>0</v>
      </c>
      <c r="K262" s="84" t="b">
        <v>0</v>
      </c>
      <c r="L262" s="84" t="b">
        <v>0</v>
      </c>
    </row>
    <row r="263" spans="1:12" ht="15">
      <c r="A263" s="84" t="s">
        <v>2184</v>
      </c>
      <c r="B263" s="84" t="s">
        <v>2685</v>
      </c>
      <c r="C263" s="84">
        <v>2</v>
      </c>
      <c r="D263" s="123">
        <v>0.0014943006548031042</v>
      </c>
      <c r="E263" s="123">
        <v>1.7894775257349447</v>
      </c>
      <c r="F263" s="84" t="s">
        <v>2732</v>
      </c>
      <c r="G263" s="84" t="b">
        <v>0</v>
      </c>
      <c r="H263" s="84" t="b">
        <v>0</v>
      </c>
      <c r="I263" s="84" t="b">
        <v>0</v>
      </c>
      <c r="J263" s="84" t="b">
        <v>0</v>
      </c>
      <c r="K263" s="84" t="b">
        <v>1</v>
      </c>
      <c r="L263" s="84" t="b">
        <v>0</v>
      </c>
    </row>
    <row r="264" spans="1:12" ht="15">
      <c r="A264" s="84" t="s">
        <v>2685</v>
      </c>
      <c r="B264" s="84" t="s">
        <v>2686</v>
      </c>
      <c r="C264" s="84">
        <v>2</v>
      </c>
      <c r="D264" s="123">
        <v>0.0014943006548031042</v>
      </c>
      <c r="E264" s="123">
        <v>3.101231386790699</v>
      </c>
      <c r="F264" s="84" t="s">
        <v>2732</v>
      </c>
      <c r="G264" s="84" t="b">
        <v>0</v>
      </c>
      <c r="H264" s="84" t="b">
        <v>1</v>
      </c>
      <c r="I264" s="84" t="b">
        <v>0</v>
      </c>
      <c r="J264" s="84" t="b">
        <v>0</v>
      </c>
      <c r="K264" s="84" t="b">
        <v>0</v>
      </c>
      <c r="L264" s="84" t="b">
        <v>0</v>
      </c>
    </row>
    <row r="265" spans="1:12" ht="15">
      <c r="A265" s="84" t="s">
        <v>2686</v>
      </c>
      <c r="B265" s="84" t="s">
        <v>2687</v>
      </c>
      <c r="C265" s="84">
        <v>2</v>
      </c>
      <c r="D265" s="123">
        <v>0.0014943006548031042</v>
      </c>
      <c r="E265" s="123">
        <v>3.101231386790699</v>
      </c>
      <c r="F265" s="84" t="s">
        <v>2732</v>
      </c>
      <c r="G265" s="84" t="b">
        <v>0</v>
      </c>
      <c r="H265" s="84" t="b">
        <v>0</v>
      </c>
      <c r="I265" s="84" t="b">
        <v>0</v>
      </c>
      <c r="J265" s="84" t="b">
        <v>0</v>
      </c>
      <c r="K265" s="84" t="b">
        <v>0</v>
      </c>
      <c r="L265" s="84" t="b">
        <v>0</v>
      </c>
    </row>
    <row r="266" spans="1:12" ht="15">
      <c r="A266" s="84" t="s">
        <v>2687</v>
      </c>
      <c r="B266" s="84" t="s">
        <v>2647</v>
      </c>
      <c r="C266" s="84">
        <v>2</v>
      </c>
      <c r="D266" s="123">
        <v>0.0014943006548031042</v>
      </c>
      <c r="E266" s="123">
        <v>2.9251401277350175</v>
      </c>
      <c r="F266" s="84" t="s">
        <v>2732</v>
      </c>
      <c r="G266" s="84" t="b">
        <v>0</v>
      </c>
      <c r="H266" s="84" t="b">
        <v>0</v>
      </c>
      <c r="I266" s="84" t="b">
        <v>0</v>
      </c>
      <c r="J266" s="84" t="b">
        <v>0</v>
      </c>
      <c r="K266" s="84" t="b">
        <v>0</v>
      </c>
      <c r="L266" s="84" t="b">
        <v>0</v>
      </c>
    </row>
    <row r="267" spans="1:12" ht="15">
      <c r="A267" s="84" t="s">
        <v>2647</v>
      </c>
      <c r="B267" s="84" t="s">
        <v>2548</v>
      </c>
      <c r="C267" s="84">
        <v>2</v>
      </c>
      <c r="D267" s="123">
        <v>0.0014943006548031042</v>
      </c>
      <c r="E267" s="123">
        <v>2.271927613959674</v>
      </c>
      <c r="F267" s="84" t="s">
        <v>2732</v>
      </c>
      <c r="G267" s="84" t="b">
        <v>0</v>
      </c>
      <c r="H267" s="84" t="b">
        <v>0</v>
      </c>
      <c r="I267" s="84" t="b">
        <v>0</v>
      </c>
      <c r="J267" s="84" t="b">
        <v>0</v>
      </c>
      <c r="K267" s="84" t="b">
        <v>0</v>
      </c>
      <c r="L267" s="84" t="b">
        <v>0</v>
      </c>
    </row>
    <row r="268" spans="1:12" ht="15">
      <c r="A268" s="84" t="s">
        <v>2556</v>
      </c>
      <c r="B268" s="84" t="s">
        <v>2187</v>
      </c>
      <c r="C268" s="84">
        <v>2</v>
      </c>
      <c r="D268" s="123">
        <v>0.0014943006548031042</v>
      </c>
      <c r="E268" s="123">
        <v>1.438473555109125</v>
      </c>
      <c r="F268" s="84" t="s">
        <v>2732</v>
      </c>
      <c r="G268" s="84" t="b">
        <v>0</v>
      </c>
      <c r="H268" s="84" t="b">
        <v>0</v>
      </c>
      <c r="I268" s="84" t="b">
        <v>0</v>
      </c>
      <c r="J268" s="84" t="b">
        <v>0</v>
      </c>
      <c r="K268" s="84" t="b">
        <v>0</v>
      </c>
      <c r="L268" s="84" t="b">
        <v>0</v>
      </c>
    </row>
    <row r="269" spans="1:12" ht="15">
      <c r="A269" s="84" t="s">
        <v>2187</v>
      </c>
      <c r="B269" s="84" t="s">
        <v>2141</v>
      </c>
      <c r="C269" s="84">
        <v>2</v>
      </c>
      <c r="D269" s="123">
        <v>0.0014943006548031042</v>
      </c>
      <c r="E269" s="123">
        <v>1.1847774382407739</v>
      </c>
      <c r="F269" s="84" t="s">
        <v>2732</v>
      </c>
      <c r="G269" s="84" t="b">
        <v>0</v>
      </c>
      <c r="H269" s="84" t="b">
        <v>0</v>
      </c>
      <c r="I269" s="84" t="b">
        <v>0</v>
      </c>
      <c r="J269" s="84" t="b">
        <v>0</v>
      </c>
      <c r="K269" s="84" t="b">
        <v>0</v>
      </c>
      <c r="L269" s="84" t="b">
        <v>0</v>
      </c>
    </row>
    <row r="270" spans="1:12" ht="15">
      <c r="A270" s="84" t="s">
        <v>2688</v>
      </c>
      <c r="B270" s="84" t="s">
        <v>2204</v>
      </c>
      <c r="C270" s="84">
        <v>2</v>
      </c>
      <c r="D270" s="123">
        <v>0.0014943006548031042</v>
      </c>
      <c r="E270" s="123">
        <v>2.1718124610764065</v>
      </c>
      <c r="F270" s="84" t="s">
        <v>2732</v>
      </c>
      <c r="G270" s="84" t="b">
        <v>0</v>
      </c>
      <c r="H270" s="84" t="b">
        <v>0</v>
      </c>
      <c r="I270" s="84" t="b">
        <v>0</v>
      </c>
      <c r="J270" s="84" t="b">
        <v>0</v>
      </c>
      <c r="K270" s="84" t="b">
        <v>0</v>
      </c>
      <c r="L270" s="84" t="b">
        <v>0</v>
      </c>
    </row>
    <row r="271" spans="1:12" ht="15">
      <c r="A271" s="84" t="s">
        <v>2204</v>
      </c>
      <c r="B271" s="84" t="s">
        <v>2689</v>
      </c>
      <c r="C271" s="84">
        <v>2</v>
      </c>
      <c r="D271" s="123">
        <v>0.0014943006548031042</v>
      </c>
      <c r="E271" s="123">
        <v>2.1981413997987556</v>
      </c>
      <c r="F271" s="84" t="s">
        <v>2732</v>
      </c>
      <c r="G271" s="84" t="b">
        <v>0</v>
      </c>
      <c r="H271" s="84" t="b">
        <v>0</v>
      </c>
      <c r="I271" s="84" t="b">
        <v>0</v>
      </c>
      <c r="J271" s="84" t="b">
        <v>0</v>
      </c>
      <c r="K271" s="84" t="b">
        <v>0</v>
      </c>
      <c r="L271" s="84" t="b">
        <v>0</v>
      </c>
    </row>
    <row r="272" spans="1:12" ht="15">
      <c r="A272" s="84" t="s">
        <v>2689</v>
      </c>
      <c r="B272" s="84" t="s">
        <v>2690</v>
      </c>
      <c r="C272" s="84">
        <v>2</v>
      </c>
      <c r="D272" s="123">
        <v>0.0014943006548031042</v>
      </c>
      <c r="E272" s="123">
        <v>3.101231386790699</v>
      </c>
      <c r="F272" s="84" t="s">
        <v>2732</v>
      </c>
      <c r="G272" s="84" t="b">
        <v>0</v>
      </c>
      <c r="H272" s="84" t="b">
        <v>0</v>
      </c>
      <c r="I272" s="84" t="b">
        <v>0</v>
      </c>
      <c r="J272" s="84" t="b">
        <v>0</v>
      </c>
      <c r="K272" s="84" t="b">
        <v>0</v>
      </c>
      <c r="L272" s="84" t="b">
        <v>0</v>
      </c>
    </row>
    <row r="273" spans="1:12" ht="15">
      <c r="A273" s="84" t="s">
        <v>2690</v>
      </c>
      <c r="B273" s="84" t="s">
        <v>2550</v>
      </c>
      <c r="C273" s="84">
        <v>2</v>
      </c>
      <c r="D273" s="123">
        <v>0.0014943006548031042</v>
      </c>
      <c r="E273" s="123">
        <v>2.4480188730153554</v>
      </c>
      <c r="F273" s="84" t="s">
        <v>2732</v>
      </c>
      <c r="G273" s="84" t="b">
        <v>0</v>
      </c>
      <c r="H273" s="84" t="b">
        <v>0</v>
      </c>
      <c r="I273" s="84" t="b">
        <v>0</v>
      </c>
      <c r="J273" s="84" t="b">
        <v>0</v>
      </c>
      <c r="K273" s="84" t="b">
        <v>0</v>
      </c>
      <c r="L273" s="84" t="b">
        <v>0</v>
      </c>
    </row>
    <row r="274" spans="1:12" ht="15">
      <c r="A274" s="84" t="s">
        <v>2550</v>
      </c>
      <c r="B274" s="84" t="s">
        <v>2188</v>
      </c>
      <c r="C274" s="84">
        <v>2</v>
      </c>
      <c r="D274" s="123">
        <v>0.0014943006548031042</v>
      </c>
      <c r="E274" s="123">
        <v>1.2091367841002185</v>
      </c>
      <c r="F274" s="84" t="s">
        <v>2732</v>
      </c>
      <c r="G274" s="84" t="b">
        <v>0</v>
      </c>
      <c r="H274" s="84" t="b">
        <v>0</v>
      </c>
      <c r="I274" s="84" t="b">
        <v>0</v>
      </c>
      <c r="J274" s="84" t="b">
        <v>0</v>
      </c>
      <c r="K274" s="84" t="b">
        <v>0</v>
      </c>
      <c r="L274" s="84" t="b">
        <v>0</v>
      </c>
    </row>
    <row r="275" spans="1:12" ht="15">
      <c r="A275" s="84" t="s">
        <v>2172</v>
      </c>
      <c r="B275" s="84" t="s">
        <v>2551</v>
      </c>
      <c r="C275" s="84">
        <v>2</v>
      </c>
      <c r="D275" s="123">
        <v>0.0014943006548031042</v>
      </c>
      <c r="E275" s="123">
        <v>0.6591437572399387</v>
      </c>
      <c r="F275" s="84" t="s">
        <v>2732</v>
      </c>
      <c r="G275" s="84" t="b">
        <v>0</v>
      </c>
      <c r="H275" s="84" t="b">
        <v>0</v>
      </c>
      <c r="I275" s="84" t="b">
        <v>0</v>
      </c>
      <c r="J275" s="84" t="b">
        <v>0</v>
      </c>
      <c r="K275" s="84" t="b">
        <v>0</v>
      </c>
      <c r="L275" s="84" t="b">
        <v>0</v>
      </c>
    </row>
    <row r="276" spans="1:12" ht="15">
      <c r="A276" s="84" t="s">
        <v>2551</v>
      </c>
      <c r="B276" s="84" t="s">
        <v>2578</v>
      </c>
      <c r="C276" s="84">
        <v>2</v>
      </c>
      <c r="D276" s="123">
        <v>0.0014943006548031042</v>
      </c>
      <c r="E276" s="123">
        <v>1.9708976182956928</v>
      </c>
      <c r="F276" s="84" t="s">
        <v>2732</v>
      </c>
      <c r="G276" s="84" t="b">
        <v>0</v>
      </c>
      <c r="H276" s="84" t="b">
        <v>0</v>
      </c>
      <c r="I276" s="84" t="b">
        <v>0</v>
      </c>
      <c r="J276" s="84" t="b">
        <v>0</v>
      </c>
      <c r="K276" s="84" t="b">
        <v>0</v>
      </c>
      <c r="L276" s="84" t="b">
        <v>0</v>
      </c>
    </row>
    <row r="277" spans="1:12" ht="15">
      <c r="A277" s="84" t="s">
        <v>2579</v>
      </c>
      <c r="B277" s="84" t="s">
        <v>2550</v>
      </c>
      <c r="C277" s="84">
        <v>2</v>
      </c>
      <c r="D277" s="123">
        <v>0.0014943006548031042</v>
      </c>
      <c r="E277" s="123">
        <v>2.146988877351374</v>
      </c>
      <c r="F277" s="84" t="s">
        <v>2732</v>
      </c>
      <c r="G277" s="84" t="b">
        <v>0</v>
      </c>
      <c r="H277" s="84" t="b">
        <v>0</v>
      </c>
      <c r="I277" s="84" t="b">
        <v>0</v>
      </c>
      <c r="J277" s="84" t="b">
        <v>0</v>
      </c>
      <c r="K277" s="84" t="b">
        <v>0</v>
      </c>
      <c r="L277" s="84" t="b">
        <v>0</v>
      </c>
    </row>
    <row r="278" spans="1:12" ht="15">
      <c r="A278" s="84" t="s">
        <v>2196</v>
      </c>
      <c r="B278" s="84" t="s">
        <v>2197</v>
      </c>
      <c r="C278" s="84">
        <v>2</v>
      </c>
      <c r="D278" s="123">
        <v>0.0014943006548031042</v>
      </c>
      <c r="E278" s="123">
        <v>2.8002013911267176</v>
      </c>
      <c r="F278" s="84" t="s">
        <v>2732</v>
      </c>
      <c r="G278" s="84" t="b">
        <v>0</v>
      </c>
      <c r="H278" s="84" t="b">
        <v>0</v>
      </c>
      <c r="I278" s="84" t="b">
        <v>0</v>
      </c>
      <c r="J278" s="84" t="b">
        <v>0</v>
      </c>
      <c r="K278" s="84" t="b">
        <v>0</v>
      </c>
      <c r="L278" s="84" t="b">
        <v>0</v>
      </c>
    </row>
    <row r="279" spans="1:12" ht="15">
      <c r="A279" s="84" t="s">
        <v>2197</v>
      </c>
      <c r="B279" s="84" t="s">
        <v>2195</v>
      </c>
      <c r="C279" s="84">
        <v>2</v>
      </c>
      <c r="D279" s="123">
        <v>0.0014943006548031042</v>
      </c>
      <c r="E279" s="123">
        <v>2.499171395462737</v>
      </c>
      <c r="F279" s="84" t="s">
        <v>2732</v>
      </c>
      <c r="G279" s="84" t="b">
        <v>0</v>
      </c>
      <c r="H279" s="84" t="b">
        <v>0</v>
      </c>
      <c r="I279" s="84" t="b">
        <v>0</v>
      </c>
      <c r="J279" s="84" t="b">
        <v>0</v>
      </c>
      <c r="K279" s="84" t="b">
        <v>0</v>
      </c>
      <c r="L279" s="84" t="b">
        <v>0</v>
      </c>
    </row>
    <row r="280" spans="1:12" ht="15">
      <c r="A280" s="84" t="s">
        <v>2195</v>
      </c>
      <c r="B280" s="84" t="s">
        <v>2198</v>
      </c>
      <c r="C280" s="84">
        <v>2</v>
      </c>
      <c r="D280" s="123">
        <v>0.0014943006548031042</v>
      </c>
      <c r="E280" s="123">
        <v>2.9251401277350175</v>
      </c>
      <c r="F280" s="84" t="s">
        <v>2732</v>
      </c>
      <c r="G280" s="84" t="b">
        <v>0</v>
      </c>
      <c r="H280" s="84" t="b">
        <v>0</v>
      </c>
      <c r="I280" s="84" t="b">
        <v>0</v>
      </c>
      <c r="J280" s="84" t="b">
        <v>0</v>
      </c>
      <c r="K280" s="84" t="b">
        <v>0</v>
      </c>
      <c r="L280" s="84" t="b">
        <v>0</v>
      </c>
    </row>
    <row r="281" spans="1:12" ht="15">
      <c r="A281" s="84" t="s">
        <v>2198</v>
      </c>
      <c r="B281" s="84" t="s">
        <v>2172</v>
      </c>
      <c r="C281" s="84">
        <v>2</v>
      </c>
      <c r="D281" s="123">
        <v>0.0014943006548031042</v>
      </c>
      <c r="E281" s="123">
        <v>1.2623822960534437</v>
      </c>
      <c r="F281" s="84" t="s">
        <v>2732</v>
      </c>
      <c r="G281" s="84" t="b">
        <v>0</v>
      </c>
      <c r="H281" s="84" t="b">
        <v>0</v>
      </c>
      <c r="I281" s="84" t="b">
        <v>0</v>
      </c>
      <c r="J281" s="84" t="b">
        <v>0</v>
      </c>
      <c r="K281" s="84" t="b">
        <v>0</v>
      </c>
      <c r="L281" s="84" t="b">
        <v>0</v>
      </c>
    </row>
    <row r="282" spans="1:12" ht="15">
      <c r="A282" s="84" t="s">
        <v>2172</v>
      </c>
      <c r="B282" s="84" t="s">
        <v>2199</v>
      </c>
      <c r="C282" s="84">
        <v>2</v>
      </c>
      <c r="D282" s="123">
        <v>0.0014943006548031042</v>
      </c>
      <c r="E282" s="123">
        <v>1.3123562710152823</v>
      </c>
      <c r="F282" s="84" t="s">
        <v>2732</v>
      </c>
      <c r="G282" s="84" t="b">
        <v>0</v>
      </c>
      <c r="H282" s="84" t="b">
        <v>0</v>
      </c>
      <c r="I282" s="84" t="b">
        <v>0</v>
      </c>
      <c r="J282" s="84" t="b">
        <v>0</v>
      </c>
      <c r="K282" s="84" t="b">
        <v>0</v>
      </c>
      <c r="L282" s="84" t="b">
        <v>0</v>
      </c>
    </row>
    <row r="283" spans="1:12" ht="15">
      <c r="A283" s="84" t="s">
        <v>2199</v>
      </c>
      <c r="B283" s="84" t="s">
        <v>2190</v>
      </c>
      <c r="C283" s="84">
        <v>2</v>
      </c>
      <c r="D283" s="123">
        <v>0.0014943006548031042</v>
      </c>
      <c r="E283" s="123">
        <v>1.9708976182956928</v>
      </c>
      <c r="F283" s="84" t="s">
        <v>2732</v>
      </c>
      <c r="G283" s="84" t="b">
        <v>0</v>
      </c>
      <c r="H283" s="84" t="b">
        <v>0</v>
      </c>
      <c r="I283" s="84" t="b">
        <v>0</v>
      </c>
      <c r="J283" s="84" t="b">
        <v>0</v>
      </c>
      <c r="K283" s="84" t="b">
        <v>0</v>
      </c>
      <c r="L283" s="84" t="b">
        <v>0</v>
      </c>
    </row>
    <row r="284" spans="1:12" ht="15">
      <c r="A284" s="84" t="s">
        <v>2691</v>
      </c>
      <c r="B284" s="84" t="s">
        <v>2692</v>
      </c>
      <c r="C284" s="84">
        <v>2</v>
      </c>
      <c r="D284" s="123">
        <v>0.0014943006548031042</v>
      </c>
      <c r="E284" s="123">
        <v>3.101231386790699</v>
      </c>
      <c r="F284" s="84" t="s">
        <v>2732</v>
      </c>
      <c r="G284" s="84" t="b">
        <v>0</v>
      </c>
      <c r="H284" s="84" t="b">
        <v>0</v>
      </c>
      <c r="I284" s="84" t="b">
        <v>0</v>
      </c>
      <c r="J284" s="84" t="b">
        <v>1</v>
      </c>
      <c r="K284" s="84" t="b">
        <v>0</v>
      </c>
      <c r="L284" s="84" t="b">
        <v>0</v>
      </c>
    </row>
    <row r="285" spans="1:12" ht="15">
      <c r="A285" s="84" t="s">
        <v>2692</v>
      </c>
      <c r="B285" s="84" t="s">
        <v>2693</v>
      </c>
      <c r="C285" s="84">
        <v>2</v>
      </c>
      <c r="D285" s="123">
        <v>0.0014943006548031042</v>
      </c>
      <c r="E285" s="123">
        <v>3.101231386790699</v>
      </c>
      <c r="F285" s="84" t="s">
        <v>2732</v>
      </c>
      <c r="G285" s="84" t="b">
        <v>1</v>
      </c>
      <c r="H285" s="84" t="b">
        <v>0</v>
      </c>
      <c r="I285" s="84" t="b">
        <v>0</v>
      </c>
      <c r="J285" s="84" t="b">
        <v>0</v>
      </c>
      <c r="K285" s="84" t="b">
        <v>0</v>
      </c>
      <c r="L285" s="84" t="b">
        <v>0</v>
      </c>
    </row>
    <row r="286" spans="1:12" ht="15">
      <c r="A286" s="84" t="s">
        <v>2693</v>
      </c>
      <c r="B286" s="84" t="s">
        <v>2694</v>
      </c>
      <c r="C286" s="84">
        <v>2</v>
      </c>
      <c r="D286" s="123">
        <v>0.0014943006548031042</v>
      </c>
      <c r="E286" s="123">
        <v>3.101231386790699</v>
      </c>
      <c r="F286" s="84" t="s">
        <v>2732</v>
      </c>
      <c r="G286" s="84" t="b">
        <v>0</v>
      </c>
      <c r="H286" s="84" t="b">
        <v>0</v>
      </c>
      <c r="I286" s="84" t="b">
        <v>0</v>
      </c>
      <c r="J286" s="84" t="b">
        <v>0</v>
      </c>
      <c r="K286" s="84" t="b">
        <v>0</v>
      </c>
      <c r="L286" s="84" t="b">
        <v>0</v>
      </c>
    </row>
    <row r="287" spans="1:12" ht="15">
      <c r="A287" s="84" t="s">
        <v>2694</v>
      </c>
      <c r="B287" s="84" t="s">
        <v>2695</v>
      </c>
      <c r="C287" s="84">
        <v>2</v>
      </c>
      <c r="D287" s="123">
        <v>0.0014943006548031042</v>
      </c>
      <c r="E287" s="123">
        <v>3.101231386790699</v>
      </c>
      <c r="F287" s="84" t="s">
        <v>2732</v>
      </c>
      <c r="G287" s="84" t="b">
        <v>0</v>
      </c>
      <c r="H287" s="84" t="b">
        <v>0</v>
      </c>
      <c r="I287" s="84" t="b">
        <v>0</v>
      </c>
      <c r="J287" s="84" t="b">
        <v>1</v>
      </c>
      <c r="K287" s="84" t="b">
        <v>0</v>
      </c>
      <c r="L287" s="84" t="b">
        <v>0</v>
      </c>
    </row>
    <row r="288" spans="1:12" ht="15">
      <c r="A288" s="84" t="s">
        <v>2695</v>
      </c>
      <c r="B288" s="84" t="s">
        <v>312</v>
      </c>
      <c r="C288" s="84">
        <v>2</v>
      </c>
      <c r="D288" s="123">
        <v>0.0014943006548031042</v>
      </c>
      <c r="E288" s="123">
        <v>1.9251401277350177</v>
      </c>
      <c r="F288" s="84" t="s">
        <v>2732</v>
      </c>
      <c r="G288" s="84" t="b">
        <v>1</v>
      </c>
      <c r="H288" s="84" t="b">
        <v>0</v>
      </c>
      <c r="I288" s="84" t="b">
        <v>0</v>
      </c>
      <c r="J288" s="84" t="b">
        <v>0</v>
      </c>
      <c r="K288" s="84" t="b">
        <v>0</v>
      </c>
      <c r="L288" s="84" t="b">
        <v>0</v>
      </c>
    </row>
    <row r="289" spans="1:12" ht="15">
      <c r="A289" s="84" t="s">
        <v>312</v>
      </c>
      <c r="B289" s="84" t="s">
        <v>2696</v>
      </c>
      <c r="C289" s="84">
        <v>2</v>
      </c>
      <c r="D289" s="123">
        <v>0.0014943006548031042</v>
      </c>
      <c r="E289" s="123">
        <v>1.5449288860234116</v>
      </c>
      <c r="F289" s="84" t="s">
        <v>2732</v>
      </c>
      <c r="G289" s="84" t="b">
        <v>0</v>
      </c>
      <c r="H289" s="84" t="b">
        <v>0</v>
      </c>
      <c r="I289" s="84" t="b">
        <v>0</v>
      </c>
      <c r="J289" s="84" t="b">
        <v>0</v>
      </c>
      <c r="K289" s="84" t="b">
        <v>0</v>
      </c>
      <c r="L289" s="84" t="b">
        <v>0</v>
      </c>
    </row>
    <row r="290" spans="1:12" ht="15">
      <c r="A290" s="84" t="s">
        <v>2696</v>
      </c>
      <c r="B290" s="84" t="s">
        <v>2553</v>
      </c>
      <c r="C290" s="84">
        <v>2</v>
      </c>
      <c r="D290" s="123">
        <v>0.0014943006548031042</v>
      </c>
      <c r="E290" s="123">
        <v>2.5571633424404236</v>
      </c>
      <c r="F290" s="84" t="s">
        <v>2732</v>
      </c>
      <c r="G290" s="84" t="b">
        <v>0</v>
      </c>
      <c r="H290" s="84" t="b">
        <v>0</v>
      </c>
      <c r="I290" s="84" t="b">
        <v>0</v>
      </c>
      <c r="J290" s="84" t="b">
        <v>0</v>
      </c>
      <c r="K290" s="84" t="b">
        <v>0</v>
      </c>
      <c r="L290" s="84" t="b">
        <v>0</v>
      </c>
    </row>
    <row r="291" spans="1:12" ht="15">
      <c r="A291" s="84" t="s">
        <v>2523</v>
      </c>
      <c r="B291" s="84" t="s">
        <v>2697</v>
      </c>
      <c r="C291" s="84">
        <v>2</v>
      </c>
      <c r="D291" s="123">
        <v>0.0014943006548031042</v>
      </c>
      <c r="E291" s="123">
        <v>2.1718124610764065</v>
      </c>
      <c r="F291" s="84" t="s">
        <v>2732</v>
      </c>
      <c r="G291" s="84" t="b">
        <v>0</v>
      </c>
      <c r="H291" s="84" t="b">
        <v>0</v>
      </c>
      <c r="I291" s="84" t="b">
        <v>0</v>
      </c>
      <c r="J291" s="84" t="b">
        <v>0</v>
      </c>
      <c r="K291" s="84" t="b">
        <v>0</v>
      </c>
      <c r="L291" s="84" t="b">
        <v>0</v>
      </c>
    </row>
    <row r="292" spans="1:12" ht="15">
      <c r="A292" s="84" t="s">
        <v>2649</v>
      </c>
      <c r="B292" s="84" t="s">
        <v>2186</v>
      </c>
      <c r="C292" s="84">
        <v>2</v>
      </c>
      <c r="D292" s="123">
        <v>0.0014943006548031042</v>
      </c>
      <c r="E292" s="123">
        <v>1.6821020790487233</v>
      </c>
      <c r="F292" s="84" t="s">
        <v>2732</v>
      </c>
      <c r="G292" s="84" t="b">
        <v>1</v>
      </c>
      <c r="H292" s="84" t="b">
        <v>0</v>
      </c>
      <c r="I292" s="84" t="b">
        <v>0</v>
      </c>
      <c r="J292" s="84" t="b">
        <v>0</v>
      </c>
      <c r="K292" s="84" t="b">
        <v>0</v>
      </c>
      <c r="L292" s="84" t="b">
        <v>0</v>
      </c>
    </row>
    <row r="293" spans="1:12" ht="15">
      <c r="A293" s="84" t="s">
        <v>2186</v>
      </c>
      <c r="B293" s="84" t="s">
        <v>333</v>
      </c>
      <c r="C293" s="84">
        <v>2</v>
      </c>
      <c r="D293" s="123">
        <v>0.0014943006548031042</v>
      </c>
      <c r="E293" s="123">
        <v>1.8459588816873929</v>
      </c>
      <c r="F293" s="84" t="s">
        <v>2732</v>
      </c>
      <c r="G293" s="84" t="b">
        <v>0</v>
      </c>
      <c r="H293" s="84" t="b">
        <v>0</v>
      </c>
      <c r="I293" s="84" t="b">
        <v>0</v>
      </c>
      <c r="J293" s="84" t="b">
        <v>0</v>
      </c>
      <c r="K293" s="84" t="b">
        <v>0</v>
      </c>
      <c r="L293" s="84" t="b">
        <v>0</v>
      </c>
    </row>
    <row r="294" spans="1:12" ht="15">
      <c r="A294" s="84" t="s">
        <v>333</v>
      </c>
      <c r="B294" s="84" t="s">
        <v>2650</v>
      </c>
      <c r="C294" s="84">
        <v>2</v>
      </c>
      <c r="D294" s="123">
        <v>0.0014943006548031042</v>
      </c>
      <c r="E294" s="123">
        <v>1.5018942537982098</v>
      </c>
      <c r="F294" s="84" t="s">
        <v>2732</v>
      </c>
      <c r="G294" s="84" t="b">
        <v>0</v>
      </c>
      <c r="H294" s="84" t="b">
        <v>0</v>
      </c>
      <c r="I294" s="84" t="b">
        <v>0</v>
      </c>
      <c r="J294" s="84" t="b">
        <v>0</v>
      </c>
      <c r="K294" s="84" t="b">
        <v>0</v>
      </c>
      <c r="L294" s="84" t="b">
        <v>0</v>
      </c>
    </row>
    <row r="295" spans="1:12" ht="15">
      <c r="A295" s="84" t="s">
        <v>2650</v>
      </c>
      <c r="B295" s="84" t="s">
        <v>2187</v>
      </c>
      <c r="C295" s="84">
        <v>2</v>
      </c>
      <c r="D295" s="123">
        <v>0.0014943006548031042</v>
      </c>
      <c r="E295" s="123">
        <v>1.8644422873814062</v>
      </c>
      <c r="F295" s="84" t="s">
        <v>2732</v>
      </c>
      <c r="G295" s="84" t="b">
        <v>0</v>
      </c>
      <c r="H295" s="84" t="b">
        <v>0</v>
      </c>
      <c r="I295" s="84" t="b">
        <v>0</v>
      </c>
      <c r="J295" s="84" t="b">
        <v>0</v>
      </c>
      <c r="K295" s="84" t="b">
        <v>0</v>
      </c>
      <c r="L295" s="84" t="b">
        <v>0</v>
      </c>
    </row>
    <row r="296" spans="1:12" ht="15">
      <c r="A296" s="84" t="s">
        <v>2190</v>
      </c>
      <c r="B296" s="84" t="s">
        <v>2699</v>
      </c>
      <c r="C296" s="84">
        <v>2</v>
      </c>
      <c r="D296" s="123">
        <v>0.0014943006548031042</v>
      </c>
      <c r="E296" s="123">
        <v>1.9872880344838622</v>
      </c>
      <c r="F296" s="84" t="s">
        <v>2732</v>
      </c>
      <c r="G296" s="84" t="b">
        <v>0</v>
      </c>
      <c r="H296" s="84" t="b">
        <v>0</v>
      </c>
      <c r="I296" s="84" t="b">
        <v>0</v>
      </c>
      <c r="J296" s="84" t="b">
        <v>0</v>
      </c>
      <c r="K296" s="84" t="b">
        <v>0</v>
      </c>
      <c r="L296" s="84" t="b">
        <v>0</v>
      </c>
    </row>
    <row r="297" spans="1:12" ht="15">
      <c r="A297" s="84" t="s">
        <v>2699</v>
      </c>
      <c r="B297" s="84" t="s">
        <v>512</v>
      </c>
      <c r="C297" s="84">
        <v>2</v>
      </c>
      <c r="D297" s="123">
        <v>0.0014943006548031042</v>
      </c>
      <c r="E297" s="123">
        <v>2.8002013911267176</v>
      </c>
      <c r="F297" s="84" t="s">
        <v>2732</v>
      </c>
      <c r="G297" s="84" t="b">
        <v>0</v>
      </c>
      <c r="H297" s="84" t="b">
        <v>0</v>
      </c>
      <c r="I297" s="84" t="b">
        <v>0</v>
      </c>
      <c r="J297" s="84" t="b">
        <v>0</v>
      </c>
      <c r="K297" s="84" t="b">
        <v>0</v>
      </c>
      <c r="L297" s="84" t="b">
        <v>0</v>
      </c>
    </row>
    <row r="298" spans="1:12" ht="15">
      <c r="A298" s="84" t="s">
        <v>512</v>
      </c>
      <c r="B298" s="84" t="s">
        <v>2529</v>
      </c>
      <c r="C298" s="84">
        <v>2</v>
      </c>
      <c r="D298" s="123">
        <v>0.0014943006548031042</v>
      </c>
      <c r="E298" s="123">
        <v>1.8581933381044047</v>
      </c>
      <c r="F298" s="84" t="s">
        <v>2732</v>
      </c>
      <c r="G298" s="84" t="b">
        <v>0</v>
      </c>
      <c r="H298" s="84" t="b">
        <v>0</v>
      </c>
      <c r="I298" s="84" t="b">
        <v>0</v>
      </c>
      <c r="J298" s="84" t="b">
        <v>0</v>
      </c>
      <c r="K298" s="84" t="b">
        <v>0</v>
      </c>
      <c r="L298" s="84" t="b">
        <v>0</v>
      </c>
    </row>
    <row r="299" spans="1:12" ht="15">
      <c r="A299" s="84" t="s">
        <v>2521</v>
      </c>
      <c r="B299" s="84" t="s">
        <v>2603</v>
      </c>
      <c r="C299" s="84">
        <v>2</v>
      </c>
      <c r="D299" s="123">
        <v>0.0014943006548031042</v>
      </c>
      <c r="E299" s="123">
        <v>1.8002013911267178</v>
      </c>
      <c r="F299" s="84" t="s">
        <v>2732</v>
      </c>
      <c r="G299" s="84" t="b">
        <v>0</v>
      </c>
      <c r="H299" s="84" t="b">
        <v>0</v>
      </c>
      <c r="I299" s="84" t="b">
        <v>0</v>
      </c>
      <c r="J299" s="84" t="b">
        <v>0</v>
      </c>
      <c r="K299" s="84" t="b">
        <v>0</v>
      </c>
      <c r="L299" s="84" t="b">
        <v>0</v>
      </c>
    </row>
    <row r="300" spans="1:12" ht="15">
      <c r="A300" s="84" t="s">
        <v>2536</v>
      </c>
      <c r="B300" s="84" t="s">
        <v>2700</v>
      </c>
      <c r="C300" s="84">
        <v>2</v>
      </c>
      <c r="D300" s="123">
        <v>0.0014943006548031042</v>
      </c>
      <c r="E300" s="123">
        <v>2.288318030147843</v>
      </c>
      <c r="F300" s="84" t="s">
        <v>2732</v>
      </c>
      <c r="G300" s="84" t="b">
        <v>0</v>
      </c>
      <c r="H300" s="84" t="b">
        <v>0</v>
      </c>
      <c r="I300" s="84" t="b">
        <v>0</v>
      </c>
      <c r="J300" s="84" t="b">
        <v>0</v>
      </c>
      <c r="K300" s="84" t="b">
        <v>0</v>
      </c>
      <c r="L300" s="84" t="b">
        <v>0</v>
      </c>
    </row>
    <row r="301" spans="1:12" ht="15">
      <c r="A301" s="84" t="s">
        <v>2700</v>
      </c>
      <c r="B301" s="84" t="s">
        <v>2141</v>
      </c>
      <c r="C301" s="84">
        <v>2</v>
      </c>
      <c r="D301" s="123">
        <v>0.0014943006548031042</v>
      </c>
      <c r="E301" s="123">
        <v>2.226170123398999</v>
      </c>
      <c r="F301" s="84" t="s">
        <v>2732</v>
      </c>
      <c r="G301" s="84" t="b">
        <v>0</v>
      </c>
      <c r="H301" s="84" t="b">
        <v>0</v>
      </c>
      <c r="I301" s="84" t="b">
        <v>0</v>
      </c>
      <c r="J301" s="84" t="b">
        <v>0</v>
      </c>
      <c r="K301" s="84" t="b">
        <v>0</v>
      </c>
      <c r="L301" s="84" t="b">
        <v>0</v>
      </c>
    </row>
    <row r="302" spans="1:12" ht="15">
      <c r="A302" s="84" t="s">
        <v>2533</v>
      </c>
      <c r="B302" s="84" t="s">
        <v>2530</v>
      </c>
      <c r="C302" s="84">
        <v>2</v>
      </c>
      <c r="D302" s="123">
        <v>0.0014943006548031042</v>
      </c>
      <c r="E302" s="123">
        <v>1.4432199901335867</v>
      </c>
      <c r="F302" s="84" t="s">
        <v>2732</v>
      </c>
      <c r="G302" s="84" t="b">
        <v>0</v>
      </c>
      <c r="H302" s="84" t="b">
        <v>0</v>
      </c>
      <c r="I302" s="84" t="b">
        <v>0</v>
      </c>
      <c r="J302" s="84" t="b">
        <v>0</v>
      </c>
      <c r="K302" s="84" t="b">
        <v>0</v>
      </c>
      <c r="L302" s="84" t="b">
        <v>0</v>
      </c>
    </row>
    <row r="303" spans="1:12" ht="15">
      <c r="A303" s="84" t="s">
        <v>2172</v>
      </c>
      <c r="B303" s="84" t="s">
        <v>2200</v>
      </c>
      <c r="C303" s="84">
        <v>2</v>
      </c>
      <c r="D303" s="123">
        <v>0.0014943006548031042</v>
      </c>
      <c r="E303" s="123">
        <v>1.3123562710152823</v>
      </c>
      <c r="F303" s="84" t="s">
        <v>2732</v>
      </c>
      <c r="G303" s="84" t="b">
        <v>0</v>
      </c>
      <c r="H303" s="84" t="b">
        <v>0</v>
      </c>
      <c r="I303" s="84" t="b">
        <v>0</v>
      </c>
      <c r="J303" s="84" t="b">
        <v>0</v>
      </c>
      <c r="K303" s="84" t="b">
        <v>0</v>
      </c>
      <c r="L303" s="84" t="b">
        <v>0</v>
      </c>
    </row>
    <row r="304" spans="1:12" ht="15">
      <c r="A304" s="84" t="s">
        <v>2182</v>
      </c>
      <c r="B304" s="84" t="s">
        <v>2529</v>
      </c>
      <c r="C304" s="84">
        <v>2</v>
      </c>
      <c r="D304" s="123">
        <v>0.0014943006548031042</v>
      </c>
      <c r="E304" s="123">
        <v>0.8247695826174548</v>
      </c>
      <c r="F304" s="84" t="s">
        <v>2732</v>
      </c>
      <c r="G304" s="84" t="b">
        <v>0</v>
      </c>
      <c r="H304" s="84" t="b">
        <v>0</v>
      </c>
      <c r="I304" s="84" t="b">
        <v>0</v>
      </c>
      <c r="J304" s="84" t="b">
        <v>0</v>
      </c>
      <c r="K304" s="84" t="b">
        <v>0</v>
      </c>
      <c r="L304" s="84" t="b">
        <v>0</v>
      </c>
    </row>
    <row r="305" spans="1:12" ht="15">
      <c r="A305" s="84" t="s">
        <v>2521</v>
      </c>
      <c r="B305" s="84" t="s">
        <v>2594</v>
      </c>
      <c r="C305" s="84">
        <v>2</v>
      </c>
      <c r="D305" s="123">
        <v>0.0014943006548031042</v>
      </c>
      <c r="E305" s="123">
        <v>1.7032913781186614</v>
      </c>
      <c r="F305" s="84" t="s">
        <v>2732</v>
      </c>
      <c r="G305" s="84" t="b">
        <v>0</v>
      </c>
      <c r="H305" s="84" t="b">
        <v>0</v>
      </c>
      <c r="I305" s="84" t="b">
        <v>0</v>
      </c>
      <c r="J305" s="84" t="b">
        <v>0</v>
      </c>
      <c r="K305" s="84" t="b">
        <v>0</v>
      </c>
      <c r="L305" s="84" t="b">
        <v>0</v>
      </c>
    </row>
    <row r="306" spans="1:12" ht="15">
      <c r="A306" s="84" t="s">
        <v>2594</v>
      </c>
      <c r="B306" s="84" t="s">
        <v>2651</v>
      </c>
      <c r="C306" s="84">
        <v>2</v>
      </c>
      <c r="D306" s="123">
        <v>0.0014943006548031042</v>
      </c>
      <c r="E306" s="123">
        <v>2.6241101320710367</v>
      </c>
      <c r="F306" s="84" t="s">
        <v>2732</v>
      </c>
      <c r="G306" s="84" t="b">
        <v>0</v>
      </c>
      <c r="H306" s="84" t="b">
        <v>0</v>
      </c>
      <c r="I306" s="84" t="b">
        <v>0</v>
      </c>
      <c r="J306" s="84" t="b">
        <v>0</v>
      </c>
      <c r="K306" s="84" t="b">
        <v>0</v>
      </c>
      <c r="L306" s="84" t="b">
        <v>0</v>
      </c>
    </row>
    <row r="307" spans="1:12" ht="15">
      <c r="A307" s="84" t="s">
        <v>2585</v>
      </c>
      <c r="B307" s="84" t="s">
        <v>2187</v>
      </c>
      <c r="C307" s="84">
        <v>2</v>
      </c>
      <c r="D307" s="123">
        <v>0.0014943006548031042</v>
      </c>
      <c r="E307" s="123">
        <v>1.6425935377650498</v>
      </c>
      <c r="F307" s="84" t="s">
        <v>2732</v>
      </c>
      <c r="G307" s="84" t="b">
        <v>0</v>
      </c>
      <c r="H307" s="84" t="b">
        <v>0</v>
      </c>
      <c r="I307" s="84" t="b">
        <v>0</v>
      </c>
      <c r="J307" s="84" t="b">
        <v>0</v>
      </c>
      <c r="K307" s="84" t="b">
        <v>0</v>
      </c>
      <c r="L307" s="84" t="b">
        <v>0</v>
      </c>
    </row>
    <row r="308" spans="1:12" ht="15">
      <c r="A308" s="84" t="s">
        <v>2187</v>
      </c>
      <c r="B308" s="84" t="s">
        <v>2146</v>
      </c>
      <c r="C308" s="84">
        <v>2</v>
      </c>
      <c r="D308" s="123">
        <v>0.0014943006548031042</v>
      </c>
      <c r="E308" s="123">
        <v>1.31947601213823</v>
      </c>
      <c r="F308" s="84" t="s">
        <v>2732</v>
      </c>
      <c r="G308" s="84" t="b">
        <v>0</v>
      </c>
      <c r="H308" s="84" t="b">
        <v>0</v>
      </c>
      <c r="I308" s="84" t="b">
        <v>0</v>
      </c>
      <c r="J308" s="84" t="b">
        <v>1</v>
      </c>
      <c r="K308" s="84" t="b">
        <v>0</v>
      </c>
      <c r="L308" s="84" t="b">
        <v>0</v>
      </c>
    </row>
    <row r="309" spans="1:12" ht="15">
      <c r="A309" s="84" t="s">
        <v>2184</v>
      </c>
      <c r="B309" s="84" t="s">
        <v>2625</v>
      </c>
      <c r="C309" s="84">
        <v>2</v>
      </c>
      <c r="D309" s="123">
        <v>0.0014943006548031042</v>
      </c>
      <c r="E309" s="123">
        <v>1.4884475300709634</v>
      </c>
      <c r="F309" s="84" t="s">
        <v>2732</v>
      </c>
      <c r="G309" s="84" t="b">
        <v>0</v>
      </c>
      <c r="H309" s="84" t="b">
        <v>0</v>
      </c>
      <c r="I309" s="84" t="b">
        <v>0</v>
      </c>
      <c r="J309" s="84" t="b">
        <v>0</v>
      </c>
      <c r="K309" s="84" t="b">
        <v>0</v>
      </c>
      <c r="L309" s="84" t="b">
        <v>0</v>
      </c>
    </row>
    <row r="310" spans="1:12" ht="15">
      <c r="A310" s="84" t="s">
        <v>2625</v>
      </c>
      <c r="B310" s="84" t="s">
        <v>2544</v>
      </c>
      <c r="C310" s="84">
        <v>2</v>
      </c>
      <c r="D310" s="123">
        <v>0.0014943006548031042</v>
      </c>
      <c r="E310" s="123">
        <v>2.101231386790699</v>
      </c>
      <c r="F310" s="84" t="s">
        <v>2732</v>
      </c>
      <c r="G310" s="84" t="b">
        <v>0</v>
      </c>
      <c r="H310" s="84" t="b">
        <v>0</v>
      </c>
      <c r="I310" s="84" t="b">
        <v>0</v>
      </c>
      <c r="J310" s="84" t="b">
        <v>0</v>
      </c>
      <c r="K310" s="84" t="b">
        <v>0</v>
      </c>
      <c r="L310" s="84" t="b">
        <v>0</v>
      </c>
    </row>
    <row r="311" spans="1:12" ht="15">
      <c r="A311" s="84" t="s">
        <v>2544</v>
      </c>
      <c r="B311" s="84" t="s">
        <v>2654</v>
      </c>
      <c r="C311" s="84">
        <v>2</v>
      </c>
      <c r="D311" s="123">
        <v>0.0014943006548031042</v>
      </c>
      <c r="E311" s="123">
        <v>2.184777438240774</v>
      </c>
      <c r="F311" s="84" t="s">
        <v>2732</v>
      </c>
      <c r="G311" s="84" t="b">
        <v>0</v>
      </c>
      <c r="H311" s="84" t="b">
        <v>0</v>
      </c>
      <c r="I311" s="84" t="b">
        <v>0</v>
      </c>
      <c r="J311" s="84" t="b">
        <v>0</v>
      </c>
      <c r="K311" s="84" t="b">
        <v>0</v>
      </c>
      <c r="L311" s="84" t="b">
        <v>0</v>
      </c>
    </row>
    <row r="312" spans="1:12" ht="15">
      <c r="A312" s="84" t="s">
        <v>2654</v>
      </c>
      <c r="B312" s="84" t="s">
        <v>2701</v>
      </c>
      <c r="C312" s="84">
        <v>2</v>
      </c>
      <c r="D312" s="123">
        <v>0.0014943006548031042</v>
      </c>
      <c r="E312" s="123">
        <v>2.9251401277350175</v>
      </c>
      <c r="F312" s="84" t="s">
        <v>2732</v>
      </c>
      <c r="G312" s="84" t="b">
        <v>0</v>
      </c>
      <c r="H312" s="84" t="b">
        <v>0</v>
      </c>
      <c r="I312" s="84" t="b">
        <v>0</v>
      </c>
      <c r="J312" s="84" t="b">
        <v>0</v>
      </c>
      <c r="K312" s="84" t="b">
        <v>0</v>
      </c>
      <c r="L312" s="84" t="b">
        <v>0</v>
      </c>
    </row>
    <row r="313" spans="1:12" ht="15">
      <c r="A313" s="84" t="s">
        <v>2701</v>
      </c>
      <c r="B313" s="84" t="s">
        <v>2702</v>
      </c>
      <c r="C313" s="84">
        <v>2</v>
      </c>
      <c r="D313" s="123">
        <v>0.0014943006548031042</v>
      </c>
      <c r="E313" s="123">
        <v>3.101231386790699</v>
      </c>
      <c r="F313" s="84" t="s">
        <v>2732</v>
      </c>
      <c r="G313" s="84" t="b">
        <v>0</v>
      </c>
      <c r="H313" s="84" t="b">
        <v>0</v>
      </c>
      <c r="I313" s="84" t="b">
        <v>0</v>
      </c>
      <c r="J313" s="84" t="b">
        <v>0</v>
      </c>
      <c r="K313" s="84" t="b">
        <v>0</v>
      </c>
      <c r="L313" s="84" t="b">
        <v>0</v>
      </c>
    </row>
    <row r="314" spans="1:12" ht="15">
      <c r="A314" s="84" t="s">
        <v>2702</v>
      </c>
      <c r="B314" s="84" t="s">
        <v>2655</v>
      </c>
      <c r="C314" s="84">
        <v>2</v>
      </c>
      <c r="D314" s="123">
        <v>0.0014943006548031042</v>
      </c>
      <c r="E314" s="123">
        <v>2.9251401277350175</v>
      </c>
      <c r="F314" s="84" t="s">
        <v>2732</v>
      </c>
      <c r="G314" s="84" t="b">
        <v>0</v>
      </c>
      <c r="H314" s="84" t="b">
        <v>0</v>
      </c>
      <c r="I314" s="84" t="b">
        <v>0</v>
      </c>
      <c r="J314" s="84" t="b">
        <v>0</v>
      </c>
      <c r="K314" s="84" t="b">
        <v>0</v>
      </c>
      <c r="L314" s="84" t="b">
        <v>0</v>
      </c>
    </row>
    <row r="315" spans="1:12" ht="15">
      <c r="A315" s="84" t="s">
        <v>311</v>
      </c>
      <c r="B315" s="84" t="s">
        <v>2524</v>
      </c>
      <c r="C315" s="84">
        <v>2</v>
      </c>
      <c r="D315" s="123">
        <v>0.0014943006548031042</v>
      </c>
      <c r="E315" s="123">
        <v>1.2816874512488303</v>
      </c>
      <c r="F315" s="84" t="s">
        <v>2732</v>
      </c>
      <c r="G315" s="84" t="b">
        <v>0</v>
      </c>
      <c r="H315" s="84" t="b">
        <v>0</v>
      </c>
      <c r="I315" s="84" t="b">
        <v>0</v>
      </c>
      <c r="J315" s="84" t="b">
        <v>1</v>
      </c>
      <c r="K315" s="84" t="b">
        <v>0</v>
      </c>
      <c r="L315" s="84" t="b">
        <v>0</v>
      </c>
    </row>
    <row r="316" spans="1:12" ht="15">
      <c r="A316" s="84" t="s">
        <v>2703</v>
      </c>
      <c r="B316" s="84" t="s">
        <v>2172</v>
      </c>
      <c r="C316" s="84">
        <v>2</v>
      </c>
      <c r="D316" s="123">
        <v>0.0014943006548031042</v>
      </c>
      <c r="E316" s="123">
        <v>1.2623822960534437</v>
      </c>
      <c r="F316" s="84" t="s">
        <v>2732</v>
      </c>
      <c r="G316" s="84" t="b">
        <v>0</v>
      </c>
      <c r="H316" s="84" t="b">
        <v>0</v>
      </c>
      <c r="I316" s="84" t="b">
        <v>0</v>
      </c>
      <c r="J316" s="84" t="b">
        <v>0</v>
      </c>
      <c r="K316" s="84" t="b">
        <v>0</v>
      </c>
      <c r="L316" s="84" t="b">
        <v>0</v>
      </c>
    </row>
    <row r="317" spans="1:12" ht="15">
      <c r="A317" s="84" t="s">
        <v>2522</v>
      </c>
      <c r="B317" s="84" t="s">
        <v>2185</v>
      </c>
      <c r="C317" s="84">
        <v>2</v>
      </c>
      <c r="D317" s="123">
        <v>0.0014943006548031042</v>
      </c>
      <c r="E317" s="123">
        <v>0.8495931663424869</v>
      </c>
      <c r="F317" s="84" t="s">
        <v>2732</v>
      </c>
      <c r="G317" s="84" t="b">
        <v>0</v>
      </c>
      <c r="H317" s="84" t="b">
        <v>0</v>
      </c>
      <c r="I317" s="84" t="b">
        <v>0</v>
      </c>
      <c r="J317" s="84" t="b">
        <v>0</v>
      </c>
      <c r="K317" s="84" t="b">
        <v>0</v>
      </c>
      <c r="L317" s="84" t="b">
        <v>0</v>
      </c>
    </row>
    <row r="318" spans="1:12" ht="15">
      <c r="A318" s="84" t="s">
        <v>2536</v>
      </c>
      <c r="B318" s="84" t="s">
        <v>2656</v>
      </c>
      <c r="C318" s="84">
        <v>2</v>
      </c>
      <c r="D318" s="123">
        <v>0.0014943006548031042</v>
      </c>
      <c r="E318" s="123">
        <v>2.1122267710921623</v>
      </c>
      <c r="F318" s="84" t="s">
        <v>2732</v>
      </c>
      <c r="G318" s="84" t="b">
        <v>0</v>
      </c>
      <c r="H318" s="84" t="b">
        <v>0</v>
      </c>
      <c r="I318" s="84" t="b">
        <v>0</v>
      </c>
      <c r="J318" s="84" t="b">
        <v>0</v>
      </c>
      <c r="K318" s="84" t="b">
        <v>0</v>
      </c>
      <c r="L318" s="84" t="b">
        <v>0</v>
      </c>
    </row>
    <row r="319" spans="1:12" ht="15">
      <c r="A319" s="84" t="s">
        <v>2626</v>
      </c>
      <c r="B319" s="84" t="s">
        <v>2657</v>
      </c>
      <c r="C319" s="84">
        <v>2</v>
      </c>
      <c r="D319" s="123">
        <v>0.0014943006548031042</v>
      </c>
      <c r="E319" s="123">
        <v>2.6241101320710367</v>
      </c>
      <c r="F319" s="84" t="s">
        <v>2732</v>
      </c>
      <c r="G319" s="84" t="b">
        <v>0</v>
      </c>
      <c r="H319" s="84" t="b">
        <v>0</v>
      </c>
      <c r="I319" s="84" t="b">
        <v>0</v>
      </c>
      <c r="J319" s="84" t="b">
        <v>0</v>
      </c>
      <c r="K319" s="84" t="b">
        <v>0</v>
      </c>
      <c r="L319" s="84" t="b">
        <v>0</v>
      </c>
    </row>
    <row r="320" spans="1:12" ht="15">
      <c r="A320" s="84" t="s">
        <v>336</v>
      </c>
      <c r="B320" s="84" t="s">
        <v>2592</v>
      </c>
      <c r="C320" s="84">
        <v>2</v>
      </c>
      <c r="D320" s="123">
        <v>0.0014943006548031042</v>
      </c>
      <c r="E320" s="123">
        <v>1.0549313671377298</v>
      </c>
      <c r="F320" s="84" t="s">
        <v>2732</v>
      </c>
      <c r="G320" s="84" t="b">
        <v>0</v>
      </c>
      <c r="H320" s="84" t="b">
        <v>0</v>
      </c>
      <c r="I320" s="84" t="b">
        <v>0</v>
      </c>
      <c r="J320" s="84" t="b">
        <v>0</v>
      </c>
      <c r="K320" s="84" t="b">
        <v>0</v>
      </c>
      <c r="L320" s="84" t="b">
        <v>0</v>
      </c>
    </row>
    <row r="321" spans="1:12" ht="15">
      <c r="A321" s="84" t="s">
        <v>2592</v>
      </c>
      <c r="B321" s="84" t="s">
        <v>2704</v>
      </c>
      <c r="C321" s="84">
        <v>2</v>
      </c>
      <c r="D321" s="123">
        <v>0.0014943006548031042</v>
      </c>
      <c r="E321" s="123">
        <v>2.7032913781186614</v>
      </c>
      <c r="F321" s="84" t="s">
        <v>2732</v>
      </c>
      <c r="G321" s="84" t="b">
        <v>0</v>
      </c>
      <c r="H321" s="84" t="b">
        <v>0</v>
      </c>
      <c r="I321" s="84" t="b">
        <v>0</v>
      </c>
      <c r="J321" s="84" t="b">
        <v>0</v>
      </c>
      <c r="K321" s="84" t="b">
        <v>0</v>
      </c>
      <c r="L321" s="84" t="b">
        <v>0</v>
      </c>
    </row>
    <row r="322" spans="1:12" ht="15">
      <c r="A322" s="84" t="s">
        <v>2704</v>
      </c>
      <c r="B322" s="84" t="s">
        <v>2203</v>
      </c>
      <c r="C322" s="84">
        <v>2</v>
      </c>
      <c r="D322" s="123">
        <v>0.0014943006548031042</v>
      </c>
      <c r="E322" s="123">
        <v>2.40226138245468</v>
      </c>
      <c r="F322" s="84" t="s">
        <v>2732</v>
      </c>
      <c r="G322" s="84" t="b">
        <v>0</v>
      </c>
      <c r="H322" s="84" t="b">
        <v>0</v>
      </c>
      <c r="I322" s="84" t="b">
        <v>0</v>
      </c>
      <c r="J322" s="84" t="b">
        <v>1</v>
      </c>
      <c r="K322" s="84" t="b">
        <v>0</v>
      </c>
      <c r="L322" s="84" t="b">
        <v>0</v>
      </c>
    </row>
    <row r="323" spans="1:12" ht="15">
      <c r="A323" s="84" t="s">
        <v>2184</v>
      </c>
      <c r="B323" s="84" t="s">
        <v>2551</v>
      </c>
      <c r="C323" s="84">
        <v>2</v>
      </c>
      <c r="D323" s="123">
        <v>0.0014943006548031042</v>
      </c>
      <c r="E323" s="123">
        <v>1.136265011959601</v>
      </c>
      <c r="F323" s="84" t="s">
        <v>2732</v>
      </c>
      <c r="G323" s="84" t="b">
        <v>0</v>
      </c>
      <c r="H323" s="84" t="b">
        <v>0</v>
      </c>
      <c r="I323" s="84" t="b">
        <v>0</v>
      </c>
      <c r="J323" s="84" t="b">
        <v>0</v>
      </c>
      <c r="K323" s="84" t="b">
        <v>0</v>
      </c>
      <c r="L323" s="84" t="b">
        <v>0</v>
      </c>
    </row>
    <row r="324" spans="1:12" ht="15">
      <c r="A324" s="84" t="s">
        <v>2551</v>
      </c>
      <c r="B324" s="84" t="s">
        <v>2644</v>
      </c>
      <c r="C324" s="84">
        <v>2</v>
      </c>
      <c r="D324" s="123">
        <v>0.0014943006548031042</v>
      </c>
      <c r="E324" s="123">
        <v>2.271927613959674</v>
      </c>
      <c r="F324" s="84" t="s">
        <v>2732</v>
      </c>
      <c r="G324" s="84" t="b">
        <v>0</v>
      </c>
      <c r="H324" s="84" t="b">
        <v>0</v>
      </c>
      <c r="I324" s="84" t="b">
        <v>0</v>
      </c>
      <c r="J324" s="84" t="b">
        <v>0</v>
      </c>
      <c r="K324" s="84" t="b">
        <v>0</v>
      </c>
      <c r="L324" s="84" t="b">
        <v>0</v>
      </c>
    </row>
    <row r="325" spans="1:12" ht="15">
      <c r="A325" s="84" t="s">
        <v>2525</v>
      </c>
      <c r="B325" s="84" t="s">
        <v>2561</v>
      </c>
      <c r="C325" s="84">
        <v>2</v>
      </c>
      <c r="D325" s="123">
        <v>0.0014943006548031042</v>
      </c>
      <c r="E325" s="123">
        <v>1.7790120920567798</v>
      </c>
      <c r="F325" s="84" t="s">
        <v>2732</v>
      </c>
      <c r="G325" s="84" t="b">
        <v>1</v>
      </c>
      <c r="H325" s="84" t="b">
        <v>0</v>
      </c>
      <c r="I325" s="84" t="b">
        <v>0</v>
      </c>
      <c r="J325" s="84" t="b">
        <v>0</v>
      </c>
      <c r="K325" s="84" t="b">
        <v>0</v>
      </c>
      <c r="L325" s="84" t="b">
        <v>0</v>
      </c>
    </row>
    <row r="326" spans="1:12" ht="15">
      <c r="A326" s="84" t="s">
        <v>2561</v>
      </c>
      <c r="B326" s="84" t="s">
        <v>2520</v>
      </c>
      <c r="C326" s="84">
        <v>2</v>
      </c>
      <c r="D326" s="123">
        <v>0.0014943006548031042</v>
      </c>
      <c r="E326" s="123">
        <v>1.5157706572821983</v>
      </c>
      <c r="F326" s="84" t="s">
        <v>2732</v>
      </c>
      <c r="G326" s="84" t="b">
        <v>0</v>
      </c>
      <c r="H326" s="84" t="b">
        <v>0</v>
      </c>
      <c r="I326" s="84" t="b">
        <v>0</v>
      </c>
      <c r="J326" s="84" t="b">
        <v>0</v>
      </c>
      <c r="K326" s="84" t="b">
        <v>1</v>
      </c>
      <c r="L326" s="84" t="b">
        <v>0</v>
      </c>
    </row>
    <row r="327" spans="1:12" ht="15">
      <c r="A327" s="84" t="s">
        <v>2520</v>
      </c>
      <c r="B327" s="84" t="s">
        <v>2646</v>
      </c>
      <c r="C327" s="84">
        <v>2</v>
      </c>
      <c r="D327" s="123">
        <v>0.0014943006548031042</v>
      </c>
      <c r="E327" s="123">
        <v>1.9474165224461701</v>
      </c>
      <c r="F327" s="84" t="s">
        <v>2732</v>
      </c>
      <c r="G327" s="84" t="b">
        <v>0</v>
      </c>
      <c r="H327" s="84" t="b">
        <v>1</v>
      </c>
      <c r="I327" s="84" t="b">
        <v>0</v>
      </c>
      <c r="J327" s="84" t="b">
        <v>0</v>
      </c>
      <c r="K327" s="84" t="b">
        <v>0</v>
      </c>
      <c r="L327" s="84" t="b">
        <v>0</v>
      </c>
    </row>
    <row r="328" spans="1:12" ht="15">
      <c r="A328" s="84" t="s">
        <v>336</v>
      </c>
      <c r="B328" s="84" t="s">
        <v>2186</v>
      </c>
      <c r="C328" s="84">
        <v>2</v>
      </c>
      <c r="D328" s="123">
        <v>0.0014943006548031042</v>
      </c>
      <c r="E328" s="123">
        <v>0.20983332712347305</v>
      </c>
      <c r="F328" s="84" t="s">
        <v>2732</v>
      </c>
      <c r="G328" s="84" t="b">
        <v>0</v>
      </c>
      <c r="H328" s="84" t="b">
        <v>0</v>
      </c>
      <c r="I328" s="84" t="b">
        <v>0</v>
      </c>
      <c r="J328" s="84" t="b">
        <v>0</v>
      </c>
      <c r="K328" s="84" t="b">
        <v>0</v>
      </c>
      <c r="L328" s="84" t="b">
        <v>0</v>
      </c>
    </row>
    <row r="329" spans="1:12" ht="15">
      <c r="A329" s="84" t="s">
        <v>2186</v>
      </c>
      <c r="B329" s="84" t="s">
        <v>2185</v>
      </c>
      <c r="C329" s="84">
        <v>2</v>
      </c>
      <c r="D329" s="123">
        <v>0.0014943006548031042</v>
      </c>
      <c r="E329" s="123">
        <v>0.5237395869534737</v>
      </c>
      <c r="F329" s="84" t="s">
        <v>2732</v>
      </c>
      <c r="G329" s="84" t="b">
        <v>0</v>
      </c>
      <c r="H329" s="84" t="b">
        <v>0</v>
      </c>
      <c r="I329" s="84" t="b">
        <v>0</v>
      </c>
      <c r="J329" s="84" t="b">
        <v>0</v>
      </c>
      <c r="K329" s="84" t="b">
        <v>0</v>
      </c>
      <c r="L329" s="84" t="b">
        <v>0</v>
      </c>
    </row>
    <row r="330" spans="1:12" ht="15">
      <c r="A330" s="84" t="s">
        <v>2536</v>
      </c>
      <c r="B330" s="84" t="s">
        <v>2522</v>
      </c>
      <c r="C330" s="84">
        <v>2</v>
      </c>
      <c r="D330" s="123">
        <v>0.0014943006548031042</v>
      </c>
      <c r="E330" s="123">
        <v>1.3105944248589956</v>
      </c>
      <c r="F330" s="84" t="s">
        <v>2732</v>
      </c>
      <c r="G330" s="84" t="b">
        <v>0</v>
      </c>
      <c r="H330" s="84" t="b">
        <v>0</v>
      </c>
      <c r="I330" s="84" t="b">
        <v>0</v>
      </c>
      <c r="J330" s="84" t="b">
        <v>0</v>
      </c>
      <c r="K330" s="84" t="b">
        <v>0</v>
      </c>
      <c r="L330" s="84" t="b">
        <v>0</v>
      </c>
    </row>
    <row r="331" spans="1:12" ht="15">
      <c r="A331" s="84" t="s">
        <v>336</v>
      </c>
      <c r="B331" s="84" t="s">
        <v>2707</v>
      </c>
      <c r="C331" s="84">
        <v>2</v>
      </c>
      <c r="D331" s="123">
        <v>0.0014943006548031042</v>
      </c>
      <c r="E331" s="123">
        <v>1.4528713758097673</v>
      </c>
      <c r="F331" s="84" t="s">
        <v>2732</v>
      </c>
      <c r="G331" s="84" t="b">
        <v>0</v>
      </c>
      <c r="H331" s="84" t="b">
        <v>0</v>
      </c>
      <c r="I331" s="84" t="b">
        <v>0</v>
      </c>
      <c r="J331" s="84" t="b">
        <v>0</v>
      </c>
      <c r="K331" s="84" t="b">
        <v>0</v>
      </c>
      <c r="L331" s="84" t="b">
        <v>0</v>
      </c>
    </row>
    <row r="332" spans="1:12" ht="15">
      <c r="A332" s="84" t="s">
        <v>2707</v>
      </c>
      <c r="B332" s="84" t="s">
        <v>2542</v>
      </c>
      <c r="C332" s="84">
        <v>2</v>
      </c>
      <c r="D332" s="123">
        <v>0.0014943006548031042</v>
      </c>
      <c r="E332" s="123">
        <v>2.360868697296455</v>
      </c>
      <c r="F332" s="84" t="s">
        <v>2732</v>
      </c>
      <c r="G332" s="84" t="b">
        <v>0</v>
      </c>
      <c r="H332" s="84" t="b">
        <v>0</v>
      </c>
      <c r="I332" s="84" t="b">
        <v>0</v>
      </c>
      <c r="J332" s="84" t="b">
        <v>0</v>
      </c>
      <c r="K332" s="84" t="b">
        <v>0</v>
      </c>
      <c r="L332" s="84" t="b">
        <v>0</v>
      </c>
    </row>
    <row r="333" spans="1:12" ht="15">
      <c r="A333" s="84" t="s">
        <v>2542</v>
      </c>
      <c r="B333" s="84" t="s">
        <v>2186</v>
      </c>
      <c r="C333" s="84">
        <v>2</v>
      </c>
      <c r="D333" s="123">
        <v>0.0014943006548031042</v>
      </c>
      <c r="E333" s="123">
        <v>1.1592233337683857</v>
      </c>
      <c r="F333" s="84" t="s">
        <v>2732</v>
      </c>
      <c r="G333" s="84" t="b">
        <v>0</v>
      </c>
      <c r="H333" s="84" t="b">
        <v>0</v>
      </c>
      <c r="I333" s="84" t="b">
        <v>0</v>
      </c>
      <c r="J333" s="84" t="b">
        <v>0</v>
      </c>
      <c r="K333" s="84" t="b">
        <v>0</v>
      </c>
      <c r="L333" s="84" t="b">
        <v>0</v>
      </c>
    </row>
    <row r="334" spans="1:12" ht="15">
      <c r="A334" s="84" t="s">
        <v>2186</v>
      </c>
      <c r="B334" s="84" t="s">
        <v>2531</v>
      </c>
      <c r="C334" s="84">
        <v>2</v>
      </c>
      <c r="D334" s="123">
        <v>0.0014943006548031042</v>
      </c>
      <c r="E334" s="123">
        <v>1.0008608416731362</v>
      </c>
      <c r="F334" s="84" t="s">
        <v>2732</v>
      </c>
      <c r="G334" s="84" t="b">
        <v>0</v>
      </c>
      <c r="H334" s="84" t="b">
        <v>0</v>
      </c>
      <c r="I334" s="84" t="b">
        <v>0</v>
      </c>
      <c r="J334" s="84" t="b">
        <v>0</v>
      </c>
      <c r="K334" s="84" t="b">
        <v>1</v>
      </c>
      <c r="L334" s="84" t="b">
        <v>0</v>
      </c>
    </row>
    <row r="335" spans="1:12" ht="15">
      <c r="A335" s="84" t="s">
        <v>2540</v>
      </c>
      <c r="B335" s="84" t="s">
        <v>2528</v>
      </c>
      <c r="C335" s="84">
        <v>2</v>
      </c>
      <c r="D335" s="123">
        <v>0.0014943006548031042</v>
      </c>
      <c r="E335" s="123">
        <v>1.5157706572821983</v>
      </c>
      <c r="F335" s="84" t="s">
        <v>2732</v>
      </c>
      <c r="G335" s="84" t="b">
        <v>0</v>
      </c>
      <c r="H335" s="84" t="b">
        <v>0</v>
      </c>
      <c r="I335" s="84" t="b">
        <v>0</v>
      </c>
      <c r="J335" s="84" t="b">
        <v>0</v>
      </c>
      <c r="K335" s="84" t="b">
        <v>0</v>
      </c>
      <c r="L335" s="84" t="b">
        <v>0</v>
      </c>
    </row>
    <row r="336" spans="1:12" ht="15">
      <c r="A336" s="84" t="s">
        <v>2528</v>
      </c>
      <c r="B336" s="84" t="s">
        <v>2658</v>
      </c>
      <c r="C336" s="84">
        <v>2</v>
      </c>
      <c r="D336" s="123">
        <v>0.0014943006548031042</v>
      </c>
      <c r="E336" s="123">
        <v>2.080042087720761</v>
      </c>
      <c r="F336" s="84" t="s">
        <v>2732</v>
      </c>
      <c r="G336" s="84" t="b">
        <v>0</v>
      </c>
      <c r="H336" s="84" t="b">
        <v>0</v>
      </c>
      <c r="I336" s="84" t="b">
        <v>0</v>
      </c>
      <c r="J336" s="84" t="b">
        <v>0</v>
      </c>
      <c r="K336" s="84" t="b">
        <v>0</v>
      </c>
      <c r="L336" s="84" t="b">
        <v>0</v>
      </c>
    </row>
    <row r="337" spans="1:12" ht="15">
      <c r="A337" s="84" t="s">
        <v>2627</v>
      </c>
      <c r="B337" s="84" t="s">
        <v>2185</v>
      </c>
      <c r="C337" s="84">
        <v>2</v>
      </c>
      <c r="D337" s="123">
        <v>0.0014943006548031042</v>
      </c>
      <c r="E337" s="123">
        <v>1.6029208330010984</v>
      </c>
      <c r="F337" s="84" t="s">
        <v>2732</v>
      </c>
      <c r="G337" s="84" t="b">
        <v>0</v>
      </c>
      <c r="H337" s="84" t="b">
        <v>0</v>
      </c>
      <c r="I337" s="84" t="b">
        <v>0</v>
      </c>
      <c r="J337" s="84" t="b">
        <v>0</v>
      </c>
      <c r="K337" s="84" t="b">
        <v>0</v>
      </c>
      <c r="L337" s="84" t="b">
        <v>0</v>
      </c>
    </row>
    <row r="338" spans="1:12" ht="15">
      <c r="A338" s="84" t="s">
        <v>2594</v>
      </c>
      <c r="B338" s="84" t="s">
        <v>2708</v>
      </c>
      <c r="C338" s="84">
        <v>2</v>
      </c>
      <c r="D338" s="123">
        <v>0.0014943006548031042</v>
      </c>
      <c r="E338" s="123">
        <v>2.8002013911267176</v>
      </c>
      <c r="F338" s="84" t="s">
        <v>2732</v>
      </c>
      <c r="G338" s="84" t="b">
        <v>0</v>
      </c>
      <c r="H338" s="84" t="b">
        <v>0</v>
      </c>
      <c r="I338" s="84" t="b">
        <v>0</v>
      </c>
      <c r="J338" s="84" t="b">
        <v>0</v>
      </c>
      <c r="K338" s="84" t="b">
        <v>0</v>
      </c>
      <c r="L338" s="84" t="b">
        <v>0</v>
      </c>
    </row>
    <row r="339" spans="1:12" ht="15">
      <c r="A339" s="84" t="s">
        <v>2535</v>
      </c>
      <c r="B339" s="84" t="s">
        <v>2617</v>
      </c>
      <c r="C339" s="84">
        <v>2</v>
      </c>
      <c r="D339" s="123">
        <v>0.0014943006548031042</v>
      </c>
      <c r="E339" s="123">
        <v>2.3230801364070555</v>
      </c>
      <c r="F339" s="84" t="s">
        <v>2732</v>
      </c>
      <c r="G339" s="84" t="b">
        <v>0</v>
      </c>
      <c r="H339" s="84" t="b">
        <v>0</v>
      </c>
      <c r="I339" s="84" t="b">
        <v>0</v>
      </c>
      <c r="J339" s="84" t="b">
        <v>0</v>
      </c>
      <c r="K339" s="84" t="b">
        <v>0</v>
      </c>
      <c r="L339" s="84" t="b">
        <v>0</v>
      </c>
    </row>
    <row r="340" spans="1:12" ht="15">
      <c r="A340" s="84" t="s">
        <v>2520</v>
      </c>
      <c r="B340" s="84" t="s">
        <v>2522</v>
      </c>
      <c r="C340" s="84">
        <v>2</v>
      </c>
      <c r="D340" s="123">
        <v>0.0014943006548031042</v>
      </c>
      <c r="E340" s="123">
        <v>1.1457841762130034</v>
      </c>
      <c r="F340" s="84" t="s">
        <v>2732</v>
      </c>
      <c r="G340" s="84" t="b">
        <v>0</v>
      </c>
      <c r="H340" s="84" t="b">
        <v>1</v>
      </c>
      <c r="I340" s="84" t="b">
        <v>0</v>
      </c>
      <c r="J340" s="84" t="b">
        <v>0</v>
      </c>
      <c r="K340" s="84" t="b">
        <v>0</v>
      </c>
      <c r="L340" s="84" t="b">
        <v>0</v>
      </c>
    </row>
    <row r="341" spans="1:12" ht="15">
      <c r="A341" s="84" t="s">
        <v>2579</v>
      </c>
      <c r="B341" s="84" t="s">
        <v>2716</v>
      </c>
      <c r="C341" s="84">
        <v>2</v>
      </c>
      <c r="D341" s="123">
        <v>0.0014943006548031042</v>
      </c>
      <c r="E341" s="123">
        <v>2.8002013911267176</v>
      </c>
      <c r="F341" s="84" t="s">
        <v>2732</v>
      </c>
      <c r="G341" s="84" t="b">
        <v>0</v>
      </c>
      <c r="H341" s="84" t="b">
        <v>0</v>
      </c>
      <c r="I341" s="84" t="b">
        <v>0</v>
      </c>
      <c r="J341" s="84" t="b">
        <v>0</v>
      </c>
      <c r="K341" s="84" t="b">
        <v>0</v>
      </c>
      <c r="L341" s="84" t="b">
        <v>0</v>
      </c>
    </row>
    <row r="342" spans="1:12" ht="15">
      <c r="A342" s="84" t="s">
        <v>2716</v>
      </c>
      <c r="B342" s="84" t="s">
        <v>2547</v>
      </c>
      <c r="C342" s="84">
        <v>2</v>
      </c>
      <c r="D342" s="123">
        <v>0.0014943006548031042</v>
      </c>
      <c r="E342" s="123">
        <v>2.499171395462737</v>
      </c>
      <c r="F342" s="84" t="s">
        <v>2732</v>
      </c>
      <c r="G342" s="84" t="b">
        <v>0</v>
      </c>
      <c r="H342" s="84" t="b">
        <v>0</v>
      </c>
      <c r="I342" s="84" t="b">
        <v>0</v>
      </c>
      <c r="J342" s="84" t="b">
        <v>1</v>
      </c>
      <c r="K342" s="84" t="b">
        <v>0</v>
      </c>
      <c r="L342" s="84" t="b">
        <v>0</v>
      </c>
    </row>
    <row r="343" spans="1:12" ht="15">
      <c r="A343" s="84" t="s">
        <v>2545</v>
      </c>
      <c r="B343" s="84" t="s">
        <v>2575</v>
      </c>
      <c r="C343" s="84">
        <v>2</v>
      </c>
      <c r="D343" s="123">
        <v>0.0014943006548031042</v>
      </c>
      <c r="E343" s="123">
        <v>2.022050140743074</v>
      </c>
      <c r="F343" s="84" t="s">
        <v>2732</v>
      </c>
      <c r="G343" s="84" t="b">
        <v>0</v>
      </c>
      <c r="H343" s="84" t="b">
        <v>0</v>
      </c>
      <c r="I343" s="84" t="b">
        <v>0</v>
      </c>
      <c r="J343" s="84" t="b">
        <v>0</v>
      </c>
      <c r="K343" s="84" t="b">
        <v>0</v>
      </c>
      <c r="L343" s="84" t="b">
        <v>0</v>
      </c>
    </row>
    <row r="344" spans="1:12" ht="15">
      <c r="A344" s="84" t="s">
        <v>2575</v>
      </c>
      <c r="B344" s="84" t="s">
        <v>2659</v>
      </c>
      <c r="C344" s="84">
        <v>2</v>
      </c>
      <c r="D344" s="123">
        <v>0.0014943006548031042</v>
      </c>
      <c r="E344" s="123">
        <v>2.4480188730153554</v>
      </c>
      <c r="F344" s="84" t="s">
        <v>2732</v>
      </c>
      <c r="G344" s="84" t="b">
        <v>0</v>
      </c>
      <c r="H344" s="84" t="b">
        <v>0</v>
      </c>
      <c r="I344" s="84" t="b">
        <v>0</v>
      </c>
      <c r="J344" s="84" t="b">
        <v>0</v>
      </c>
      <c r="K344" s="84" t="b">
        <v>0</v>
      </c>
      <c r="L344" s="84" t="b">
        <v>0</v>
      </c>
    </row>
    <row r="345" spans="1:12" ht="15">
      <c r="A345" s="84" t="s">
        <v>2659</v>
      </c>
      <c r="B345" s="84" t="s">
        <v>2718</v>
      </c>
      <c r="C345" s="84">
        <v>2</v>
      </c>
      <c r="D345" s="123">
        <v>0.0014943006548031042</v>
      </c>
      <c r="E345" s="123">
        <v>2.9251401277350175</v>
      </c>
      <c r="F345" s="84" t="s">
        <v>2732</v>
      </c>
      <c r="G345" s="84" t="b">
        <v>0</v>
      </c>
      <c r="H345" s="84" t="b">
        <v>0</v>
      </c>
      <c r="I345" s="84" t="b">
        <v>0</v>
      </c>
      <c r="J345" s="84" t="b">
        <v>0</v>
      </c>
      <c r="K345" s="84" t="b">
        <v>0</v>
      </c>
      <c r="L345" s="84" t="b">
        <v>0</v>
      </c>
    </row>
    <row r="346" spans="1:12" ht="15">
      <c r="A346" s="84" t="s">
        <v>2718</v>
      </c>
      <c r="B346" s="84" t="s">
        <v>2639</v>
      </c>
      <c r="C346" s="84">
        <v>2</v>
      </c>
      <c r="D346" s="123">
        <v>0.0014943006548031042</v>
      </c>
      <c r="E346" s="123">
        <v>2.9251401277350175</v>
      </c>
      <c r="F346" s="84" t="s">
        <v>2732</v>
      </c>
      <c r="G346" s="84" t="b">
        <v>0</v>
      </c>
      <c r="H346" s="84" t="b">
        <v>0</v>
      </c>
      <c r="I346" s="84" t="b">
        <v>0</v>
      </c>
      <c r="J346" s="84" t="b">
        <v>0</v>
      </c>
      <c r="K346" s="84" t="b">
        <v>0</v>
      </c>
      <c r="L346" s="84" t="b">
        <v>0</v>
      </c>
    </row>
    <row r="347" spans="1:12" ht="15">
      <c r="A347" s="84" t="s">
        <v>2639</v>
      </c>
      <c r="B347" s="84" t="s">
        <v>2719</v>
      </c>
      <c r="C347" s="84">
        <v>2</v>
      </c>
      <c r="D347" s="123">
        <v>0.0014943006548031042</v>
      </c>
      <c r="E347" s="123">
        <v>2.9251401277350175</v>
      </c>
      <c r="F347" s="84" t="s">
        <v>2732</v>
      </c>
      <c r="G347" s="84" t="b">
        <v>0</v>
      </c>
      <c r="H347" s="84" t="b">
        <v>0</v>
      </c>
      <c r="I347" s="84" t="b">
        <v>0</v>
      </c>
      <c r="J347" s="84" t="b">
        <v>0</v>
      </c>
      <c r="K347" s="84" t="b">
        <v>0</v>
      </c>
      <c r="L347" s="84" t="b">
        <v>0</v>
      </c>
    </row>
    <row r="348" spans="1:12" ht="15">
      <c r="A348" s="84" t="s">
        <v>2719</v>
      </c>
      <c r="B348" s="84" t="s">
        <v>2661</v>
      </c>
      <c r="C348" s="84">
        <v>2</v>
      </c>
      <c r="D348" s="123">
        <v>0.0014943006548031042</v>
      </c>
      <c r="E348" s="123">
        <v>2.9251401277350175</v>
      </c>
      <c r="F348" s="84" t="s">
        <v>2732</v>
      </c>
      <c r="G348" s="84" t="b">
        <v>0</v>
      </c>
      <c r="H348" s="84" t="b">
        <v>0</v>
      </c>
      <c r="I348" s="84" t="b">
        <v>0</v>
      </c>
      <c r="J348" s="84" t="b">
        <v>0</v>
      </c>
      <c r="K348" s="84" t="b">
        <v>0</v>
      </c>
      <c r="L348" s="84" t="b">
        <v>0</v>
      </c>
    </row>
    <row r="349" spans="1:12" ht="15">
      <c r="A349" s="84" t="s">
        <v>2661</v>
      </c>
      <c r="B349" s="84" t="s">
        <v>2720</v>
      </c>
      <c r="C349" s="84">
        <v>2</v>
      </c>
      <c r="D349" s="123">
        <v>0.0014943006548031042</v>
      </c>
      <c r="E349" s="123">
        <v>2.9251401277350175</v>
      </c>
      <c r="F349" s="84" t="s">
        <v>2732</v>
      </c>
      <c r="G349" s="84" t="b">
        <v>0</v>
      </c>
      <c r="H349" s="84" t="b">
        <v>0</v>
      </c>
      <c r="I349" s="84" t="b">
        <v>0</v>
      </c>
      <c r="J349" s="84" t="b">
        <v>0</v>
      </c>
      <c r="K349" s="84" t="b">
        <v>0</v>
      </c>
      <c r="L349" s="84" t="b">
        <v>0</v>
      </c>
    </row>
    <row r="350" spans="1:12" ht="15">
      <c r="A350" s="84" t="s">
        <v>2720</v>
      </c>
      <c r="B350" s="84" t="s">
        <v>2721</v>
      </c>
      <c r="C350" s="84">
        <v>2</v>
      </c>
      <c r="D350" s="123">
        <v>0.0014943006548031042</v>
      </c>
      <c r="E350" s="123">
        <v>3.101231386790699</v>
      </c>
      <c r="F350" s="84" t="s">
        <v>2732</v>
      </c>
      <c r="G350" s="84" t="b">
        <v>0</v>
      </c>
      <c r="H350" s="84" t="b">
        <v>0</v>
      </c>
      <c r="I350" s="84" t="b">
        <v>0</v>
      </c>
      <c r="J350" s="84" t="b">
        <v>0</v>
      </c>
      <c r="K350" s="84" t="b">
        <v>0</v>
      </c>
      <c r="L350" s="84" t="b">
        <v>0</v>
      </c>
    </row>
    <row r="351" spans="1:12" ht="15">
      <c r="A351" s="84" t="s">
        <v>2721</v>
      </c>
      <c r="B351" s="84" t="s">
        <v>2172</v>
      </c>
      <c r="C351" s="84">
        <v>2</v>
      </c>
      <c r="D351" s="123">
        <v>0.0014943006548031042</v>
      </c>
      <c r="E351" s="123">
        <v>1.2623822960534437</v>
      </c>
      <c r="F351" s="84" t="s">
        <v>2732</v>
      </c>
      <c r="G351" s="84" t="b">
        <v>0</v>
      </c>
      <c r="H351" s="84" t="b">
        <v>0</v>
      </c>
      <c r="I351" s="84" t="b">
        <v>0</v>
      </c>
      <c r="J351" s="84" t="b">
        <v>0</v>
      </c>
      <c r="K351" s="84" t="b">
        <v>0</v>
      </c>
      <c r="L351" s="84" t="b">
        <v>0</v>
      </c>
    </row>
    <row r="352" spans="1:12" ht="15">
      <c r="A352" s="84" t="s">
        <v>311</v>
      </c>
      <c r="B352" s="84" t="s">
        <v>2185</v>
      </c>
      <c r="C352" s="84">
        <v>2</v>
      </c>
      <c r="D352" s="123">
        <v>0.0014943006548031042</v>
      </c>
      <c r="E352" s="123">
        <v>0.7376194068985547</v>
      </c>
      <c r="F352" s="84" t="s">
        <v>2732</v>
      </c>
      <c r="G352" s="84" t="b">
        <v>0</v>
      </c>
      <c r="H352" s="84" t="b">
        <v>0</v>
      </c>
      <c r="I352" s="84" t="b">
        <v>0</v>
      </c>
      <c r="J352" s="84" t="b">
        <v>0</v>
      </c>
      <c r="K352" s="84" t="b">
        <v>0</v>
      </c>
      <c r="L352" s="84" t="b">
        <v>0</v>
      </c>
    </row>
    <row r="353" spans="1:12" ht="15">
      <c r="A353" s="84" t="s">
        <v>2723</v>
      </c>
      <c r="B353" s="84" t="s">
        <v>2724</v>
      </c>
      <c r="C353" s="84">
        <v>2</v>
      </c>
      <c r="D353" s="123">
        <v>0.0014943006548031042</v>
      </c>
      <c r="E353" s="123">
        <v>3.101231386790699</v>
      </c>
      <c r="F353" s="84" t="s">
        <v>2732</v>
      </c>
      <c r="G353" s="84" t="b">
        <v>0</v>
      </c>
      <c r="H353" s="84" t="b">
        <v>0</v>
      </c>
      <c r="I353" s="84" t="b">
        <v>0</v>
      </c>
      <c r="J353" s="84" t="b">
        <v>0</v>
      </c>
      <c r="K353" s="84" t="b">
        <v>0</v>
      </c>
      <c r="L353" s="84" t="b">
        <v>0</v>
      </c>
    </row>
    <row r="354" spans="1:12" ht="15">
      <c r="A354" s="84" t="s">
        <v>2724</v>
      </c>
      <c r="B354" s="84" t="s">
        <v>2172</v>
      </c>
      <c r="C354" s="84">
        <v>2</v>
      </c>
      <c r="D354" s="123">
        <v>0.0014943006548031042</v>
      </c>
      <c r="E354" s="123">
        <v>1.2623822960534437</v>
      </c>
      <c r="F354" s="84" t="s">
        <v>2732</v>
      </c>
      <c r="G354" s="84" t="b">
        <v>0</v>
      </c>
      <c r="H354" s="84" t="b">
        <v>0</v>
      </c>
      <c r="I354" s="84" t="b">
        <v>0</v>
      </c>
      <c r="J354" s="84" t="b">
        <v>0</v>
      </c>
      <c r="K354" s="84" t="b">
        <v>0</v>
      </c>
      <c r="L354" s="84" t="b">
        <v>0</v>
      </c>
    </row>
    <row r="355" spans="1:12" ht="15">
      <c r="A355" s="84" t="s">
        <v>2202</v>
      </c>
      <c r="B355" s="84" t="s">
        <v>2204</v>
      </c>
      <c r="C355" s="84">
        <v>2</v>
      </c>
      <c r="D355" s="123">
        <v>0.0014943006548031042</v>
      </c>
      <c r="E355" s="123">
        <v>1.3936612106927626</v>
      </c>
      <c r="F355" s="84" t="s">
        <v>2732</v>
      </c>
      <c r="G355" s="84" t="b">
        <v>1</v>
      </c>
      <c r="H355" s="84" t="b">
        <v>0</v>
      </c>
      <c r="I355" s="84" t="b">
        <v>0</v>
      </c>
      <c r="J355" s="84" t="b">
        <v>0</v>
      </c>
      <c r="K355" s="84" t="b">
        <v>0</v>
      </c>
      <c r="L355" s="84" t="b">
        <v>0</v>
      </c>
    </row>
    <row r="356" spans="1:12" ht="15">
      <c r="A356" s="84" t="s">
        <v>2204</v>
      </c>
      <c r="B356" s="84" t="s">
        <v>2725</v>
      </c>
      <c r="C356" s="84">
        <v>2</v>
      </c>
      <c r="D356" s="123">
        <v>0.0014943006548031042</v>
      </c>
      <c r="E356" s="123">
        <v>2.1981413997987556</v>
      </c>
      <c r="F356" s="84" t="s">
        <v>2732</v>
      </c>
      <c r="G356" s="84" t="b">
        <v>0</v>
      </c>
      <c r="H356" s="84" t="b">
        <v>0</v>
      </c>
      <c r="I356" s="84" t="b">
        <v>0</v>
      </c>
      <c r="J356" s="84" t="b">
        <v>0</v>
      </c>
      <c r="K356" s="84" t="b">
        <v>0</v>
      </c>
      <c r="L356" s="84" t="b">
        <v>0</v>
      </c>
    </row>
    <row r="357" spans="1:12" ht="15">
      <c r="A357" s="84" t="s">
        <v>2725</v>
      </c>
      <c r="B357" s="84" t="s">
        <v>2193</v>
      </c>
      <c r="C357" s="84">
        <v>2</v>
      </c>
      <c r="D357" s="123">
        <v>0.0014943006548031042</v>
      </c>
      <c r="E357" s="123">
        <v>2.1718124610764065</v>
      </c>
      <c r="F357" s="84" t="s">
        <v>2732</v>
      </c>
      <c r="G357" s="84" t="b">
        <v>0</v>
      </c>
      <c r="H357" s="84" t="b">
        <v>0</v>
      </c>
      <c r="I357" s="84" t="b">
        <v>0</v>
      </c>
      <c r="J357" s="84" t="b">
        <v>0</v>
      </c>
      <c r="K357" s="84" t="b">
        <v>0</v>
      </c>
      <c r="L357" s="84" t="b">
        <v>0</v>
      </c>
    </row>
    <row r="358" spans="1:12" ht="15">
      <c r="A358" s="84" t="s">
        <v>2193</v>
      </c>
      <c r="B358" s="84" t="s">
        <v>2726</v>
      </c>
      <c r="C358" s="84">
        <v>2</v>
      </c>
      <c r="D358" s="123">
        <v>0.0014943006548031042</v>
      </c>
      <c r="E358" s="123">
        <v>2.1718124610764065</v>
      </c>
      <c r="F358" s="84" t="s">
        <v>2732</v>
      </c>
      <c r="G358" s="84" t="b">
        <v>0</v>
      </c>
      <c r="H358" s="84" t="b">
        <v>0</v>
      </c>
      <c r="I358" s="84" t="b">
        <v>0</v>
      </c>
      <c r="J358" s="84" t="b">
        <v>0</v>
      </c>
      <c r="K358" s="84" t="b">
        <v>0</v>
      </c>
      <c r="L358" s="84" t="b">
        <v>0</v>
      </c>
    </row>
    <row r="359" spans="1:12" ht="15">
      <c r="A359" s="84" t="s">
        <v>2726</v>
      </c>
      <c r="B359" s="84" t="s">
        <v>2727</v>
      </c>
      <c r="C359" s="84">
        <v>2</v>
      </c>
      <c r="D359" s="123">
        <v>0.0014943006548031042</v>
      </c>
      <c r="E359" s="123">
        <v>3.101231386790699</v>
      </c>
      <c r="F359" s="84" t="s">
        <v>2732</v>
      </c>
      <c r="G359" s="84" t="b">
        <v>0</v>
      </c>
      <c r="H359" s="84" t="b">
        <v>0</v>
      </c>
      <c r="I359" s="84" t="b">
        <v>0</v>
      </c>
      <c r="J359" s="84" t="b">
        <v>0</v>
      </c>
      <c r="K359" s="84" t="b">
        <v>0</v>
      </c>
      <c r="L359" s="84" t="b">
        <v>0</v>
      </c>
    </row>
    <row r="360" spans="1:12" ht="15">
      <c r="A360" s="84" t="s">
        <v>2727</v>
      </c>
      <c r="B360" s="84" t="s">
        <v>2728</v>
      </c>
      <c r="C360" s="84">
        <v>2</v>
      </c>
      <c r="D360" s="123">
        <v>0.0014943006548031042</v>
      </c>
      <c r="E360" s="123">
        <v>3.101231386790699</v>
      </c>
      <c r="F360" s="84" t="s">
        <v>2732</v>
      </c>
      <c r="G360" s="84" t="b">
        <v>0</v>
      </c>
      <c r="H360" s="84" t="b">
        <v>0</v>
      </c>
      <c r="I360" s="84" t="b">
        <v>0</v>
      </c>
      <c r="J360" s="84" t="b">
        <v>0</v>
      </c>
      <c r="K360" s="84" t="b">
        <v>0</v>
      </c>
      <c r="L360" s="84" t="b">
        <v>0</v>
      </c>
    </row>
    <row r="361" spans="1:12" ht="15">
      <c r="A361" s="84" t="s">
        <v>2728</v>
      </c>
      <c r="B361" s="84" t="s">
        <v>2663</v>
      </c>
      <c r="C361" s="84">
        <v>2</v>
      </c>
      <c r="D361" s="123">
        <v>0.0014943006548031042</v>
      </c>
      <c r="E361" s="123">
        <v>2.9251401277350175</v>
      </c>
      <c r="F361" s="84" t="s">
        <v>2732</v>
      </c>
      <c r="G361" s="84" t="b">
        <v>0</v>
      </c>
      <c r="H361" s="84" t="b">
        <v>0</v>
      </c>
      <c r="I361" s="84" t="b">
        <v>0</v>
      </c>
      <c r="J361" s="84" t="b">
        <v>0</v>
      </c>
      <c r="K361" s="84" t="b">
        <v>0</v>
      </c>
      <c r="L361" s="84" t="b">
        <v>0</v>
      </c>
    </row>
    <row r="362" spans="1:12" ht="15">
      <c r="A362" s="84" t="s">
        <v>2663</v>
      </c>
      <c r="B362" s="84" t="s">
        <v>2729</v>
      </c>
      <c r="C362" s="84">
        <v>2</v>
      </c>
      <c r="D362" s="123">
        <v>0.0014943006548031042</v>
      </c>
      <c r="E362" s="123">
        <v>2.9251401277350175</v>
      </c>
      <c r="F362" s="84" t="s">
        <v>2732</v>
      </c>
      <c r="G362" s="84" t="b">
        <v>0</v>
      </c>
      <c r="H362" s="84" t="b">
        <v>0</v>
      </c>
      <c r="I362" s="84" t="b">
        <v>0</v>
      </c>
      <c r="J362" s="84" t="b">
        <v>0</v>
      </c>
      <c r="K362" s="84" t="b">
        <v>0</v>
      </c>
      <c r="L362" s="84" t="b">
        <v>0</v>
      </c>
    </row>
    <row r="363" spans="1:12" ht="15">
      <c r="A363" s="84" t="s">
        <v>2176</v>
      </c>
      <c r="B363" s="84" t="s">
        <v>2177</v>
      </c>
      <c r="C363" s="84">
        <v>48</v>
      </c>
      <c r="D363" s="123">
        <v>0.0024252632273868775</v>
      </c>
      <c r="E363" s="123">
        <v>1.1222158782728267</v>
      </c>
      <c r="F363" s="84" t="s">
        <v>2064</v>
      </c>
      <c r="G363" s="84" t="b">
        <v>0</v>
      </c>
      <c r="H363" s="84" t="b">
        <v>0</v>
      </c>
      <c r="I363" s="84" t="b">
        <v>0</v>
      </c>
      <c r="J363" s="84" t="b">
        <v>0</v>
      </c>
      <c r="K363" s="84" t="b">
        <v>0</v>
      </c>
      <c r="L363" s="84" t="b">
        <v>0</v>
      </c>
    </row>
    <row r="364" spans="1:12" ht="15">
      <c r="A364" s="84" t="s">
        <v>2177</v>
      </c>
      <c r="B364" s="84" t="s">
        <v>2178</v>
      </c>
      <c r="C364" s="84">
        <v>48</v>
      </c>
      <c r="D364" s="123">
        <v>0.0024252632273868775</v>
      </c>
      <c r="E364" s="123">
        <v>1.1222158782728267</v>
      </c>
      <c r="F364" s="84" t="s">
        <v>2064</v>
      </c>
      <c r="G364" s="84" t="b">
        <v>0</v>
      </c>
      <c r="H364" s="84" t="b">
        <v>0</v>
      </c>
      <c r="I364" s="84" t="b">
        <v>0</v>
      </c>
      <c r="J364" s="84" t="b">
        <v>0</v>
      </c>
      <c r="K364" s="84" t="b">
        <v>1</v>
      </c>
      <c r="L364" s="84" t="b">
        <v>0</v>
      </c>
    </row>
    <row r="365" spans="1:12" ht="15">
      <c r="A365" s="84" t="s">
        <v>2178</v>
      </c>
      <c r="B365" s="84" t="s">
        <v>2179</v>
      </c>
      <c r="C365" s="84">
        <v>48</v>
      </c>
      <c r="D365" s="123">
        <v>0.0024252632273868775</v>
      </c>
      <c r="E365" s="123">
        <v>1.1222158782728267</v>
      </c>
      <c r="F365" s="84" t="s">
        <v>2064</v>
      </c>
      <c r="G365" s="84" t="b">
        <v>0</v>
      </c>
      <c r="H365" s="84" t="b">
        <v>1</v>
      </c>
      <c r="I365" s="84" t="b">
        <v>0</v>
      </c>
      <c r="J365" s="84" t="b">
        <v>0</v>
      </c>
      <c r="K365" s="84" t="b">
        <v>0</v>
      </c>
      <c r="L365" s="84" t="b">
        <v>0</v>
      </c>
    </row>
    <row r="366" spans="1:12" ht="15">
      <c r="A366" s="84" t="s">
        <v>2179</v>
      </c>
      <c r="B366" s="84" t="s">
        <v>336</v>
      </c>
      <c r="C366" s="84">
        <v>48</v>
      </c>
      <c r="D366" s="123">
        <v>0.0024252632273868775</v>
      </c>
      <c r="E366" s="123">
        <v>1.104487111312395</v>
      </c>
      <c r="F366" s="84" t="s">
        <v>2064</v>
      </c>
      <c r="G366" s="84" t="b">
        <v>0</v>
      </c>
      <c r="H366" s="84" t="b">
        <v>0</v>
      </c>
      <c r="I366" s="84" t="b">
        <v>0</v>
      </c>
      <c r="J366" s="84" t="b">
        <v>0</v>
      </c>
      <c r="K366" s="84" t="b">
        <v>0</v>
      </c>
      <c r="L366" s="84" t="b">
        <v>0</v>
      </c>
    </row>
    <row r="367" spans="1:12" ht="15">
      <c r="A367" s="84" t="s">
        <v>336</v>
      </c>
      <c r="B367" s="84" t="s">
        <v>2173</v>
      </c>
      <c r="C367" s="84">
        <v>48</v>
      </c>
      <c r="D367" s="123">
        <v>0.0024252632273868775</v>
      </c>
      <c r="E367" s="123">
        <v>1.1043061929669737</v>
      </c>
      <c r="F367" s="84" t="s">
        <v>2064</v>
      </c>
      <c r="G367" s="84" t="b">
        <v>0</v>
      </c>
      <c r="H367" s="84" t="b">
        <v>0</v>
      </c>
      <c r="I367" s="84" t="b">
        <v>0</v>
      </c>
      <c r="J367" s="84" t="b">
        <v>0</v>
      </c>
      <c r="K367" s="84" t="b">
        <v>0</v>
      </c>
      <c r="L367" s="84" t="b">
        <v>0</v>
      </c>
    </row>
    <row r="368" spans="1:12" ht="15">
      <c r="A368" s="84" t="s">
        <v>2173</v>
      </c>
      <c r="B368" s="84" t="s">
        <v>2180</v>
      </c>
      <c r="C368" s="84">
        <v>48</v>
      </c>
      <c r="D368" s="123">
        <v>0.0024252632273868775</v>
      </c>
      <c r="E368" s="123">
        <v>1.1132610356199002</v>
      </c>
      <c r="F368" s="84" t="s">
        <v>2064</v>
      </c>
      <c r="G368" s="84" t="b">
        <v>0</v>
      </c>
      <c r="H368" s="84" t="b">
        <v>0</v>
      </c>
      <c r="I368" s="84" t="b">
        <v>0</v>
      </c>
      <c r="J368" s="84" t="b">
        <v>0</v>
      </c>
      <c r="K368" s="84" t="b">
        <v>0</v>
      </c>
      <c r="L368" s="84" t="b">
        <v>0</v>
      </c>
    </row>
    <row r="369" spans="1:12" ht="15">
      <c r="A369" s="84" t="s">
        <v>2180</v>
      </c>
      <c r="B369" s="84" t="s">
        <v>2174</v>
      </c>
      <c r="C369" s="84">
        <v>48</v>
      </c>
      <c r="D369" s="123">
        <v>0.0024252632273868775</v>
      </c>
      <c r="E369" s="123">
        <v>1.1222158782728267</v>
      </c>
      <c r="F369" s="84" t="s">
        <v>2064</v>
      </c>
      <c r="G369" s="84" t="b">
        <v>0</v>
      </c>
      <c r="H369" s="84" t="b">
        <v>0</v>
      </c>
      <c r="I369" s="84" t="b">
        <v>0</v>
      </c>
      <c r="J369" s="84" t="b">
        <v>0</v>
      </c>
      <c r="K369" s="84" t="b">
        <v>0</v>
      </c>
      <c r="L369" s="84" t="b">
        <v>0</v>
      </c>
    </row>
    <row r="370" spans="1:12" ht="15">
      <c r="A370" s="84" t="s">
        <v>2174</v>
      </c>
      <c r="B370" s="84" t="s">
        <v>2181</v>
      </c>
      <c r="C370" s="84">
        <v>48</v>
      </c>
      <c r="D370" s="123">
        <v>0.0024252632273868775</v>
      </c>
      <c r="E370" s="123">
        <v>1.1222158782728267</v>
      </c>
      <c r="F370" s="84" t="s">
        <v>2064</v>
      </c>
      <c r="G370" s="84" t="b">
        <v>0</v>
      </c>
      <c r="H370" s="84" t="b">
        <v>0</v>
      </c>
      <c r="I370" s="84" t="b">
        <v>0</v>
      </c>
      <c r="J370" s="84" t="b">
        <v>0</v>
      </c>
      <c r="K370" s="84" t="b">
        <v>0</v>
      </c>
      <c r="L370" s="84" t="b">
        <v>0</v>
      </c>
    </row>
    <row r="371" spans="1:12" ht="15">
      <c r="A371" s="84" t="s">
        <v>2181</v>
      </c>
      <c r="B371" s="84" t="s">
        <v>2182</v>
      </c>
      <c r="C371" s="84">
        <v>48</v>
      </c>
      <c r="D371" s="123">
        <v>0.0024252632273868775</v>
      </c>
      <c r="E371" s="123">
        <v>1.1222158782728267</v>
      </c>
      <c r="F371" s="84" t="s">
        <v>2064</v>
      </c>
      <c r="G371" s="84" t="b">
        <v>0</v>
      </c>
      <c r="H371" s="84" t="b">
        <v>0</v>
      </c>
      <c r="I371" s="84" t="b">
        <v>0</v>
      </c>
      <c r="J371" s="84" t="b">
        <v>0</v>
      </c>
      <c r="K371" s="84" t="b">
        <v>0</v>
      </c>
      <c r="L371" s="84" t="b">
        <v>0</v>
      </c>
    </row>
    <row r="372" spans="1:12" ht="15">
      <c r="A372" s="84" t="s">
        <v>2182</v>
      </c>
      <c r="B372" s="84" t="s">
        <v>2518</v>
      </c>
      <c r="C372" s="84">
        <v>48</v>
      </c>
      <c r="D372" s="123">
        <v>0.0024252632273868775</v>
      </c>
      <c r="E372" s="123">
        <v>1.1222158782728267</v>
      </c>
      <c r="F372" s="84" t="s">
        <v>2064</v>
      </c>
      <c r="G372" s="84" t="b">
        <v>0</v>
      </c>
      <c r="H372" s="84" t="b">
        <v>0</v>
      </c>
      <c r="I372" s="84" t="b">
        <v>0</v>
      </c>
      <c r="J372" s="84" t="b">
        <v>0</v>
      </c>
      <c r="K372" s="84" t="b">
        <v>0</v>
      </c>
      <c r="L372" s="84" t="b">
        <v>0</v>
      </c>
    </row>
    <row r="373" spans="1:12" ht="15">
      <c r="A373" s="84" t="s">
        <v>2518</v>
      </c>
      <c r="B373" s="84" t="s">
        <v>2519</v>
      </c>
      <c r="C373" s="84">
        <v>48</v>
      </c>
      <c r="D373" s="123">
        <v>0.0024252632273868775</v>
      </c>
      <c r="E373" s="123">
        <v>1.1222158782728267</v>
      </c>
      <c r="F373" s="84" t="s">
        <v>2064</v>
      </c>
      <c r="G373" s="84" t="b">
        <v>0</v>
      </c>
      <c r="H373" s="84" t="b">
        <v>0</v>
      </c>
      <c r="I373" s="84" t="b">
        <v>0</v>
      </c>
      <c r="J373" s="84" t="b">
        <v>0</v>
      </c>
      <c r="K373" s="84" t="b">
        <v>0</v>
      </c>
      <c r="L373" s="84" t="b">
        <v>0</v>
      </c>
    </row>
    <row r="374" spans="1:12" ht="15">
      <c r="A374" s="84" t="s">
        <v>333</v>
      </c>
      <c r="B374" s="84" t="s">
        <v>2176</v>
      </c>
      <c r="C374" s="84">
        <v>47</v>
      </c>
      <c r="D374" s="123">
        <v>0.002999357307931454</v>
      </c>
      <c r="E374" s="123">
        <v>1.1313592577126965</v>
      </c>
      <c r="F374" s="84" t="s">
        <v>2064</v>
      </c>
      <c r="G374" s="84" t="b">
        <v>0</v>
      </c>
      <c r="H374" s="84" t="b">
        <v>0</v>
      </c>
      <c r="I374" s="84" t="b">
        <v>0</v>
      </c>
      <c r="J374" s="84" t="b">
        <v>0</v>
      </c>
      <c r="K374" s="84" t="b">
        <v>0</v>
      </c>
      <c r="L374" s="84" t="b">
        <v>0</v>
      </c>
    </row>
    <row r="375" spans="1:12" ht="15">
      <c r="A375" s="84" t="s">
        <v>2185</v>
      </c>
      <c r="B375" s="84" t="s">
        <v>2189</v>
      </c>
      <c r="C375" s="84">
        <v>21</v>
      </c>
      <c r="D375" s="123">
        <v>0.010697848350457567</v>
      </c>
      <c r="E375" s="123">
        <v>1.6188401714928455</v>
      </c>
      <c r="F375" s="84" t="s">
        <v>2065</v>
      </c>
      <c r="G375" s="84" t="b">
        <v>0</v>
      </c>
      <c r="H375" s="84" t="b">
        <v>0</v>
      </c>
      <c r="I375" s="84" t="b">
        <v>0</v>
      </c>
      <c r="J375" s="84" t="b">
        <v>0</v>
      </c>
      <c r="K375" s="84" t="b">
        <v>0</v>
      </c>
      <c r="L375" s="84" t="b">
        <v>0</v>
      </c>
    </row>
    <row r="376" spans="1:12" ht="15">
      <c r="A376" s="84" t="s">
        <v>2188</v>
      </c>
      <c r="B376" s="84" t="s">
        <v>2192</v>
      </c>
      <c r="C376" s="84">
        <v>16</v>
      </c>
      <c r="D376" s="123">
        <v>0.009416373879818087</v>
      </c>
      <c r="E376" s="123">
        <v>1.8151348166368135</v>
      </c>
      <c r="F376" s="84" t="s">
        <v>2065</v>
      </c>
      <c r="G376" s="84" t="b">
        <v>0</v>
      </c>
      <c r="H376" s="84" t="b">
        <v>0</v>
      </c>
      <c r="I376" s="84" t="b">
        <v>0</v>
      </c>
      <c r="J376" s="84" t="b">
        <v>0</v>
      </c>
      <c r="K376" s="84" t="b">
        <v>0</v>
      </c>
      <c r="L376" s="84" t="b">
        <v>0</v>
      </c>
    </row>
    <row r="377" spans="1:12" ht="15">
      <c r="A377" s="84" t="s">
        <v>2529</v>
      </c>
      <c r="B377" s="84" t="s">
        <v>2521</v>
      </c>
      <c r="C377" s="84">
        <v>14</v>
      </c>
      <c r="D377" s="123">
        <v>0.00908492180317119</v>
      </c>
      <c r="E377" s="123">
        <v>1.933234128714808</v>
      </c>
      <c r="F377" s="84" t="s">
        <v>2065</v>
      </c>
      <c r="G377" s="84" t="b">
        <v>0</v>
      </c>
      <c r="H377" s="84" t="b">
        <v>0</v>
      </c>
      <c r="I377" s="84" t="b">
        <v>0</v>
      </c>
      <c r="J377" s="84" t="b">
        <v>0</v>
      </c>
      <c r="K377" s="84" t="b">
        <v>0</v>
      </c>
      <c r="L377" s="84" t="b">
        <v>0</v>
      </c>
    </row>
    <row r="378" spans="1:12" ht="15">
      <c r="A378" s="84" t="s">
        <v>2185</v>
      </c>
      <c r="B378" s="84" t="s">
        <v>2536</v>
      </c>
      <c r="C378" s="84">
        <v>12</v>
      </c>
      <c r="D378" s="123">
        <v>0.008066476551390422</v>
      </c>
      <c r="E378" s="123">
        <v>1.6188401714928455</v>
      </c>
      <c r="F378" s="84" t="s">
        <v>2065</v>
      </c>
      <c r="G378" s="84" t="b">
        <v>0</v>
      </c>
      <c r="H378" s="84" t="b">
        <v>0</v>
      </c>
      <c r="I378" s="84" t="b">
        <v>0</v>
      </c>
      <c r="J378" s="84" t="b">
        <v>0</v>
      </c>
      <c r="K378" s="84" t="b">
        <v>0</v>
      </c>
      <c r="L378" s="84" t="b">
        <v>0</v>
      </c>
    </row>
    <row r="379" spans="1:12" ht="15">
      <c r="A379" s="84" t="s">
        <v>2173</v>
      </c>
      <c r="B379" s="84" t="s">
        <v>2186</v>
      </c>
      <c r="C379" s="84">
        <v>12</v>
      </c>
      <c r="D379" s="123">
        <v>0.008066476551390422</v>
      </c>
      <c r="E379" s="123">
        <v>1.6602328566510705</v>
      </c>
      <c r="F379" s="84" t="s">
        <v>2065</v>
      </c>
      <c r="G379" s="84" t="b">
        <v>0</v>
      </c>
      <c r="H379" s="84" t="b">
        <v>0</v>
      </c>
      <c r="I379" s="84" t="b">
        <v>0</v>
      </c>
      <c r="J379" s="84" t="b">
        <v>0</v>
      </c>
      <c r="K379" s="84" t="b">
        <v>0</v>
      </c>
      <c r="L379" s="84" t="b">
        <v>0</v>
      </c>
    </row>
    <row r="380" spans="1:12" ht="15">
      <c r="A380" s="84" t="s">
        <v>2186</v>
      </c>
      <c r="B380" s="84" t="s">
        <v>2527</v>
      </c>
      <c r="C380" s="84">
        <v>12</v>
      </c>
      <c r="D380" s="123">
        <v>0.008066476551390422</v>
      </c>
      <c r="E380" s="123">
        <v>1.7046519964394833</v>
      </c>
      <c r="F380" s="84" t="s">
        <v>2065</v>
      </c>
      <c r="G380" s="84" t="b">
        <v>0</v>
      </c>
      <c r="H380" s="84" t="b">
        <v>0</v>
      </c>
      <c r="I380" s="84" t="b">
        <v>0</v>
      </c>
      <c r="J380" s="84" t="b">
        <v>0</v>
      </c>
      <c r="K380" s="84" t="b">
        <v>0</v>
      </c>
      <c r="L380" s="84" t="b">
        <v>0</v>
      </c>
    </row>
    <row r="381" spans="1:12" ht="15">
      <c r="A381" s="84" t="s">
        <v>2527</v>
      </c>
      <c r="B381" s="84" t="s">
        <v>2172</v>
      </c>
      <c r="C381" s="84">
        <v>12</v>
      </c>
      <c r="D381" s="123">
        <v>0.008066476551390422</v>
      </c>
      <c r="E381" s="123">
        <v>1.121017315095207</v>
      </c>
      <c r="F381" s="84" t="s">
        <v>2065</v>
      </c>
      <c r="G381" s="84" t="b">
        <v>0</v>
      </c>
      <c r="H381" s="84" t="b">
        <v>0</v>
      </c>
      <c r="I381" s="84" t="b">
        <v>0</v>
      </c>
      <c r="J381" s="84" t="b">
        <v>0</v>
      </c>
      <c r="K381" s="84" t="b">
        <v>0</v>
      </c>
      <c r="L381" s="84" t="b">
        <v>0</v>
      </c>
    </row>
    <row r="382" spans="1:12" ht="15">
      <c r="A382" s="84" t="s">
        <v>2172</v>
      </c>
      <c r="B382" s="84" t="s">
        <v>2185</v>
      </c>
      <c r="C382" s="84">
        <v>12</v>
      </c>
      <c r="D382" s="123">
        <v>0.008066476551390422</v>
      </c>
      <c r="E382" s="123">
        <v>0.8275465722936437</v>
      </c>
      <c r="F382" s="84" t="s">
        <v>2065</v>
      </c>
      <c r="G382" s="84" t="b">
        <v>0</v>
      </c>
      <c r="H382" s="84" t="b">
        <v>0</v>
      </c>
      <c r="I382" s="84" t="b">
        <v>0</v>
      </c>
      <c r="J382" s="84" t="b">
        <v>0</v>
      </c>
      <c r="K382" s="84" t="b">
        <v>0</v>
      </c>
      <c r="L382" s="84" t="b">
        <v>0</v>
      </c>
    </row>
    <row r="383" spans="1:12" ht="15">
      <c r="A383" s="84" t="s">
        <v>312</v>
      </c>
      <c r="B383" s="84" t="s">
        <v>2173</v>
      </c>
      <c r="C383" s="84">
        <v>11</v>
      </c>
      <c r="D383" s="123">
        <v>0.00767268555709342</v>
      </c>
      <c r="E383" s="123">
        <v>1.2844307338445196</v>
      </c>
      <c r="F383" s="84" t="s">
        <v>2065</v>
      </c>
      <c r="G383" s="84" t="b">
        <v>0</v>
      </c>
      <c r="H383" s="84" t="b">
        <v>0</v>
      </c>
      <c r="I383" s="84" t="b">
        <v>0</v>
      </c>
      <c r="J383" s="84" t="b">
        <v>0</v>
      </c>
      <c r="K383" s="84" t="b">
        <v>0</v>
      </c>
      <c r="L383" s="84" t="b">
        <v>0</v>
      </c>
    </row>
    <row r="384" spans="1:12" ht="15">
      <c r="A384" s="84" t="s">
        <v>2184</v>
      </c>
      <c r="B384" s="84" t="s">
        <v>2525</v>
      </c>
      <c r="C384" s="84">
        <v>10</v>
      </c>
      <c r="D384" s="123">
        <v>0.007252413732863028</v>
      </c>
      <c r="E384" s="123">
        <v>1.3311741373868458</v>
      </c>
      <c r="F384" s="84" t="s">
        <v>2065</v>
      </c>
      <c r="G384" s="84" t="b">
        <v>0</v>
      </c>
      <c r="H384" s="84" t="b">
        <v>0</v>
      </c>
      <c r="I384" s="84" t="b">
        <v>0</v>
      </c>
      <c r="J384" s="84" t="b">
        <v>1</v>
      </c>
      <c r="K384" s="84" t="b">
        <v>0</v>
      </c>
      <c r="L384" s="84" t="b">
        <v>0</v>
      </c>
    </row>
    <row r="385" spans="1:12" ht="15">
      <c r="A385" s="84" t="s">
        <v>2172</v>
      </c>
      <c r="B385" s="84" t="s">
        <v>2522</v>
      </c>
      <c r="C385" s="84">
        <v>10</v>
      </c>
      <c r="D385" s="123">
        <v>0.007252413732863028</v>
      </c>
      <c r="E385" s="123">
        <v>0.9844545149769853</v>
      </c>
      <c r="F385" s="84" t="s">
        <v>2065</v>
      </c>
      <c r="G385" s="84" t="b">
        <v>0</v>
      </c>
      <c r="H385" s="84" t="b">
        <v>0</v>
      </c>
      <c r="I385" s="84" t="b">
        <v>0</v>
      </c>
      <c r="J385" s="84" t="b">
        <v>0</v>
      </c>
      <c r="K385" s="84" t="b">
        <v>0</v>
      </c>
      <c r="L385" s="84" t="b">
        <v>0</v>
      </c>
    </row>
    <row r="386" spans="1:12" ht="15">
      <c r="A386" s="84" t="s">
        <v>2141</v>
      </c>
      <c r="B386" s="84" t="s">
        <v>2172</v>
      </c>
      <c r="C386" s="84">
        <v>10</v>
      </c>
      <c r="D386" s="123">
        <v>0.007252413732863028</v>
      </c>
      <c r="E386" s="123">
        <v>1.011872845670139</v>
      </c>
      <c r="F386" s="84" t="s">
        <v>2065</v>
      </c>
      <c r="G386" s="84" t="b">
        <v>0</v>
      </c>
      <c r="H386" s="84" t="b">
        <v>0</v>
      </c>
      <c r="I386" s="84" t="b">
        <v>0</v>
      </c>
      <c r="J386" s="84" t="b">
        <v>0</v>
      </c>
      <c r="K386" s="84" t="b">
        <v>0</v>
      </c>
      <c r="L386" s="84" t="b">
        <v>0</v>
      </c>
    </row>
    <row r="387" spans="1:12" ht="15">
      <c r="A387" s="84" t="s">
        <v>2524</v>
      </c>
      <c r="B387" s="84" t="s">
        <v>2537</v>
      </c>
      <c r="C387" s="84">
        <v>8</v>
      </c>
      <c r="D387" s="123">
        <v>0.006321207680238481</v>
      </c>
      <c r="E387" s="123">
        <v>1.972258236616515</v>
      </c>
      <c r="F387" s="84" t="s">
        <v>2065</v>
      </c>
      <c r="G387" s="84" t="b">
        <v>1</v>
      </c>
      <c r="H387" s="84" t="b">
        <v>0</v>
      </c>
      <c r="I387" s="84" t="b">
        <v>0</v>
      </c>
      <c r="J387" s="84" t="b">
        <v>0</v>
      </c>
      <c r="K387" s="84" t="b">
        <v>0</v>
      </c>
      <c r="L387" s="84" t="b">
        <v>0</v>
      </c>
    </row>
    <row r="388" spans="1:12" ht="15">
      <c r="A388" s="84" t="s">
        <v>2172</v>
      </c>
      <c r="B388" s="84" t="s">
        <v>2533</v>
      </c>
      <c r="C388" s="84">
        <v>8</v>
      </c>
      <c r="D388" s="123">
        <v>0.006321207680238481</v>
      </c>
      <c r="E388" s="123">
        <v>1.06363576102461</v>
      </c>
      <c r="F388" s="84" t="s">
        <v>2065</v>
      </c>
      <c r="G388" s="84" t="b">
        <v>0</v>
      </c>
      <c r="H388" s="84" t="b">
        <v>0</v>
      </c>
      <c r="I388" s="84" t="b">
        <v>0</v>
      </c>
      <c r="J388" s="84" t="b">
        <v>0</v>
      </c>
      <c r="K388" s="84" t="b">
        <v>0</v>
      </c>
      <c r="L388" s="84" t="b">
        <v>0</v>
      </c>
    </row>
    <row r="389" spans="1:12" ht="15">
      <c r="A389" s="84" t="s">
        <v>2548</v>
      </c>
      <c r="B389" s="84" t="s">
        <v>2556</v>
      </c>
      <c r="C389" s="84">
        <v>8</v>
      </c>
      <c r="D389" s="123">
        <v>0.006321207680238481</v>
      </c>
      <c r="E389" s="123">
        <v>2.183111601931408</v>
      </c>
      <c r="F389" s="84" t="s">
        <v>2065</v>
      </c>
      <c r="G389" s="84" t="b">
        <v>0</v>
      </c>
      <c r="H389" s="84" t="b">
        <v>0</v>
      </c>
      <c r="I389" s="84" t="b">
        <v>0</v>
      </c>
      <c r="J389" s="84" t="b">
        <v>0</v>
      </c>
      <c r="K389" s="84" t="b">
        <v>0</v>
      </c>
      <c r="L389" s="84" t="b">
        <v>0</v>
      </c>
    </row>
    <row r="390" spans="1:12" ht="15">
      <c r="A390" s="84" t="s">
        <v>2553</v>
      </c>
      <c r="B390" s="84" t="s">
        <v>2523</v>
      </c>
      <c r="C390" s="84">
        <v>8</v>
      </c>
      <c r="D390" s="123">
        <v>0.006321207680238481</v>
      </c>
      <c r="E390" s="123">
        <v>2.023410759063896</v>
      </c>
      <c r="F390" s="84" t="s">
        <v>2065</v>
      </c>
      <c r="G390" s="84" t="b">
        <v>0</v>
      </c>
      <c r="H390" s="84" t="b">
        <v>0</v>
      </c>
      <c r="I390" s="84" t="b">
        <v>0</v>
      </c>
      <c r="J390" s="84" t="b">
        <v>0</v>
      </c>
      <c r="K390" s="84" t="b">
        <v>0</v>
      </c>
      <c r="L390" s="84" t="b">
        <v>0</v>
      </c>
    </row>
    <row r="391" spans="1:12" ht="15">
      <c r="A391" s="84" t="s">
        <v>2521</v>
      </c>
      <c r="B391" s="84" t="s">
        <v>2184</v>
      </c>
      <c r="C391" s="84">
        <v>7</v>
      </c>
      <c r="D391" s="123">
        <v>0.005802954663171702</v>
      </c>
      <c r="E391" s="123">
        <v>1.2598182288511774</v>
      </c>
      <c r="F391" s="84" t="s">
        <v>2065</v>
      </c>
      <c r="G391" s="84" t="b">
        <v>0</v>
      </c>
      <c r="H391" s="84" t="b">
        <v>0</v>
      </c>
      <c r="I391" s="84" t="b">
        <v>0</v>
      </c>
      <c r="J391" s="84" t="b">
        <v>0</v>
      </c>
      <c r="K391" s="84" t="b">
        <v>0</v>
      </c>
      <c r="L391" s="84" t="b">
        <v>0</v>
      </c>
    </row>
    <row r="392" spans="1:12" ht="15">
      <c r="A392" s="84" t="s">
        <v>2522</v>
      </c>
      <c r="B392" s="84" t="s">
        <v>2172</v>
      </c>
      <c r="C392" s="84">
        <v>7</v>
      </c>
      <c r="D392" s="123">
        <v>0.005802954663171702</v>
      </c>
      <c r="E392" s="123">
        <v>0.8289421620841522</v>
      </c>
      <c r="F392" s="84" t="s">
        <v>2065</v>
      </c>
      <c r="G392" s="84" t="b">
        <v>0</v>
      </c>
      <c r="H392" s="84" t="b">
        <v>0</v>
      </c>
      <c r="I392" s="84" t="b">
        <v>0</v>
      </c>
      <c r="J392" s="84" t="b">
        <v>0</v>
      </c>
      <c r="K392" s="84" t="b">
        <v>0</v>
      </c>
      <c r="L392" s="84" t="b">
        <v>0</v>
      </c>
    </row>
    <row r="393" spans="1:12" ht="15">
      <c r="A393" s="84" t="s">
        <v>2537</v>
      </c>
      <c r="B393" s="84" t="s">
        <v>2184</v>
      </c>
      <c r="C393" s="84">
        <v>6</v>
      </c>
      <c r="D393" s="123">
        <v>0.005243003830942289</v>
      </c>
      <c r="E393" s="123">
        <v>1.4427489124371642</v>
      </c>
      <c r="F393" s="84" t="s">
        <v>2065</v>
      </c>
      <c r="G393" s="84" t="b">
        <v>0</v>
      </c>
      <c r="H393" s="84" t="b">
        <v>0</v>
      </c>
      <c r="I393" s="84" t="b">
        <v>0</v>
      </c>
      <c r="J393" s="84" t="b">
        <v>0</v>
      </c>
      <c r="K393" s="84" t="b">
        <v>0</v>
      </c>
      <c r="L393" s="84" t="b">
        <v>0</v>
      </c>
    </row>
    <row r="394" spans="1:12" ht="15">
      <c r="A394" s="84" t="s">
        <v>2525</v>
      </c>
      <c r="B394" s="84" t="s">
        <v>2526</v>
      </c>
      <c r="C394" s="84">
        <v>6</v>
      </c>
      <c r="D394" s="123">
        <v>0.005243003830942289</v>
      </c>
      <c r="E394" s="123">
        <v>1.6901960800285136</v>
      </c>
      <c r="F394" s="84" t="s">
        <v>2065</v>
      </c>
      <c r="G394" s="84" t="b">
        <v>1</v>
      </c>
      <c r="H394" s="84" t="b">
        <v>0</v>
      </c>
      <c r="I394" s="84" t="b">
        <v>0</v>
      </c>
      <c r="J394" s="84" t="b">
        <v>0</v>
      </c>
      <c r="K394" s="84" t="b">
        <v>0</v>
      </c>
      <c r="L394" s="84" t="b">
        <v>0</v>
      </c>
    </row>
    <row r="395" spans="1:12" ht="15">
      <c r="A395" s="84" t="s">
        <v>2526</v>
      </c>
      <c r="B395" s="84" t="s">
        <v>2172</v>
      </c>
      <c r="C395" s="84">
        <v>6</v>
      </c>
      <c r="D395" s="123">
        <v>0.005243003830942289</v>
      </c>
      <c r="E395" s="123">
        <v>0.852172002802627</v>
      </c>
      <c r="F395" s="84" t="s">
        <v>2065</v>
      </c>
      <c r="G395" s="84" t="b">
        <v>0</v>
      </c>
      <c r="H395" s="84" t="b">
        <v>0</v>
      </c>
      <c r="I395" s="84" t="b">
        <v>0</v>
      </c>
      <c r="J395" s="84" t="b">
        <v>0</v>
      </c>
      <c r="K395" s="84" t="b">
        <v>0</v>
      </c>
      <c r="L395" s="84" t="b">
        <v>0</v>
      </c>
    </row>
    <row r="396" spans="1:12" ht="15">
      <c r="A396" s="84" t="s">
        <v>2522</v>
      </c>
      <c r="B396" s="84" t="s">
        <v>2529</v>
      </c>
      <c r="C396" s="84">
        <v>6</v>
      </c>
      <c r="D396" s="123">
        <v>0.005243003830942289</v>
      </c>
      <c r="E396" s="123">
        <v>1.5652573434202137</v>
      </c>
      <c r="F396" s="84" t="s">
        <v>2065</v>
      </c>
      <c r="G396" s="84" t="b">
        <v>0</v>
      </c>
      <c r="H396" s="84" t="b">
        <v>0</v>
      </c>
      <c r="I396" s="84" t="b">
        <v>0</v>
      </c>
      <c r="J396" s="84" t="b">
        <v>0</v>
      </c>
      <c r="K396" s="84" t="b">
        <v>0</v>
      </c>
      <c r="L396" s="84" t="b">
        <v>0</v>
      </c>
    </row>
    <row r="397" spans="1:12" ht="15">
      <c r="A397" s="84" t="s">
        <v>2184</v>
      </c>
      <c r="B397" s="84" t="s">
        <v>2563</v>
      </c>
      <c r="C397" s="84">
        <v>6</v>
      </c>
      <c r="D397" s="123">
        <v>0.005243003830942289</v>
      </c>
      <c r="E397" s="123">
        <v>1.5352941200427705</v>
      </c>
      <c r="F397" s="84" t="s">
        <v>2065</v>
      </c>
      <c r="G397" s="84" t="b">
        <v>0</v>
      </c>
      <c r="H397" s="84" t="b">
        <v>0</v>
      </c>
      <c r="I397" s="84" t="b">
        <v>0</v>
      </c>
      <c r="J397" s="84" t="b">
        <v>0</v>
      </c>
      <c r="K397" s="84" t="b">
        <v>0</v>
      </c>
      <c r="L397" s="84" t="b">
        <v>0</v>
      </c>
    </row>
    <row r="398" spans="1:12" ht="15">
      <c r="A398" s="84" t="s">
        <v>2563</v>
      </c>
      <c r="B398" s="84" t="s">
        <v>2174</v>
      </c>
      <c r="C398" s="84">
        <v>6</v>
      </c>
      <c r="D398" s="123">
        <v>0.005243003830942289</v>
      </c>
      <c r="E398" s="123">
        <v>2.137354111370733</v>
      </c>
      <c r="F398" s="84" t="s">
        <v>2065</v>
      </c>
      <c r="G398" s="84" t="b">
        <v>0</v>
      </c>
      <c r="H398" s="84" t="b">
        <v>0</v>
      </c>
      <c r="I398" s="84" t="b">
        <v>0</v>
      </c>
      <c r="J398" s="84" t="b">
        <v>0</v>
      </c>
      <c r="K398" s="84" t="b">
        <v>0</v>
      </c>
      <c r="L398" s="84" t="b">
        <v>0</v>
      </c>
    </row>
    <row r="399" spans="1:12" ht="15">
      <c r="A399" s="84" t="s">
        <v>2174</v>
      </c>
      <c r="B399" s="84" t="s">
        <v>2188</v>
      </c>
      <c r="C399" s="84">
        <v>6</v>
      </c>
      <c r="D399" s="123">
        <v>0.005243003830942289</v>
      </c>
      <c r="E399" s="123">
        <v>1.5932860670204574</v>
      </c>
      <c r="F399" s="84" t="s">
        <v>2065</v>
      </c>
      <c r="G399" s="84" t="b">
        <v>0</v>
      </c>
      <c r="H399" s="84" t="b">
        <v>0</v>
      </c>
      <c r="I399" s="84" t="b">
        <v>0</v>
      </c>
      <c r="J399" s="84" t="b">
        <v>0</v>
      </c>
      <c r="K399" s="84" t="b">
        <v>0</v>
      </c>
      <c r="L399" s="84" t="b">
        <v>0</v>
      </c>
    </row>
    <row r="400" spans="1:12" ht="15">
      <c r="A400" s="84" t="s">
        <v>2570</v>
      </c>
      <c r="B400" s="84" t="s">
        <v>2571</v>
      </c>
      <c r="C400" s="84">
        <v>6</v>
      </c>
      <c r="D400" s="123">
        <v>0.005243003830942289</v>
      </c>
      <c r="E400" s="123">
        <v>2.3592028609870894</v>
      </c>
      <c r="F400" s="84" t="s">
        <v>2065</v>
      </c>
      <c r="G400" s="84" t="b">
        <v>0</v>
      </c>
      <c r="H400" s="84" t="b">
        <v>0</v>
      </c>
      <c r="I400" s="84" t="b">
        <v>0</v>
      </c>
      <c r="J400" s="84" t="b">
        <v>0</v>
      </c>
      <c r="K400" s="84" t="b">
        <v>0</v>
      </c>
      <c r="L400" s="84" t="b">
        <v>0</v>
      </c>
    </row>
    <row r="401" spans="1:12" ht="15">
      <c r="A401" s="84" t="s">
        <v>2571</v>
      </c>
      <c r="B401" s="84" t="s">
        <v>2572</v>
      </c>
      <c r="C401" s="84">
        <v>6</v>
      </c>
      <c r="D401" s="123">
        <v>0.005243003830942289</v>
      </c>
      <c r="E401" s="123">
        <v>2.3592028609870894</v>
      </c>
      <c r="F401" s="84" t="s">
        <v>2065</v>
      </c>
      <c r="G401" s="84" t="b">
        <v>0</v>
      </c>
      <c r="H401" s="84" t="b">
        <v>0</v>
      </c>
      <c r="I401" s="84" t="b">
        <v>0</v>
      </c>
      <c r="J401" s="84" t="b">
        <v>0</v>
      </c>
      <c r="K401" s="84" t="b">
        <v>0</v>
      </c>
      <c r="L401" s="84" t="b">
        <v>0</v>
      </c>
    </row>
    <row r="402" spans="1:12" ht="15">
      <c r="A402" s="84" t="s">
        <v>2572</v>
      </c>
      <c r="B402" s="84" t="s">
        <v>2573</v>
      </c>
      <c r="C402" s="84">
        <v>6</v>
      </c>
      <c r="D402" s="123">
        <v>0.005243003830942289</v>
      </c>
      <c r="E402" s="123">
        <v>2.3592028609870894</v>
      </c>
      <c r="F402" s="84" t="s">
        <v>2065</v>
      </c>
      <c r="G402" s="84" t="b">
        <v>0</v>
      </c>
      <c r="H402" s="84" t="b">
        <v>0</v>
      </c>
      <c r="I402" s="84" t="b">
        <v>0</v>
      </c>
      <c r="J402" s="84" t="b">
        <v>0</v>
      </c>
      <c r="K402" s="84" t="b">
        <v>0</v>
      </c>
      <c r="L402" s="84" t="b">
        <v>0</v>
      </c>
    </row>
    <row r="403" spans="1:12" ht="15">
      <c r="A403" s="84" t="s">
        <v>2573</v>
      </c>
      <c r="B403" s="84" t="s">
        <v>2574</v>
      </c>
      <c r="C403" s="84">
        <v>6</v>
      </c>
      <c r="D403" s="123">
        <v>0.005243003830942289</v>
      </c>
      <c r="E403" s="123">
        <v>2.3592028609870894</v>
      </c>
      <c r="F403" s="84" t="s">
        <v>2065</v>
      </c>
      <c r="G403" s="84" t="b">
        <v>0</v>
      </c>
      <c r="H403" s="84" t="b">
        <v>0</v>
      </c>
      <c r="I403" s="84" t="b">
        <v>0</v>
      </c>
      <c r="J403" s="84" t="b">
        <v>0</v>
      </c>
      <c r="K403" s="84" t="b">
        <v>0</v>
      </c>
      <c r="L403" s="84" t="b">
        <v>0</v>
      </c>
    </row>
    <row r="404" spans="1:12" ht="15">
      <c r="A404" s="84" t="s">
        <v>2574</v>
      </c>
      <c r="B404" s="84" t="s">
        <v>2555</v>
      </c>
      <c r="C404" s="84">
        <v>6</v>
      </c>
      <c r="D404" s="123">
        <v>0.005243003830942289</v>
      </c>
      <c r="E404" s="123">
        <v>2.2342641243787895</v>
      </c>
      <c r="F404" s="84" t="s">
        <v>2065</v>
      </c>
      <c r="G404" s="84" t="b">
        <v>0</v>
      </c>
      <c r="H404" s="84" t="b">
        <v>0</v>
      </c>
      <c r="I404" s="84" t="b">
        <v>0</v>
      </c>
      <c r="J404" s="84" t="b">
        <v>0</v>
      </c>
      <c r="K404" s="84" t="b">
        <v>0</v>
      </c>
      <c r="L404" s="84" t="b">
        <v>0</v>
      </c>
    </row>
    <row r="405" spans="1:12" ht="15">
      <c r="A405" s="84" t="s">
        <v>2555</v>
      </c>
      <c r="B405" s="84" t="s">
        <v>2548</v>
      </c>
      <c r="C405" s="84">
        <v>6</v>
      </c>
      <c r="D405" s="123">
        <v>0.005243003830942289</v>
      </c>
      <c r="E405" s="123">
        <v>2.058172865323108</v>
      </c>
      <c r="F405" s="84" t="s">
        <v>2065</v>
      </c>
      <c r="G405" s="84" t="b">
        <v>0</v>
      </c>
      <c r="H405" s="84" t="b">
        <v>0</v>
      </c>
      <c r="I405" s="84" t="b">
        <v>0</v>
      </c>
      <c r="J405" s="84" t="b">
        <v>0</v>
      </c>
      <c r="K405" s="84" t="b">
        <v>0</v>
      </c>
      <c r="L405" s="84" t="b">
        <v>0</v>
      </c>
    </row>
    <row r="406" spans="1:12" ht="15">
      <c r="A406" s="84" t="s">
        <v>2556</v>
      </c>
      <c r="B406" s="84" t="s">
        <v>2554</v>
      </c>
      <c r="C406" s="84">
        <v>6</v>
      </c>
      <c r="D406" s="123">
        <v>0.005243003830942289</v>
      </c>
      <c r="E406" s="123">
        <v>2.167317334748176</v>
      </c>
      <c r="F406" s="84" t="s">
        <v>2065</v>
      </c>
      <c r="G406" s="84" t="b">
        <v>0</v>
      </c>
      <c r="H406" s="84" t="b">
        <v>0</v>
      </c>
      <c r="I406" s="84" t="b">
        <v>0</v>
      </c>
      <c r="J406" s="84" t="b">
        <v>0</v>
      </c>
      <c r="K406" s="84" t="b">
        <v>0</v>
      </c>
      <c r="L406" s="84" t="b">
        <v>0</v>
      </c>
    </row>
    <row r="407" spans="1:12" ht="15">
      <c r="A407" s="84" t="s">
        <v>2523</v>
      </c>
      <c r="B407" s="84" t="s">
        <v>2565</v>
      </c>
      <c r="C407" s="84">
        <v>6</v>
      </c>
      <c r="D407" s="123">
        <v>0.005243003830942289</v>
      </c>
      <c r="E407" s="123">
        <v>1.9912260756924949</v>
      </c>
      <c r="F407" s="84" t="s">
        <v>2065</v>
      </c>
      <c r="G407" s="84" t="b">
        <v>0</v>
      </c>
      <c r="H407" s="84" t="b">
        <v>0</v>
      </c>
      <c r="I407" s="84" t="b">
        <v>0</v>
      </c>
      <c r="J407" s="84" t="b">
        <v>0</v>
      </c>
      <c r="K407" s="84" t="b">
        <v>0</v>
      </c>
      <c r="L407" s="84" t="b">
        <v>0</v>
      </c>
    </row>
    <row r="408" spans="1:12" ht="15">
      <c r="A408" s="84" t="s">
        <v>2565</v>
      </c>
      <c r="B408" s="84" t="s">
        <v>2558</v>
      </c>
      <c r="C408" s="84">
        <v>6</v>
      </c>
      <c r="D408" s="123">
        <v>0.005243003830942289</v>
      </c>
      <c r="E408" s="123">
        <v>2.292256071356476</v>
      </c>
      <c r="F408" s="84" t="s">
        <v>2065</v>
      </c>
      <c r="G408" s="84" t="b">
        <v>0</v>
      </c>
      <c r="H408" s="84" t="b">
        <v>0</v>
      </c>
      <c r="I408" s="84" t="b">
        <v>0</v>
      </c>
      <c r="J408" s="84" t="b">
        <v>0</v>
      </c>
      <c r="K408" s="84" t="b">
        <v>0</v>
      </c>
      <c r="L408" s="84" t="b">
        <v>0</v>
      </c>
    </row>
    <row r="409" spans="1:12" ht="15">
      <c r="A409" s="84" t="s">
        <v>2558</v>
      </c>
      <c r="B409" s="84" t="s">
        <v>312</v>
      </c>
      <c r="C409" s="84">
        <v>6</v>
      </c>
      <c r="D409" s="123">
        <v>0.005243003830942289</v>
      </c>
      <c r="E409" s="123">
        <v>1.8151348166368135</v>
      </c>
      <c r="F409" s="84" t="s">
        <v>2065</v>
      </c>
      <c r="G409" s="84" t="b">
        <v>0</v>
      </c>
      <c r="H409" s="84" t="b">
        <v>0</v>
      </c>
      <c r="I409" s="84" t="b">
        <v>0</v>
      </c>
      <c r="J409" s="84" t="b">
        <v>0</v>
      </c>
      <c r="K409" s="84" t="b">
        <v>0</v>
      </c>
      <c r="L409" s="84" t="b">
        <v>0</v>
      </c>
    </row>
    <row r="410" spans="1:12" ht="15">
      <c r="A410" s="84" t="s">
        <v>312</v>
      </c>
      <c r="B410" s="84" t="s">
        <v>2559</v>
      </c>
      <c r="C410" s="84">
        <v>6</v>
      </c>
      <c r="D410" s="123">
        <v>0.005243003830942289</v>
      </c>
      <c r="E410" s="123">
        <v>1.3222192947339195</v>
      </c>
      <c r="F410" s="84" t="s">
        <v>2065</v>
      </c>
      <c r="G410" s="84" t="b">
        <v>0</v>
      </c>
      <c r="H410" s="84" t="b">
        <v>0</v>
      </c>
      <c r="I410" s="84" t="b">
        <v>0</v>
      </c>
      <c r="J410" s="84" t="b">
        <v>0</v>
      </c>
      <c r="K410" s="84" t="b">
        <v>1</v>
      </c>
      <c r="L410" s="84" t="b">
        <v>0</v>
      </c>
    </row>
    <row r="411" spans="1:12" ht="15">
      <c r="A411" s="84" t="s">
        <v>2559</v>
      </c>
      <c r="B411" s="84" t="s">
        <v>2188</v>
      </c>
      <c r="C411" s="84">
        <v>6</v>
      </c>
      <c r="D411" s="123">
        <v>0.005243003830942289</v>
      </c>
      <c r="E411" s="123">
        <v>1.7481880270062005</v>
      </c>
      <c r="F411" s="84" t="s">
        <v>2065</v>
      </c>
      <c r="G411" s="84" t="b">
        <v>0</v>
      </c>
      <c r="H411" s="84" t="b">
        <v>1</v>
      </c>
      <c r="I411" s="84" t="b">
        <v>0</v>
      </c>
      <c r="J411" s="84" t="b">
        <v>0</v>
      </c>
      <c r="K411" s="84" t="b">
        <v>0</v>
      </c>
      <c r="L411" s="84" t="b">
        <v>0</v>
      </c>
    </row>
    <row r="412" spans="1:12" ht="15">
      <c r="A412" s="84" t="s">
        <v>2192</v>
      </c>
      <c r="B412" s="84" t="s">
        <v>2187</v>
      </c>
      <c r="C412" s="84">
        <v>6</v>
      </c>
      <c r="D412" s="123">
        <v>0.005243003830942289</v>
      </c>
      <c r="E412" s="123">
        <v>1.3689626982762455</v>
      </c>
      <c r="F412" s="84" t="s">
        <v>2065</v>
      </c>
      <c r="G412" s="84" t="b">
        <v>0</v>
      </c>
      <c r="H412" s="84" t="b">
        <v>0</v>
      </c>
      <c r="I412" s="84" t="b">
        <v>0</v>
      </c>
      <c r="J412" s="84" t="b">
        <v>0</v>
      </c>
      <c r="K412" s="84" t="b">
        <v>0</v>
      </c>
      <c r="L412" s="84" t="b">
        <v>0</v>
      </c>
    </row>
    <row r="413" spans="1:12" ht="15">
      <c r="A413" s="84" t="s">
        <v>2187</v>
      </c>
      <c r="B413" s="84" t="s">
        <v>2190</v>
      </c>
      <c r="C413" s="84">
        <v>6</v>
      </c>
      <c r="D413" s="123">
        <v>0.005243003830942289</v>
      </c>
      <c r="E413" s="123">
        <v>1.2922560713564761</v>
      </c>
      <c r="F413" s="84" t="s">
        <v>2065</v>
      </c>
      <c r="G413" s="84" t="b">
        <v>0</v>
      </c>
      <c r="H413" s="84" t="b">
        <v>0</v>
      </c>
      <c r="I413" s="84" t="b">
        <v>0</v>
      </c>
      <c r="J413" s="84" t="b">
        <v>0</v>
      </c>
      <c r="K413" s="84" t="b">
        <v>0</v>
      </c>
      <c r="L413" s="84" t="b">
        <v>0</v>
      </c>
    </row>
    <row r="414" spans="1:12" ht="15">
      <c r="A414" s="84" t="s">
        <v>2190</v>
      </c>
      <c r="B414" s="84" t="s">
        <v>2560</v>
      </c>
      <c r="C414" s="84">
        <v>6</v>
      </c>
      <c r="D414" s="123">
        <v>0.005243003830942289</v>
      </c>
      <c r="E414" s="123">
        <v>1.7693773260761385</v>
      </c>
      <c r="F414" s="84" t="s">
        <v>2065</v>
      </c>
      <c r="G414" s="84" t="b">
        <v>0</v>
      </c>
      <c r="H414" s="84" t="b">
        <v>0</v>
      </c>
      <c r="I414" s="84" t="b">
        <v>0</v>
      </c>
      <c r="J414" s="84" t="b">
        <v>0</v>
      </c>
      <c r="K414" s="84" t="b">
        <v>0</v>
      </c>
      <c r="L414" s="84" t="b">
        <v>0</v>
      </c>
    </row>
    <row r="415" spans="1:12" ht="15">
      <c r="A415" s="84" t="s">
        <v>312</v>
      </c>
      <c r="B415" s="84" t="s">
        <v>2184</v>
      </c>
      <c r="C415" s="84">
        <v>6</v>
      </c>
      <c r="D415" s="123">
        <v>0.005243003830942289</v>
      </c>
      <c r="E415" s="123">
        <v>0.6488033948702887</v>
      </c>
      <c r="F415" s="84" t="s">
        <v>2065</v>
      </c>
      <c r="G415" s="84" t="b">
        <v>0</v>
      </c>
      <c r="H415" s="84" t="b">
        <v>0</v>
      </c>
      <c r="I415" s="84" t="b">
        <v>0</v>
      </c>
      <c r="J415" s="84" t="b">
        <v>0</v>
      </c>
      <c r="K415" s="84" t="b">
        <v>0</v>
      </c>
      <c r="L415" s="84" t="b">
        <v>0</v>
      </c>
    </row>
    <row r="416" spans="1:12" ht="15">
      <c r="A416" s="84" t="s">
        <v>312</v>
      </c>
      <c r="B416" s="84" t="s">
        <v>2524</v>
      </c>
      <c r="C416" s="84">
        <v>5</v>
      </c>
      <c r="D416" s="123">
        <v>0.004634344829137413</v>
      </c>
      <c r="E416" s="123">
        <v>1.0881360887005513</v>
      </c>
      <c r="F416" s="84" t="s">
        <v>2065</v>
      </c>
      <c r="G416" s="84" t="b">
        <v>0</v>
      </c>
      <c r="H416" s="84" t="b">
        <v>0</v>
      </c>
      <c r="I416" s="84" t="b">
        <v>0</v>
      </c>
      <c r="J416" s="84" t="b">
        <v>1</v>
      </c>
      <c r="K416" s="84" t="b">
        <v>0</v>
      </c>
      <c r="L416" s="84" t="b">
        <v>0</v>
      </c>
    </row>
    <row r="417" spans="1:12" ht="15">
      <c r="A417" s="84" t="s">
        <v>2188</v>
      </c>
      <c r="B417" s="84" t="s">
        <v>2582</v>
      </c>
      <c r="C417" s="84">
        <v>5</v>
      </c>
      <c r="D417" s="123">
        <v>0.004634344829137413</v>
      </c>
      <c r="E417" s="123">
        <v>1.8151348166368135</v>
      </c>
      <c r="F417" s="84" t="s">
        <v>2065</v>
      </c>
      <c r="G417" s="84" t="b">
        <v>0</v>
      </c>
      <c r="H417" s="84" t="b">
        <v>0</v>
      </c>
      <c r="I417" s="84" t="b">
        <v>0</v>
      </c>
      <c r="J417" s="84" t="b">
        <v>0</v>
      </c>
      <c r="K417" s="84" t="b">
        <v>0</v>
      </c>
      <c r="L417" s="84" t="b">
        <v>0</v>
      </c>
    </row>
    <row r="418" spans="1:12" ht="15">
      <c r="A418" s="84" t="s">
        <v>336</v>
      </c>
      <c r="B418" s="84" t="s">
        <v>2528</v>
      </c>
      <c r="C418" s="84">
        <v>5</v>
      </c>
      <c r="D418" s="123">
        <v>0.004634344829137413</v>
      </c>
      <c r="E418" s="123">
        <v>1.5908114478926019</v>
      </c>
      <c r="F418" s="84" t="s">
        <v>2065</v>
      </c>
      <c r="G418" s="84" t="b">
        <v>0</v>
      </c>
      <c r="H418" s="84" t="b">
        <v>0</v>
      </c>
      <c r="I418" s="84" t="b">
        <v>0</v>
      </c>
      <c r="J418" s="84" t="b">
        <v>0</v>
      </c>
      <c r="K418" s="84" t="b">
        <v>0</v>
      </c>
      <c r="L418" s="84" t="b">
        <v>0</v>
      </c>
    </row>
    <row r="419" spans="1:12" ht="15">
      <c r="A419" s="84" t="s">
        <v>2172</v>
      </c>
      <c r="B419" s="84" t="s">
        <v>2577</v>
      </c>
      <c r="C419" s="84">
        <v>5</v>
      </c>
      <c r="D419" s="123">
        <v>0.004634344829137413</v>
      </c>
      <c r="E419" s="123">
        <v>1.2397270200802915</v>
      </c>
      <c r="F419" s="84" t="s">
        <v>2065</v>
      </c>
      <c r="G419" s="84" t="b">
        <v>0</v>
      </c>
      <c r="H419" s="84" t="b">
        <v>0</v>
      </c>
      <c r="I419" s="84" t="b">
        <v>0</v>
      </c>
      <c r="J419" s="84" t="b">
        <v>0</v>
      </c>
      <c r="K419" s="84" t="b">
        <v>0</v>
      </c>
      <c r="L419" s="84" t="b">
        <v>0</v>
      </c>
    </row>
    <row r="420" spans="1:12" ht="15">
      <c r="A420" s="84" t="s">
        <v>2577</v>
      </c>
      <c r="B420" s="84" t="s">
        <v>2543</v>
      </c>
      <c r="C420" s="84">
        <v>5</v>
      </c>
      <c r="D420" s="123">
        <v>0.004634344829137413</v>
      </c>
      <c r="E420" s="123">
        <v>2.137354111370733</v>
      </c>
      <c r="F420" s="84" t="s">
        <v>2065</v>
      </c>
      <c r="G420" s="84" t="b">
        <v>0</v>
      </c>
      <c r="H420" s="84" t="b">
        <v>0</v>
      </c>
      <c r="I420" s="84" t="b">
        <v>0</v>
      </c>
      <c r="J420" s="84" t="b">
        <v>1</v>
      </c>
      <c r="K420" s="84" t="b">
        <v>0</v>
      </c>
      <c r="L420" s="84" t="b">
        <v>0</v>
      </c>
    </row>
    <row r="421" spans="1:12" ht="15">
      <c r="A421" s="84" t="s">
        <v>315</v>
      </c>
      <c r="B421" s="84" t="s">
        <v>2553</v>
      </c>
      <c r="C421" s="84">
        <v>5</v>
      </c>
      <c r="D421" s="123">
        <v>0.004634344829137413</v>
      </c>
      <c r="E421" s="123">
        <v>2.2130748253088512</v>
      </c>
      <c r="F421" s="84" t="s">
        <v>2065</v>
      </c>
      <c r="G421" s="84" t="b">
        <v>0</v>
      </c>
      <c r="H421" s="84" t="b">
        <v>0</v>
      </c>
      <c r="I421" s="84" t="b">
        <v>0</v>
      </c>
      <c r="J421" s="84" t="b">
        <v>0</v>
      </c>
      <c r="K421" s="84" t="b">
        <v>0</v>
      </c>
      <c r="L421" s="84" t="b">
        <v>0</v>
      </c>
    </row>
    <row r="422" spans="1:12" ht="15">
      <c r="A422" s="84" t="s">
        <v>2560</v>
      </c>
      <c r="B422" s="84" t="s">
        <v>2586</v>
      </c>
      <c r="C422" s="84">
        <v>5</v>
      </c>
      <c r="D422" s="123">
        <v>0.004634344829137413</v>
      </c>
      <c r="E422" s="123">
        <v>2.292256071356476</v>
      </c>
      <c r="F422" s="84" t="s">
        <v>2065</v>
      </c>
      <c r="G422" s="84" t="b">
        <v>0</v>
      </c>
      <c r="H422" s="84" t="b">
        <v>0</v>
      </c>
      <c r="I422" s="84" t="b">
        <v>0</v>
      </c>
      <c r="J422" s="84" t="b">
        <v>0</v>
      </c>
      <c r="K422" s="84" t="b">
        <v>0</v>
      </c>
      <c r="L422" s="84" t="b">
        <v>0</v>
      </c>
    </row>
    <row r="423" spans="1:12" ht="15">
      <c r="A423" s="84" t="s">
        <v>312</v>
      </c>
      <c r="B423" s="84" t="s">
        <v>2570</v>
      </c>
      <c r="C423" s="84">
        <v>5</v>
      </c>
      <c r="D423" s="123">
        <v>0.004634344829137413</v>
      </c>
      <c r="E423" s="123">
        <v>1.3891660843645324</v>
      </c>
      <c r="F423" s="84" t="s">
        <v>2065</v>
      </c>
      <c r="G423" s="84" t="b">
        <v>0</v>
      </c>
      <c r="H423" s="84" t="b">
        <v>0</v>
      </c>
      <c r="I423" s="84" t="b">
        <v>0</v>
      </c>
      <c r="J423" s="84" t="b">
        <v>0</v>
      </c>
      <c r="K423" s="84" t="b">
        <v>0</v>
      </c>
      <c r="L423" s="84" t="b">
        <v>0</v>
      </c>
    </row>
    <row r="424" spans="1:12" ht="15">
      <c r="A424" s="84" t="s">
        <v>2554</v>
      </c>
      <c r="B424" s="84" t="s">
        <v>2589</v>
      </c>
      <c r="C424" s="84">
        <v>5</v>
      </c>
      <c r="D424" s="123">
        <v>0.004634344829137413</v>
      </c>
      <c r="E424" s="123">
        <v>2.292256071356476</v>
      </c>
      <c r="F424" s="84" t="s">
        <v>2065</v>
      </c>
      <c r="G424" s="84" t="b">
        <v>0</v>
      </c>
      <c r="H424" s="84" t="b">
        <v>0</v>
      </c>
      <c r="I424" s="84" t="b">
        <v>0</v>
      </c>
      <c r="J424" s="84" t="b">
        <v>0</v>
      </c>
      <c r="K424" s="84" t="b">
        <v>0</v>
      </c>
      <c r="L424" s="84" t="b">
        <v>0</v>
      </c>
    </row>
    <row r="425" spans="1:12" ht="15">
      <c r="A425" s="84" t="s">
        <v>2619</v>
      </c>
      <c r="B425" s="84" t="s">
        <v>2522</v>
      </c>
      <c r="C425" s="84">
        <v>4</v>
      </c>
      <c r="D425" s="123">
        <v>0.003967114210283959</v>
      </c>
      <c r="E425" s="123">
        <v>1.8820816062674268</v>
      </c>
      <c r="F425" s="84" t="s">
        <v>2065</v>
      </c>
      <c r="G425" s="84" t="b">
        <v>0</v>
      </c>
      <c r="H425" s="84" t="b">
        <v>0</v>
      </c>
      <c r="I425" s="84" t="b">
        <v>0</v>
      </c>
      <c r="J425" s="84" t="b">
        <v>0</v>
      </c>
      <c r="K425" s="84" t="b">
        <v>0</v>
      </c>
      <c r="L425" s="84" t="b">
        <v>0</v>
      </c>
    </row>
    <row r="426" spans="1:12" ht="15">
      <c r="A426" s="84" t="s">
        <v>2172</v>
      </c>
      <c r="B426" s="84" t="s">
        <v>2535</v>
      </c>
      <c r="C426" s="84">
        <v>4</v>
      </c>
      <c r="D426" s="123">
        <v>0.003967114210283959</v>
      </c>
      <c r="E426" s="123">
        <v>0.887544501968929</v>
      </c>
      <c r="F426" s="84" t="s">
        <v>2065</v>
      </c>
      <c r="G426" s="84" t="b">
        <v>0</v>
      </c>
      <c r="H426" s="84" t="b">
        <v>0</v>
      </c>
      <c r="I426" s="84" t="b">
        <v>0</v>
      </c>
      <c r="J426" s="84" t="b">
        <v>0</v>
      </c>
      <c r="K426" s="84" t="b">
        <v>0</v>
      </c>
      <c r="L426" s="84" t="b">
        <v>0</v>
      </c>
    </row>
    <row r="427" spans="1:12" ht="15">
      <c r="A427" s="84" t="s">
        <v>2535</v>
      </c>
      <c r="B427" s="84" t="s">
        <v>2620</v>
      </c>
      <c r="C427" s="84">
        <v>4</v>
      </c>
      <c r="D427" s="123">
        <v>0.003967114210283959</v>
      </c>
      <c r="E427" s="123">
        <v>2.3592028609870894</v>
      </c>
      <c r="F427" s="84" t="s">
        <v>2065</v>
      </c>
      <c r="G427" s="84" t="b">
        <v>0</v>
      </c>
      <c r="H427" s="84" t="b">
        <v>0</v>
      </c>
      <c r="I427" s="84" t="b">
        <v>0</v>
      </c>
      <c r="J427" s="84" t="b">
        <v>0</v>
      </c>
      <c r="K427" s="84" t="b">
        <v>0</v>
      </c>
      <c r="L427" s="84" t="b">
        <v>0</v>
      </c>
    </row>
    <row r="428" spans="1:12" ht="15">
      <c r="A428" s="84" t="s">
        <v>2620</v>
      </c>
      <c r="B428" s="84" t="s">
        <v>2543</v>
      </c>
      <c r="C428" s="84">
        <v>4</v>
      </c>
      <c r="D428" s="123">
        <v>0.003967114210283959</v>
      </c>
      <c r="E428" s="123">
        <v>2.137354111370733</v>
      </c>
      <c r="F428" s="84" t="s">
        <v>2065</v>
      </c>
      <c r="G428" s="84" t="b">
        <v>0</v>
      </c>
      <c r="H428" s="84" t="b">
        <v>0</v>
      </c>
      <c r="I428" s="84" t="b">
        <v>0</v>
      </c>
      <c r="J428" s="84" t="b">
        <v>1</v>
      </c>
      <c r="K428" s="84" t="b">
        <v>0</v>
      </c>
      <c r="L428" s="84" t="b">
        <v>0</v>
      </c>
    </row>
    <row r="429" spans="1:12" ht="15">
      <c r="A429" s="84" t="s">
        <v>2543</v>
      </c>
      <c r="B429" s="84" t="s">
        <v>2544</v>
      </c>
      <c r="C429" s="84">
        <v>4</v>
      </c>
      <c r="D429" s="123">
        <v>0.003967114210283959</v>
      </c>
      <c r="E429" s="123">
        <v>1.9912260756924949</v>
      </c>
      <c r="F429" s="84" t="s">
        <v>2065</v>
      </c>
      <c r="G429" s="84" t="b">
        <v>1</v>
      </c>
      <c r="H429" s="84" t="b">
        <v>0</v>
      </c>
      <c r="I429" s="84" t="b">
        <v>0</v>
      </c>
      <c r="J429" s="84" t="b">
        <v>0</v>
      </c>
      <c r="K429" s="84" t="b">
        <v>0</v>
      </c>
      <c r="L429" s="84" t="b">
        <v>0</v>
      </c>
    </row>
    <row r="430" spans="1:12" ht="15">
      <c r="A430" s="84" t="s">
        <v>2544</v>
      </c>
      <c r="B430" s="84" t="s">
        <v>2621</v>
      </c>
      <c r="C430" s="84">
        <v>4</v>
      </c>
      <c r="D430" s="123">
        <v>0.003967114210283959</v>
      </c>
      <c r="E430" s="123">
        <v>2.2342641243787895</v>
      </c>
      <c r="F430" s="84" t="s">
        <v>2065</v>
      </c>
      <c r="G430" s="84" t="b">
        <v>0</v>
      </c>
      <c r="H430" s="84" t="b">
        <v>0</v>
      </c>
      <c r="I430" s="84" t="b">
        <v>0</v>
      </c>
      <c r="J430" s="84" t="b">
        <v>0</v>
      </c>
      <c r="K430" s="84" t="b">
        <v>0</v>
      </c>
      <c r="L430" s="84" t="b">
        <v>0</v>
      </c>
    </row>
    <row r="431" spans="1:12" ht="15">
      <c r="A431" s="84" t="s">
        <v>2621</v>
      </c>
      <c r="B431" s="84" t="s">
        <v>2141</v>
      </c>
      <c r="C431" s="84">
        <v>4</v>
      </c>
      <c r="D431" s="123">
        <v>0.003967114210283959</v>
      </c>
      <c r="E431" s="123">
        <v>1.9612628523150517</v>
      </c>
      <c r="F431" s="84" t="s">
        <v>2065</v>
      </c>
      <c r="G431" s="84" t="b">
        <v>0</v>
      </c>
      <c r="H431" s="84" t="b">
        <v>0</v>
      </c>
      <c r="I431" s="84" t="b">
        <v>0</v>
      </c>
      <c r="J431" s="84" t="b">
        <v>0</v>
      </c>
      <c r="K431" s="84" t="b">
        <v>0</v>
      </c>
      <c r="L431" s="84" t="b">
        <v>0</v>
      </c>
    </row>
    <row r="432" spans="1:12" ht="15">
      <c r="A432" s="84" t="s">
        <v>2141</v>
      </c>
      <c r="B432" s="84" t="s">
        <v>2533</v>
      </c>
      <c r="C432" s="84">
        <v>4</v>
      </c>
      <c r="D432" s="123">
        <v>0.003967114210283959</v>
      </c>
      <c r="E432" s="123">
        <v>1.484141597595389</v>
      </c>
      <c r="F432" s="84" t="s">
        <v>2065</v>
      </c>
      <c r="G432" s="84" t="b">
        <v>0</v>
      </c>
      <c r="H432" s="84" t="b">
        <v>0</v>
      </c>
      <c r="I432" s="84" t="b">
        <v>0</v>
      </c>
      <c r="J432" s="84" t="b">
        <v>0</v>
      </c>
      <c r="K432" s="84" t="b">
        <v>0</v>
      </c>
      <c r="L432" s="84" t="b">
        <v>0</v>
      </c>
    </row>
    <row r="433" spans="1:12" ht="15">
      <c r="A433" s="84" t="s">
        <v>2533</v>
      </c>
      <c r="B433" s="84" t="s">
        <v>2190</v>
      </c>
      <c r="C433" s="84">
        <v>4</v>
      </c>
      <c r="D433" s="123">
        <v>0.003967114210283959</v>
      </c>
      <c r="E433" s="123">
        <v>1.3592028609870894</v>
      </c>
      <c r="F433" s="84" t="s">
        <v>2065</v>
      </c>
      <c r="G433" s="84" t="b">
        <v>0</v>
      </c>
      <c r="H433" s="84" t="b">
        <v>0</v>
      </c>
      <c r="I433" s="84" t="b">
        <v>0</v>
      </c>
      <c r="J433" s="84" t="b">
        <v>0</v>
      </c>
      <c r="K433" s="84" t="b">
        <v>0</v>
      </c>
      <c r="L433" s="84" t="b">
        <v>0</v>
      </c>
    </row>
    <row r="434" spans="1:12" ht="15">
      <c r="A434" s="84" t="s">
        <v>2187</v>
      </c>
      <c r="B434" s="84" t="s">
        <v>2520</v>
      </c>
      <c r="C434" s="84">
        <v>4</v>
      </c>
      <c r="D434" s="123">
        <v>0.003967114210283959</v>
      </c>
      <c r="E434" s="123">
        <v>1.1161648123007948</v>
      </c>
      <c r="F434" s="84" t="s">
        <v>2065</v>
      </c>
      <c r="G434" s="84" t="b">
        <v>0</v>
      </c>
      <c r="H434" s="84" t="b">
        <v>0</v>
      </c>
      <c r="I434" s="84" t="b">
        <v>0</v>
      </c>
      <c r="J434" s="84" t="b">
        <v>0</v>
      </c>
      <c r="K434" s="84" t="b">
        <v>1</v>
      </c>
      <c r="L434" s="84" t="b">
        <v>0</v>
      </c>
    </row>
    <row r="435" spans="1:12" ht="15">
      <c r="A435" s="84" t="s">
        <v>2539</v>
      </c>
      <c r="B435" s="84" t="s">
        <v>2193</v>
      </c>
      <c r="C435" s="84">
        <v>4</v>
      </c>
      <c r="D435" s="123">
        <v>0.003967114210283959</v>
      </c>
      <c r="E435" s="123">
        <v>2.0862015889233514</v>
      </c>
      <c r="F435" s="84" t="s">
        <v>2065</v>
      </c>
      <c r="G435" s="84" t="b">
        <v>0</v>
      </c>
      <c r="H435" s="84" t="b">
        <v>0</v>
      </c>
      <c r="I435" s="84" t="b">
        <v>0</v>
      </c>
      <c r="J435" s="84" t="b">
        <v>0</v>
      </c>
      <c r="K435" s="84" t="b">
        <v>0</v>
      </c>
      <c r="L435" s="84" t="b">
        <v>0</v>
      </c>
    </row>
    <row r="436" spans="1:12" ht="15">
      <c r="A436" s="84" t="s">
        <v>2532</v>
      </c>
      <c r="B436" s="84" t="s">
        <v>2538</v>
      </c>
      <c r="C436" s="84">
        <v>4</v>
      </c>
      <c r="D436" s="123">
        <v>0.003967114210283959</v>
      </c>
      <c r="E436" s="123">
        <v>2.438384107034714</v>
      </c>
      <c r="F436" s="84" t="s">
        <v>2065</v>
      </c>
      <c r="G436" s="84" t="b">
        <v>0</v>
      </c>
      <c r="H436" s="84" t="b">
        <v>0</v>
      </c>
      <c r="I436" s="84" t="b">
        <v>0</v>
      </c>
      <c r="J436" s="84" t="b">
        <v>0</v>
      </c>
      <c r="K436" s="84" t="b">
        <v>0</v>
      </c>
      <c r="L436" s="84" t="b">
        <v>0</v>
      </c>
    </row>
    <row r="437" spans="1:12" ht="15">
      <c r="A437" s="84" t="s">
        <v>2557</v>
      </c>
      <c r="B437" s="84" t="s">
        <v>2549</v>
      </c>
      <c r="C437" s="84">
        <v>4</v>
      </c>
      <c r="D437" s="123">
        <v>0.003967114210283959</v>
      </c>
      <c r="E437" s="123">
        <v>1.9912260756924949</v>
      </c>
      <c r="F437" s="84" t="s">
        <v>2065</v>
      </c>
      <c r="G437" s="84" t="b">
        <v>0</v>
      </c>
      <c r="H437" s="84" t="b">
        <v>0</v>
      </c>
      <c r="I437" s="84" t="b">
        <v>0</v>
      </c>
      <c r="J437" s="84" t="b">
        <v>0</v>
      </c>
      <c r="K437" s="84" t="b">
        <v>0</v>
      </c>
      <c r="L437" s="84" t="b">
        <v>0</v>
      </c>
    </row>
    <row r="438" spans="1:12" ht="15">
      <c r="A438" s="84" t="s">
        <v>2549</v>
      </c>
      <c r="B438" s="84" t="s">
        <v>2626</v>
      </c>
      <c r="C438" s="84">
        <v>4</v>
      </c>
      <c r="D438" s="123">
        <v>0.003967114210283959</v>
      </c>
      <c r="E438" s="123">
        <v>2.2342641243787895</v>
      </c>
      <c r="F438" s="84" t="s">
        <v>2065</v>
      </c>
      <c r="G438" s="84" t="b">
        <v>0</v>
      </c>
      <c r="H438" s="84" t="b">
        <v>0</v>
      </c>
      <c r="I438" s="84" t="b">
        <v>0</v>
      </c>
      <c r="J438" s="84" t="b">
        <v>0</v>
      </c>
      <c r="K438" s="84" t="b">
        <v>0</v>
      </c>
      <c r="L438" s="84" t="b">
        <v>0</v>
      </c>
    </row>
    <row r="439" spans="1:12" ht="15">
      <c r="A439" s="84" t="s">
        <v>2184</v>
      </c>
      <c r="B439" s="84" t="s">
        <v>2585</v>
      </c>
      <c r="C439" s="84">
        <v>4</v>
      </c>
      <c r="D439" s="123">
        <v>0.003967114210283959</v>
      </c>
      <c r="E439" s="123">
        <v>1.438384107034714</v>
      </c>
      <c r="F439" s="84" t="s">
        <v>2065</v>
      </c>
      <c r="G439" s="84" t="b">
        <v>0</v>
      </c>
      <c r="H439" s="84" t="b">
        <v>0</v>
      </c>
      <c r="I439" s="84" t="b">
        <v>0</v>
      </c>
      <c r="J439" s="84" t="b">
        <v>0</v>
      </c>
      <c r="K439" s="84" t="b">
        <v>0</v>
      </c>
      <c r="L439" s="84" t="b">
        <v>0</v>
      </c>
    </row>
    <row r="440" spans="1:12" ht="15">
      <c r="A440" s="84" t="s">
        <v>2593</v>
      </c>
      <c r="B440" s="84" t="s">
        <v>2551</v>
      </c>
      <c r="C440" s="84">
        <v>4</v>
      </c>
      <c r="D440" s="123">
        <v>0.003967114210283959</v>
      </c>
      <c r="E440" s="123">
        <v>2.2342641243787895</v>
      </c>
      <c r="F440" s="84" t="s">
        <v>2065</v>
      </c>
      <c r="G440" s="84" t="b">
        <v>0</v>
      </c>
      <c r="H440" s="84" t="b">
        <v>0</v>
      </c>
      <c r="I440" s="84" t="b">
        <v>0</v>
      </c>
      <c r="J440" s="84" t="b">
        <v>0</v>
      </c>
      <c r="K440" s="84" t="b">
        <v>0</v>
      </c>
      <c r="L440" s="84" t="b">
        <v>0</v>
      </c>
    </row>
    <row r="441" spans="1:12" ht="15">
      <c r="A441" s="84" t="s">
        <v>2526</v>
      </c>
      <c r="B441" s="84" t="s">
        <v>2546</v>
      </c>
      <c r="C441" s="84">
        <v>4</v>
      </c>
      <c r="D441" s="123">
        <v>0.003967114210283959</v>
      </c>
      <c r="E441" s="123">
        <v>1.7223807633999149</v>
      </c>
      <c r="F441" s="84" t="s">
        <v>2065</v>
      </c>
      <c r="G441" s="84" t="b">
        <v>0</v>
      </c>
      <c r="H441" s="84" t="b">
        <v>0</v>
      </c>
      <c r="I441" s="84" t="b">
        <v>0</v>
      </c>
      <c r="J441" s="84" t="b">
        <v>0</v>
      </c>
      <c r="K441" s="84" t="b">
        <v>0</v>
      </c>
      <c r="L441" s="84" t="b">
        <v>0</v>
      </c>
    </row>
    <row r="442" spans="1:12" ht="15">
      <c r="A442" s="84" t="s">
        <v>2576</v>
      </c>
      <c r="B442" s="84" t="s">
        <v>2172</v>
      </c>
      <c r="C442" s="84">
        <v>4</v>
      </c>
      <c r="D442" s="123">
        <v>0.003967114210283959</v>
      </c>
      <c r="E442" s="123">
        <v>1.0910540917177638</v>
      </c>
      <c r="F442" s="84" t="s">
        <v>2065</v>
      </c>
      <c r="G442" s="84" t="b">
        <v>0</v>
      </c>
      <c r="H442" s="84" t="b">
        <v>0</v>
      </c>
      <c r="I442" s="84" t="b">
        <v>0</v>
      </c>
      <c r="J442" s="84" t="b">
        <v>0</v>
      </c>
      <c r="K442" s="84" t="b">
        <v>0</v>
      </c>
      <c r="L442" s="84" t="b">
        <v>0</v>
      </c>
    </row>
    <row r="443" spans="1:12" ht="15">
      <c r="A443" s="84" t="s">
        <v>2172</v>
      </c>
      <c r="B443" s="84" t="s">
        <v>2530</v>
      </c>
      <c r="C443" s="84">
        <v>4</v>
      </c>
      <c r="D443" s="123">
        <v>0.003967114210283959</v>
      </c>
      <c r="E443" s="123">
        <v>0.6956589757300159</v>
      </c>
      <c r="F443" s="84" t="s">
        <v>2065</v>
      </c>
      <c r="G443" s="84" t="b">
        <v>0</v>
      </c>
      <c r="H443" s="84" t="b">
        <v>0</v>
      </c>
      <c r="I443" s="84" t="b">
        <v>0</v>
      </c>
      <c r="J443" s="84" t="b">
        <v>0</v>
      </c>
      <c r="K443" s="84" t="b">
        <v>0</v>
      </c>
      <c r="L443" s="84" t="b">
        <v>0</v>
      </c>
    </row>
    <row r="444" spans="1:12" ht="15">
      <c r="A444" s="84" t="s">
        <v>2583</v>
      </c>
      <c r="B444" s="84" t="s">
        <v>2564</v>
      </c>
      <c r="C444" s="84">
        <v>4</v>
      </c>
      <c r="D444" s="123">
        <v>0.003967114210283959</v>
      </c>
      <c r="E444" s="123">
        <v>2.2622928479790327</v>
      </c>
      <c r="F444" s="84" t="s">
        <v>2065</v>
      </c>
      <c r="G444" s="84" t="b">
        <v>0</v>
      </c>
      <c r="H444" s="84" t="b">
        <v>0</v>
      </c>
      <c r="I444" s="84" t="b">
        <v>0</v>
      </c>
      <c r="J444" s="84" t="b">
        <v>0</v>
      </c>
      <c r="K444" s="84" t="b">
        <v>0</v>
      </c>
      <c r="L444" s="84" t="b">
        <v>0</v>
      </c>
    </row>
    <row r="445" spans="1:12" ht="15">
      <c r="A445" s="84" t="s">
        <v>2564</v>
      </c>
      <c r="B445" s="84" t="s">
        <v>2141</v>
      </c>
      <c r="C445" s="84">
        <v>4</v>
      </c>
      <c r="D445" s="123">
        <v>0.003967114210283959</v>
      </c>
      <c r="E445" s="123">
        <v>1.7851715932593704</v>
      </c>
      <c r="F445" s="84" t="s">
        <v>2065</v>
      </c>
      <c r="G445" s="84" t="b">
        <v>0</v>
      </c>
      <c r="H445" s="84" t="b">
        <v>0</v>
      </c>
      <c r="I445" s="84" t="b">
        <v>0</v>
      </c>
      <c r="J445" s="84" t="b">
        <v>0</v>
      </c>
      <c r="K445" s="84" t="b">
        <v>0</v>
      </c>
      <c r="L445" s="84" t="b">
        <v>0</v>
      </c>
    </row>
    <row r="446" spans="1:12" ht="15">
      <c r="A446" s="84" t="s">
        <v>2172</v>
      </c>
      <c r="B446" s="84" t="s">
        <v>2598</v>
      </c>
      <c r="C446" s="84">
        <v>4</v>
      </c>
      <c r="D446" s="123">
        <v>0.003967114210283959</v>
      </c>
      <c r="E446" s="123">
        <v>1.2397270200802915</v>
      </c>
      <c r="F446" s="84" t="s">
        <v>2065</v>
      </c>
      <c r="G446" s="84" t="b">
        <v>0</v>
      </c>
      <c r="H446" s="84" t="b">
        <v>0</v>
      </c>
      <c r="I446" s="84" t="b">
        <v>0</v>
      </c>
      <c r="J446" s="84" t="b">
        <v>0</v>
      </c>
      <c r="K446" s="84" t="b">
        <v>0</v>
      </c>
      <c r="L446" s="84" t="b">
        <v>0</v>
      </c>
    </row>
    <row r="447" spans="1:12" ht="15">
      <c r="A447" s="84" t="s">
        <v>2598</v>
      </c>
      <c r="B447" s="84" t="s">
        <v>2546</v>
      </c>
      <c r="C447" s="84">
        <v>4</v>
      </c>
      <c r="D447" s="123">
        <v>0.003967114210283959</v>
      </c>
      <c r="E447" s="123">
        <v>2.2342641243787895</v>
      </c>
      <c r="F447" s="84" t="s">
        <v>2065</v>
      </c>
      <c r="G447" s="84" t="b">
        <v>0</v>
      </c>
      <c r="H447" s="84" t="b">
        <v>0</v>
      </c>
      <c r="I447" s="84" t="b">
        <v>0</v>
      </c>
      <c r="J447" s="84" t="b">
        <v>0</v>
      </c>
      <c r="K447" s="84" t="b">
        <v>0</v>
      </c>
      <c r="L447" s="84" t="b">
        <v>0</v>
      </c>
    </row>
    <row r="448" spans="1:12" ht="15">
      <c r="A448" s="84" t="s">
        <v>2546</v>
      </c>
      <c r="B448" s="84" t="s">
        <v>2184</v>
      </c>
      <c r="C448" s="84">
        <v>4</v>
      </c>
      <c r="D448" s="123">
        <v>0.003967114210283959</v>
      </c>
      <c r="E448" s="123">
        <v>1.3178101758288643</v>
      </c>
      <c r="F448" s="84" t="s">
        <v>2065</v>
      </c>
      <c r="G448" s="84" t="b">
        <v>0</v>
      </c>
      <c r="H448" s="84" t="b">
        <v>0</v>
      </c>
      <c r="I448" s="84" t="b">
        <v>0</v>
      </c>
      <c r="J448" s="84" t="b">
        <v>0</v>
      </c>
      <c r="K448" s="84" t="b">
        <v>0</v>
      </c>
      <c r="L448" s="84" t="b">
        <v>0</v>
      </c>
    </row>
    <row r="449" spans="1:12" ht="15">
      <c r="A449" s="84" t="s">
        <v>2184</v>
      </c>
      <c r="B449" s="84" t="s">
        <v>2599</v>
      </c>
      <c r="C449" s="84">
        <v>4</v>
      </c>
      <c r="D449" s="123">
        <v>0.003967114210283959</v>
      </c>
      <c r="E449" s="123">
        <v>1.5352941200427705</v>
      </c>
      <c r="F449" s="84" t="s">
        <v>2065</v>
      </c>
      <c r="G449" s="84" t="b">
        <v>0</v>
      </c>
      <c r="H449" s="84" t="b">
        <v>0</v>
      </c>
      <c r="I449" s="84" t="b">
        <v>0</v>
      </c>
      <c r="J449" s="84" t="b">
        <v>0</v>
      </c>
      <c r="K449" s="84" t="b">
        <v>0</v>
      </c>
      <c r="L449" s="84" t="b">
        <v>0</v>
      </c>
    </row>
    <row r="450" spans="1:12" ht="15">
      <c r="A450" s="84" t="s">
        <v>2599</v>
      </c>
      <c r="B450" s="84" t="s">
        <v>2525</v>
      </c>
      <c r="C450" s="84">
        <v>4</v>
      </c>
      <c r="D450" s="123">
        <v>0.003967114210283959</v>
      </c>
      <c r="E450" s="123">
        <v>1.933234128714808</v>
      </c>
      <c r="F450" s="84" t="s">
        <v>2065</v>
      </c>
      <c r="G450" s="84" t="b">
        <v>0</v>
      </c>
      <c r="H450" s="84" t="b">
        <v>0</v>
      </c>
      <c r="I450" s="84" t="b">
        <v>0</v>
      </c>
      <c r="J450" s="84" t="b">
        <v>1</v>
      </c>
      <c r="K450" s="84" t="b">
        <v>0</v>
      </c>
      <c r="L450" s="84" t="b">
        <v>0</v>
      </c>
    </row>
    <row r="451" spans="1:12" ht="15">
      <c r="A451" s="84" t="s">
        <v>2590</v>
      </c>
      <c r="B451" s="84" t="s">
        <v>2185</v>
      </c>
      <c r="C451" s="84">
        <v>4</v>
      </c>
      <c r="D451" s="123">
        <v>0.003967114210283959</v>
      </c>
      <c r="E451" s="123">
        <v>1.6459924175364602</v>
      </c>
      <c r="F451" s="84" t="s">
        <v>2065</v>
      </c>
      <c r="G451" s="84" t="b">
        <v>0</v>
      </c>
      <c r="H451" s="84" t="b">
        <v>0</v>
      </c>
      <c r="I451" s="84" t="b">
        <v>0</v>
      </c>
      <c r="J451" s="84" t="b">
        <v>0</v>
      </c>
      <c r="K451" s="84" t="b">
        <v>0</v>
      </c>
      <c r="L451" s="84" t="b">
        <v>0</v>
      </c>
    </row>
    <row r="452" spans="1:12" ht="15">
      <c r="A452" s="84" t="s">
        <v>2189</v>
      </c>
      <c r="B452" s="84" t="s">
        <v>312</v>
      </c>
      <c r="C452" s="84">
        <v>4</v>
      </c>
      <c r="D452" s="123">
        <v>0.003967114210283959</v>
      </c>
      <c r="E452" s="123">
        <v>1.5298990881560643</v>
      </c>
      <c r="F452" s="84" t="s">
        <v>2065</v>
      </c>
      <c r="G452" s="84" t="b">
        <v>0</v>
      </c>
      <c r="H452" s="84" t="b">
        <v>0</v>
      </c>
      <c r="I452" s="84" t="b">
        <v>0</v>
      </c>
      <c r="J452" s="84" t="b">
        <v>0</v>
      </c>
      <c r="K452" s="84" t="b">
        <v>0</v>
      </c>
      <c r="L452" s="84" t="b">
        <v>0</v>
      </c>
    </row>
    <row r="453" spans="1:12" ht="15">
      <c r="A453" s="84" t="s">
        <v>312</v>
      </c>
      <c r="B453" s="84" t="s">
        <v>2611</v>
      </c>
      <c r="C453" s="84">
        <v>4</v>
      </c>
      <c r="D453" s="123">
        <v>0.003967114210283959</v>
      </c>
      <c r="E453" s="123">
        <v>1.3891660843645326</v>
      </c>
      <c r="F453" s="84" t="s">
        <v>2065</v>
      </c>
      <c r="G453" s="84" t="b">
        <v>0</v>
      </c>
      <c r="H453" s="84" t="b">
        <v>0</v>
      </c>
      <c r="I453" s="84" t="b">
        <v>0</v>
      </c>
      <c r="J453" s="84" t="b">
        <v>0</v>
      </c>
      <c r="K453" s="84" t="b">
        <v>0</v>
      </c>
      <c r="L453" s="84" t="b">
        <v>0</v>
      </c>
    </row>
    <row r="454" spans="1:12" ht="15">
      <c r="A454" s="84" t="s">
        <v>2611</v>
      </c>
      <c r="B454" s="84" t="s">
        <v>2612</v>
      </c>
      <c r="C454" s="84">
        <v>4</v>
      </c>
      <c r="D454" s="123">
        <v>0.003967114210283959</v>
      </c>
      <c r="E454" s="123">
        <v>2.5352941200427703</v>
      </c>
      <c r="F454" s="84" t="s">
        <v>2065</v>
      </c>
      <c r="G454" s="84" t="b">
        <v>0</v>
      </c>
      <c r="H454" s="84" t="b">
        <v>0</v>
      </c>
      <c r="I454" s="84" t="b">
        <v>0</v>
      </c>
      <c r="J454" s="84" t="b">
        <v>0</v>
      </c>
      <c r="K454" s="84" t="b">
        <v>0</v>
      </c>
      <c r="L454" s="84" t="b">
        <v>0</v>
      </c>
    </row>
    <row r="455" spans="1:12" ht="15">
      <c r="A455" s="84" t="s">
        <v>2612</v>
      </c>
      <c r="B455" s="84" t="s">
        <v>2523</v>
      </c>
      <c r="C455" s="84">
        <v>4</v>
      </c>
      <c r="D455" s="123">
        <v>0.003967114210283959</v>
      </c>
      <c r="E455" s="123">
        <v>2.023410759063896</v>
      </c>
      <c r="F455" s="84" t="s">
        <v>2065</v>
      </c>
      <c r="G455" s="84" t="b">
        <v>0</v>
      </c>
      <c r="H455" s="84" t="b">
        <v>0</v>
      </c>
      <c r="I455" s="84" t="b">
        <v>0</v>
      </c>
      <c r="J455" s="84" t="b">
        <v>0</v>
      </c>
      <c r="K455" s="84" t="b">
        <v>0</v>
      </c>
      <c r="L455" s="84" t="b">
        <v>0</v>
      </c>
    </row>
    <row r="456" spans="1:12" ht="15">
      <c r="A456" s="84" t="s">
        <v>2523</v>
      </c>
      <c r="B456" s="84" t="s">
        <v>2613</v>
      </c>
      <c r="C456" s="84">
        <v>4</v>
      </c>
      <c r="D456" s="123">
        <v>0.003967114210283959</v>
      </c>
      <c r="E456" s="123">
        <v>1.9912260756924949</v>
      </c>
      <c r="F456" s="84" t="s">
        <v>2065</v>
      </c>
      <c r="G456" s="84" t="b">
        <v>0</v>
      </c>
      <c r="H456" s="84" t="b">
        <v>0</v>
      </c>
      <c r="I456" s="84" t="b">
        <v>0</v>
      </c>
      <c r="J456" s="84" t="b">
        <v>1</v>
      </c>
      <c r="K456" s="84" t="b">
        <v>0</v>
      </c>
      <c r="L456" s="84" t="b">
        <v>0</v>
      </c>
    </row>
    <row r="457" spans="1:12" ht="15">
      <c r="A457" s="84" t="s">
        <v>2613</v>
      </c>
      <c r="B457" s="84" t="s">
        <v>2575</v>
      </c>
      <c r="C457" s="84">
        <v>4</v>
      </c>
      <c r="D457" s="123">
        <v>0.003967114210283959</v>
      </c>
      <c r="E457" s="123">
        <v>2.438384107034714</v>
      </c>
      <c r="F457" s="84" t="s">
        <v>2065</v>
      </c>
      <c r="G457" s="84" t="b">
        <v>1</v>
      </c>
      <c r="H457" s="84" t="b">
        <v>0</v>
      </c>
      <c r="I457" s="84" t="b">
        <v>0</v>
      </c>
      <c r="J457" s="84" t="b">
        <v>0</v>
      </c>
      <c r="K457" s="84" t="b">
        <v>0</v>
      </c>
      <c r="L457" s="84" t="b">
        <v>0</v>
      </c>
    </row>
    <row r="458" spans="1:12" ht="15">
      <c r="A458" s="84" t="s">
        <v>2575</v>
      </c>
      <c r="B458" s="84" t="s">
        <v>2614</v>
      </c>
      <c r="C458" s="84">
        <v>4</v>
      </c>
      <c r="D458" s="123">
        <v>0.003967114210283959</v>
      </c>
      <c r="E458" s="123">
        <v>2.438384107034714</v>
      </c>
      <c r="F458" s="84" t="s">
        <v>2065</v>
      </c>
      <c r="G458" s="84" t="b">
        <v>0</v>
      </c>
      <c r="H458" s="84" t="b">
        <v>0</v>
      </c>
      <c r="I458" s="84" t="b">
        <v>0</v>
      </c>
      <c r="J458" s="84" t="b">
        <v>0</v>
      </c>
      <c r="K458" s="84" t="b">
        <v>0</v>
      </c>
      <c r="L458" s="84" t="b">
        <v>0</v>
      </c>
    </row>
    <row r="459" spans="1:12" ht="15">
      <c r="A459" s="84" t="s">
        <v>2614</v>
      </c>
      <c r="B459" s="84" t="s">
        <v>2615</v>
      </c>
      <c r="C459" s="84">
        <v>4</v>
      </c>
      <c r="D459" s="123">
        <v>0.003967114210283959</v>
      </c>
      <c r="E459" s="123">
        <v>2.5352941200427703</v>
      </c>
      <c r="F459" s="84" t="s">
        <v>2065</v>
      </c>
      <c r="G459" s="84" t="b">
        <v>0</v>
      </c>
      <c r="H459" s="84" t="b">
        <v>0</v>
      </c>
      <c r="I459" s="84" t="b">
        <v>0</v>
      </c>
      <c r="J459" s="84" t="b">
        <v>0</v>
      </c>
      <c r="K459" s="84" t="b">
        <v>0</v>
      </c>
      <c r="L459" s="84" t="b">
        <v>0</v>
      </c>
    </row>
    <row r="460" spans="1:12" ht="15">
      <c r="A460" s="84" t="s">
        <v>2172</v>
      </c>
      <c r="B460" s="84" t="s">
        <v>2587</v>
      </c>
      <c r="C460" s="84">
        <v>4</v>
      </c>
      <c r="D460" s="123">
        <v>0.003967114210283959</v>
      </c>
      <c r="E460" s="123">
        <v>1.142817007072235</v>
      </c>
      <c r="F460" s="84" t="s">
        <v>2065</v>
      </c>
      <c r="G460" s="84" t="b">
        <v>0</v>
      </c>
      <c r="H460" s="84" t="b">
        <v>0</v>
      </c>
      <c r="I460" s="84" t="b">
        <v>0</v>
      </c>
      <c r="J460" s="84" t="b">
        <v>0</v>
      </c>
      <c r="K460" s="84" t="b">
        <v>0</v>
      </c>
      <c r="L460" s="84" t="b">
        <v>0</v>
      </c>
    </row>
    <row r="461" spans="1:12" ht="15">
      <c r="A461" s="84" t="s">
        <v>2587</v>
      </c>
      <c r="B461" s="84" t="s">
        <v>2541</v>
      </c>
      <c r="C461" s="84">
        <v>4</v>
      </c>
      <c r="D461" s="123">
        <v>0.003967114210283959</v>
      </c>
      <c r="E461" s="123">
        <v>2.1953460583484197</v>
      </c>
      <c r="F461" s="84" t="s">
        <v>2065</v>
      </c>
      <c r="G461" s="84" t="b">
        <v>0</v>
      </c>
      <c r="H461" s="84" t="b">
        <v>0</v>
      </c>
      <c r="I461" s="84" t="b">
        <v>0</v>
      </c>
      <c r="J461" s="84" t="b">
        <v>0</v>
      </c>
      <c r="K461" s="84" t="b">
        <v>0</v>
      </c>
      <c r="L461" s="84" t="b">
        <v>0</v>
      </c>
    </row>
    <row r="462" spans="1:12" ht="15">
      <c r="A462" s="84" t="s">
        <v>2541</v>
      </c>
      <c r="B462" s="84" t="s">
        <v>2604</v>
      </c>
      <c r="C462" s="84">
        <v>4</v>
      </c>
      <c r="D462" s="123">
        <v>0.003967114210283959</v>
      </c>
      <c r="E462" s="123">
        <v>2.3592028609870894</v>
      </c>
      <c r="F462" s="84" t="s">
        <v>2065</v>
      </c>
      <c r="G462" s="84" t="b">
        <v>0</v>
      </c>
      <c r="H462" s="84" t="b">
        <v>0</v>
      </c>
      <c r="I462" s="84" t="b">
        <v>0</v>
      </c>
      <c r="J462" s="84" t="b">
        <v>0</v>
      </c>
      <c r="K462" s="84" t="b">
        <v>0</v>
      </c>
      <c r="L462" s="84" t="b">
        <v>0</v>
      </c>
    </row>
    <row r="463" spans="1:12" ht="15">
      <c r="A463" s="84" t="s">
        <v>2604</v>
      </c>
      <c r="B463" s="84" t="s">
        <v>2542</v>
      </c>
      <c r="C463" s="84">
        <v>4</v>
      </c>
      <c r="D463" s="123">
        <v>0.003967114210283959</v>
      </c>
      <c r="E463" s="123">
        <v>2.2342641243787895</v>
      </c>
      <c r="F463" s="84" t="s">
        <v>2065</v>
      </c>
      <c r="G463" s="84" t="b">
        <v>0</v>
      </c>
      <c r="H463" s="84" t="b">
        <v>0</v>
      </c>
      <c r="I463" s="84" t="b">
        <v>0</v>
      </c>
      <c r="J463" s="84" t="b">
        <v>0</v>
      </c>
      <c r="K463" s="84" t="b">
        <v>0</v>
      </c>
      <c r="L463" s="84" t="b">
        <v>0</v>
      </c>
    </row>
    <row r="464" spans="1:12" ht="15">
      <c r="A464" s="84" t="s">
        <v>2542</v>
      </c>
      <c r="B464" s="84" t="s">
        <v>2605</v>
      </c>
      <c r="C464" s="84">
        <v>4</v>
      </c>
      <c r="D464" s="123">
        <v>0.003967114210283959</v>
      </c>
      <c r="E464" s="123">
        <v>2.292256071356476</v>
      </c>
      <c r="F464" s="84" t="s">
        <v>2065</v>
      </c>
      <c r="G464" s="84" t="b">
        <v>0</v>
      </c>
      <c r="H464" s="84" t="b">
        <v>0</v>
      </c>
      <c r="I464" s="84" t="b">
        <v>0</v>
      </c>
      <c r="J464" s="84" t="b">
        <v>0</v>
      </c>
      <c r="K464" s="84" t="b">
        <v>0</v>
      </c>
      <c r="L464" s="84" t="b">
        <v>0</v>
      </c>
    </row>
    <row r="465" spans="1:12" ht="15">
      <c r="A465" s="84" t="s">
        <v>2605</v>
      </c>
      <c r="B465" s="84" t="s">
        <v>2606</v>
      </c>
      <c r="C465" s="84">
        <v>4</v>
      </c>
      <c r="D465" s="123">
        <v>0.003967114210283959</v>
      </c>
      <c r="E465" s="123">
        <v>2.5352941200427703</v>
      </c>
      <c r="F465" s="84" t="s">
        <v>2065</v>
      </c>
      <c r="G465" s="84" t="b">
        <v>0</v>
      </c>
      <c r="H465" s="84" t="b">
        <v>0</v>
      </c>
      <c r="I465" s="84" t="b">
        <v>0</v>
      </c>
      <c r="J465" s="84" t="b">
        <v>0</v>
      </c>
      <c r="K465" s="84" t="b">
        <v>0</v>
      </c>
      <c r="L465" s="84" t="b">
        <v>0</v>
      </c>
    </row>
    <row r="466" spans="1:12" ht="15">
      <c r="A466" s="84" t="s">
        <v>2606</v>
      </c>
      <c r="B466" s="84" t="s">
        <v>2607</v>
      </c>
      <c r="C466" s="84">
        <v>4</v>
      </c>
      <c r="D466" s="123">
        <v>0.003967114210283959</v>
      </c>
      <c r="E466" s="123">
        <v>2.5352941200427703</v>
      </c>
      <c r="F466" s="84" t="s">
        <v>2065</v>
      </c>
      <c r="G466" s="84" t="b">
        <v>0</v>
      </c>
      <c r="H466" s="84" t="b">
        <v>0</v>
      </c>
      <c r="I466" s="84" t="b">
        <v>0</v>
      </c>
      <c r="J466" s="84" t="b">
        <v>0</v>
      </c>
      <c r="K466" s="84" t="b">
        <v>0</v>
      </c>
      <c r="L466" s="84" t="b">
        <v>0</v>
      </c>
    </row>
    <row r="467" spans="1:12" ht="15">
      <c r="A467" s="84" t="s">
        <v>2607</v>
      </c>
      <c r="B467" s="84" t="s">
        <v>2588</v>
      </c>
      <c r="C467" s="84">
        <v>4</v>
      </c>
      <c r="D467" s="123">
        <v>0.003967114210283959</v>
      </c>
      <c r="E467" s="123">
        <v>2.5352941200427703</v>
      </c>
      <c r="F467" s="84" t="s">
        <v>2065</v>
      </c>
      <c r="G467" s="84" t="b">
        <v>0</v>
      </c>
      <c r="H467" s="84" t="b">
        <v>0</v>
      </c>
      <c r="I467" s="84" t="b">
        <v>0</v>
      </c>
      <c r="J467" s="84" t="b">
        <v>0</v>
      </c>
      <c r="K467" s="84" t="b">
        <v>0</v>
      </c>
      <c r="L467" s="84" t="b">
        <v>0</v>
      </c>
    </row>
    <row r="468" spans="1:12" ht="15">
      <c r="A468" s="84" t="s">
        <v>2588</v>
      </c>
      <c r="B468" s="84" t="s">
        <v>2608</v>
      </c>
      <c r="C468" s="84">
        <v>4</v>
      </c>
      <c r="D468" s="123">
        <v>0.003967114210283959</v>
      </c>
      <c r="E468" s="123">
        <v>2.5352941200427703</v>
      </c>
      <c r="F468" s="84" t="s">
        <v>2065</v>
      </c>
      <c r="G468" s="84" t="b">
        <v>0</v>
      </c>
      <c r="H468" s="84" t="b">
        <v>0</v>
      </c>
      <c r="I468" s="84" t="b">
        <v>0</v>
      </c>
      <c r="J468" s="84" t="b">
        <v>0</v>
      </c>
      <c r="K468" s="84" t="b">
        <v>0</v>
      </c>
      <c r="L468" s="84" t="b">
        <v>0</v>
      </c>
    </row>
    <row r="469" spans="1:12" ht="15">
      <c r="A469" s="84" t="s">
        <v>2608</v>
      </c>
      <c r="B469" s="84" t="s">
        <v>2609</v>
      </c>
      <c r="C469" s="84">
        <v>4</v>
      </c>
      <c r="D469" s="123">
        <v>0.003967114210283959</v>
      </c>
      <c r="E469" s="123">
        <v>2.5352941200427703</v>
      </c>
      <c r="F469" s="84" t="s">
        <v>2065</v>
      </c>
      <c r="G469" s="84" t="b">
        <v>0</v>
      </c>
      <c r="H469" s="84" t="b">
        <v>0</v>
      </c>
      <c r="I469" s="84" t="b">
        <v>0</v>
      </c>
      <c r="J469" s="84" t="b">
        <v>0</v>
      </c>
      <c r="K469" s="84" t="b">
        <v>0</v>
      </c>
      <c r="L469" s="84" t="b">
        <v>0</v>
      </c>
    </row>
    <row r="470" spans="1:12" ht="15">
      <c r="A470" s="84" t="s">
        <v>2609</v>
      </c>
      <c r="B470" s="84" t="s">
        <v>2610</v>
      </c>
      <c r="C470" s="84">
        <v>4</v>
      </c>
      <c r="D470" s="123">
        <v>0.003967114210283959</v>
      </c>
      <c r="E470" s="123">
        <v>2.5352941200427703</v>
      </c>
      <c r="F470" s="84" t="s">
        <v>2065</v>
      </c>
      <c r="G470" s="84" t="b">
        <v>0</v>
      </c>
      <c r="H470" s="84" t="b">
        <v>0</v>
      </c>
      <c r="I470" s="84" t="b">
        <v>0</v>
      </c>
      <c r="J470" s="84" t="b">
        <v>0</v>
      </c>
      <c r="K470" s="84" t="b">
        <v>1</v>
      </c>
      <c r="L470" s="84" t="b">
        <v>0</v>
      </c>
    </row>
    <row r="471" spans="1:12" ht="15">
      <c r="A471" s="84" t="s">
        <v>2524</v>
      </c>
      <c r="B471" s="84" t="s">
        <v>2628</v>
      </c>
      <c r="C471" s="84">
        <v>3</v>
      </c>
      <c r="D471" s="123">
        <v>0.0032263846930946838</v>
      </c>
      <c r="E471" s="123">
        <v>2.023410759063896</v>
      </c>
      <c r="F471" s="84" t="s">
        <v>2065</v>
      </c>
      <c r="G471" s="84" t="b">
        <v>1</v>
      </c>
      <c r="H471" s="84" t="b">
        <v>0</v>
      </c>
      <c r="I471" s="84" t="b">
        <v>0</v>
      </c>
      <c r="J471" s="84" t="b">
        <v>1</v>
      </c>
      <c r="K471" s="84" t="b">
        <v>0</v>
      </c>
      <c r="L471" s="84" t="b">
        <v>0</v>
      </c>
    </row>
    <row r="472" spans="1:12" ht="15">
      <c r="A472" s="84" t="s">
        <v>2628</v>
      </c>
      <c r="B472" s="84" t="s">
        <v>2629</v>
      </c>
      <c r="C472" s="84">
        <v>3</v>
      </c>
      <c r="D472" s="123">
        <v>0.0032263846930946838</v>
      </c>
      <c r="E472" s="123">
        <v>2.6602328566510702</v>
      </c>
      <c r="F472" s="84" t="s">
        <v>2065</v>
      </c>
      <c r="G472" s="84" t="b">
        <v>1</v>
      </c>
      <c r="H472" s="84" t="b">
        <v>0</v>
      </c>
      <c r="I472" s="84" t="b">
        <v>0</v>
      </c>
      <c r="J472" s="84" t="b">
        <v>0</v>
      </c>
      <c r="K472" s="84" t="b">
        <v>0</v>
      </c>
      <c r="L472" s="84" t="b">
        <v>0</v>
      </c>
    </row>
    <row r="473" spans="1:12" ht="15">
      <c r="A473" s="84" t="s">
        <v>2629</v>
      </c>
      <c r="B473" s="84" t="s">
        <v>2193</v>
      </c>
      <c r="C473" s="84">
        <v>3</v>
      </c>
      <c r="D473" s="123">
        <v>0.0032263846930946838</v>
      </c>
      <c r="E473" s="123">
        <v>2.183111601931408</v>
      </c>
      <c r="F473" s="84" t="s">
        <v>2065</v>
      </c>
      <c r="G473" s="84" t="b">
        <v>0</v>
      </c>
      <c r="H473" s="84" t="b">
        <v>0</v>
      </c>
      <c r="I473" s="84" t="b">
        <v>0</v>
      </c>
      <c r="J473" s="84" t="b">
        <v>0</v>
      </c>
      <c r="K473" s="84" t="b">
        <v>0</v>
      </c>
      <c r="L473" s="84" t="b">
        <v>0</v>
      </c>
    </row>
    <row r="474" spans="1:12" ht="15">
      <c r="A474" s="84" t="s">
        <v>2193</v>
      </c>
      <c r="B474" s="84" t="s">
        <v>2581</v>
      </c>
      <c r="C474" s="84">
        <v>3</v>
      </c>
      <c r="D474" s="123">
        <v>0.0032263846930946838</v>
      </c>
      <c r="E474" s="123">
        <v>1.9612628523150517</v>
      </c>
      <c r="F474" s="84" t="s">
        <v>2065</v>
      </c>
      <c r="G474" s="84" t="b">
        <v>0</v>
      </c>
      <c r="H474" s="84" t="b">
        <v>0</v>
      </c>
      <c r="I474" s="84" t="b">
        <v>0</v>
      </c>
      <c r="J474" s="84" t="b">
        <v>0</v>
      </c>
      <c r="K474" s="84" t="b">
        <v>0</v>
      </c>
      <c r="L474" s="84" t="b">
        <v>0</v>
      </c>
    </row>
    <row r="475" spans="1:12" ht="15">
      <c r="A475" s="84" t="s">
        <v>2581</v>
      </c>
      <c r="B475" s="84" t="s">
        <v>2540</v>
      </c>
      <c r="C475" s="84">
        <v>3</v>
      </c>
      <c r="D475" s="123">
        <v>0.0032263846930946838</v>
      </c>
      <c r="E475" s="123">
        <v>2.216535357418358</v>
      </c>
      <c r="F475" s="84" t="s">
        <v>2065</v>
      </c>
      <c r="G475" s="84" t="b">
        <v>0</v>
      </c>
      <c r="H475" s="84" t="b">
        <v>0</v>
      </c>
      <c r="I475" s="84" t="b">
        <v>0</v>
      </c>
      <c r="J475" s="84" t="b">
        <v>0</v>
      </c>
      <c r="K475" s="84" t="b">
        <v>0</v>
      </c>
      <c r="L475" s="84" t="b">
        <v>0</v>
      </c>
    </row>
    <row r="476" spans="1:12" ht="15">
      <c r="A476" s="84" t="s">
        <v>2540</v>
      </c>
      <c r="B476" s="84" t="s">
        <v>2562</v>
      </c>
      <c r="C476" s="84">
        <v>3</v>
      </c>
      <c r="D476" s="123">
        <v>0.0032263846930946838</v>
      </c>
      <c r="E476" s="123">
        <v>2.137354111370733</v>
      </c>
      <c r="F476" s="84" t="s">
        <v>2065</v>
      </c>
      <c r="G476" s="84" t="b">
        <v>0</v>
      </c>
      <c r="H476" s="84" t="b">
        <v>0</v>
      </c>
      <c r="I476" s="84" t="b">
        <v>0</v>
      </c>
      <c r="J476" s="84" t="b">
        <v>0</v>
      </c>
      <c r="K476" s="84" t="b">
        <v>0</v>
      </c>
      <c r="L476" s="84" t="b">
        <v>0</v>
      </c>
    </row>
    <row r="477" spans="1:12" ht="15">
      <c r="A477" s="84" t="s">
        <v>2562</v>
      </c>
      <c r="B477" s="84" t="s">
        <v>2528</v>
      </c>
      <c r="C477" s="84">
        <v>3</v>
      </c>
      <c r="D477" s="123">
        <v>0.0032263846930946838</v>
      </c>
      <c r="E477" s="123">
        <v>1.933234128714808</v>
      </c>
      <c r="F477" s="84" t="s">
        <v>2065</v>
      </c>
      <c r="G477" s="84" t="b">
        <v>0</v>
      </c>
      <c r="H477" s="84" t="b">
        <v>0</v>
      </c>
      <c r="I477" s="84" t="b">
        <v>0</v>
      </c>
      <c r="J477" s="84" t="b">
        <v>0</v>
      </c>
      <c r="K477" s="84" t="b">
        <v>0</v>
      </c>
      <c r="L477" s="84" t="b">
        <v>0</v>
      </c>
    </row>
    <row r="478" spans="1:12" ht="15">
      <c r="A478" s="84" t="s">
        <v>2528</v>
      </c>
      <c r="B478" s="84" t="s">
        <v>2190</v>
      </c>
      <c r="C478" s="84">
        <v>3</v>
      </c>
      <c r="D478" s="123">
        <v>0.0032263846930946838</v>
      </c>
      <c r="E478" s="123">
        <v>1.4103553834344706</v>
      </c>
      <c r="F478" s="84" t="s">
        <v>2065</v>
      </c>
      <c r="G478" s="84" t="b">
        <v>0</v>
      </c>
      <c r="H478" s="84" t="b">
        <v>0</v>
      </c>
      <c r="I478" s="84" t="b">
        <v>0</v>
      </c>
      <c r="J478" s="84" t="b">
        <v>0</v>
      </c>
      <c r="K478" s="84" t="b">
        <v>0</v>
      </c>
      <c r="L478" s="84" t="b">
        <v>0</v>
      </c>
    </row>
    <row r="479" spans="1:12" ht="15">
      <c r="A479" s="84" t="s">
        <v>2190</v>
      </c>
      <c r="B479" s="84" t="s">
        <v>2630</v>
      </c>
      <c r="C479" s="84">
        <v>3</v>
      </c>
      <c r="D479" s="123">
        <v>0.0032263846930946838</v>
      </c>
      <c r="E479" s="123">
        <v>1.8363241157067518</v>
      </c>
      <c r="F479" s="84" t="s">
        <v>2065</v>
      </c>
      <c r="G479" s="84" t="b">
        <v>0</v>
      </c>
      <c r="H479" s="84" t="b">
        <v>0</v>
      </c>
      <c r="I479" s="84" t="b">
        <v>0</v>
      </c>
      <c r="J479" s="84" t="b">
        <v>0</v>
      </c>
      <c r="K479" s="84" t="b">
        <v>0</v>
      </c>
      <c r="L479" s="84" t="b">
        <v>0</v>
      </c>
    </row>
    <row r="480" spans="1:12" ht="15">
      <c r="A480" s="84" t="s">
        <v>2630</v>
      </c>
      <c r="B480" s="84" t="s">
        <v>2597</v>
      </c>
      <c r="C480" s="84">
        <v>3</v>
      </c>
      <c r="D480" s="123">
        <v>0.0032263846930946838</v>
      </c>
      <c r="E480" s="123">
        <v>2.5352941200427703</v>
      </c>
      <c r="F480" s="84" t="s">
        <v>2065</v>
      </c>
      <c r="G480" s="84" t="b">
        <v>0</v>
      </c>
      <c r="H480" s="84" t="b">
        <v>0</v>
      </c>
      <c r="I480" s="84" t="b">
        <v>0</v>
      </c>
      <c r="J480" s="84" t="b">
        <v>0</v>
      </c>
      <c r="K480" s="84" t="b">
        <v>0</v>
      </c>
      <c r="L480" s="84" t="b">
        <v>0</v>
      </c>
    </row>
    <row r="481" spans="1:12" ht="15">
      <c r="A481" s="84" t="s">
        <v>2597</v>
      </c>
      <c r="B481" s="84" t="s">
        <v>2177</v>
      </c>
      <c r="C481" s="84">
        <v>3</v>
      </c>
      <c r="D481" s="123">
        <v>0.0032263846930946838</v>
      </c>
      <c r="E481" s="123">
        <v>2.2342641243787895</v>
      </c>
      <c r="F481" s="84" t="s">
        <v>2065</v>
      </c>
      <c r="G481" s="84" t="b">
        <v>0</v>
      </c>
      <c r="H481" s="84" t="b">
        <v>0</v>
      </c>
      <c r="I481" s="84" t="b">
        <v>0</v>
      </c>
      <c r="J481" s="84" t="b">
        <v>0</v>
      </c>
      <c r="K481" s="84" t="b">
        <v>0</v>
      </c>
      <c r="L481" s="84" t="b">
        <v>0</v>
      </c>
    </row>
    <row r="482" spans="1:12" ht="15">
      <c r="A482" s="84" t="s">
        <v>2177</v>
      </c>
      <c r="B482" s="84" t="s">
        <v>2631</v>
      </c>
      <c r="C482" s="84">
        <v>3</v>
      </c>
      <c r="D482" s="123">
        <v>0.0032263846930946838</v>
      </c>
      <c r="E482" s="123">
        <v>2.3592028609870894</v>
      </c>
      <c r="F482" s="84" t="s">
        <v>2065</v>
      </c>
      <c r="G482" s="84" t="b">
        <v>0</v>
      </c>
      <c r="H482" s="84" t="b">
        <v>0</v>
      </c>
      <c r="I482" s="84" t="b">
        <v>0</v>
      </c>
      <c r="J482" s="84" t="b">
        <v>0</v>
      </c>
      <c r="K482" s="84" t="b">
        <v>0</v>
      </c>
      <c r="L482" s="84" t="b">
        <v>0</v>
      </c>
    </row>
    <row r="483" spans="1:12" ht="15">
      <c r="A483" s="84" t="s">
        <v>333</v>
      </c>
      <c r="B483" s="84" t="s">
        <v>2176</v>
      </c>
      <c r="C483" s="84">
        <v>3</v>
      </c>
      <c r="D483" s="123">
        <v>0.0032263846930946838</v>
      </c>
      <c r="E483" s="123">
        <v>2.216535357418358</v>
      </c>
      <c r="F483" s="84" t="s">
        <v>2065</v>
      </c>
      <c r="G483" s="84" t="b">
        <v>0</v>
      </c>
      <c r="H483" s="84" t="b">
        <v>0</v>
      </c>
      <c r="I483" s="84" t="b">
        <v>0</v>
      </c>
      <c r="J483" s="84" t="b">
        <v>0</v>
      </c>
      <c r="K483" s="84" t="b">
        <v>0</v>
      </c>
      <c r="L483" s="84" t="b">
        <v>0</v>
      </c>
    </row>
    <row r="484" spans="1:12" ht="15">
      <c r="A484" s="84" t="s">
        <v>2176</v>
      </c>
      <c r="B484" s="84" t="s">
        <v>2177</v>
      </c>
      <c r="C484" s="84">
        <v>3</v>
      </c>
      <c r="D484" s="123">
        <v>0.0032263846930946838</v>
      </c>
      <c r="E484" s="123">
        <v>2.137354111370733</v>
      </c>
      <c r="F484" s="84" t="s">
        <v>2065</v>
      </c>
      <c r="G484" s="84" t="b">
        <v>0</v>
      </c>
      <c r="H484" s="84" t="b">
        <v>0</v>
      </c>
      <c r="I484" s="84" t="b">
        <v>0</v>
      </c>
      <c r="J484" s="84" t="b">
        <v>0</v>
      </c>
      <c r="K484" s="84" t="b">
        <v>0</v>
      </c>
      <c r="L484" s="84" t="b">
        <v>0</v>
      </c>
    </row>
    <row r="485" spans="1:12" ht="15">
      <c r="A485" s="84" t="s">
        <v>2177</v>
      </c>
      <c r="B485" s="84" t="s">
        <v>2178</v>
      </c>
      <c r="C485" s="84">
        <v>3</v>
      </c>
      <c r="D485" s="123">
        <v>0.0032263846930946838</v>
      </c>
      <c r="E485" s="123">
        <v>2.2342641243787895</v>
      </c>
      <c r="F485" s="84" t="s">
        <v>2065</v>
      </c>
      <c r="G485" s="84" t="b">
        <v>0</v>
      </c>
      <c r="H485" s="84" t="b">
        <v>0</v>
      </c>
      <c r="I485" s="84" t="b">
        <v>0</v>
      </c>
      <c r="J485" s="84" t="b">
        <v>0</v>
      </c>
      <c r="K485" s="84" t="b">
        <v>1</v>
      </c>
      <c r="L485" s="84" t="b">
        <v>0</v>
      </c>
    </row>
    <row r="486" spans="1:12" ht="15">
      <c r="A486" s="84" t="s">
        <v>2178</v>
      </c>
      <c r="B486" s="84" t="s">
        <v>2179</v>
      </c>
      <c r="C486" s="84">
        <v>3</v>
      </c>
      <c r="D486" s="123">
        <v>0.0032263846930946838</v>
      </c>
      <c r="E486" s="123">
        <v>2.5352941200427703</v>
      </c>
      <c r="F486" s="84" t="s">
        <v>2065</v>
      </c>
      <c r="G486" s="84" t="b">
        <v>0</v>
      </c>
      <c r="H486" s="84" t="b">
        <v>1</v>
      </c>
      <c r="I486" s="84" t="b">
        <v>0</v>
      </c>
      <c r="J486" s="84" t="b">
        <v>0</v>
      </c>
      <c r="K486" s="84" t="b">
        <v>0</v>
      </c>
      <c r="L486" s="84" t="b">
        <v>0</v>
      </c>
    </row>
    <row r="487" spans="1:12" ht="15">
      <c r="A487" s="84" t="s">
        <v>2179</v>
      </c>
      <c r="B487" s="84" t="s">
        <v>336</v>
      </c>
      <c r="C487" s="84">
        <v>3</v>
      </c>
      <c r="D487" s="123">
        <v>0.0032263846930946838</v>
      </c>
      <c r="E487" s="123">
        <v>1.7949314305485267</v>
      </c>
      <c r="F487" s="84" t="s">
        <v>2065</v>
      </c>
      <c r="G487" s="84" t="b">
        <v>0</v>
      </c>
      <c r="H487" s="84" t="b">
        <v>0</v>
      </c>
      <c r="I487" s="84" t="b">
        <v>0</v>
      </c>
      <c r="J487" s="84" t="b">
        <v>0</v>
      </c>
      <c r="K487" s="84" t="b">
        <v>0</v>
      </c>
      <c r="L487" s="84" t="b">
        <v>0</v>
      </c>
    </row>
    <row r="488" spans="1:12" ht="15">
      <c r="A488" s="84" t="s">
        <v>336</v>
      </c>
      <c r="B488" s="84" t="s">
        <v>2173</v>
      </c>
      <c r="C488" s="84">
        <v>3</v>
      </c>
      <c r="D488" s="123">
        <v>0.0032263846930946838</v>
      </c>
      <c r="E488" s="123">
        <v>1.125924649589951</v>
      </c>
      <c r="F488" s="84" t="s">
        <v>2065</v>
      </c>
      <c r="G488" s="84" t="b">
        <v>0</v>
      </c>
      <c r="H488" s="84" t="b">
        <v>0</v>
      </c>
      <c r="I488" s="84" t="b">
        <v>0</v>
      </c>
      <c r="J488" s="84" t="b">
        <v>0</v>
      </c>
      <c r="K488" s="84" t="b">
        <v>0</v>
      </c>
      <c r="L488" s="84" t="b">
        <v>0</v>
      </c>
    </row>
    <row r="489" spans="1:12" ht="15">
      <c r="A489" s="84" t="s">
        <v>2173</v>
      </c>
      <c r="B489" s="84" t="s">
        <v>2180</v>
      </c>
      <c r="C489" s="84">
        <v>3</v>
      </c>
      <c r="D489" s="123">
        <v>0.0032263846930946838</v>
      </c>
      <c r="E489" s="123">
        <v>1.9612628523150517</v>
      </c>
      <c r="F489" s="84" t="s">
        <v>2065</v>
      </c>
      <c r="G489" s="84" t="b">
        <v>0</v>
      </c>
      <c r="H489" s="84" t="b">
        <v>0</v>
      </c>
      <c r="I489" s="84" t="b">
        <v>0</v>
      </c>
      <c r="J489" s="84" t="b">
        <v>0</v>
      </c>
      <c r="K489" s="84" t="b">
        <v>0</v>
      </c>
      <c r="L489" s="84" t="b">
        <v>0</v>
      </c>
    </row>
    <row r="490" spans="1:12" ht="15">
      <c r="A490" s="84" t="s">
        <v>2180</v>
      </c>
      <c r="B490" s="84" t="s">
        <v>2174</v>
      </c>
      <c r="C490" s="84">
        <v>3</v>
      </c>
      <c r="D490" s="123">
        <v>0.0032263846930946838</v>
      </c>
      <c r="E490" s="123">
        <v>2.137354111370733</v>
      </c>
      <c r="F490" s="84" t="s">
        <v>2065</v>
      </c>
      <c r="G490" s="84" t="b">
        <v>0</v>
      </c>
      <c r="H490" s="84" t="b">
        <v>0</v>
      </c>
      <c r="I490" s="84" t="b">
        <v>0</v>
      </c>
      <c r="J490" s="84" t="b">
        <v>0</v>
      </c>
      <c r="K490" s="84" t="b">
        <v>0</v>
      </c>
      <c r="L490" s="84" t="b">
        <v>0</v>
      </c>
    </row>
    <row r="491" spans="1:12" ht="15">
      <c r="A491" s="84" t="s">
        <v>2174</v>
      </c>
      <c r="B491" s="84" t="s">
        <v>2181</v>
      </c>
      <c r="C491" s="84">
        <v>3</v>
      </c>
      <c r="D491" s="123">
        <v>0.0032263846930946838</v>
      </c>
      <c r="E491" s="123">
        <v>2.137354111370733</v>
      </c>
      <c r="F491" s="84" t="s">
        <v>2065</v>
      </c>
      <c r="G491" s="84" t="b">
        <v>0</v>
      </c>
      <c r="H491" s="84" t="b">
        <v>0</v>
      </c>
      <c r="I491" s="84" t="b">
        <v>0</v>
      </c>
      <c r="J491" s="84" t="b">
        <v>0</v>
      </c>
      <c r="K491" s="84" t="b">
        <v>0</v>
      </c>
      <c r="L491" s="84" t="b">
        <v>0</v>
      </c>
    </row>
    <row r="492" spans="1:12" ht="15">
      <c r="A492" s="84" t="s">
        <v>2181</v>
      </c>
      <c r="B492" s="84" t="s">
        <v>2182</v>
      </c>
      <c r="C492" s="84">
        <v>3</v>
      </c>
      <c r="D492" s="123">
        <v>0.0032263846930946838</v>
      </c>
      <c r="E492" s="123">
        <v>2.5352941200427703</v>
      </c>
      <c r="F492" s="84" t="s">
        <v>2065</v>
      </c>
      <c r="G492" s="84" t="b">
        <v>0</v>
      </c>
      <c r="H492" s="84" t="b">
        <v>0</v>
      </c>
      <c r="I492" s="84" t="b">
        <v>0</v>
      </c>
      <c r="J492" s="84" t="b">
        <v>0</v>
      </c>
      <c r="K492" s="84" t="b">
        <v>0</v>
      </c>
      <c r="L492" s="84" t="b">
        <v>0</v>
      </c>
    </row>
    <row r="493" spans="1:12" ht="15">
      <c r="A493" s="84" t="s">
        <v>2182</v>
      </c>
      <c r="B493" s="84" t="s">
        <v>2518</v>
      </c>
      <c r="C493" s="84">
        <v>3</v>
      </c>
      <c r="D493" s="123">
        <v>0.0032263846930946838</v>
      </c>
      <c r="E493" s="123">
        <v>2.438384107034714</v>
      </c>
      <c r="F493" s="84" t="s">
        <v>2065</v>
      </c>
      <c r="G493" s="84" t="b">
        <v>0</v>
      </c>
      <c r="H493" s="84" t="b">
        <v>0</v>
      </c>
      <c r="I493" s="84" t="b">
        <v>0</v>
      </c>
      <c r="J493" s="84" t="b">
        <v>0</v>
      </c>
      <c r="K493" s="84" t="b">
        <v>0</v>
      </c>
      <c r="L493" s="84" t="b">
        <v>0</v>
      </c>
    </row>
    <row r="494" spans="1:12" ht="15">
      <c r="A494" s="84" t="s">
        <v>2518</v>
      </c>
      <c r="B494" s="84" t="s">
        <v>2519</v>
      </c>
      <c r="C494" s="84">
        <v>3</v>
      </c>
      <c r="D494" s="123">
        <v>0.0032263846930946838</v>
      </c>
      <c r="E494" s="123">
        <v>2.6602328566510702</v>
      </c>
      <c r="F494" s="84" t="s">
        <v>2065</v>
      </c>
      <c r="G494" s="84" t="b">
        <v>0</v>
      </c>
      <c r="H494" s="84" t="b">
        <v>0</v>
      </c>
      <c r="I494" s="84" t="b">
        <v>0</v>
      </c>
      <c r="J494" s="84" t="b">
        <v>0</v>
      </c>
      <c r="K494" s="84" t="b">
        <v>0</v>
      </c>
      <c r="L494" s="84" t="b">
        <v>0</v>
      </c>
    </row>
    <row r="495" spans="1:12" ht="15">
      <c r="A495" s="84" t="s">
        <v>2186</v>
      </c>
      <c r="B495" s="84" t="s">
        <v>313</v>
      </c>
      <c r="C495" s="84">
        <v>3</v>
      </c>
      <c r="D495" s="123">
        <v>0.0032263846930946838</v>
      </c>
      <c r="E495" s="123">
        <v>1.6144753660903954</v>
      </c>
      <c r="F495" s="84" t="s">
        <v>2065</v>
      </c>
      <c r="G495" s="84" t="b">
        <v>0</v>
      </c>
      <c r="H495" s="84" t="b">
        <v>0</v>
      </c>
      <c r="I495" s="84" t="b">
        <v>0</v>
      </c>
      <c r="J495" s="84" t="b">
        <v>0</v>
      </c>
      <c r="K495" s="84" t="b">
        <v>0</v>
      </c>
      <c r="L495" s="84" t="b">
        <v>0</v>
      </c>
    </row>
    <row r="496" spans="1:12" ht="15">
      <c r="A496" s="84" t="s">
        <v>2192</v>
      </c>
      <c r="B496" s="84" t="s">
        <v>2172</v>
      </c>
      <c r="C496" s="84">
        <v>3</v>
      </c>
      <c r="D496" s="123">
        <v>0.0032263846930946838</v>
      </c>
      <c r="E496" s="123">
        <v>0.46096537678955785</v>
      </c>
      <c r="F496" s="84" t="s">
        <v>2065</v>
      </c>
      <c r="G496" s="84" t="b">
        <v>0</v>
      </c>
      <c r="H496" s="84" t="b">
        <v>0</v>
      </c>
      <c r="I496" s="84" t="b">
        <v>0</v>
      </c>
      <c r="J496" s="84" t="b">
        <v>0</v>
      </c>
      <c r="K496" s="84" t="b">
        <v>0</v>
      </c>
      <c r="L496" s="84" t="b">
        <v>0</v>
      </c>
    </row>
    <row r="497" spans="1:12" ht="15">
      <c r="A497" s="84" t="s">
        <v>2193</v>
      </c>
      <c r="B497" s="84" t="s">
        <v>2535</v>
      </c>
      <c r="C497" s="84">
        <v>3</v>
      </c>
      <c r="D497" s="123">
        <v>0.0032263846930946838</v>
      </c>
      <c r="E497" s="123">
        <v>1.7059903472117457</v>
      </c>
      <c r="F497" s="84" t="s">
        <v>2065</v>
      </c>
      <c r="G497" s="84" t="b">
        <v>0</v>
      </c>
      <c r="H497" s="84" t="b">
        <v>0</v>
      </c>
      <c r="I497" s="84" t="b">
        <v>0</v>
      </c>
      <c r="J497" s="84" t="b">
        <v>0</v>
      </c>
      <c r="K497" s="84" t="b">
        <v>0</v>
      </c>
      <c r="L497" s="84" t="b">
        <v>0</v>
      </c>
    </row>
    <row r="498" spans="1:12" ht="15">
      <c r="A498" s="84" t="s">
        <v>2192</v>
      </c>
      <c r="B498" s="84" t="s">
        <v>2532</v>
      </c>
      <c r="C498" s="84">
        <v>3</v>
      </c>
      <c r="D498" s="123">
        <v>0.0032263846930946838</v>
      </c>
      <c r="E498" s="123">
        <v>1.711385379098452</v>
      </c>
      <c r="F498" s="84" t="s">
        <v>2065</v>
      </c>
      <c r="G498" s="84" t="b">
        <v>0</v>
      </c>
      <c r="H498" s="84" t="b">
        <v>0</v>
      </c>
      <c r="I498" s="84" t="b">
        <v>0</v>
      </c>
      <c r="J498" s="84" t="b">
        <v>0</v>
      </c>
      <c r="K498" s="84" t="b">
        <v>0</v>
      </c>
      <c r="L498" s="84" t="b">
        <v>0</v>
      </c>
    </row>
    <row r="499" spans="1:12" ht="15">
      <c r="A499" s="84" t="s">
        <v>2646</v>
      </c>
      <c r="B499" s="84" t="s">
        <v>336</v>
      </c>
      <c r="C499" s="84">
        <v>3</v>
      </c>
      <c r="D499" s="123">
        <v>0.0032263846930946838</v>
      </c>
      <c r="E499" s="123">
        <v>1.7949314305485267</v>
      </c>
      <c r="F499" s="84" t="s">
        <v>2065</v>
      </c>
      <c r="G499" s="84" t="b">
        <v>0</v>
      </c>
      <c r="H499" s="84" t="b">
        <v>0</v>
      </c>
      <c r="I499" s="84" t="b">
        <v>0</v>
      </c>
      <c r="J499" s="84" t="b">
        <v>0</v>
      </c>
      <c r="K499" s="84" t="b">
        <v>0</v>
      </c>
      <c r="L499" s="84" t="b">
        <v>0</v>
      </c>
    </row>
    <row r="500" spans="1:12" ht="15">
      <c r="A500" s="84" t="s">
        <v>2578</v>
      </c>
      <c r="B500" s="84" t="s">
        <v>2579</v>
      </c>
      <c r="C500" s="84">
        <v>3</v>
      </c>
      <c r="D500" s="123">
        <v>0.0032263846930946838</v>
      </c>
      <c r="E500" s="123">
        <v>2.6602328566510702</v>
      </c>
      <c r="F500" s="84" t="s">
        <v>2065</v>
      </c>
      <c r="G500" s="84" t="b">
        <v>0</v>
      </c>
      <c r="H500" s="84" t="b">
        <v>0</v>
      </c>
      <c r="I500" s="84" t="b">
        <v>0</v>
      </c>
      <c r="J500" s="84" t="b">
        <v>0</v>
      </c>
      <c r="K500" s="84" t="b">
        <v>0</v>
      </c>
      <c r="L500" s="84" t="b">
        <v>0</v>
      </c>
    </row>
    <row r="501" spans="1:12" ht="15">
      <c r="A501" s="84" t="s">
        <v>2644</v>
      </c>
      <c r="B501" s="84" t="s">
        <v>2172</v>
      </c>
      <c r="C501" s="84">
        <v>3</v>
      </c>
      <c r="D501" s="123">
        <v>0.0032263846930946838</v>
      </c>
      <c r="E501" s="123">
        <v>1.18796410472582</v>
      </c>
      <c r="F501" s="84" t="s">
        <v>2065</v>
      </c>
      <c r="G501" s="84" t="b">
        <v>0</v>
      </c>
      <c r="H501" s="84" t="b">
        <v>0</v>
      </c>
      <c r="I501" s="84" t="b">
        <v>0</v>
      </c>
      <c r="J501" s="84" t="b">
        <v>0</v>
      </c>
      <c r="K501" s="84" t="b">
        <v>0</v>
      </c>
      <c r="L501" s="84" t="b">
        <v>0</v>
      </c>
    </row>
    <row r="502" spans="1:12" ht="15">
      <c r="A502" s="84" t="s">
        <v>2656</v>
      </c>
      <c r="B502" s="84" t="s">
        <v>2549</v>
      </c>
      <c r="C502" s="84">
        <v>3</v>
      </c>
      <c r="D502" s="123">
        <v>0.0032263846930946838</v>
      </c>
      <c r="E502" s="123">
        <v>2.2342641243787895</v>
      </c>
      <c r="F502" s="84" t="s">
        <v>2065</v>
      </c>
      <c r="G502" s="84" t="b">
        <v>0</v>
      </c>
      <c r="H502" s="84" t="b">
        <v>0</v>
      </c>
      <c r="I502" s="84" t="b">
        <v>0</v>
      </c>
      <c r="J502" s="84" t="b">
        <v>0</v>
      </c>
      <c r="K502" s="84" t="b">
        <v>0</v>
      </c>
      <c r="L502" s="84" t="b">
        <v>0</v>
      </c>
    </row>
    <row r="503" spans="1:12" ht="15">
      <c r="A503" s="84" t="s">
        <v>2657</v>
      </c>
      <c r="B503" s="84" t="s">
        <v>336</v>
      </c>
      <c r="C503" s="84">
        <v>3</v>
      </c>
      <c r="D503" s="123">
        <v>0.0032263846930946838</v>
      </c>
      <c r="E503" s="123">
        <v>1.7949314305485267</v>
      </c>
      <c r="F503" s="84" t="s">
        <v>2065</v>
      </c>
      <c r="G503" s="84" t="b">
        <v>0</v>
      </c>
      <c r="H503" s="84" t="b">
        <v>0</v>
      </c>
      <c r="I503" s="84" t="b">
        <v>0</v>
      </c>
      <c r="J503" s="84" t="b">
        <v>0</v>
      </c>
      <c r="K503" s="84" t="b">
        <v>0</v>
      </c>
      <c r="L503" s="84" t="b">
        <v>0</v>
      </c>
    </row>
    <row r="504" spans="1:12" ht="15">
      <c r="A504" s="84" t="s">
        <v>2651</v>
      </c>
      <c r="B504" s="84" t="s">
        <v>2652</v>
      </c>
      <c r="C504" s="84">
        <v>3</v>
      </c>
      <c r="D504" s="123">
        <v>0.0032263846930946838</v>
      </c>
      <c r="E504" s="123">
        <v>2.6602328566510702</v>
      </c>
      <c r="F504" s="84" t="s">
        <v>2065</v>
      </c>
      <c r="G504" s="84" t="b">
        <v>0</v>
      </c>
      <c r="H504" s="84" t="b">
        <v>0</v>
      </c>
      <c r="I504" s="84" t="b">
        <v>0</v>
      </c>
      <c r="J504" s="84" t="b">
        <v>0</v>
      </c>
      <c r="K504" s="84" t="b">
        <v>0</v>
      </c>
      <c r="L504" s="84" t="b">
        <v>0</v>
      </c>
    </row>
    <row r="505" spans="1:12" ht="15">
      <c r="A505" s="84" t="s">
        <v>2652</v>
      </c>
      <c r="B505" s="84" t="s">
        <v>2203</v>
      </c>
      <c r="C505" s="84">
        <v>3</v>
      </c>
      <c r="D505" s="123">
        <v>0.0032263846930946838</v>
      </c>
      <c r="E505" s="123">
        <v>2.3592028609870894</v>
      </c>
      <c r="F505" s="84" t="s">
        <v>2065</v>
      </c>
      <c r="G505" s="84" t="b">
        <v>0</v>
      </c>
      <c r="H505" s="84" t="b">
        <v>0</v>
      </c>
      <c r="I505" s="84" t="b">
        <v>0</v>
      </c>
      <c r="J505" s="84" t="b">
        <v>1</v>
      </c>
      <c r="K505" s="84" t="b">
        <v>0</v>
      </c>
      <c r="L505" s="84" t="b">
        <v>0</v>
      </c>
    </row>
    <row r="506" spans="1:12" ht="15">
      <c r="A506" s="84" t="s">
        <v>2203</v>
      </c>
      <c r="B506" s="84" t="s">
        <v>2653</v>
      </c>
      <c r="C506" s="84">
        <v>3</v>
      </c>
      <c r="D506" s="123">
        <v>0.0032263846930946838</v>
      </c>
      <c r="E506" s="123">
        <v>2.3592028609870894</v>
      </c>
      <c r="F506" s="84" t="s">
        <v>2065</v>
      </c>
      <c r="G506" s="84" t="b">
        <v>1</v>
      </c>
      <c r="H506" s="84" t="b">
        <v>0</v>
      </c>
      <c r="I506" s="84" t="b">
        <v>0</v>
      </c>
      <c r="J506" s="84" t="b">
        <v>0</v>
      </c>
      <c r="K506" s="84" t="b">
        <v>0</v>
      </c>
      <c r="L506" s="84" t="b">
        <v>0</v>
      </c>
    </row>
    <row r="507" spans="1:12" ht="15">
      <c r="A507" s="84" t="s">
        <v>2653</v>
      </c>
      <c r="B507" s="84" t="s">
        <v>2184</v>
      </c>
      <c r="C507" s="84">
        <v>3</v>
      </c>
      <c r="D507" s="123">
        <v>0.0032263846930946838</v>
      </c>
      <c r="E507" s="123">
        <v>1.6188401714928455</v>
      </c>
      <c r="F507" s="84" t="s">
        <v>2065</v>
      </c>
      <c r="G507" s="84" t="b">
        <v>0</v>
      </c>
      <c r="H507" s="84" t="b">
        <v>0</v>
      </c>
      <c r="I507" s="84" t="b">
        <v>0</v>
      </c>
      <c r="J507" s="84" t="b">
        <v>0</v>
      </c>
      <c r="K507" s="84" t="b">
        <v>0</v>
      </c>
      <c r="L507" s="84" t="b">
        <v>0</v>
      </c>
    </row>
    <row r="508" spans="1:12" ht="15">
      <c r="A508" s="84" t="s">
        <v>2551</v>
      </c>
      <c r="B508" s="84" t="s">
        <v>2552</v>
      </c>
      <c r="C508" s="84">
        <v>3</v>
      </c>
      <c r="D508" s="123">
        <v>0.0032263846930946838</v>
      </c>
      <c r="E508" s="123">
        <v>1.866287339084195</v>
      </c>
      <c r="F508" s="84" t="s">
        <v>2065</v>
      </c>
      <c r="G508" s="84" t="b">
        <v>0</v>
      </c>
      <c r="H508" s="84" t="b">
        <v>0</v>
      </c>
      <c r="I508" s="84" t="b">
        <v>0</v>
      </c>
      <c r="J508" s="84" t="b">
        <v>0</v>
      </c>
      <c r="K508" s="84" t="b">
        <v>0</v>
      </c>
      <c r="L508" s="84" t="b">
        <v>0</v>
      </c>
    </row>
    <row r="509" spans="1:12" ht="15">
      <c r="A509" s="84" t="s">
        <v>2552</v>
      </c>
      <c r="B509" s="84" t="s">
        <v>2622</v>
      </c>
      <c r="C509" s="84">
        <v>3</v>
      </c>
      <c r="D509" s="123">
        <v>0.0032263846930946838</v>
      </c>
      <c r="E509" s="123">
        <v>2.3592028609870894</v>
      </c>
      <c r="F509" s="84" t="s">
        <v>2065</v>
      </c>
      <c r="G509" s="84" t="b">
        <v>0</v>
      </c>
      <c r="H509" s="84" t="b">
        <v>0</v>
      </c>
      <c r="I509" s="84" t="b">
        <v>0</v>
      </c>
      <c r="J509" s="84" t="b">
        <v>0</v>
      </c>
      <c r="K509" s="84" t="b">
        <v>0</v>
      </c>
      <c r="L509" s="84" t="b">
        <v>0</v>
      </c>
    </row>
    <row r="510" spans="1:12" ht="15">
      <c r="A510" s="84" t="s">
        <v>2622</v>
      </c>
      <c r="B510" s="84" t="s">
        <v>2172</v>
      </c>
      <c r="C510" s="84">
        <v>3</v>
      </c>
      <c r="D510" s="123">
        <v>0.0032263846930946838</v>
      </c>
      <c r="E510" s="123">
        <v>1.18796410472582</v>
      </c>
      <c r="F510" s="84" t="s">
        <v>2065</v>
      </c>
      <c r="G510" s="84" t="b">
        <v>0</v>
      </c>
      <c r="H510" s="84" t="b">
        <v>0</v>
      </c>
      <c r="I510" s="84" t="b">
        <v>0</v>
      </c>
      <c r="J510" s="84" t="b">
        <v>0</v>
      </c>
      <c r="K510" s="84" t="b">
        <v>0</v>
      </c>
      <c r="L510" s="84" t="b">
        <v>0</v>
      </c>
    </row>
    <row r="511" spans="1:12" ht="15">
      <c r="A511" s="84" t="s">
        <v>2533</v>
      </c>
      <c r="B511" s="84" t="s">
        <v>2584</v>
      </c>
      <c r="C511" s="84">
        <v>3</v>
      </c>
      <c r="D511" s="123">
        <v>0.0032263846930946838</v>
      </c>
      <c r="E511" s="123">
        <v>1.933234128714808</v>
      </c>
      <c r="F511" s="84" t="s">
        <v>2065</v>
      </c>
      <c r="G511" s="84" t="b">
        <v>0</v>
      </c>
      <c r="H511" s="84" t="b">
        <v>0</v>
      </c>
      <c r="I511" s="84" t="b">
        <v>0</v>
      </c>
      <c r="J511" s="84" t="b">
        <v>0</v>
      </c>
      <c r="K511" s="84" t="b">
        <v>0</v>
      </c>
      <c r="L511" s="84" t="b">
        <v>0</v>
      </c>
    </row>
    <row r="512" spans="1:12" ht="15">
      <c r="A512" s="84" t="s">
        <v>2584</v>
      </c>
      <c r="B512" s="84" t="s">
        <v>2526</v>
      </c>
      <c r="C512" s="84">
        <v>3</v>
      </c>
      <c r="D512" s="123">
        <v>0.0032263846930946838</v>
      </c>
      <c r="E512" s="123">
        <v>1.866287339084195</v>
      </c>
      <c r="F512" s="84" t="s">
        <v>2065</v>
      </c>
      <c r="G512" s="84" t="b">
        <v>0</v>
      </c>
      <c r="H512" s="84" t="b">
        <v>0</v>
      </c>
      <c r="I512" s="84" t="b">
        <v>0</v>
      </c>
      <c r="J512" s="84" t="b">
        <v>0</v>
      </c>
      <c r="K512" s="84" t="b">
        <v>0</v>
      </c>
      <c r="L512" s="84" t="b">
        <v>0</v>
      </c>
    </row>
    <row r="513" spans="1:12" ht="15">
      <c r="A513" s="84" t="s">
        <v>2546</v>
      </c>
      <c r="B513" s="84" t="s">
        <v>2623</v>
      </c>
      <c r="C513" s="84">
        <v>3</v>
      </c>
      <c r="D513" s="123">
        <v>0.0032263846930946838</v>
      </c>
      <c r="E513" s="123">
        <v>2.2342641243787895</v>
      </c>
      <c r="F513" s="84" t="s">
        <v>2065</v>
      </c>
      <c r="G513" s="84" t="b">
        <v>0</v>
      </c>
      <c r="H513" s="84" t="b">
        <v>0</v>
      </c>
      <c r="I513" s="84" t="b">
        <v>0</v>
      </c>
      <c r="J513" s="84" t="b">
        <v>0</v>
      </c>
      <c r="K513" s="84" t="b">
        <v>0</v>
      </c>
      <c r="L513" s="84" t="b">
        <v>0</v>
      </c>
    </row>
    <row r="514" spans="1:12" ht="15">
      <c r="A514" s="84" t="s">
        <v>2623</v>
      </c>
      <c r="B514" s="84" t="s">
        <v>2624</v>
      </c>
      <c r="C514" s="84">
        <v>3</v>
      </c>
      <c r="D514" s="123">
        <v>0.0032263846930946838</v>
      </c>
      <c r="E514" s="123">
        <v>2.6602328566510702</v>
      </c>
      <c r="F514" s="84" t="s">
        <v>2065</v>
      </c>
      <c r="G514" s="84" t="b">
        <v>0</v>
      </c>
      <c r="H514" s="84" t="b">
        <v>0</v>
      </c>
      <c r="I514" s="84" t="b">
        <v>0</v>
      </c>
      <c r="J514" s="84" t="b">
        <v>0</v>
      </c>
      <c r="K514" s="84" t="b">
        <v>0</v>
      </c>
      <c r="L514" s="84" t="b">
        <v>0</v>
      </c>
    </row>
    <row r="515" spans="1:12" ht="15">
      <c r="A515" s="84" t="s">
        <v>2602</v>
      </c>
      <c r="B515" s="84" t="s">
        <v>2638</v>
      </c>
      <c r="C515" s="84">
        <v>3</v>
      </c>
      <c r="D515" s="123">
        <v>0.0032263846930946838</v>
      </c>
      <c r="E515" s="123">
        <v>2.6602328566510702</v>
      </c>
      <c r="F515" s="84" t="s">
        <v>2065</v>
      </c>
      <c r="G515" s="84" t="b">
        <v>0</v>
      </c>
      <c r="H515" s="84" t="b">
        <v>0</v>
      </c>
      <c r="I515" s="84" t="b">
        <v>0</v>
      </c>
      <c r="J515" s="84" t="b">
        <v>0</v>
      </c>
      <c r="K515" s="84" t="b">
        <v>0</v>
      </c>
      <c r="L515" s="84" t="b">
        <v>0</v>
      </c>
    </row>
    <row r="516" spans="1:12" ht="15">
      <c r="A516" s="84" t="s">
        <v>2545</v>
      </c>
      <c r="B516" s="84" t="s">
        <v>2146</v>
      </c>
      <c r="C516" s="84">
        <v>3</v>
      </c>
      <c r="D516" s="123">
        <v>0.0032263846930946838</v>
      </c>
      <c r="E516" s="123">
        <v>1.9912260756924949</v>
      </c>
      <c r="F516" s="84" t="s">
        <v>2065</v>
      </c>
      <c r="G516" s="84" t="b">
        <v>0</v>
      </c>
      <c r="H516" s="84" t="b">
        <v>0</v>
      </c>
      <c r="I516" s="84" t="b">
        <v>0</v>
      </c>
      <c r="J516" s="84" t="b">
        <v>1</v>
      </c>
      <c r="K516" s="84" t="b">
        <v>0</v>
      </c>
      <c r="L516" s="84" t="b">
        <v>0</v>
      </c>
    </row>
    <row r="517" spans="1:12" ht="15">
      <c r="A517" s="84" t="s">
        <v>2184</v>
      </c>
      <c r="B517" s="84" t="s">
        <v>2529</v>
      </c>
      <c r="C517" s="84">
        <v>3</v>
      </c>
      <c r="D517" s="123">
        <v>0.0032263846930946838</v>
      </c>
      <c r="E517" s="123">
        <v>0.866287339084195</v>
      </c>
      <c r="F517" s="84" t="s">
        <v>2065</v>
      </c>
      <c r="G517" s="84" t="b">
        <v>0</v>
      </c>
      <c r="H517" s="84" t="b">
        <v>0</v>
      </c>
      <c r="I517" s="84" t="b">
        <v>0</v>
      </c>
      <c r="J517" s="84" t="b">
        <v>0</v>
      </c>
      <c r="K517" s="84" t="b">
        <v>0</v>
      </c>
      <c r="L517" s="84" t="b">
        <v>0</v>
      </c>
    </row>
    <row r="518" spans="1:12" ht="15">
      <c r="A518" s="84" t="s">
        <v>2520</v>
      </c>
      <c r="B518" s="84" t="s">
        <v>2190</v>
      </c>
      <c r="C518" s="84">
        <v>3</v>
      </c>
      <c r="D518" s="123">
        <v>0.0032263846930946838</v>
      </c>
      <c r="E518" s="123">
        <v>1.0581728653231082</v>
      </c>
      <c r="F518" s="84" t="s">
        <v>2065</v>
      </c>
      <c r="G518" s="84" t="b">
        <v>0</v>
      </c>
      <c r="H518" s="84" t="b">
        <v>1</v>
      </c>
      <c r="I518" s="84" t="b">
        <v>0</v>
      </c>
      <c r="J518" s="84" t="b">
        <v>0</v>
      </c>
      <c r="K518" s="84" t="b">
        <v>0</v>
      </c>
      <c r="L518" s="84" t="b">
        <v>0</v>
      </c>
    </row>
    <row r="519" spans="1:12" ht="15">
      <c r="A519" s="84" t="s">
        <v>2184</v>
      </c>
      <c r="B519" s="84" t="s">
        <v>2576</v>
      </c>
      <c r="C519" s="84">
        <v>3</v>
      </c>
      <c r="D519" s="123">
        <v>0.0032263846930946838</v>
      </c>
      <c r="E519" s="123">
        <v>1.3134453704264142</v>
      </c>
      <c r="F519" s="84" t="s">
        <v>2065</v>
      </c>
      <c r="G519" s="84" t="b">
        <v>0</v>
      </c>
      <c r="H519" s="84" t="b">
        <v>0</v>
      </c>
      <c r="I519" s="84" t="b">
        <v>0</v>
      </c>
      <c r="J519" s="84" t="b">
        <v>0</v>
      </c>
      <c r="K519" s="84" t="b">
        <v>0</v>
      </c>
      <c r="L519" s="84" t="b">
        <v>0</v>
      </c>
    </row>
    <row r="520" spans="1:12" ht="15">
      <c r="A520" s="84" t="s">
        <v>2543</v>
      </c>
      <c r="B520" s="84" t="s">
        <v>2520</v>
      </c>
      <c r="C520" s="84">
        <v>3</v>
      </c>
      <c r="D520" s="123">
        <v>0.0032263846930946838</v>
      </c>
      <c r="E520" s="123">
        <v>1.4103553834344706</v>
      </c>
      <c r="F520" s="84" t="s">
        <v>2065</v>
      </c>
      <c r="G520" s="84" t="b">
        <v>1</v>
      </c>
      <c r="H520" s="84" t="b">
        <v>0</v>
      </c>
      <c r="I520" s="84" t="b">
        <v>0</v>
      </c>
      <c r="J520" s="84" t="b">
        <v>0</v>
      </c>
      <c r="K520" s="84" t="b">
        <v>1</v>
      </c>
      <c r="L520" s="84" t="b">
        <v>0</v>
      </c>
    </row>
    <row r="521" spans="1:12" ht="15">
      <c r="A521" s="84" t="s">
        <v>2520</v>
      </c>
      <c r="B521" s="84" t="s">
        <v>2591</v>
      </c>
      <c r="C521" s="84">
        <v>3</v>
      </c>
      <c r="D521" s="123">
        <v>0.0032263846930946838</v>
      </c>
      <c r="E521" s="123">
        <v>1.8820816062674268</v>
      </c>
      <c r="F521" s="84" t="s">
        <v>2065</v>
      </c>
      <c r="G521" s="84" t="b">
        <v>0</v>
      </c>
      <c r="H521" s="84" t="b">
        <v>1</v>
      </c>
      <c r="I521" s="84" t="b">
        <v>0</v>
      </c>
      <c r="J521" s="84" t="b">
        <v>1</v>
      </c>
      <c r="K521" s="84" t="b">
        <v>0</v>
      </c>
      <c r="L521" s="84" t="b">
        <v>0</v>
      </c>
    </row>
    <row r="522" spans="1:12" ht="15">
      <c r="A522" s="84" t="s">
        <v>2591</v>
      </c>
      <c r="B522" s="84" t="s">
        <v>2187</v>
      </c>
      <c r="C522" s="84">
        <v>3</v>
      </c>
      <c r="D522" s="123">
        <v>0.0032263846930946838</v>
      </c>
      <c r="E522" s="123">
        <v>1.7949314305485267</v>
      </c>
      <c r="F522" s="84" t="s">
        <v>2065</v>
      </c>
      <c r="G522" s="84" t="b">
        <v>1</v>
      </c>
      <c r="H522" s="84" t="b">
        <v>0</v>
      </c>
      <c r="I522" s="84" t="b">
        <v>0</v>
      </c>
      <c r="J522" s="84" t="b">
        <v>0</v>
      </c>
      <c r="K522" s="84" t="b">
        <v>0</v>
      </c>
      <c r="L522" s="84" t="b">
        <v>0</v>
      </c>
    </row>
    <row r="523" spans="1:12" ht="15">
      <c r="A523" s="84" t="s">
        <v>2187</v>
      </c>
      <c r="B523" s="84" t="s">
        <v>2185</v>
      </c>
      <c r="C523" s="84">
        <v>3</v>
      </c>
      <c r="D523" s="123">
        <v>0.0032263846930946838</v>
      </c>
      <c r="E523" s="123">
        <v>0.8008943775222034</v>
      </c>
      <c r="F523" s="84" t="s">
        <v>2065</v>
      </c>
      <c r="G523" s="84" t="b">
        <v>0</v>
      </c>
      <c r="H523" s="84" t="b">
        <v>0</v>
      </c>
      <c r="I523" s="84" t="b">
        <v>0</v>
      </c>
      <c r="J523" s="84" t="b">
        <v>0</v>
      </c>
      <c r="K523" s="84" t="b">
        <v>0</v>
      </c>
      <c r="L523" s="84" t="b">
        <v>0</v>
      </c>
    </row>
    <row r="524" spans="1:12" ht="15">
      <c r="A524" s="84" t="s">
        <v>2536</v>
      </c>
      <c r="B524" s="84" t="s">
        <v>2557</v>
      </c>
      <c r="C524" s="84">
        <v>3</v>
      </c>
      <c r="D524" s="123">
        <v>0.0032263846930946838</v>
      </c>
      <c r="E524" s="123">
        <v>1.6901960800285136</v>
      </c>
      <c r="F524" s="84" t="s">
        <v>2065</v>
      </c>
      <c r="G524" s="84" t="b">
        <v>0</v>
      </c>
      <c r="H524" s="84" t="b">
        <v>0</v>
      </c>
      <c r="I524" s="84" t="b">
        <v>0</v>
      </c>
      <c r="J524" s="84" t="b">
        <v>0</v>
      </c>
      <c r="K524" s="84" t="b">
        <v>0</v>
      </c>
      <c r="L524" s="84" t="b">
        <v>0</v>
      </c>
    </row>
    <row r="525" spans="1:12" ht="15">
      <c r="A525" s="84" t="s">
        <v>313</v>
      </c>
      <c r="B525" s="84" t="s">
        <v>2590</v>
      </c>
      <c r="C525" s="84">
        <v>3</v>
      </c>
      <c r="D525" s="123">
        <v>0.0032263846930946838</v>
      </c>
      <c r="E525" s="123">
        <v>2.292256071356476</v>
      </c>
      <c r="F525" s="84" t="s">
        <v>2065</v>
      </c>
      <c r="G525" s="84" t="b">
        <v>0</v>
      </c>
      <c r="H525" s="84" t="b">
        <v>0</v>
      </c>
      <c r="I525" s="84" t="b">
        <v>0</v>
      </c>
      <c r="J525" s="84" t="b">
        <v>0</v>
      </c>
      <c r="K525" s="84" t="b">
        <v>0</v>
      </c>
      <c r="L525" s="84" t="b">
        <v>0</v>
      </c>
    </row>
    <row r="526" spans="1:12" ht="15">
      <c r="A526" s="84" t="s">
        <v>2615</v>
      </c>
      <c r="B526" s="84" t="s">
        <v>2643</v>
      </c>
      <c r="C526" s="84">
        <v>3</v>
      </c>
      <c r="D526" s="123">
        <v>0.0032263846930946838</v>
      </c>
      <c r="E526" s="123">
        <v>2.5352941200427703</v>
      </c>
      <c r="F526" s="84" t="s">
        <v>2065</v>
      </c>
      <c r="G526" s="84" t="b">
        <v>0</v>
      </c>
      <c r="H526" s="84" t="b">
        <v>0</v>
      </c>
      <c r="I526" s="84" t="b">
        <v>0</v>
      </c>
      <c r="J526" s="84" t="b">
        <v>0</v>
      </c>
      <c r="K526" s="84" t="b">
        <v>0</v>
      </c>
      <c r="L526" s="84" t="b">
        <v>0</v>
      </c>
    </row>
    <row r="527" spans="1:12" ht="15">
      <c r="A527" s="84" t="s">
        <v>314</v>
      </c>
      <c r="B527" s="84" t="s">
        <v>2172</v>
      </c>
      <c r="C527" s="84">
        <v>3</v>
      </c>
      <c r="D527" s="123">
        <v>0.0032263846930946838</v>
      </c>
      <c r="E527" s="123">
        <v>1.18796410472582</v>
      </c>
      <c r="F527" s="84" t="s">
        <v>2065</v>
      </c>
      <c r="G527" s="84" t="b">
        <v>0</v>
      </c>
      <c r="H527" s="84" t="b">
        <v>0</v>
      </c>
      <c r="I527" s="84" t="b">
        <v>0</v>
      </c>
      <c r="J527" s="84" t="b">
        <v>0</v>
      </c>
      <c r="K527" s="84" t="b">
        <v>0</v>
      </c>
      <c r="L527" s="84" t="b">
        <v>0</v>
      </c>
    </row>
    <row r="528" spans="1:12" ht="15">
      <c r="A528" s="84" t="s">
        <v>312</v>
      </c>
      <c r="B528" s="84" t="s">
        <v>2583</v>
      </c>
      <c r="C528" s="84">
        <v>3</v>
      </c>
      <c r="D528" s="123">
        <v>0.0032263846930946838</v>
      </c>
      <c r="E528" s="123">
        <v>1.2642273477562327</v>
      </c>
      <c r="F528" s="84" t="s">
        <v>2065</v>
      </c>
      <c r="G528" s="84" t="b">
        <v>0</v>
      </c>
      <c r="H528" s="84" t="b">
        <v>0</v>
      </c>
      <c r="I528" s="84" t="b">
        <v>0</v>
      </c>
      <c r="J528" s="84" t="b">
        <v>0</v>
      </c>
      <c r="K528" s="84" t="b">
        <v>0</v>
      </c>
      <c r="L528" s="84" t="b">
        <v>0</v>
      </c>
    </row>
    <row r="529" spans="1:12" ht="15">
      <c r="A529" s="84" t="s">
        <v>257</v>
      </c>
      <c r="B529" s="84" t="s">
        <v>2172</v>
      </c>
      <c r="C529" s="84">
        <v>3</v>
      </c>
      <c r="D529" s="123">
        <v>0.0032263846930946838</v>
      </c>
      <c r="E529" s="123">
        <v>1.18796410472582</v>
      </c>
      <c r="F529" s="84" t="s">
        <v>2065</v>
      </c>
      <c r="G529" s="84" t="b">
        <v>0</v>
      </c>
      <c r="H529" s="84" t="b">
        <v>0</v>
      </c>
      <c r="I529" s="84" t="b">
        <v>0</v>
      </c>
      <c r="J529" s="84" t="b">
        <v>0</v>
      </c>
      <c r="K529" s="84" t="b">
        <v>0</v>
      </c>
      <c r="L529" s="84" t="b">
        <v>0</v>
      </c>
    </row>
    <row r="530" spans="1:12" ht="15">
      <c r="A530" s="84" t="s">
        <v>335</v>
      </c>
      <c r="B530" s="84" t="s">
        <v>2619</v>
      </c>
      <c r="C530" s="84">
        <v>3</v>
      </c>
      <c r="D530" s="123">
        <v>0.0032263846930946838</v>
      </c>
      <c r="E530" s="123">
        <v>2.438384107034714</v>
      </c>
      <c r="F530" s="84" t="s">
        <v>2065</v>
      </c>
      <c r="G530" s="84" t="b">
        <v>0</v>
      </c>
      <c r="H530" s="84" t="b">
        <v>0</v>
      </c>
      <c r="I530" s="84" t="b">
        <v>0</v>
      </c>
      <c r="J530" s="84" t="b">
        <v>0</v>
      </c>
      <c r="K530" s="84" t="b">
        <v>0</v>
      </c>
      <c r="L530" s="84" t="b">
        <v>0</v>
      </c>
    </row>
    <row r="531" spans="1:12" ht="15">
      <c r="A531" s="84" t="s">
        <v>2190</v>
      </c>
      <c r="B531" s="84" t="s">
        <v>2648</v>
      </c>
      <c r="C531" s="84">
        <v>3</v>
      </c>
      <c r="D531" s="123">
        <v>0.0032263846930946838</v>
      </c>
      <c r="E531" s="123">
        <v>1.8363241157067518</v>
      </c>
      <c r="F531" s="84" t="s">
        <v>2065</v>
      </c>
      <c r="G531" s="84" t="b">
        <v>0</v>
      </c>
      <c r="H531" s="84" t="b">
        <v>0</v>
      </c>
      <c r="I531" s="84" t="b">
        <v>0</v>
      </c>
      <c r="J531" s="84" t="b">
        <v>0</v>
      </c>
      <c r="K531" s="84" t="b">
        <v>0</v>
      </c>
      <c r="L531" s="84" t="b">
        <v>0</v>
      </c>
    </row>
    <row r="532" spans="1:12" ht="15">
      <c r="A532" s="84" t="s">
        <v>335</v>
      </c>
      <c r="B532" s="84" t="s">
        <v>2524</v>
      </c>
      <c r="C532" s="84">
        <v>2</v>
      </c>
      <c r="D532" s="123">
        <v>0.0023868122902243384</v>
      </c>
      <c r="E532" s="123">
        <v>1.7394141026986953</v>
      </c>
      <c r="F532" s="84" t="s">
        <v>2065</v>
      </c>
      <c r="G532" s="84" t="b">
        <v>0</v>
      </c>
      <c r="H532" s="84" t="b">
        <v>0</v>
      </c>
      <c r="I532" s="84" t="b">
        <v>0</v>
      </c>
      <c r="J532" s="84" t="b">
        <v>1</v>
      </c>
      <c r="K532" s="84" t="b">
        <v>0</v>
      </c>
      <c r="L532" s="84" t="b">
        <v>0</v>
      </c>
    </row>
    <row r="533" spans="1:12" ht="15">
      <c r="A533" s="84" t="s">
        <v>2631</v>
      </c>
      <c r="B533" s="84" t="s">
        <v>2664</v>
      </c>
      <c r="C533" s="84">
        <v>2</v>
      </c>
      <c r="D533" s="123">
        <v>0.0023868122902243384</v>
      </c>
      <c r="E533" s="123">
        <v>2.6602328566510702</v>
      </c>
      <c r="F533" s="84" t="s">
        <v>2065</v>
      </c>
      <c r="G533" s="84" t="b">
        <v>0</v>
      </c>
      <c r="H533" s="84" t="b">
        <v>0</v>
      </c>
      <c r="I533" s="84" t="b">
        <v>0</v>
      </c>
      <c r="J533" s="84" t="b">
        <v>0</v>
      </c>
      <c r="K533" s="84" t="b">
        <v>0</v>
      </c>
      <c r="L533" s="84" t="b">
        <v>0</v>
      </c>
    </row>
    <row r="534" spans="1:12" ht="15">
      <c r="A534" s="84" t="s">
        <v>312</v>
      </c>
      <c r="B534" s="84" t="s">
        <v>2185</v>
      </c>
      <c r="C534" s="84">
        <v>2</v>
      </c>
      <c r="D534" s="123">
        <v>0.0023868122902243384</v>
      </c>
      <c r="E534" s="123">
        <v>0.19883438619424101</v>
      </c>
      <c r="F534" s="84" t="s">
        <v>2065</v>
      </c>
      <c r="G534" s="84" t="b">
        <v>0</v>
      </c>
      <c r="H534" s="84" t="b">
        <v>0</v>
      </c>
      <c r="I534" s="84" t="b">
        <v>0</v>
      </c>
      <c r="J534" s="84" t="b">
        <v>0</v>
      </c>
      <c r="K534" s="84" t="b">
        <v>0</v>
      </c>
      <c r="L534" s="84" t="b">
        <v>0</v>
      </c>
    </row>
    <row r="535" spans="1:12" ht="15">
      <c r="A535" s="84" t="s">
        <v>2536</v>
      </c>
      <c r="B535" s="84" t="s">
        <v>2700</v>
      </c>
      <c r="C535" s="84">
        <v>2</v>
      </c>
      <c r="D535" s="123">
        <v>0.0023868122902243384</v>
      </c>
      <c r="E535" s="123">
        <v>2.058172865323108</v>
      </c>
      <c r="F535" s="84" t="s">
        <v>2065</v>
      </c>
      <c r="G535" s="84" t="b">
        <v>0</v>
      </c>
      <c r="H535" s="84" t="b">
        <v>0</v>
      </c>
      <c r="I535" s="84" t="b">
        <v>0</v>
      </c>
      <c r="J535" s="84" t="b">
        <v>0</v>
      </c>
      <c r="K535" s="84" t="b">
        <v>0</v>
      </c>
      <c r="L535" s="84" t="b">
        <v>0</v>
      </c>
    </row>
    <row r="536" spans="1:12" ht="15">
      <c r="A536" s="84" t="s">
        <v>2700</v>
      </c>
      <c r="B536" s="84" t="s">
        <v>2141</v>
      </c>
      <c r="C536" s="84">
        <v>2</v>
      </c>
      <c r="D536" s="123">
        <v>0.0023868122902243384</v>
      </c>
      <c r="E536" s="123">
        <v>1.9612628523150517</v>
      </c>
      <c r="F536" s="84" t="s">
        <v>2065</v>
      </c>
      <c r="G536" s="84" t="b">
        <v>0</v>
      </c>
      <c r="H536" s="84" t="b">
        <v>0</v>
      </c>
      <c r="I536" s="84" t="b">
        <v>0</v>
      </c>
      <c r="J536" s="84" t="b">
        <v>0</v>
      </c>
      <c r="K536" s="84" t="b">
        <v>0</v>
      </c>
      <c r="L536" s="84" t="b">
        <v>0</v>
      </c>
    </row>
    <row r="537" spans="1:12" ht="15">
      <c r="A537" s="84" t="s">
        <v>2533</v>
      </c>
      <c r="B537" s="84" t="s">
        <v>2530</v>
      </c>
      <c r="C537" s="84">
        <v>2</v>
      </c>
      <c r="D537" s="123">
        <v>0.0023868122902243384</v>
      </c>
      <c r="E537" s="123">
        <v>1.2130748253088512</v>
      </c>
      <c r="F537" s="84" t="s">
        <v>2065</v>
      </c>
      <c r="G537" s="84" t="b">
        <v>0</v>
      </c>
      <c r="H537" s="84" t="b">
        <v>0</v>
      </c>
      <c r="I537" s="84" t="b">
        <v>0</v>
      </c>
      <c r="J537" s="84" t="b">
        <v>0</v>
      </c>
      <c r="K537" s="84" t="b">
        <v>0</v>
      </c>
      <c r="L537" s="84" t="b">
        <v>0</v>
      </c>
    </row>
    <row r="538" spans="1:12" ht="15">
      <c r="A538" s="84" t="s">
        <v>2669</v>
      </c>
      <c r="B538" s="84" t="s">
        <v>2530</v>
      </c>
      <c r="C538" s="84">
        <v>2</v>
      </c>
      <c r="D538" s="123">
        <v>0.0023868122902243384</v>
      </c>
      <c r="E538" s="123">
        <v>1.9912260756924949</v>
      </c>
      <c r="F538" s="84" t="s">
        <v>2065</v>
      </c>
      <c r="G538" s="84" t="b">
        <v>0</v>
      </c>
      <c r="H538" s="84" t="b">
        <v>0</v>
      </c>
      <c r="I538" s="84" t="b">
        <v>0</v>
      </c>
      <c r="J538" s="84" t="b">
        <v>0</v>
      </c>
      <c r="K538" s="84" t="b">
        <v>0</v>
      </c>
      <c r="L538" s="84" t="b">
        <v>0</v>
      </c>
    </row>
    <row r="539" spans="1:12" ht="15">
      <c r="A539" s="84" t="s">
        <v>2190</v>
      </c>
      <c r="B539" s="84" t="s">
        <v>2172</v>
      </c>
      <c r="C539" s="84">
        <v>2</v>
      </c>
      <c r="D539" s="123">
        <v>0.0023868122902243384</v>
      </c>
      <c r="E539" s="123">
        <v>0.18796410472582012</v>
      </c>
      <c r="F539" s="84" t="s">
        <v>2065</v>
      </c>
      <c r="G539" s="84" t="b">
        <v>0</v>
      </c>
      <c r="H539" s="84" t="b">
        <v>0</v>
      </c>
      <c r="I539" s="84" t="b">
        <v>0</v>
      </c>
      <c r="J539" s="84" t="b">
        <v>0</v>
      </c>
      <c r="K539" s="84" t="b">
        <v>0</v>
      </c>
      <c r="L539" s="84" t="b">
        <v>0</v>
      </c>
    </row>
    <row r="540" spans="1:12" ht="15">
      <c r="A540" s="84" t="s">
        <v>2523</v>
      </c>
      <c r="B540" s="84" t="s">
        <v>2534</v>
      </c>
      <c r="C540" s="84">
        <v>2</v>
      </c>
      <c r="D540" s="123">
        <v>0.0023868122902243384</v>
      </c>
      <c r="E540" s="123">
        <v>1.5141048209728323</v>
      </c>
      <c r="F540" s="84" t="s">
        <v>2065</v>
      </c>
      <c r="G540" s="84" t="b">
        <v>0</v>
      </c>
      <c r="H540" s="84" t="b">
        <v>0</v>
      </c>
      <c r="I540" s="84" t="b">
        <v>0</v>
      </c>
      <c r="J540" s="84" t="b">
        <v>0</v>
      </c>
      <c r="K540" s="84" t="b">
        <v>0</v>
      </c>
      <c r="L540" s="84" t="b">
        <v>0</v>
      </c>
    </row>
    <row r="541" spans="1:12" ht="15">
      <c r="A541" s="84" t="s">
        <v>2534</v>
      </c>
      <c r="B541" s="84" t="s">
        <v>2561</v>
      </c>
      <c r="C541" s="84">
        <v>2</v>
      </c>
      <c r="D541" s="123">
        <v>0.0023868122902243384</v>
      </c>
      <c r="E541" s="123">
        <v>2.058172865323108</v>
      </c>
      <c r="F541" s="84" t="s">
        <v>2065</v>
      </c>
      <c r="G541" s="84" t="b">
        <v>0</v>
      </c>
      <c r="H541" s="84" t="b">
        <v>0</v>
      </c>
      <c r="I541" s="84" t="b">
        <v>0</v>
      </c>
      <c r="J541" s="84" t="b">
        <v>0</v>
      </c>
      <c r="K541" s="84" t="b">
        <v>0</v>
      </c>
      <c r="L541" s="84" t="b">
        <v>0</v>
      </c>
    </row>
    <row r="542" spans="1:12" ht="15">
      <c r="A542" s="84" t="s">
        <v>2561</v>
      </c>
      <c r="B542" s="84" t="s">
        <v>2172</v>
      </c>
      <c r="C542" s="84">
        <v>2</v>
      </c>
      <c r="D542" s="123">
        <v>0.0023868122902243384</v>
      </c>
      <c r="E542" s="123">
        <v>0.8869341090618389</v>
      </c>
      <c r="F542" s="84" t="s">
        <v>2065</v>
      </c>
      <c r="G542" s="84" t="b">
        <v>0</v>
      </c>
      <c r="H542" s="84" t="b">
        <v>0</v>
      </c>
      <c r="I542" s="84" t="b">
        <v>0</v>
      </c>
      <c r="J542" s="84" t="b">
        <v>0</v>
      </c>
      <c r="K542" s="84" t="b">
        <v>0</v>
      </c>
      <c r="L542" s="84" t="b">
        <v>0</v>
      </c>
    </row>
    <row r="543" spans="1:12" ht="15">
      <c r="A543" s="84" t="s">
        <v>2172</v>
      </c>
      <c r="B543" s="84" t="s">
        <v>336</v>
      </c>
      <c r="C543" s="84">
        <v>2</v>
      </c>
      <c r="D543" s="123">
        <v>0.0023868122902243384</v>
      </c>
      <c r="E543" s="123">
        <v>0.1983343349220664</v>
      </c>
      <c r="F543" s="84" t="s">
        <v>2065</v>
      </c>
      <c r="G543" s="84" t="b">
        <v>0</v>
      </c>
      <c r="H543" s="84" t="b">
        <v>0</v>
      </c>
      <c r="I543" s="84" t="b">
        <v>0</v>
      </c>
      <c r="J543" s="84" t="b">
        <v>0</v>
      </c>
      <c r="K543" s="84" t="b">
        <v>0</v>
      </c>
      <c r="L543" s="84" t="b">
        <v>0</v>
      </c>
    </row>
    <row r="544" spans="1:12" ht="15">
      <c r="A544" s="84" t="s">
        <v>336</v>
      </c>
      <c r="B544" s="84" t="s">
        <v>2185</v>
      </c>
      <c r="C544" s="84">
        <v>2</v>
      </c>
      <c r="D544" s="123">
        <v>0.0023868122902243384</v>
      </c>
      <c r="E544" s="123">
        <v>0.6045997323782352</v>
      </c>
      <c r="F544" s="84" t="s">
        <v>2065</v>
      </c>
      <c r="G544" s="84" t="b">
        <v>0</v>
      </c>
      <c r="H544" s="84" t="b">
        <v>0</v>
      </c>
      <c r="I544" s="84" t="b">
        <v>0</v>
      </c>
      <c r="J544" s="84" t="b">
        <v>0</v>
      </c>
      <c r="K544" s="84" t="b">
        <v>0</v>
      </c>
      <c r="L544" s="84" t="b">
        <v>0</v>
      </c>
    </row>
    <row r="545" spans="1:12" ht="15">
      <c r="A545" s="84" t="s">
        <v>2189</v>
      </c>
      <c r="B545" s="84" t="s">
        <v>2539</v>
      </c>
      <c r="C545" s="84">
        <v>2</v>
      </c>
      <c r="D545" s="123">
        <v>0.0023868122902243384</v>
      </c>
      <c r="E545" s="123">
        <v>1.7851715932593704</v>
      </c>
      <c r="F545" s="84" t="s">
        <v>2065</v>
      </c>
      <c r="G545" s="84" t="b">
        <v>0</v>
      </c>
      <c r="H545" s="84" t="b">
        <v>0</v>
      </c>
      <c r="I545" s="84" t="b">
        <v>0</v>
      </c>
      <c r="J545" s="84" t="b">
        <v>0</v>
      </c>
      <c r="K545" s="84" t="b">
        <v>0</v>
      </c>
      <c r="L545" s="84" t="b">
        <v>0</v>
      </c>
    </row>
    <row r="546" spans="1:12" ht="15">
      <c r="A546" s="84" t="s">
        <v>2189</v>
      </c>
      <c r="B546" s="84" t="s">
        <v>2186</v>
      </c>
      <c r="C546" s="84">
        <v>2</v>
      </c>
      <c r="D546" s="123">
        <v>0.0023868122902243384</v>
      </c>
      <c r="E546" s="123">
        <v>1.1039303558837832</v>
      </c>
      <c r="F546" s="84" t="s">
        <v>2065</v>
      </c>
      <c r="G546" s="84" t="b">
        <v>0</v>
      </c>
      <c r="H546" s="84" t="b">
        <v>0</v>
      </c>
      <c r="I546" s="84" t="b">
        <v>0</v>
      </c>
      <c r="J546" s="84" t="b">
        <v>0</v>
      </c>
      <c r="K546" s="84" t="b">
        <v>0</v>
      </c>
      <c r="L546" s="84" t="b">
        <v>0</v>
      </c>
    </row>
    <row r="547" spans="1:12" ht="15">
      <c r="A547" s="84" t="s">
        <v>2186</v>
      </c>
      <c r="B547" s="84" t="s">
        <v>2188</v>
      </c>
      <c r="C547" s="84">
        <v>2</v>
      </c>
      <c r="D547" s="123">
        <v>0.0023868122902243384</v>
      </c>
      <c r="E547" s="123">
        <v>0.7182248036287572</v>
      </c>
      <c r="F547" s="84" t="s">
        <v>2065</v>
      </c>
      <c r="G547" s="84" t="b">
        <v>0</v>
      </c>
      <c r="H547" s="84" t="b">
        <v>0</v>
      </c>
      <c r="I547" s="84" t="b">
        <v>0</v>
      </c>
      <c r="J547" s="84" t="b">
        <v>0</v>
      </c>
      <c r="K547" s="84" t="b">
        <v>0</v>
      </c>
      <c r="L547" s="84" t="b">
        <v>0</v>
      </c>
    </row>
    <row r="548" spans="1:12" ht="15">
      <c r="A548" s="84" t="s">
        <v>2538</v>
      </c>
      <c r="B548" s="84" t="s">
        <v>1145</v>
      </c>
      <c r="C548" s="84">
        <v>2</v>
      </c>
      <c r="D548" s="123">
        <v>0.0023868122902243384</v>
      </c>
      <c r="E548" s="123">
        <v>2.5352941200427703</v>
      </c>
      <c r="F548" s="84" t="s">
        <v>2065</v>
      </c>
      <c r="G548" s="84" t="b">
        <v>0</v>
      </c>
      <c r="H548" s="84" t="b">
        <v>0</v>
      </c>
      <c r="I548" s="84" t="b">
        <v>0</v>
      </c>
      <c r="J548" s="84" t="b">
        <v>0</v>
      </c>
      <c r="K548" s="84" t="b">
        <v>0</v>
      </c>
      <c r="L548" s="84" t="b">
        <v>0</v>
      </c>
    </row>
    <row r="549" spans="1:12" ht="15">
      <c r="A549" s="84" t="s">
        <v>1145</v>
      </c>
      <c r="B549" s="84" t="s">
        <v>2531</v>
      </c>
      <c r="C549" s="84">
        <v>2</v>
      </c>
      <c r="D549" s="123">
        <v>0.0023868122902243384</v>
      </c>
      <c r="E549" s="123">
        <v>2.3592028609870894</v>
      </c>
      <c r="F549" s="84" t="s">
        <v>2065</v>
      </c>
      <c r="G549" s="84" t="b">
        <v>0</v>
      </c>
      <c r="H549" s="84" t="b">
        <v>0</v>
      </c>
      <c r="I549" s="84" t="b">
        <v>0</v>
      </c>
      <c r="J549" s="84" t="b">
        <v>0</v>
      </c>
      <c r="K549" s="84" t="b">
        <v>1</v>
      </c>
      <c r="L549" s="84" t="b">
        <v>0</v>
      </c>
    </row>
    <row r="550" spans="1:12" ht="15">
      <c r="A550" s="84" t="s">
        <v>2531</v>
      </c>
      <c r="B550" s="84" t="s">
        <v>2540</v>
      </c>
      <c r="C550" s="84">
        <v>2</v>
      </c>
      <c r="D550" s="123">
        <v>0.0023868122902243384</v>
      </c>
      <c r="E550" s="123">
        <v>1.9612628523150517</v>
      </c>
      <c r="F550" s="84" t="s">
        <v>2065</v>
      </c>
      <c r="G550" s="84" t="b">
        <v>0</v>
      </c>
      <c r="H550" s="84" t="b">
        <v>1</v>
      </c>
      <c r="I550" s="84" t="b">
        <v>0</v>
      </c>
      <c r="J550" s="84" t="b">
        <v>0</v>
      </c>
      <c r="K550" s="84" t="b">
        <v>0</v>
      </c>
      <c r="L550" s="84" t="b">
        <v>0</v>
      </c>
    </row>
    <row r="551" spans="1:12" ht="15">
      <c r="A551" s="84" t="s">
        <v>2540</v>
      </c>
      <c r="B551" s="84" t="s">
        <v>336</v>
      </c>
      <c r="C551" s="84">
        <v>2</v>
      </c>
      <c r="D551" s="123">
        <v>0.0023868122902243384</v>
      </c>
      <c r="E551" s="123">
        <v>1.396991421876489</v>
      </c>
      <c r="F551" s="84" t="s">
        <v>2065</v>
      </c>
      <c r="G551" s="84" t="b">
        <v>0</v>
      </c>
      <c r="H551" s="84" t="b">
        <v>0</v>
      </c>
      <c r="I551" s="84" t="b">
        <v>0</v>
      </c>
      <c r="J551" s="84" t="b">
        <v>0</v>
      </c>
      <c r="K551" s="84" t="b">
        <v>0</v>
      </c>
      <c r="L551" s="84" t="b">
        <v>0</v>
      </c>
    </row>
    <row r="552" spans="1:12" ht="15">
      <c r="A552" s="84" t="s">
        <v>2528</v>
      </c>
      <c r="B552" s="84" t="s">
        <v>2534</v>
      </c>
      <c r="C552" s="84">
        <v>2</v>
      </c>
      <c r="D552" s="123">
        <v>0.0023868122902243384</v>
      </c>
      <c r="E552" s="123">
        <v>1.757142869659127</v>
      </c>
      <c r="F552" s="84" t="s">
        <v>2065</v>
      </c>
      <c r="G552" s="84" t="b">
        <v>0</v>
      </c>
      <c r="H552" s="84" t="b">
        <v>0</v>
      </c>
      <c r="I552" s="84" t="b">
        <v>0</v>
      </c>
      <c r="J552" s="84" t="b">
        <v>0</v>
      </c>
      <c r="K552" s="84" t="b">
        <v>0</v>
      </c>
      <c r="L552" s="84" t="b">
        <v>0</v>
      </c>
    </row>
    <row r="553" spans="1:12" ht="15">
      <c r="A553" s="84" t="s">
        <v>2534</v>
      </c>
      <c r="B553" s="84" t="s">
        <v>2545</v>
      </c>
      <c r="C553" s="84">
        <v>2</v>
      </c>
      <c r="D553" s="123">
        <v>0.0023868122902243384</v>
      </c>
      <c r="E553" s="123">
        <v>1.9612628523150517</v>
      </c>
      <c r="F553" s="84" t="s">
        <v>2065</v>
      </c>
      <c r="G553" s="84" t="b">
        <v>0</v>
      </c>
      <c r="H553" s="84" t="b">
        <v>0</v>
      </c>
      <c r="I553" s="84" t="b">
        <v>0</v>
      </c>
      <c r="J553" s="84" t="b">
        <v>0</v>
      </c>
      <c r="K553" s="84" t="b">
        <v>0</v>
      </c>
      <c r="L553" s="84" t="b">
        <v>0</v>
      </c>
    </row>
    <row r="554" spans="1:12" ht="15">
      <c r="A554" s="84" t="s">
        <v>2184</v>
      </c>
      <c r="B554" s="84" t="s">
        <v>2625</v>
      </c>
      <c r="C554" s="84">
        <v>2</v>
      </c>
      <c r="D554" s="123">
        <v>0.0023868122902243384</v>
      </c>
      <c r="E554" s="123">
        <v>1.2342641243787893</v>
      </c>
      <c r="F554" s="84" t="s">
        <v>2065</v>
      </c>
      <c r="G554" s="84" t="b">
        <v>0</v>
      </c>
      <c r="H554" s="84" t="b">
        <v>0</v>
      </c>
      <c r="I554" s="84" t="b">
        <v>0</v>
      </c>
      <c r="J554" s="84" t="b">
        <v>0</v>
      </c>
      <c r="K554" s="84" t="b">
        <v>0</v>
      </c>
      <c r="L554" s="84" t="b">
        <v>0</v>
      </c>
    </row>
    <row r="555" spans="1:12" ht="15">
      <c r="A555" s="84" t="s">
        <v>2625</v>
      </c>
      <c r="B555" s="84" t="s">
        <v>2544</v>
      </c>
      <c r="C555" s="84">
        <v>2</v>
      </c>
      <c r="D555" s="123">
        <v>0.0023868122902243384</v>
      </c>
      <c r="E555" s="123">
        <v>1.9912260756924949</v>
      </c>
      <c r="F555" s="84" t="s">
        <v>2065</v>
      </c>
      <c r="G555" s="84" t="b">
        <v>0</v>
      </c>
      <c r="H555" s="84" t="b">
        <v>0</v>
      </c>
      <c r="I555" s="84" t="b">
        <v>0</v>
      </c>
      <c r="J555" s="84" t="b">
        <v>0</v>
      </c>
      <c r="K555" s="84" t="b">
        <v>0</v>
      </c>
      <c r="L555" s="84" t="b">
        <v>0</v>
      </c>
    </row>
    <row r="556" spans="1:12" ht="15">
      <c r="A556" s="84" t="s">
        <v>2544</v>
      </c>
      <c r="B556" s="84" t="s">
        <v>2654</v>
      </c>
      <c r="C556" s="84">
        <v>2</v>
      </c>
      <c r="D556" s="123">
        <v>0.0023868122902243384</v>
      </c>
      <c r="E556" s="123">
        <v>2.058172865323108</v>
      </c>
      <c r="F556" s="84" t="s">
        <v>2065</v>
      </c>
      <c r="G556" s="84" t="b">
        <v>0</v>
      </c>
      <c r="H556" s="84" t="b">
        <v>0</v>
      </c>
      <c r="I556" s="84" t="b">
        <v>0</v>
      </c>
      <c r="J556" s="84" t="b">
        <v>0</v>
      </c>
      <c r="K556" s="84" t="b">
        <v>0</v>
      </c>
      <c r="L556" s="84" t="b">
        <v>0</v>
      </c>
    </row>
    <row r="557" spans="1:12" ht="15">
      <c r="A557" s="84" t="s">
        <v>2654</v>
      </c>
      <c r="B557" s="84" t="s">
        <v>2701</v>
      </c>
      <c r="C557" s="84">
        <v>2</v>
      </c>
      <c r="D557" s="123">
        <v>0.0023868122902243384</v>
      </c>
      <c r="E557" s="123">
        <v>2.6602328566510702</v>
      </c>
      <c r="F557" s="84" t="s">
        <v>2065</v>
      </c>
      <c r="G557" s="84" t="b">
        <v>0</v>
      </c>
      <c r="H557" s="84" t="b">
        <v>0</v>
      </c>
      <c r="I557" s="84" t="b">
        <v>0</v>
      </c>
      <c r="J557" s="84" t="b">
        <v>0</v>
      </c>
      <c r="K557" s="84" t="b">
        <v>0</v>
      </c>
      <c r="L557" s="84" t="b">
        <v>0</v>
      </c>
    </row>
    <row r="558" spans="1:12" ht="15">
      <c r="A558" s="84" t="s">
        <v>2701</v>
      </c>
      <c r="B558" s="84" t="s">
        <v>2702</v>
      </c>
      <c r="C558" s="84">
        <v>2</v>
      </c>
      <c r="D558" s="123">
        <v>0.0023868122902243384</v>
      </c>
      <c r="E558" s="123">
        <v>2.8363241157067516</v>
      </c>
      <c r="F558" s="84" t="s">
        <v>2065</v>
      </c>
      <c r="G558" s="84" t="b">
        <v>0</v>
      </c>
      <c r="H558" s="84" t="b">
        <v>0</v>
      </c>
      <c r="I558" s="84" t="b">
        <v>0</v>
      </c>
      <c r="J558" s="84" t="b">
        <v>0</v>
      </c>
      <c r="K558" s="84" t="b">
        <v>0</v>
      </c>
      <c r="L558" s="84" t="b">
        <v>0</v>
      </c>
    </row>
    <row r="559" spans="1:12" ht="15">
      <c r="A559" s="84" t="s">
        <v>2702</v>
      </c>
      <c r="B559" s="84" t="s">
        <v>2655</v>
      </c>
      <c r="C559" s="84">
        <v>2</v>
      </c>
      <c r="D559" s="123">
        <v>0.0023868122902243384</v>
      </c>
      <c r="E559" s="123">
        <v>2.6602328566510702</v>
      </c>
      <c r="F559" s="84" t="s">
        <v>2065</v>
      </c>
      <c r="G559" s="84" t="b">
        <v>0</v>
      </c>
      <c r="H559" s="84" t="b">
        <v>0</v>
      </c>
      <c r="I559" s="84" t="b">
        <v>0</v>
      </c>
      <c r="J559" s="84" t="b">
        <v>0</v>
      </c>
      <c r="K559" s="84" t="b">
        <v>0</v>
      </c>
      <c r="L559" s="84" t="b">
        <v>0</v>
      </c>
    </row>
    <row r="560" spans="1:12" ht="15">
      <c r="A560" s="84" t="s">
        <v>2525</v>
      </c>
      <c r="B560" s="84" t="s">
        <v>2561</v>
      </c>
      <c r="C560" s="84">
        <v>2</v>
      </c>
      <c r="D560" s="123">
        <v>0.0023868122902243384</v>
      </c>
      <c r="E560" s="123">
        <v>1.757142869659127</v>
      </c>
      <c r="F560" s="84" t="s">
        <v>2065</v>
      </c>
      <c r="G560" s="84" t="b">
        <v>1</v>
      </c>
      <c r="H560" s="84" t="b">
        <v>0</v>
      </c>
      <c r="I560" s="84" t="b">
        <v>0</v>
      </c>
      <c r="J560" s="84" t="b">
        <v>0</v>
      </c>
      <c r="K560" s="84" t="b">
        <v>0</v>
      </c>
      <c r="L560" s="84" t="b">
        <v>0</v>
      </c>
    </row>
    <row r="561" spans="1:12" ht="15">
      <c r="A561" s="84" t="s">
        <v>2561</v>
      </c>
      <c r="B561" s="84" t="s">
        <v>2520</v>
      </c>
      <c r="C561" s="84">
        <v>2</v>
      </c>
      <c r="D561" s="123">
        <v>0.0023868122902243384</v>
      </c>
      <c r="E561" s="123">
        <v>1.5352941200427705</v>
      </c>
      <c r="F561" s="84" t="s">
        <v>2065</v>
      </c>
      <c r="G561" s="84" t="b">
        <v>0</v>
      </c>
      <c r="H561" s="84" t="b">
        <v>0</v>
      </c>
      <c r="I561" s="84" t="b">
        <v>0</v>
      </c>
      <c r="J561" s="84" t="b">
        <v>0</v>
      </c>
      <c r="K561" s="84" t="b">
        <v>1</v>
      </c>
      <c r="L561" s="84" t="b">
        <v>0</v>
      </c>
    </row>
    <row r="562" spans="1:12" ht="15">
      <c r="A562" s="84" t="s">
        <v>2520</v>
      </c>
      <c r="B562" s="84" t="s">
        <v>2646</v>
      </c>
      <c r="C562" s="84">
        <v>2</v>
      </c>
      <c r="D562" s="123">
        <v>0.0023868122902243384</v>
      </c>
      <c r="E562" s="123">
        <v>1.7059903472117455</v>
      </c>
      <c r="F562" s="84" t="s">
        <v>2065</v>
      </c>
      <c r="G562" s="84" t="b">
        <v>0</v>
      </c>
      <c r="H562" s="84" t="b">
        <v>1</v>
      </c>
      <c r="I562" s="84" t="b">
        <v>0</v>
      </c>
      <c r="J562" s="84" t="b">
        <v>0</v>
      </c>
      <c r="K562" s="84" t="b">
        <v>0</v>
      </c>
      <c r="L562" s="84" t="b">
        <v>0</v>
      </c>
    </row>
    <row r="563" spans="1:12" ht="15">
      <c r="A563" s="84" t="s">
        <v>336</v>
      </c>
      <c r="B563" s="84" t="s">
        <v>2186</v>
      </c>
      <c r="C563" s="84">
        <v>2</v>
      </c>
      <c r="D563" s="123">
        <v>0.0023868122902243384</v>
      </c>
      <c r="E563" s="123">
        <v>0.7157501845009019</v>
      </c>
      <c r="F563" s="84" t="s">
        <v>2065</v>
      </c>
      <c r="G563" s="84" t="b">
        <v>0</v>
      </c>
      <c r="H563" s="84" t="b">
        <v>0</v>
      </c>
      <c r="I563" s="84" t="b">
        <v>0</v>
      </c>
      <c r="J563" s="84" t="b">
        <v>0</v>
      </c>
      <c r="K563" s="84" t="b">
        <v>0</v>
      </c>
      <c r="L563" s="84" t="b">
        <v>0</v>
      </c>
    </row>
    <row r="564" spans="1:12" ht="15">
      <c r="A564" s="84" t="s">
        <v>2186</v>
      </c>
      <c r="B564" s="84" t="s">
        <v>2185</v>
      </c>
      <c r="C564" s="84">
        <v>2</v>
      </c>
      <c r="D564" s="123">
        <v>0.0023868122902243384</v>
      </c>
      <c r="E564" s="123">
        <v>0.5490824045284037</v>
      </c>
      <c r="F564" s="84" t="s">
        <v>2065</v>
      </c>
      <c r="G564" s="84" t="b">
        <v>0</v>
      </c>
      <c r="H564" s="84" t="b">
        <v>0</v>
      </c>
      <c r="I564" s="84" t="b">
        <v>0</v>
      </c>
      <c r="J564" s="84" t="b">
        <v>0</v>
      </c>
      <c r="K564" s="84" t="b">
        <v>0</v>
      </c>
      <c r="L564" s="84" t="b">
        <v>0</v>
      </c>
    </row>
    <row r="565" spans="1:12" ht="15">
      <c r="A565" s="84" t="s">
        <v>2536</v>
      </c>
      <c r="B565" s="84" t="s">
        <v>2522</v>
      </c>
      <c r="C565" s="84">
        <v>2</v>
      </c>
      <c r="D565" s="123">
        <v>0.0023868122902243384</v>
      </c>
      <c r="E565" s="123">
        <v>1.1039303558837832</v>
      </c>
      <c r="F565" s="84" t="s">
        <v>2065</v>
      </c>
      <c r="G565" s="84" t="b">
        <v>0</v>
      </c>
      <c r="H565" s="84" t="b">
        <v>0</v>
      </c>
      <c r="I565" s="84" t="b">
        <v>0</v>
      </c>
      <c r="J565" s="84" t="b">
        <v>0</v>
      </c>
      <c r="K565" s="84" t="b">
        <v>0</v>
      </c>
      <c r="L565" s="84" t="b">
        <v>0</v>
      </c>
    </row>
    <row r="566" spans="1:12" ht="15">
      <c r="A566" s="84" t="s">
        <v>2645</v>
      </c>
      <c r="B566" s="84" t="s">
        <v>2618</v>
      </c>
      <c r="C566" s="84">
        <v>2</v>
      </c>
      <c r="D566" s="123">
        <v>0.0023868122902243384</v>
      </c>
      <c r="E566" s="123">
        <v>2.3592028609870894</v>
      </c>
      <c r="F566" s="84" t="s">
        <v>2065</v>
      </c>
      <c r="G566" s="84" t="b">
        <v>0</v>
      </c>
      <c r="H566" s="84" t="b">
        <v>0</v>
      </c>
      <c r="I566" s="84" t="b">
        <v>0</v>
      </c>
      <c r="J566" s="84" t="b">
        <v>0</v>
      </c>
      <c r="K566" s="84" t="b">
        <v>0</v>
      </c>
      <c r="L566" s="84" t="b">
        <v>0</v>
      </c>
    </row>
    <row r="567" spans="1:12" ht="15">
      <c r="A567" s="84" t="s">
        <v>2535</v>
      </c>
      <c r="B567" s="84" t="s">
        <v>2617</v>
      </c>
      <c r="C567" s="84">
        <v>2</v>
      </c>
      <c r="D567" s="123">
        <v>0.0023868122902243384</v>
      </c>
      <c r="E567" s="123">
        <v>2.058172865323108</v>
      </c>
      <c r="F567" s="84" t="s">
        <v>2065</v>
      </c>
      <c r="G567" s="84" t="b">
        <v>0</v>
      </c>
      <c r="H567" s="84" t="b">
        <v>0</v>
      </c>
      <c r="I567" s="84" t="b">
        <v>0</v>
      </c>
      <c r="J567" s="84" t="b">
        <v>0</v>
      </c>
      <c r="K567" s="84" t="b">
        <v>0</v>
      </c>
      <c r="L567" s="84" t="b">
        <v>0</v>
      </c>
    </row>
    <row r="568" spans="1:12" ht="15">
      <c r="A568" s="84" t="s">
        <v>2184</v>
      </c>
      <c r="B568" s="84" t="s">
        <v>2551</v>
      </c>
      <c r="C568" s="84">
        <v>2</v>
      </c>
      <c r="D568" s="123">
        <v>0.0023868122902243384</v>
      </c>
      <c r="E568" s="123">
        <v>0.9332341287148082</v>
      </c>
      <c r="F568" s="84" t="s">
        <v>2065</v>
      </c>
      <c r="G568" s="84" t="b">
        <v>0</v>
      </c>
      <c r="H568" s="84" t="b">
        <v>0</v>
      </c>
      <c r="I568" s="84" t="b">
        <v>0</v>
      </c>
      <c r="J568" s="84" t="b">
        <v>0</v>
      </c>
      <c r="K568" s="84" t="b">
        <v>0</v>
      </c>
      <c r="L568" s="84" t="b">
        <v>0</v>
      </c>
    </row>
    <row r="569" spans="1:12" ht="15">
      <c r="A569" s="84" t="s">
        <v>2551</v>
      </c>
      <c r="B569" s="84" t="s">
        <v>2644</v>
      </c>
      <c r="C569" s="84">
        <v>2</v>
      </c>
      <c r="D569" s="123">
        <v>0.0023868122902243384</v>
      </c>
      <c r="E569" s="123">
        <v>2.058172865323108</v>
      </c>
      <c r="F569" s="84" t="s">
        <v>2065</v>
      </c>
      <c r="G569" s="84" t="b">
        <v>0</v>
      </c>
      <c r="H569" s="84" t="b">
        <v>0</v>
      </c>
      <c r="I569" s="84" t="b">
        <v>0</v>
      </c>
      <c r="J569" s="84" t="b">
        <v>0</v>
      </c>
      <c r="K569" s="84" t="b">
        <v>0</v>
      </c>
      <c r="L569" s="84" t="b">
        <v>0</v>
      </c>
    </row>
    <row r="570" spans="1:12" ht="15">
      <c r="A570" s="84" t="s">
        <v>2703</v>
      </c>
      <c r="B570" s="84" t="s">
        <v>2172</v>
      </c>
      <c r="C570" s="84">
        <v>2</v>
      </c>
      <c r="D570" s="123">
        <v>0.0023868122902243384</v>
      </c>
      <c r="E570" s="123">
        <v>1.18796410472582</v>
      </c>
      <c r="F570" s="84" t="s">
        <v>2065</v>
      </c>
      <c r="G570" s="84" t="b">
        <v>0</v>
      </c>
      <c r="H570" s="84" t="b">
        <v>0</v>
      </c>
      <c r="I570" s="84" t="b">
        <v>0</v>
      </c>
      <c r="J570" s="84" t="b">
        <v>0</v>
      </c>
      <c r="K570" s="84" t="b">
        <v>0</v>
      </c>
      <c r="L570" s="84" t="b">
        <v>0</v>
      </c>
    </row>
    <row r="571" spans="1:12" ht="15">
      <c r="A571" s="84" t="s">
        <v>2522</v>
      </c>
      <c r="B571" s="84" t="s">
        <v>2185</v>
      </c>
      <c r="C571" s="84">
        <v>2</v>
      </c>
      <c r="D571" s="123">
        <v>0.0023868122902243384</v>
      </c>
      <c r="E571" s="123">
        <v>0.7429024305445167</v>
      </c>
      <c r="F571" s="84" t="s">
        <v>2065</v>
      </c>
      <c r="G571" s="84" t="b">
        <v>0</v>
      </c>
      <c r="H571" s="84" t="b">
        <v>0</v>
      </c>
      <c r="I571" s="84" t="b">
        <v>0</v>
      </c>
      <c r="J571" s="84" t="b">
        <v>0</v>
      </c>
      <c r="K571" s="84" t="b">
        <v>0</v>
      </c>
      <c r="L571" s="84" t="b">
        <v>0</v>
      </c>
    </row>
    <row r="572" spans="1:12" ht="15">
      <c r="A572" s="84" t="s">
        <v>2536</v>
      </c>
      <c r="B572" s="84" t="s">
        <v>2656</v>
      </c>
      <c r="C572" s="84">
        <v>2</v>
      </c>
      <c r="D572" s="123">
        <v>0.0023868122902243384</v>
      </c>
      <c r="E572" s="123">
        <v>1.8820816062674268</v>
      </c>
      <c r="F572" s="84" t="s">
        <v>2065</v>
      </c>
      <c r="G572" s="84" t="b">
        <v>0</v>
      </c>
      <c r="H572" s="84" t="b">
        <v>0</v>
      </c>
      <c r="I572" s="84" t="b">
        <v>0</v>
      </c>
      <c r="J572" s="84" t="b">
        <v>0</v>
      </c>
      <c r="K572" s="84" t="b">
        <v>0</v>
      </c>
      <c r="L572" s="84" t="b">
        <v>0</v>
      </c>
    </row>
    <row r="573" spans="1:12" ht="15">
      <c r="A573" s="84" t="s">
        <v>2626</v>
      </c>
      <c r="B573" s="84" t="s">
        <v>2657</v>
      </c>
      <c r="C573" s="84">
        <v>2</v>
      </c>
      <c r="D573" s="123">
        <v>0.0023868122902243384</v>
      </c>
      <c r="E573" s="123">
        <v>2.3592028609870894</v>
      </c>
      <c r="F573" s="84" t="s">
        <v>2065</v>
      </c>
      <c r="G573" s="84" t="b">
        <v>0</v>
      </c>
      <c r="H573" s="84" t="b">
        <v>0</v>
      </c>
      <c r="I573" s="84" t="b">
        <v>0</v>
      </c>
      <c r="J573" s="84" t="b">
        <v>0</v>
      </c>
      <c r="K573" s="84" t="b">
        <v>0</v>
      </c>
      <c r="L573" s="84" t="b">
        <v>0</v>
      </c>
    </row>
    <row r="574" spans="1:12" ht="15">
      <c r="A574" s="84" t="s">
        <v>336</v>
      </c>
      <c r="B574" s="84" t="s">
        <v>2592</v>
      </c>
      <c r="C574" s="84">
        <v>2</v>
      </c>
      <c r="D574" s="123">
        <v>0.0023868122902243384</v>
      </c>
      <c r="E574" s="123">
        <v>1.396991421876489</v>
      </c>
      <c r="F574" s="84" t="s">
        <v>2065</v>
      </c>
      <c r="G574" s="84" t="b">
        <v>0</v>
      </c>
      <c r="H574" s="84" t="b">
        <v>0</v>
      </c>
      <c r="I574" s="84" t="b">
        <v>0</v>
      </c>
      <c r="J574" s="84" t="b">
        <v>0</v>
      </c>
      <c r="K574" s="84" t="b">
        <v>0</v>
      </c>
      <c r="L574" s="84" t="b">
        <v>0</v>
      </c>
    </row>
    <row r="575" spans="1:12" ht="15">
      <c r="A575" s="84" t="s">
        <v>2592</v>
      </c>
      <c r="B575" s="84" t="s">
        <v>2704</v>
      </c>
      <c r="C575" s="84">
        <v>2</v>
      </c>
      <c r="D575" s="123">
        <v>0.0023868122902243384</v>
      </c>
      <c r="E575" s="123">
        <v>2.438384107034714</v>
      </c>
      <c r="F575" s="84" t="s">
        <v>2065</v>
      </c>
      <c r="G575" s="84" t="b">
        <v>0</v>
      </c>
      <c r="H575" s="84" t="b">
        <v>0</v>
      </c>
      <c r="I575" s="84" t="b">
        <v>0</v>
      </c>
      <c r="J575" s="84" t="b">
        <v>0</v>
      </c>
      <c r="K575" s="84" t="b">
        <v>0</v>
      </c>
      <c r="L575" s="84" t="b">
        <v>0</v>
      </c>
    </row>
    <row r="576" spans="1:12" ht="15">
      <c r="A576" s="84" t="s">
        <v>2704</v>
      </c>
      <c r="B576" s="84" t="s">
        <v>2203</v>
      </c>
      <c r="C576" s="84">
        <v>2</v>
      </c>
      <c r="D576" s="123">
        <v>0.0023868122902243384</v>
      </c>
      <c r="E576" s="123">
        <v>2.3592028609870894</v>
      </c>
      <c r="F576" s="84" t="s">
        <v>2065</v>
      </c>
      <c r="G576" s="84" t="b">
        <v>0</v>
      </c>
      <c r="H576" s="84" t="b">
        <v>0</v>
      </c>
      <c r="I576" s="84" t="b">
        <v>0</v>
      </c>
      <c r="J576" s="84" t="b">
        <v>1</v>
      </c>
      <c r="K576" s="84" t="b">
        <v>0</v>
      </c>
      <c r="L576" s="84" t="b">
        <v>0</v>
      </c>
    </row>
    <row r="577" spans="1:12" ht="15">
      <c r="A577" s="84" t="s">
        <v>2182</v>
      </c>
      <c r="B577" s="84" t="s">
        <v>2529</v>
      </c>
      <c r="C577" s="84">
        <v>2</v>
      </c>
      <c r="D577" s="123">
        <v>0.0023868122902243384</v>
      </c>
      <c r="E577" s="123">
        <v>1.5932860670204574</v>
      </c>
      <c r="F577" s="84" t="s">
        <v>2065</v>
      </c>
      <c r="G577" s="84" t="b">
        <v>0</v>
      </c>
      <c r="H577" s="84" t="b">
        <v>0</v>
      </c>
      <c r="I577" s="84" t="b">
        <v>0</v>
      </c>
      <c r="J577" s="84" t="b">
        <v>0</v>
      </c>
      <c r="K577" s="84" t="b">
        <v>0</v>
      </c>
      <c r="L577" s="84" t="b">
        <v>0</v>
      </c>
    </row>
    <row r="578" spans="1:12" ht="15">
      <c r="A578" s="84" t="s">
        <v>2521</v>
      </c>
      <c r="B578" s="84" t="s">
        <v>2594</v>
      </c>
      <c r="C578" s="84">
        <v>2</v>
      </c>
      <c r="D578" s="123">
        <v>0.0023868122902243384</v>
      </c>
      <c r="E578" s="123">
        <v>1.5352941200427705</v>
      </c>
      <c r="F578" s="84" t="s">
        <v>2065</v>
      </c>
      <c r="G578" s="84" t="b">
        <v>0</v>
      </c>
      <c r="H578" s="84" t="b">
        <v>0</v>
      </c>
      <c r="I578" s="84" t="b">
        <v>0</v>
      </c>
      <c r="J578" s="84" t="b">
        <v>0</v>
      </c>
      <c r="K578" s="84" t="b">
        <v>0</v>
      </c>
      <c r="L578" s="84" t="b">
        <v>0</v>
      </c>
    </row>
    <row r="579" spans="1:12" ht="15">
      <c r="A579" s="84" t="s">
        <v>2594</v>
      </c>
      <c r="B579" s="84" t="s">
        <v>2651</v>
      </c>
      <c r="C579" s="84">
        <v>2</v>
      </c>
      <c r="D579" s="123">
        <v>0.0023868122902243384</v>
      </c>
      <c r="E579" s="123">
        <v>2.3592028609870894</v>
      </c>
      <c r="F579" s="84" t="s">
        <v>2065</v>
      </c>
      <c r="G579" s="84" t="b">
        <v>0</v>
      </c>
      <c r="H579" s="84" t="b">
        <v>0</v>
      </c>
      <c r="I579" s="84" t="b">
        <v>0</v>
      </c>
      <c r="J579" s="84" t="b">
        <v>0</v>
      </c>
      <c r="K579" s="84" t="b">
        <v>0</v>
      </c>
      <c r="L579" s="84" t="b">
        <v>0</v>
      </c>
    </row>
    <row r="580" spans="1:12" ht="15">
      <c r="A580" s="84" t="s">
        <v>2585</v>
      </c>
      <c r="B580" s="84" t="s">
        <v>2187</v>
      </c>
      <c r="C580" s="84">
        <v>2</v>
      </c>
      <c r="D580" s="123">
        <v>0.0023868122902243384</v>
      </c>
      <c r="E580" s="123">
        <v>1.396991421876489</v>
      </c>
      <c r="F580" s="84" t="s">
        <v>2065</v>
      </c>
      <c r="G580" s="84" t="b">
        <v>0</v>
      </c>
      <c r="H580" s="84" t="b">
        <v>0</v>
      </c>
      <c r="I580" s="84" t="b">
        <v>0</v>
      </c>
      <c r="J580" s="84" t="b">
        <v>0</v>
      </c>
      <c r="K580" s="84" t="b">
        <v>0</v>
      </c>
      <c r="L580" s="84" t="b">
        <v>0</v>
      </c>
    </row>
    <row r="581" spans="1:12" ht="15">
      <c r="A581" s="84" t="s">
        <v>2187</v>
      </c>
      <c r="B581" s="84" t="s">
        <v>2146</v>
      </c>
      <c r="C581" s="84">
        <v>2</v>
      </c>
      <c r="D581" s="123">
        <v>0.0023868122902243384</v>
      </c>
      <c r="E581" s="123">
        <v>1.271066772286538</v>
      </c>
      <c r="F581" s="84" t="s">
        <v>2065</v>
      </c>
      <c r="G581" s="84" t="b">
        <v>0</v>
      </c>
      <c r="H581" s="84" t="b">
        <v>0</v>
      </c>
      <c r="I581" s="84" t="b">
        <v>0</v>
      </c>
      <c r="J581" s="84" t="b">
        <v>1</v>
      </c>
      <c r="K581" s="84" t="b">
        <v>0</v>
      </c>
      <c r="L581" s="84" t="b">
        <v>0</v>
      </c>
    </row>
    <row r="582" spans="1:12" ht="15">
      <c r="A582" s="84" t="s">
        <v>2520</v>
      </c>
      <c r="B582" s="84" t="s">
        <v>2522</v>
      </c>
      <c r="C582" s="84">
        <v>2</v>
      </c>
      <c r="D582" s="123">
        <v>0.0023868122902243384</v>
      </c>
      <c r="E582" s="123">
        <v>0.927839096828102</v>
      </c>
      <c r="F582" s="84" t="s">
        <v>2065</v>
      </c>
      <c r="G582" s="84" t="b">
        <v>0</v>
      </c>
      <c r="H582" s="84" t="b">
        <v>1</v>
      </c>
      <c r="I582" s="84" t="b">
        <v>0</v>
      </c>
      <c r="J582" s="84" t="b">
        <v>0</v>
      </c>
      <c r="K582" s="84" t="b">
        <v>0</v>
      </c>
      <c r="L582" s="84" t="b">
        <v>0</v>
      </c>
    </row>
    <row r="583" spans="1:12" ht="15">
      <c r="A583" s="84" t="s">
        <v>2688</v>
      </c>
      <c r="B583" s="84" t="s">
        <v>2204</v>
      </c>
      <c r="C583" s="84">
        <v>2</v>
      </c>
      <c r="D583" s="123">
        <v>0.0023868122902243384</v>
      </c>
      <c r="E583" s="123">
        <v>2.438384107034714</v>
      </c>
      <c r="F583" s="84" t="s">
        <v>2065</v>
      </c>
      <c r="G583" s="84" t="b">
        <v>0</v>
      </c>
      <c r="H583" s="84" t="b">
        <v>0</v>
      </c>
      <c r="I583" s="84" t="b">
        <v>0</v>
      </c>
      <c r="J583" s="84" t="b">
        <v>0</v>
      </c>
      <c r="K583" s="84" t="b">
        <v>0</v>
      </c>
      <c r="L583" s="84" t="b">
        <v>0</v>
      </c>
    </row>
    <row r="584" spans="1:12" ht="15">
      <c r="A584" s="84" t="s">
        <v>2204</v>
      </c>
      <c r="B584" s="84" t="s">
        <v>2689</v>
      </c>
      <c r="C584" s="84">
        <v>2</v>
      </c>
      <c r="D584" s="123">
        <v>0.0023868122902243384</v>
      </c>
      <c r="E584" s="123">
        <v>2.438384107034714</v>
      </c>
      <c r="F584" s="84" t="s">
        <v>2065</v>
      </c>
      <c r="G584" s="84" t="b">
        <v>0</v>
      </c>
      <c r="H584" s="84" t="b">
        <v>0</v>
      </c>
      <c r="I584" s="84" t="b">
        <v>0</v>
      </c>
      <c r="J584" s="84" t="b">
        <v>0</v>
      </c>
      <c r="K584" s="84" t="b">
        <v>0</v>
      </c>
      <c r="L584" s="84" t="b">
        <v>0</v>
      </c>
    </row>
    <row r="585" spans="1:12" ht="15">
      <c r="A585" s="84" t="s">
        <v>2689</v>
      </c>
      <c r="B585" s="84" t="s">
        <v>2690</v>
      </c>
      <c r="C585" s="84">
        <v>2</v>
      </c>
      <c r="D585" s="123">
        <v>0.0023868122902243384</v>
      </c>
      <c r="E585" s="123">
        <v>2.8363241157067516</v>
      </c>
      <c r="F585" s="84" t="s">
        <v>2065</v>
      </c>
      <c r="G585" s="84" t="b">
        <v>0</v>
      </c>
      <c r="H585" s="84" t="b">
        <v>0</v>
      </c>
      <c r="I585" s="84" t="b">
        <v>0</v>
      </c>
      <c r="J585" s="84" t="b">
        <v>0</v>
      </c>
      <c r="K585" s="84" t="b">
        <v>0</v>
      </c>
      <c r="L585" s="84" t="b">
        <v>0</v>
      </c>
    </row>
    <row r="586" spans="1:12" ht="15">
      <c r="A586" s="84" t="s">
        <v>2690</v>
      </c>
      <c r="B586" s="84" t="s">
        <v>2550</v>
      </c>
      <c r="C586" s="84">
        <v>2</v>
      </c>
      <c r="D586" s="123">
        <v>0.0023868122902243384</v>
      </c>
      <c r="E586" s="123">
        <v>2.438384107034714</v>
      </c>
      <c r="F586" s="84" t="s">
        <v>2065</v>
      </c>
      <c r="G586" s="84" t="b">
        <v>0</v>
      </c>
      <c r="H586" s="84" t="b">
        <v>0</v>
      </c>
      <c r="I586" s="84" t="b">
        <v>0</v>
      </c>
      <c r="J586" s="84" t="b">
        <v>0</v>
      </c>
      <c r="K586" s="84" t="b">
        <v>0</v>
      </c>
      <c r="L586" s="84" t="b">
        <v>0</v>
      </c>
    </row>
    <row r="587" spans="1:12" ht="15">
      <c r="A587" s="84" t="s">
        <v>2550</v>
      </c>
      <c r="B587" s="84" t="s">
        <v>2188</v>
      </c>
      <c r="C587" s="84">
        <v>2</v>
      </c>
      <c r="D587" s="123">
        <v>0.0023868122902243384</v>
      </c>
      <c r="E587" s="123">
        <v>1.5141048209728323</v>
      </c>
      <c r="F587" s="84" t="s">
        <v>2065</v>
      </c>
      <c r="G587" s="84" t="b">
        <v>0</v>
      </c>
      <c r="H587" s="84" t="b">
        <v>0</v>
      </c>
      <c r="I587" s="84" t="b">
        <v>0</v>
      </c>
      <c r="J587" s="84" t="b">
        <v>0</v>
      </c>
      <c r="K587" s="84" t="b">
        <v>0</v>
      </c>
      <c r="L587" s="84" t="b">
        <v>0</v>
      </c>
    </row>
    <row r="588" spans="1:12" ht="15">
      <c r="A588" s="84" t="s">
        <v>2172</v>
      </c>
      <c r="B588" s="84" t="s">
        <v>2551</v>
      </c>
      <c r="C588" s="84">
        <v>2</v>
      </c>
      <c r="D588" s="123">
        <v>0.0023868122902243384</v>
      </c>
      <c r="E588" s="123">
        <v>0.6376670287523291</v>
      </c>
      <c r="F588" s="84" t="s">
        <v>2065</v>
      </c>
      <c r="G588" s="84" t="b">
        <v>0</v>
      </c>
      <c r="H588" s="84" t="b">
        <v>0</v>
      </c>
      <c r="I588" s="84" t="b">
        <v>0</v>
      </c>
      <c r="J588" s="84" t="b">
        <v>0</v>
      </c>
      <c r="K588" s="84" t="b">
        <v>0</v>
      </c>
      <c r="L588" s="84" t="b">
        <v>0</v>
      </c>
    </row>
    <row r="589" spans="1:12" ht="15">
      <c r="A589" s="84" t="s">
        <v>2551</v>
      </c>
      <c r="B589" s="84" t="s">
        <v>2578</v>
      </c>
      <c r="C589" s="84">
        <v>2</v>
      </c>
      <c r="D589" s="123">
        <v>0.0023868122902243384</v>
      </c>
      <c r="E589" s="123">
        <v>2.058172865323108</v>
      </c>
      <c r="F589" s="84" t="s">
        <v>2065</v>
      </c>
      <c r="G589" s="84" t="b">
        <v>0</v>
      </c>
      <c r="H589" s="84" t="b">
        <v>0</v>
      </c>
      <c r="I589" s="84" t="b">
        <v>0</v>
      </c>
      <c r="J589" s="84" t="b">
        <v>0</v>
      </c>
      <c r="K589" s="84" t="b">
        <v>0</v>
      </c>
      <c r="L589" s="84" t="b">
        <v>0</v>
      </c>
    </row>
    <row r="590" spans="1:12" ht="15">
      <c r="A590" s="84" t="s">
        <v>2579</v>
      </c>
      <c r="B590" s="84" t="s">
        <v>2550</v>
      </c>
      <c r="C590" s="84">
        <v>2</v>
      </c>
      <c r="D590" s="123">
        <v>0.0023868122902243384</v>
      </c>
      <c r="E590" s="123">
        <v>2.2622928479790327</v>
      </c>
      <c r="F590" s="84" t="s">
        <v>2065</v>
      </c>
      <c r="G590" s="84" t="b">
        <v>0</v>
      </c>
      <c r="H590" s="84" t="b">
        <v>0</v>
      </c>
      <c r="I590" s="84" t="b">
        <v>0</v>
      </c>
      <c r="J590" s="84" t="b">
        <v>0</v>
      </c>
      <c r="K590" s="84" t="b">
        <v>0</v>
      </c>
      <c r="L590" s="84" t="b">
        <v>0</v>
      </c>
    </row>
    <row r="591" spans="1:12" ht="15">
      <c r="A591" s="84" t="s">
        <v>2594</v>
      </c>
      <c r="B591" s="84" t="s">
        <v>2708</v>
      </c>
      <c r="C591" s="84">
        <v>2</v>
      </c>
      <c r="D591" s="123">
        <v>0.0023868122902243384</v>
      </c>
      <c r="E591" s="123">
        <v>2.5352941200427703</v>
      </c>
      <c r="F591" s="84" t="s">
        <v>2065</v>
      </c>
      <c r="G591" s="84" t="b">
        <v>0</v>
      </c>
      <c r="H591" s="84" t="b">
        <v>0</v>
      </c>
      <c r="I591" s="84" t="b">
        <v>0</v>
      </c>
      <c r="J591" s="84" t="b">
        <v>0</v>
      </c>
      <c r="K591" s="84" t="b">
        <v>0</v>
      </c>
      <c r="L591" s="84" t="b">
        <v>0</v>
      </c>
    </row>
    <row r="592" spans="1:12" ht="15">
      <c r="A592" s="84" t="s">
        <v>2146</v>
      </c>
      <c r="B592" s="84" t="s">
        <v>2184</v>
      </c>
      <c r="C592" s="84">
        <v>2</v>
      </c>
      <c r="D592" s="123">
        <v>0.0023868122902243384</v>
      </c>
      <c r="E592" s="123">
        <v>1.141718916773183</v>
      </c>
      <c r="F592" s="84" t="s">
        <v>2065</v>
      </c>
      <c r="G592" s="84" t="b">
        <v>1</v>
      </c>
      <c r="H592" s="84" t="b">
        <v>0</v>
      </c>
      <c r="I592" s="84" t="b">
        <v>0</v>
      </c>
      <c r="J592" s="84" t="b">
        <v>0</v>
      </c>
      <c r="K592" s="84" t="b">
        <v>0</v>
      </c>
      <c r="L592" s="84" t="b">
        <v>0</v>
      </c>
    </row>
    <row r="593" spans="1:12" ht="15">
      <c r="A593" s="84" t="s">
        <v>2521</v>
      </c>
      <c r="B593" s="84" t="s">
        <v>2531</v>
      </c>
      <c r="C593" s="84">
        <v>2</v>
      </c>
      <c r="D593" s="123">
        <v>0.0023868122902243384</v>
      </c>
      <c r="E593" s="123">
        <v>1.4561128739951457</v>
      </c>
      <c r="F593" s="84" t="s">
        <v>2065</v>
      </c>
      <c r="G593" s="84" t="b">
        <v>0</v>
      </c>
      <c r="H593" s="84" t="b">
        <v>0</v>
      </c>
      <c r="I593" s="84" t="b">
        <v>0</v>
      </c>
      <c r="J593" s="84" t="b">
        <v>0</v>
      </c>
      <c r="K593" s="84" t="b">
        <v>1</v>
      </c>
      <c r="L593" s="84" t="b">
        <v>0</v>
      </c>
    </row>
    <row r="594" spans="1:12" ht="15">
      <c r="A594" s="84" t="s">
        <v>2531</v>
      </c>
      <c r="B594" s="84" t="s">
        <v>2642</v>
      </c>
      <c r="C594" s="84">
        <v>2</v>
      </c>
      <c r="D594" s="123">
        <v>0.0023868122902243384</v>
      </c>
      <c r="E594" s="123">
        <v>2.183111601931408</v>
      </c>
      <c r="F594" s="84" t="s">
        <v>2065</v>
      </c>
      <c r="G594" s="84" t="b">
        <v>0</v>
      </c>
      <c r="H594" s="84" t="b">
        <v>1</v>
      </c>
      <c r="I594" s="84" t="b">
        <v>0</v>
      </c>
      <c r="J594" s="84" t="b">
        <v>0</v>
      </c>
      <c r="K594" s="84" t="b">
        <v>0</v>
      </c>
      <c r="L594" s="84" t="b">
        <v>0</v>
      </c>
    </row>
    <row r="595" spans="1:12" ht="15">
      <c r="A595" s="84" t="s">
        <v>2642</v>
      </c>
      <c r="B595" s="84" t="s">
        <v>2564</v>
      </c>
      <c r="C595" s="84">
        <v>2</v>
      </c>
      <c r="D595" s="123">
        <v>0.0023868122902243384</v>
      </c>
      <c r="E595" s="123">
        <v>2.183111601931408</v>
      </c>
      <c r="F595" s="84" t="s">
        <v>2065</v>
      </c>
      <c r="G595" s="84" t="b">
        <v>0</v>
      </c>
      <c r="H595" s="84" t="b">
        <v>0</v>
      </c>
      <c r="I595" s="84" t="b">
        <v>0</v>
      </c>
      <c r="J595" s="84" t="b">
        <v>0</v>
      </c>
      <c r="K595" s="84" t="b">
        <v>0</v>
      </c>
      <c r="L595" s="84" t="b">
        <v>0</v>
      </c>
    </row>
    <row r="596" spans="1:12" ht="15">
      <c r="A596" s="84" t="s">
        <v>2564</v>
      </c>
      <c r="B596" s="84" t="s">
        <v>2172</v>
      </c>
      <c r="C596" s="84">
        <v>2</v>
      </c>
      <c r="D596" s="123">
        <v>0.0023868122902243384</v>
      </c>
      <c r="E596" s="123">
        <v>0.7108428500061577</v>
      </c>
      <c r="F596" s="84" t="s">
        <v>2065</v>
      </c>
      <c r="G596" s="84" t="b">
        <v>0</v>
      </c>
      <c r="H596" s="84" t="b">
        <v>0</v>
      </c>
      <c r="I596" s="84" t="b">
        <v>0</v>
      </c>
      <c r="J596" s="84" t="b">
        <v>0</v>
      </c>
      <c r="K596" s="84" t="b">
        <v>0</v>
      </c>
      <c r="L596" s="84" t="b">
        <v>0</v>
      </c>
    </row>
    <row r="597" spans="1:12" ht="15">
      <c r="A597" s="84" t="s">
        <v>2172</v>
      </c>
      <c r="B597" s="84" t="s">
        <v>2617</v>
      </c>
      <c r="C597" s="84">
        <v>2</v>
      </c>
      <c r="D597" s="123">
        <v>0.0023868122902243384</v>
      </c>
      <c r="E597" s="123">
        <v>0.9386970244163103</v>
      </c>
      <c r="F597" s="84" t="s">
        <v>2065</v>
      </c>
      <c r="G597" s="84" t="b">
        <v>0</v>
      </c>
      <c r="H597" s="84" t="b">
        <v>0</v>
      </c>
      <c r="I597" s="84" t="b">
        <v>0</v>
      </c>
      <c r="J597" s="84" t="b">
        <v>0</v>
      </c>
      <c r="K597" s="84" t="b">
        <v>0</v>
      </c>
      <c r="L597" s="84" t="b">
        <v>0</v>
      </c>
    </row>
    <row r="598" spans="1:12" ht="15">
      <c r="A598" s="84" t="s">
        <v>312</v>
      </c>
      <c r="B598" s="84" t="s">
        <v>2172</v>
      </c>
      <c r="C598" s="84">
        <v>2</v>
      </c>
      <c r="D598" s="123">
        <v>0.0023868122902243384</v>
      </c>
      <c r="E598" s="123">
        <v>-0.2591939266163991</v>
      </c>
      <c r="F598" s="84" t="s">
        <v>2065</v>
      </c>
      <c r="G598" s="84" t="b">
        <v>0</v>
      </c>
      <c r="H598" s="84" t="b">
        <v>0</v>
      </c>
      <c r="I598" s="84" t="b">
        <v>0</v>
      </c>
      <c r="J598" s="84" t="b">
        <v>0</v>
      </c>
      <c r="K598" s="84" t="b">
        <v>0</v>
      </c>
      <c r="L598" s="84" t="b">
        <v>0</v>
      </c>
    </row>
    <row r="599" spans="1:12" ht="15">
      <c r="A599" s="84" t="s">
        <v>2649</v>
      </c>
      <c r="B599" s="84" t="s">
        <v>2186</v>
      </c>
      <c r="C599" s="84">
        <v>2</v>
      </c>
      <c r="D599" s="123">
        <v>0.0023868122902243384</v>
      </c>
      <c r="E599" s="123">
        <v>1.5810516106034456</v>
      </c>
      <c r="F599" s="84" t="s">
        <v>2065</v>
      </c>
      <c r="G599" s="84" t="b">
        <v>1</v>
      </c>
      <c r="H599" s="84" t="b">
        <v>0</v>
      </c>
      <c r="I599" s="84" t="b">
        <v>0</v>
      </c>
      <c r="J599" s="84" t="b">
        <v>0</v>
      </c>
      <c r="K599" s="84" t="b">
        <v>0</v>
      </c>
      <c r="L599" s="84" t="b">
        <v>0</v>
      </c>
    </row>
    <row r="600" spans="1:12" ht="15">
      <c r="A600" s="84" t="s">
        <v>2186</v>
      </c>
      <c r="B600" s="84" t="s">
        <v>333</v>
      </c>
      <c r="C600" s="84">
        <v>2</v>
      </c>
      <c r="D600" s="123">
        <v>0.0023868122902243384</v>
      </c>
      <c r="E600" s="123">
        <v>1.7394141026986953</v>
      </c>
      <c r="F600" s="84" t="s">
        <v>2065</v>
      </c>
      <c r="G600" s="84" t="b">
        <v>0</v>
      </c>
      <c r="H600" s="84" t="b">
        <v>0</v>
      </c>
      <c r="I600" s="84" t="b">
        <v>0</v>
      </c>
      <c r="J600" s="84" t="b">
        <v>0</v>
      </c>
      <c r="K600" s="84" t="b">
        <v>0</v>
      </c>
      <c r="L600" s="84" t="b">
        <v>0</v>
      </c>
    </row>
    <row r="601" spans="1:12" ht="15">
      <c r="A601" s="84" t="s">
        <v>333</v>
      </c>
      <c r="B601" s="84" t="s">
        <v>2650</v>
      </c>
      <c r="C601" s="84">
        <v>2</v>
      </c>
      <c r="D601" s="123">
        <v>0.0023868122902243384</v>
      </c>
      <c r="E601" s="123">
        <v>2.2622928479790327</v>
      </c>
      <c r="F601" s="84" t="s">
        <v>2065</v>
      </c>
      <c r="G601" s="84" t="b">
        <v>0</v>
      </c>
      <c r="H601" s="84" t="b">
        <v>0</v>
      </c>
      <c r="I601" s="84" t="b">
        <v>0</v>
      </c>
      <c r="J601" s="84" t="b">
        <v>0</v>
      </c>
      <c r="K601" s="84" t="b">
        <v>0</v>
      </c>
      <c r="L601" s="84" t="b">
        <v>0</v>
      </c>
    </row>
    <row r="602" spans="1:12" ht="15">
      <c r="A602" s="84" t="s">
        <v>2650</v>
      </c>
      <c r="B602" s="84" t="s">
        <v>2187</v>
      </c>
      <c r="C602" s="84">
        <v>2</v>
      </c>
      <c r="D602" s="123">
        <v>0.0023868122902243384</v>
      </c>
      <c r="E602" s="123">
        <v>1.6188401714928455</v>
      </c>
      <c r="F602" s="84" t="s">
        <v>2065</v>
      </c>
      <c r="G602" s="84" t="b">
        <v>0</v>
      </c>
      <c r="H602" s="84" t="b">
        <v>0</v>
      </c>
      <c r="I602" s="84" t="b">
        <v>0</v>
      </c>
      <c r="J602" s="84" t="b">
        <v>0</v>
      </c>
      <c r="K602" s="84" t="b">
        <v>0</v>
      </c>
      <c r="L602" s="84" t="b">
        <v>0</v>
      </c>
    </row>
    <row r="603" spans="1:12" ht="15">
      <c r="A603" s="84" t="s">
        <v>2190</v>
      </c>
      <c r="B603" s="84" t="s">
        <v>2699</v>
      </c>
      <c r="C603" s="84">
        <v>2</v>
      </c>
      <c r="D603" s="123">
        <v>0.0023868122902243384</v>
      </c>
      <c r="E603" s="123">
        <v>1.8363241157067518</v>
      </c>
      <c r="F603" s="84" t="s">
        <v>2065</v>
      </c>
      <c r="G603" s="84" t="b">
        <v>0</v>
      </c>
      <c r="H603" s="84" t="b">
        <v>0</v>
      </c>
      <c r="I603" s="84" t="b">
        <v>0</v>
      </c>
      <c r="J603" s="84" t="b">
        <v>0</v>
      </c>
      <c r="K603" s="84" t="b">
        <v>0</v>
      </c>
      <c r="L603" s="84" t="b">
        <v>0</v>
      </c>
    </row>
    <row r="604" spans="1:12" ht="15">
      <c r="A604" s="84" t="s">
        <v>2699</v>
      </c>
      <c r="B604" s="84" t="s">
        <v>512</v>
      </c>
      <c r="C604" s="84">
        <v>2</v>
      </c>
      <c r="D604" s="123">
        <v>0.0023868122902243384</v>
      </c>
      <c r="E604" s="123">
        <v>2.5352941200427703</v>
      </c>
      <c r="F604" s="84" t="s">
        <v>2065</v>
      </c>
      <c r="G604" s="84" t="b">
        <v>0</v>
      </c>
      <c r="H604" s="84" t="b">
        <v>0</v>
      </c>
      <c r="I604" s="84" t="b">
        <v>0</v>
      </c>
      <c r="J604" s="84" t="b">
        <v>0</v>
      </c>
      <c r="K604" s="84" t="b">
        <v>0</v>
      </c>
      <c r="L604" s="84" t="b">
        <v>0</v>
      </c>
    </row>
    <row r="605" spans="1:12" ht="15">
      <c r="A605" s="84" t="s">
        <v>512</v>
      </c>
      <c r="B605" s="84" t="s">
        <v>2529</v>
      </c>
      <c r="C605" s="84">
        <v>2</v>
      </c>
      <c r="D605" s="123">
        <v>0.0023868122902243384</v>
      </c>
      <c r="E605" s="123">
        <v>1.5932860670204574</v>
      </c>
      <c r="F605" s="84" t="s">
        <v>2065</v>
      </c>
      <c r="G605" s="84" t="b">
        <v>0</v>
      </c>
      <c r="H605" s="84" t="b">
        <v>0</v>
      </c>
      <c r="I605" s="84" t="b">
        <v>0</v>
      </c>
      <c r="J605" s="84" t="b">
        <v>0</v>
      </c>
      <c r="K605" s="84" t="b">
        <v>0</v>
      </c>
      <c r="L605" s="84" t="b">
        <v>0</v>
      </c>
    </row>
    <row r="606" spans="1:12" ht="15">
      <c r="A606" s="84" t="s">
        <v>2521</v>
      </c>
      <c r="B606" s="84" t="s">
        <v>2603</v>
      </c>
      <c r="C606" s="84">
        <v>2</v>
      </c>
      <c r="D606" s="123">
        <v>0.0023868122902243384</v>
      </c>
      <c r="E606" s="123">
        <v>1.757142869659127</v>
      </c>
      <c r="F606" s="84" t="s">
        <v>2065</v>
      </c>
      <c r="G606" s="84" t="b">
        <v>0</v>
      </c>
      <c r="H606" s="84" t="b">
        <v>0</v>
      </c>
      <c r="I606" s="84" t="b">
        <v>0</v>
      </c>
      <c r="J606" s="84" t="b">
        <v>0</v>
      </c>
      <c r="K606" s="84" t="b">
        <v>0</v>
      </c>
      <c r="L606" s="84" t="b">
        <v>0</v>
      </c>
    </row>
    <row r="607" spans="1:12" ht="15">
      <c r="A607" s="84" t="s">
        <v>2184</v>
      </c>
      <c r="B607" s="84" t="s">
        <v>2685</v>
      </c>
      <c r="C607" s="84">
        <v>2</v>
      </c>
      <c r="D607" s="123">
        <v>0.0023868122902243384</v>
      </c>
      <c r="E607" s="123">
        <v>1.5352941200427705</v>
      </c>
      <c r="F607" s="84" t="s">
        <v>2065</v>
      </c>
      <c r="G607" s="84" t="b">
        <v>0</v>
      </c>
      <c r="H607" s="84" t="b">
        <v>0</v>
      </c>
      <c r="I607" s="84" t="b">
        <v>0</v>
      </c>
      <c r="J607" s="84" t="b">
        <v>0</v>
      </c>
      <c r="K607" s="84" t="b">
        <v>1</v>
      </c>
      <c r="L607" s="84" t="b">
        <v>0</v>
      </c>
    </row>
    <row r="608" spans="1:12" ht="15">
      <c r="A608" s="84" t="s">
        <v>2685</v>
      </c>
      <c r="B608" s="84" t="s">
        <v>2686</v>
      </c>
      <c r="C608" s="84">
        <v>2</v>
      </c>
      <c r="D608" s="123">
        <v>0.0023868122902243384</v>
      </c>
      <c r="E608" s="123">
        <v>2.8363241157067516</v>
      </c>
      <c r="F608" s="84" t="s">
        <v>2065</v>
      </c>
      <c r="G608" s="84" t="b">
        <v>0</v>
      </c>
      <c r="H608" s="84" t="b">
        <v>1</v>
      </c>
      <c r="I608" s="84" t="b">
        <v>0</v>
      </c>
      <c r="J608" s="84" t="b">
        <v>0</v>
      </c>
      <c r="K608" s="84" t="b">
        <v>0</v>
      </c>
      <c r="L608" s="84" t="b">
        <v>0</v>
      </c>
    </row>
    <row r="609" spans="1:12" ht="15">
      <c r="A609" s="84" t="s">
        <v>2686</v>
      </c>
      <c r="B609" s="84" t="s">
        <v>2687</v>
      </c>
      <c r="C609" s="84">
        <v>2</v>
      </c>
      <c r="D609" s="123">
        <v>0.0023868122902243384</v>
      </c>
      <c r="E609" s="123">
        <v>2.8363241157067516</v>
      </c>
      <c r="F609" s="84" t="s">
        <v>2065</v>
      </c>
      <c r="G609" s="84" t="b">
        <v>0</v>
      </c>
      <c r="H609" s="84" t="b">
        <v>0</v>
      </c>
      <c r="I609" s="84" t="b">
        <v>0</v>
      </c>
      <c r="J609" s="84" t="b">
        <v>0</v>
      </c>
      <c r="K609" s="84" t="b">
        <v>0</v>
      </c>
      <c r="L609" s="84" t="b">
        <v>0</v>
      </c>
    </row>
    <row r="610" spans="1:12" ht="15">
      <c r="A610" s="84" t="s">
        <v>2687</v>
      </c>
      <c r="B610" s="84" t="s">
        <v>2647</v>
      </c>
      <c r="C610" s="84">
        <v>2</v>
      </c>
      <c r="D610" s="123">
        <v>0.0023868122902243384</v>
      </c>
      <c r="E610" s="123">
        <v>2.6602328566510702</v>
      </c>
      <c r="F610" s="84" t="s">
        <v>2065</v>
      </c>
      <c r="G610" s="84" t="b">
        <v>0</v>
      </c>
      <c r="H610" s="84" t="b">
        <v>0</v>
      </c>
      <c r="I610" s="84" t="b">
        <v>0</v>
      </c>
      <c r="J610" s="84" t="b">
        <v>0</v>
      </c>
      <c r="K610" s="84" t="b">
        <v>0</v>
      </c>
      <c r="L610" s="84" t="b">
        <v>0</v>
      </c>
    </row>
    <row r="611" spans="1:12" ht="15">
      <c r="A611" s="84" t="s">
        <v>2647</v>
      </c>
      <c r="B611" s="84" t="s">
        <v>2548</v>
      </c>
      <c r="C611" s="84">
        <v>2</v>
      </c>
      <c r="D611" s="123">
        <v>0.0023868122902243384</v>
      </c>
      <c r="E611" s="123">
        <v>2.0070203428757267</v>
      </c>
      <c r="F611" s="84" t="s">
        <v>2065</v>
      </c>
      <c r="G611" s="84" t="b">
        <v>0</v>
      </c>
      <c r="H611" s="84" t="b">
        <v>0</v>
      </c>
      <c r="I611" s="84" t="b">
        <v>0</v>
      </c>
      <c r="J611" s="84" t="b">
        <v>0</v>
      </c>
      <c r="K611" s="84" t="b">
        <v>0</v>
      </c>
      <c r="L611" s="84" t="b">
        <v>0</v>
      </c>
    </row>
    <row r="612" spans="1:12" ht="15">
      <c r="A612" s="84" t="s">
        <v>2556</v>
      </c>
      <c r="B612" s="84" t="s">
        <v>2187</v>
      </c>
      <c r="C612" s="84">
        <v>2</v>
      </c>
      <c r="D612" s="123">
        <v>0.0023868122902243384</v>
      </c>
      <c r="E612" s="123">
        <v>1.1928714392205644</v>
      </c>
      <c r="F612" s="84" t="s">
        <v>2065</v>
      </c>
      <c r="G612" s="84" t="b">
        <v>0</v>
      </c>
      <c r="H612" s="84" t="b">
        <v>0</v>
      </c>
      <c r="I612" s="84" t="b">
        <v>0</v>
      </c>
      <c r="J612" s="84" t="b">
        <v>0</v>
      </c>
      <c r="K612" s="84" t="b">
        <v>0</v>
      </c>
      <c r="L612" s="84" t="b">
        <v>0</v>
      </c>
    </row>
    <row r="613" spans="1:12" ht="15">
      <c r="A613" s="84" t="s">
        <v>2187</v>
      </c>
      <c r="B613" s="84" t="s">
        <v>2141</v>
      </c>
      <c r="C613" s="84">
        <v>2</v>
      </c>
      <c r="D613" s="123">
        <v>0.0023868122902243384</v>
      </c>
      <c r="E613" s="123">
        <v>0.9400735532451137</v>
      </c>
      <c r="F613" s="84" t="s">
        <v>2065</v>
      </c>
      <c r="G613" s="84" t="b">
        <v>0</v>
      </c>
      <c r="H613" s="84" t="b">
        <v>0</v>
      </c>
      <c r="I613" s="84" t="b">
        <v>0</v>
      </c>
      <c r="J613" s="84" t="b">
        <v>0</v>
      </c>
      <c r="K613" s="84" t="b">
        <v>0</v>
      </c>
      <c r="L613" s="84" t="b">
        <v>0</v>
      </c>
    </row>
    <row r="614" spans="1:12" ht="15">
      <c r="A614" s="84" t="s">
        <v>311</v>
      </c>
      <c r="B614" s="84" t="s">
        <v>2547</v>
      </c>
      <c r="C614" s="84">
        <v>2</v>
      </c>
      <c r="D614" s="123">
        <v>0.0023868122902243384</v>
      </c>
      <c r="E614" s="123">
        <v>2.137354111370733</v>
      </c>
      <c r="F614" s="84" t="s">
        <v>2065</v>
      </c>
      <c r="G614" s="84" t="b">
        <v>0</v>
      </c>
      <c r="H614" s="84" t="b">
        <v>0</v>
      </c>
      <c r="I614" s="84" t="b">
        <v>0</v>
      </c>
      <c r="J614" s="84" t="b">
        <v>1</v>
      </c>
      <c r="K614" s="84" t="b">
        <v>0</v>
      </c>
      <c r="L614" s="84" t="b">
        <v>0</v>
      </c>
    </row>
    <row r="615" spans="1:12" ht="15">
      <c r="A615" s="84" t="s">
        <v>2547</v>
      </c>
      <c r="B615" s="84" t="s">
        <v>337</v>
      </c>
      <c r="C615" s="84">
        <v>2</v>
      </c>
      <c r="D615" s="123">
        <v>0.0023868122902243384</v>
      </c>
      <c r="E615" s="123">
        <v>2.5352941200427703</v>
      </c>
      <c r="F615" s="84" t="s">
        <v>2065</v>
      </c>
      <c r="G615" s="84" t="b">
        <v>1</v>
      </c>
      <c r="H615" s="84" t="b">
        <v>0</v>
      </c>
      <c r="I615" s="84" t="b">
        <v>0</v>
      </c>
      <c r="J615" s="84" t="b">
        <v>0</v>
      </c>
      <c r="K615" s="84" t="b">
        <v>0</v>
      </c>
      <c r="L615" s="84" t="b">
        <v>0</v>
      </c>
    </row>
    <row r="616" spans="1:12" ht="15">
      <c r="A616" s="84" t="s">
        <v>337</v>
      </c>
      <c r="B616" s="84" t="s">
        <v>2566</v>
      </c>
      <c r="C616" s="84">
        <v>2</v>
      </c>
      <c r="D616" s="123">
        <v>0.0023868122902243384</v>
      </c>
      <c r="E616" s="123">
        <v>2.8363241157067516</v>
      </c>
      <c r="F616" s="84" t="s">
        <v>2065</v>
      </c>
      <c r="G616" s="84" t="b">
        <v>0</v>
      </c>
      <c r="H616" s="84" t="b">
        <v>0</v>
      </c>
      <c r="I616" s="84" t="b">
        <v>0</v>
      </c>
      <c r="J616" s="84" t="b">
        <v>0</v>
      </c>
      <c r="K616" s="84" t="b">
        <v>0</v>
      </c>
      <c r="L616" s="84" t="b">
        <v>0</v>
      </c>
    </row>
    <row r="617" spans="1:12" ht="15">
      <c r="A617" s="84" t="s">
        <v>2566</v>
      </c>
      <c r="B617" s="84" t="s">
        <v>2567</v>
      </c>
      <c r="C617" s="84">
        <v>2</v>
      </c>
      <c r="D617" s="123">
        <v>0.0023868122902243384</v>
      </c>
      <c r="E617" s="123">
        <v>2.8363241157067516</v>
      </c>
      <c r="F617" s="84" t="s">
        <v>2065</v>
      </c>
      <c r="G617" s="84" t="b">
        <v>0</v>
      </c>
      <c r="H617" s="84" t="b">
        <v>0</v>
      </c>
      <c r="I617" s="84" t="b">
        <v>0</v>
      </c>
      <c r="J617" s="84" t="b">
        <v>0</v>
      </c>
      <c r="K617" s="84" t="b">
        <v>0</v>
      </c>
      <c r="L617" s="84" t="b">
        <v>0</v>
      </c>
    </row>
    <row r="618" spans="1:12" ht="15">
      <c r="A618" s="84" t="s">
        <v>2567</v>
      </c>
      <c r="B618" s="84" t="s">
        <v>2568</v>
      </c>
      <c r="C618" s="84">
        <v>2</v>
      </c>
      <c r="D618" s="123">
        <v>0.0023868122902243384</v>
      </c>
      <c r="E618" s="123">
        <v>2.8363241157067516</v>
      </c>
      <c r="F618" s="84" t="s">
        <v>2065</v>
      </c>
      <c r="G618" s="84" t="b">
        <v>0</v>
      </c>
      <c r="H618" s="84" t="b">
        <v>0</v>
      </c>
      <c r="I618" s="84" t="b">
        <v>0</v>
      </c>
      <c r="J618" s="84" t="b">
        <v>1</v>
      </c>
      <c r="K618" s="84" t="b">
        <v>0</v>
      </c>
      <c r="L618" s="84" t="b">
        <v>0</v>
      </c>
    </row>
    <row r="619" spans="1:12" ht="15">
      <c r="A619" s="84" t="s">
        <v>2568</v>
      </c>
      <c r="B619" s="84" t="s">
        <v>2569</v>
      </c>
      <c r="C619" s="84">
        <v>2</v>
      </c>
      <c r="D619" s="123">
        <v>0.0023868122902243384</v>
      </c>
      <c r="E619" s="123">
        <v>2.8363241157067516</v>
      </c>
      <c r="F619" s="84" t="s">
        <v>2065</v>
      </c>
      <c r="G619" s="84" t="b">
        <v>1</v>
      </c>
      <c r="H619" s="84" t="b">
        <v>0</v>
      </c>
      <c r="I619" s="84" t="b">
        <v>0</v>
      </c>
      <c r="J619" s="84" t="b">
        <v>0</v>
      </c>
      <c r="K619" s="84" t="b">
        <v>0</v>
      </c>
      <c r="L619" s="84" t="b">
        <v>0</v>
      </c>
    </row>
    <row r="620" spans="1:12" ht="15">
      <c r="A620" s="84" t="s">
        <v>2569</v>
      </c>
      <c r="B620" s="84" t="s">
        <v>2172</v>
      </c>
      <c r="C620" s="84">
        <v>2</v>
      </c>
      <c r="D620" s="123">
        <v>0.0023868122902243384</v>
      </c>
      <c r="E620" s="123">
        <v>1.18796410472582</v>
      </c>
      <c r="F620" s="84" t="s">
        <v>2065</v>
      </c>
      <c r="G620" s="84" t="b">
        <v>0</v>
      </c>
      <c r="H620" s="84" t="b">
        <v>0</v>
      </c>
      <c r="I620" s="84" t="b">
        <v>0</v>
      </c>
      <c r="J620" s="84" t="b">
        <v>0</v>
      </c>
      <c r="K620" s="84" t="b">
        <v>0</v>
      </c>
      <c r="L620" s="84" t="b">
        <v>0</v>
      </c>
    </row>
    <row r="621" spans="1:12" ht="15">
      <c r="A621" s="84" t="s">
        <v>2172</v>
      </c>
      <c r="B621" s="84" t="s">
        <v>312</v>
      </c>
      <c r="C621" s="84">
        <v>2</v>
      </c>
      <c r="D621" s="123">
        <v>0.0023868122902243384</v>
      </c>
      <c r="E621" s="123">
        <v>0.2854845106409665</v>
      </c>
      <c r="F621" s="84" t="s">
        <v>2065</v>
      </c>
      <c r="G621" s="84" t="b">
        <v>0</v>
      </c>
      <c r="H621" s="84" t="b">
        <v>0</v>
      </c>
      <c r="I621" s="84" t="b">
        <v>0</v>
      </c>
      <c r="J621" s="84" t="b">
        <v>0</v>
      </c>
      <c r="K621" s="84" t="b">
        <v>0</v>
      </c>
      <c r="L621" s="84" t="b">
        <v>0</v>
      </c>
    </row>
    <row r="622" spans="1:12" ht="15">
      <c r="A622" s="84" t="s">
        <v>2691</v>
      </c>
      <c r="B622" s="84" t="s">
        <v>2692</v>
      </c>
      <c r="C622" s="84">
        <v>2</v>
      </c>
      <c r="D622" s="123">
        <v>0.0023868122902243384</v>
      </c>
      <c r="E622" s="123">
        <v>2.8363241157067516</v>
      </c>
      <c r="F622" s="84" t="s">
        <v>2065</v>
      </c>
      <c r="G622" s="84" t="b">
        <v>0</v>
      </c>
      <c r="H622" s="84" t="b">
        <v>0</v>
      </c>
      <c r="I622" s="84" t="b">
        <v>0</v>
      </c>
      <c r="J622" s="84" t="b">
        <v>1</v>
      </c>
      <c r="K622" s="84" t="b">
        <v>0</v>
      </c>
      <c r="L622" s="84" t="b">
        <v>0</v>
      </c>
    </row>
    <row r="623" spans="1:12" ht="15">
      <c r="A623" s="84" t="s">
        <v>2692</v>
      </c>
      <c r="B623" s="84" t="s">
        <v>2693</v>
      </c>
      <c r="C623" s="84">
        <v>2</v>
      </c>
      <c r="D623" s="123">
        <v>0.0023868122902243384</v>
      </c>
      <c r="E623" s="123">
        <v>2.8363241157067516</v>
      </c>
      <c r="F623" s="84" t="s">
        <v>2065</v>
      </c>
      <c r="G623" s="84" t="b">
        <v>1</v>
      </c>
      <c r="H623" s="84" t="b">
        <v>0</v>
      </c>
      <c r="I623" s="84" t="b">
        <v>0</v>
      </c>
      <c r="J623" s="84" t="b">
        <v>0</v>
      </c>
      <c r="K623" s="84" t="b">
        <v>0</v>
      </c>
      <c r="L623" s="84" t="b">
        <v>0</v>
      </c>
    </row>
    <row r="624" spans="1:12" ht="15">
      <c r="A624" s="84" t="s">
        <v>2693</v>
      </c>
      <c r="B624" s="84" t="s">
        <v>2694</v>
      </c>
      <c r="C624" s="84">
        <v>2</v>
      </c>
      <c r="D624" s="123">
        <v>0.0023868122902243384</v>
      </c>
      <c r="E624" s="123">
        <v>2.8363241157067516</v>
      </c>
      <c r="F624" s="84" t="s">
        <v>2065</v>
      </c>
      <c r="G624" s="84" t="b">
        <v>0</v>
      </c>
      <c r="H624" s="84" t="b">
        <v>0</v>
      </c>
      <c r="I624" s="84" t="b">
        <v>0</v>
      </c>
      <c r="J624" s="84" t="b">
        <v>0</v>
      </c>
      <c r="K624" s="84" t="b">
        <v>0</v>
      </c>
      <c r="L624" s="84" t="b">
        <v>0</v>
      </c>
    </row>
    <row r="625" spans="1:12" ht="15">
      <c r="A625" s="84" t="s">
        <v>2694</v>
      </c>
      <c r="B625" s="84" t="s">
        <v>2695</v>
      </c>
      <c r="C625" s="84">
        <v>2</v>
      </c>
      <c r="D625" s="123">
        <v>0.0023868122902243384</v>
      </c>
      <c r="E625" s="123">
        <v>2.8363241157067516</v>
      </c>
      <c r="F625" s="84" t="s">
        <v>2065</v>
      </c>
      <c r="G625" s="84" t="b">
        <v>0</v>
      </c>
      <c r="H625" s="84" t="b">
        <v>0</v>
      </c>
      <c r="I625" s="84" t="b">
        <v>0</v>
      </c>
      <c r="J625" s="84" t="b">
        <v>1</v>
      </c>
      <c r="K625" s="84" t="b">
        <v>0</v>
      </c>
      <c r="L625" s="84" t="b">
        <v>0</v>
      </c>
    </row>
    <row r="626" spans="1:12" ht="15">
      <c r="A626" s="84" t="s">
        <v>2695</v>
      </c>
      <c r="B626" s="84" t="s">
        <v>312</v>
      </c>
      <c r="C626" s="84">
        <v>2</v>
      </c>
      <c r="D626" s="123">
        <v>0.0023868122902243384</v>
      </c>
      <c r="E626" s="123">
        <v>1.8820816062674268</v>
      </c>
      <c r="F626" s="84" t="s">
        <v>2065</v>
      </c>
      <c r="G626" s="84" t="b">
        <v>1</v>
      </c>
      <c r="H626" s="84" t="b">
        <v>0</v>
      </c>
      <c r="I626" s="84" t="b">
        <v>0</v>
      </c>
      <c r="J626" s="84" t="b">
        <v>0</v>
      </c>
      <c r="K626" s="84" t="b">
        <v>0</v>
      </c>
      <c r="L626" s="84" t="b">
        <v>0</v>
      </c>
    </row>
    <row r="627" spans="1:12" ht="15">
      <c r="A627" s="84" t="s">
        <v>312</v>
      </c>
      <c r="B627" s="84" t="s">
        <v>2696</v>
      </c>
      <c r="C627" s="84">
        <v>2</v>
      </c>
      <c r="D627" s="123">
        <v>0.0023868122902243384</v>
      </c>
      <c r="E627" s="123">
        <v>1.3891660843645326</v>
      </c>
      <c r="F627" s="84" t="s">
        <v>2065</v>
      </c>
      <c r="G627" s="84" t="b">
        <v>0</v>
      </c>
      <c r="H627" s="84" t="b">
        <v>0</v>
      </c>
      <c r="I627" s="84" t="b">
        <v>0</v>
      </c>
      <c r="J627" s="84" t="b">
        <v>0</v>
      </c>
      <c r="K627" s="84" t="b">
        <v>0</v>
      </c>
      <c r="L627" s="84" t="b">
        <v>0</v>
      </c>
    </row>
    <row r="628" spans="1:12" ht="15">
      <c r="A628" s="84" t="s">
        <v>2696</v>
      </c>
      <c r="B628" s="84" t="s">
        <v>2553</v>
      </c>
      <c r="C628" s="84">
        <v>2</v>
      </c>
      <c r="D628" s="123">
        <v>0.0023868122902243384</v>
      </c>
      <c r="E628" s="123">
        <v>2.292256071356476</v>
      </c>
      <c r="F628" s="84" t="s">
        <v>2065</v>
      </c>
      <c r="G628" s="84" t="b">
        <v>0</v>
      </c>
      <c r="H628" s="84" t="b">
        <v>0</v>
      </c>
      <c r="I628" s="84" t="b">
        <v>0</v>
      </c>
      <c r="J628" s="84" t="b">
        <v>0</v>
      </c>
      <c r="K628" s="84" t="b">
        <v>0</v>
      </c>
      <c r="L628" s="84" t="b">
        <v>0</v>
      </c>
    </row>
    <row r="629" spans="1:12" ht="15">
      <c r="A629" s="84" t="s">
        <v>2523</v>
      </c>
      <c r="B629" s="84" t="s">
        <v>2697</v>
      </c>
      <c r="C629" s="84">
        <v>2</v>
      </c>
      <c r="D629" s="123">
        <v>0.0023868122902243384</v>
      </c>
      <c r="E629" s="123">
        <v>1.9912260756924949</v>
      </c>
      <c r="F629" s="84" t="s">
        <v>2065</v>
      </c>
      <c r="G629" s="84" t="b">
        <v>0</v>
      </c>
      <c r="H629" s="84" t="b">
        <v>0</v>
      </c>
      <c r="I629" s="84" t="b">
        <v>0</v>
      </c>
      <c r="J629" s="84" t="b">
        <v>0</v>
      </c>
      <c r="K629" s="84" t="b">
        <v>0</v>
      </c>
      <c r="L629" s="84" t="b">
        <v>0</v>
      </c>
    </row>
    <row r="630" spans="1:12" ht="15">
      <c r="A630" s="84" t="s">
        <v>2186</v>
      </c>
      <c r="B630" s="84" t="s">
        <v>2581</v>
      </c>
      <c r="C630" s="84">
        <v>2</v>
      </c>
      <c r="D630" s="123">
        <v>0.0023868122902243384</v>
      </c>
      <c r="E630" s="123">
        <v>1.3414740940266576</v>
      </c>
      <c r="F630" s="84" t="s">
        <v>2065</v>
      </c>
      <c r="G630" s="84" t="b">
        <v>0</v>
      </c>
      <c r="H630" s="84" t="b">
        <v>0</v>
      </c>
      <c r="I630" s="84" t="b">
        <v>0</v>
      </c>
      <c r="J630" s="84" t="b">
        <v>0</v>
      </c>
      <c r="K630" s="84" t="b">
        <v>0</v>
      </c>
      <c r="L630" s="84" t="b">
        <v>0</v>
      </c>
    </row>
    <row r="631" spans="1:12" ht="15">
      <c r="A631" s="84" t="s">
        <v>2581</v>
      </c>
      <c r="B631" s="84" t="s">
        <v>2520</v>
      </c>
      <c r="C631" s="84">
        <v>2</v>
      </c>
      <c r="D631" s="123">
        <v>0.0023868122902243384</v>
      </c>
      <c r="E631" s="123">
        <v>1.438384107034714</v>
      </c>
      <c r="F631" s="84" t="s">
        <v>2065</v>
      </c>
      <c r="G631" s="84" t="b">
        <v>0</v>
      </c>
      <c r="H631" s="84" t="b">
        <v>0</v>
      </c>
      <c r="I631" s="84" t="b">
        <v>0</v>
      </c>
      <c r="J631" s="84" t="b">
        <v>0</v>
      </c>
      <c r="K631" s="84" t="b">
        <v>1</v>
      </c>
      <c r="L631" s="84" t="b">
        <v>0</v>
      </c>
    </row>
    <row r="632" spans="1:12" ht="15">
      <c r="A632" s="84" t="s">
        <v>2520</v>
      </c>
      <c r="B632" s="84" t="s">
        <v>336</v>
      </c>
      <c r="C632" s="84">
        <v>2</v>
      </c>
      <c r="D632" s="123">
        <v>0.0023868122902243384</v>
      </c>
      <c r="E632" s="123">
        <v>0.8406889211092018</v>
      </c>
      <c r="F632" s="84" t="s">
        <v>2065</v>
      </c>
      <c r="G632" s="84" t="b">
        <v>0</v>
      </c>
      <c r="H632" s="84" t="b">
        <v>1</v>
      </c>
      <c r="I632" s="84" t="b">
        <v>0</v>
      </c>
      <c r="J632" s="84" t="b">
        <v>0</v>
      </c>
      <c r="K632" s="84" t="b">
        <v>0</v>
      </c>
      <c r="L632" s="84" t="b">
        <v>0</v>
      </c>
    </row>
    <row r="633" spans="1:12" ht="15">
      <c r="A633" s="84" t="s">
        <v>2528</v>
      </c>
      <c r="B633" s="84" t="s">
        <v>2185</v>
      </c>
      <c r="C633" s="84">
        <v>2</v>
      </c>
      <c r="D633" s="123">
        <v>0.0023868122902243384</v>
      </c>
      <c r="E633" s="123">
        <v>1.043932426208498</v>
      </c>
      <c r="F633" s="84" t="s">
        <v>2065</v>
      </c>
      <c r="G633" s="84" t="b">
        <v>0</v>
      </c>
      <c r="H633" s="84" t="b">
        <v>0</v>
      </c>
      <c r="I633" s="84" t="b">
        <v>0</v>
      </c>
      <c r="J633" s="84" t="b">
        <v>0</v>
      </c>
      <c r="K633" s="84" t="b">
        <v>0</v>
      </c>
      <c r="L633" s="84" t="b">
        <v>0</v>
      </c>
    </row>
    <row r="634" spans="1:12" ht="15">
      <c r="A634" s="84" t="s">
        <v>2536</v>
      </c>
      <c r="B634" s="84" t="s">
        <v>2186</v>
      </c>
      <c r="C634" s="84">
        <v>2</v>
      </c>
      <c r="D634" s="123">
        <v>0.0023868122902243384</v>
      </c>
      <c r="E634" s="123">
        <v>0.9789916192754832</v>
      </c>
      <c r="F634" s="84" t="s">
        <v>2065</v>
      </c>
      <c r="G634" s="84" t="b">
        <v>0</v>
      </c>
      <c r="H634" s="84" t="b">
        <v>0</v>
      </c>
      <c r="I634" s="84" t="b">
        <v>0</v>
      </c>
      <c r="J634" s="84" t="b">
        <v>0</v>
      </c>
      <c r="K634" s="84" t="b">
        <v>0</v>
      </c>
      <c r="L634" s="84" t="b">
        <v>0</v>
      </c>
    </row>
    <row r="635" spans="1:12" ht="15">
      <c r="A635" s="84" t="s">
        <v>313</v>
      </c>
      <c r="B635" s="84" t="s">
        <v>341</v>
      </c>
      <c r="C635" s="84">
        <v>2</v>
      </c>
      <c r="D635" s="123">
        <v>0.0023868122902243384</v>
      </c>
      <c r="E635" s="123">
        <v>2.292256071356476</v>
      </c>
      <c r="F635" s="84" t="s">
        <v>2065</v>
      </c>
      <c r="G635" s="84" t="b">
        <v>0</v>
      </c>
      <c r="H635" s="84" t="b">
        <v>0</v>
      </c>
      <c r="I635" s="84" t="b">
        <v>0</v>
      </c>
      <c r="J635" s="84" t="b">
        <v>0</v>
      </c>
      <c r="K635" s="84" t="b">
        <v>0</v>
      </c>
      <c r="L635" s="84" t="b">
        <v>0</v>
      </c>
    </row>
    <row r="636" spans="1:12" ht="15">
      <c r="A636" s="84" t="s">
        <v>2203</v>
      </c>
      <c r="B636" s="84" t="s">
        <v>2204</v>
      </c>
      <c r="C636" s="84">
        <v>2</v>
      </c>
      <c r="D636" s="123">
        <v>0.0023868122902243384</v>
      </c>
      <c r="E636" s="123">
        <v>1.9612628523150517</v>
      </c>
      <c r="F636" s="84" t="s">
        <v>2065</v>
      </c>
      <c r="G636" s="84" t="b">
        <v>1</v>
      </c>
      <c r="H636" s="84" t="b">
        <v>0</v>
      </c>
      <c r="I636" s="84" t="b">
        <v>0</v>
      </c>
      <c r="J636" s="84" t="b">
        <v>0</v>
      </c>
      <c r="K636" s="84" t="b">
        <v>0</v>
      </c>
      <c r="L636" s="84" t="b">
        <v>0</v>
      </c>
    </row>
    <row r="637" spans="1:12" ht="15">
      <c r="A637" s="84" t="s">
        <v>2204</v>
      </c>
      <c r="B637" s="84" t="s">
        <v>2205</v>
      </c>
      <c r="C637" s="84">
        <v>2</v>
      </c>
      <c r="D637" s="123">
        <v>0.0023868122902243384</v>
      </c>
      <c r="E637" s="123">
        <v>2.438384107034714</v>
      </c>
      <c r="F637" s="84" t="s">
        <v>2065</v>
      </c>
      <c r="G637" s="84" t="b">
        <v>0</v>
      </c>
      <c r="H637" s="84" t="b">
        <v>0</v>
      </c>
      <c r="I637" s="84" t="b">
        <v>0</v>
      </c>
      <c r="J637" s="84" t="b">
        <v>0</v>
      </c>
      <c r="K637" s="84" t="b">
        <v>0</v>
      </c>
      <c r="L637" s="84" t="b">
        <v>0</v>
      </c>
    </row>
    <row r="638" spans="1:12" ht="15">
      <c r="A638" s="84" t="s">
        <v>2205</v>
      </c>
      <c r="B638" s="84" t="s">
        <v>2202</v>
      </c>
      <c r="C638" s="84">
        <v>2</v>
      </c>
      <c r="D638" s="123">
        <v>0.0023868122902243384</v>
      </c>
      <c r="E638" s="123">
        <v>2.5352941200427703</v>
      </c>
      <c r="F638" s="84" t="s">
        <v>2065</v>
      </c>
      <c r="G638" s="84" t="b">
        <v>0</v>
      </c>
      <c r="H638" s="84" t="b">
        <v>0</v>
      </c>
      <c r="I638" s="84" t="b">
        <v>0</v>
      </c>
      <c r="J638" s="84" t="b">
        <v>1</v>
      </c>
      <c r="K638" s="84" t="b">
        <v>0</v>
      </c>
      <c r="L638" s="84" t="b">
        <v>0</v>
      </c>
    </row>
    <row r="639" spans="1:12" ht="15">
      <c r="A639" s="84" t="s">
        <v>2202</v>
      </c>
      <c r="B639" s="84" t="s">
        <v>2206</v>
      </c>
      <c r="C639" s="84">
        <v>2</v>
      </c>
      <c r="D639" s="123">
        <v>0.0023868122902243384</v>
      </c>
      <c r="E639" s="123">
        <v>2.2342641243787895</v>
      </c>
      <c r="F639" s="84" t="s">
        <v>2065</v>
      </c>
      <c r="G639" s="84" t="b">
        <v>1</v>
      </c>
      <c r="H639" s="84" t="b">
        <v>0</v>
      </c>
      <c r="I639" s="84" t="b">
        <v>0</v>
      </c>
      <c r="J639" s="84" t="b">
        <v>0</v>
      </c>
      <c r="K639" s="84" t="b">
        <v>0</v>
      </c>
      <c r="L639" s="84" t="b">
        <v>0</v>
      </c>
    </row>
    <row r="640" spans="1:12" ht="15">
      <c r="A640" s="84" t="s">
        <v>2206</v>
      </c>
      <c r="B640" s="84" t="s">
        <v>2207</v>
      </c>
      <c r="C640" s="84">
        <v>2</v>
      </c>
      <c r="D640" s="123">
        <v>0.0023868122902243384</v>
      </c>
      <c r="E640" s="123">
        <v>2.5352941200427703</v>
      </c>
      <c r="F640" s="84" t="s">
        <v>2065</v>
      </c>
      <c r="G640" s="84" t="b">
        <v>0</v>
      </c>
      <c r="H640" s="84" t="b">
        <v>0</v>
      </c>
      <c r="I640" s="84" t="b">
        <v>0</v>
      </c>
      <c r="J640" s="84" t="b">
        <v>0</v>
      </c>
      <c r="K640" s="84" t="b">
        <v>0</v>
      </c>
      <c r="L640" s="84" t="b">
        <v>0</v>
      </c>
    </row>
    <row r="641" spans="1:12" ht="15">
      <c r="A641" s="84" t="s">
        <v>2207</v>
      </c>
      <c r="B641" s="84" t="s">
        <v>2208</v>
      </c>
      <c r="C641" s="84">
        <v>2</v>
      </c>
      <c r="D641" s="123">
        <v>0.0023868122902243384</v>
      </c>
      <c r="E641" s="123">
        <v>2.6602328566510702</v>
      </c>
      <c r="F641" s="84" t="s">
        <v>2065</v>
      </c>
      <c r="G641" s="84" t="b">
        <v>0</v>
      </c>
      <c r="H641" s="84" t="b">
        <v>0</v>
      </c>
      <c r="I641" s="84" t="b">
        <v>0</v>
      </c>
      <c r="J641" s="84" t="b">
        <v>0</v>
      </c>
      <c r="K641" s="84" t="b">
        <v>0</v>
      </c>
      <c r="L641" s="84" t="b">
        <v>0</v>
      </c>
    </row>
    <row r="642" spans="1:12" ht="15">
      <c r="A642" s="84" t="s">
        <v>2208</v>
      </c>
      <c r="B642" s="84" t="s">
        <v>2209</v>
      </c>
      <c r="C642" s="84">
        <v>2</v>
      </c>
      <c r="D642" s="123">
        <v>0.0023868122902243384</v>
      </c>
      <c r="E642" s="123">
        <v>2.6602328566510702</v>
      </c>
      <c r="F642" s="84" t="s">
        <v>2065</v>
      </c>
      <c r="G642" s="84" t="b">
        <v>0</v>
      </c>
      <c r="H642" s="84" t="b">
        <v>0</v>
      </c>
      <c r="I642" s="84" t="b">
        <v>0</v>
      </c>
      <c r="J642" s="84" t="b">
        <v>0</v>
      </c>
      <c r="K642" s="84" t="b">
        <v>0</v>
      </c>
      <c r="L642" s="84" t="b">
        <v>0</v>
      </c>
    </row>
    <row r="643" spans="1:12" ht="15">
      <c r="A643" s="84" t="s">
        <v>2209</v>
      </c>
      <c r="B643" s="84" t="s">
        <v>2172</v>
      </c>
      <c r="C643" s="84">
        <v>2</v>
      </c>
      <c r="D643" s="123">
        <v>0.0023868122902243384</v>
      </c>
      <c r="E643" s="123">
        <v>1.18796410472582</v>
      </c>
      <c r="F643" s="84" t="s">
        <v>2065</v>
      </c>
      <c r="G643" s="84" t="b">
        <v>0</v>
      </c>
      <c r="H643" s="84" t="b">
        <v>0</v>
      </c>
      <c r="I643" s="84" t="b">
        <v>0</v>
      </c>
      <c r="J643" s="84" t="b">
        <v>0</v>
      </c>
      <c r="K643" s="84" t="b">
        <v>0</v>
      </c>
      <c r="L643" s="84" t="b">
        <v>0</v>
      </c>
    </row>
    <row r="644" spans="1:12" ht="15">
      <c r="A644" s="84" t="s">
        <v>2172</v>
      </c>
      <c r="B644" s="84" t="s">
        <v>2521</v>
      </c>
      <c r="C644" s="84">
        <v>2</v>
      </c>
      <c r="D644" s="123">
        <v>0.0023868122902243384</v>
      </c>
      <c r="E644" s="123">
        <v>0.33663703308834786</v>
      </c>
      <c r="F644" s="84" t="s">
        <v>2065</v>
      </c>
      <c r="G644" s="84" t="b">
        <v>0</v>
      </c>
      <c r="H644" s="84" t="b">
        <v>0</v>
      </c>
      <c r="I644" s="84" t="b">
        <v>0</v>
      </c>
      <c r="J644" s="84" t="b">
        <v>0</v>
      </c>
      <c r="K644" s="84" t="b">
        <v>0</v>
      </c>
      <c r="L644" s="84" t="b">
        <v>0</v>
      </c>
    </row>
    <row r="645" spans="1:12" ht="15">
      <c r="A645" s="84" t="s">
        <v>2172</v>
      </c>
      <c r="B645" s="84" t="s">
        <v>2526</v>
      </c>
      <c r="C645" s="84">
        <v>2</v>
      </c>
      <c r="D645" s="123">
        <v>0.0023868122902243384</v>
      </c>
      <c r="E645" s="123">
        <v>0.3946289800660347</v>
      </c>
      <c r="F645" s="84" t="s">
        <v>2065</v>
      </c>
      <c r="G645" s="84" t="b">
        <v>0</v>
      </c>
      <c r="H645" s="84" t="b">
        <v>0</v>
      </c>
      <c r="I645" s="84" t="b">
        <v>0</v>
      </c>
      <c r="J645" s="84" t="b">
        <v>0</v>
      </c>
      <c r="K645" s="84" t="b">
        <v>0</v>
      </c>
      <c r="L645" s="84" t="b">
        <v>0</v>
      </c>
    </row>
    <row r="646" spans="1:12" ht="15">
      <c r="A646" s="84" t="s">
        <v>312</v>
      </c>
      <c r="B646" s="84" t="s">
        <v>2593</v>
      </c>
      <c r="C646" s="84">
        <v>2</v>
      </c>
      <c r="D646" s="123">
        <v>0.0023868122902243384</v>
      </c>
      <c r="E646" s="123">
        <v>1.3891660843645326</v>
      </c>
      <c r="F646" s="84" t="s">
        <v>2065</v>
      </c>
      <c r="G646" s="84" t="b">
        <v>0</v>
      </c>
      <c r="H646" s="84" t="b">
        <v>0</v>
      </c>
      <c r="I646" s="84" t="b">
        <v>0</v>
      </c>
      <c r="J646" s="84" t="b">
        <v>0</v>
      </c>
      <c r="K646" s="84" t="b">
        <v>0</v>
      </c>
      <c r="L646" s="84" t="b">
        <v>0</v>
      </c>
    </row>
    <row r="647" spans="1:12" ht="15">
      <c r="A647" s="84" t="s">
        <v>2624</v>
      </c>
      <c r="B647" s="84" t="s">
        <v>2520</v>
      </c>
      <c r="C647" s="84">
        <v>2</v>
      </c>
      <c r="D647" s="123">
        <v>0.0023868122902243384</v>
      </c>
      <c r="E647" s="123">
        <v>1.6602328566510705</v>
      </c>
      <c r="F647" s="84" t="s">
        <v>2065</v>
      </c>
      <c r="G647" s="84" t="b">
        <v>0</v>
      </c>
      <c r="H647" s="84" t="b">
        <v>0</v>
      </c>
      <c r="I647" s="84" t="b">
        <v>0</v>
      </c>
      <c r="J647" s="84" t="b">
        <v>0</v>
      </c>
      <c r="K647" s="84" t="b">
        <v>1</v>
      </c>
      <c r="L647" s="84" t="b">
        <v>0</v>
      </c>
    </row>
    <row r="648" spans="1:12" ht="15">
      <c r="A648" s="84" t="s">
        <v>2683</v>
      </c>
      <c r="B648" s="84" t="s">
        <v>2601</v>
      </c>
      <c r="C648" s="84">
        <v>2</v>
      </c>
      <c r="D648" s="123">
        <v>0.0023868122902243384</v>
      </c>
      <c r="E648" s="123">
        <v>2.5352941200427703</v>
      </c>
      <c r="F648" s="84" t="s">
        <v>2065</v>
      </c>
      <c r="G648" s="84" t="b">
        <v>0</v>
      </c>
      <c r="H648" s="84" t="b">
        <v>0</v>
      </c>
      <c r="I648" s="84" t="b">
        <v>0</v>
      </c>
      <c r="J648" s="84" t="b">
        <v>0</v>
      </c>
      <c r="K648" s="84" t="b">
        <v>0</v>
      </c>
      <c r="L648" s="84" t="b">
        <v>0</v>
      </c>
    </row>
    <row r="649" spans="1:12" ht="15">
      <c r="A649" s="84" t="s">
        <v>2549</v>
      </c>
      <c r="B649" s="84" t="s">
        <v>2660</v>
      </c>
      <c r="C649" s="84">
        <v>2</v>
      </c>
      <c r="D649" s="123">
        <v>0.0023868122902243384</v>
      </c>
      <c r="E649" s="123">
        <v>2.2342641243787895</v>
      </c>
      <c r="F649" s="84" t="s">
        <v>2065</v>
      </c>
      <c r="G649" s="84" t="b">
        <v>0</v>
      </c>
      <c r="H649" s="84" t="b">
        <v>0</v>
      </c>
      <c r="I649" s="84" t="b">
        <v>0</v>
      </c>
      <c r="J649" s="84" t="b">
        <v>0</v>
      </c>
      <c r="K649" s="84" t="b">
        <v>0</v>
      </c>
      <c r="L649" s="84" t="b">
        <v>0</v>
      </c>
    </row>
    <row r="650" spans="1:12" ht="15">
      <c r="A650" s="84" t="s">
        <v>2188</v>
      </c>
      <c r="B650" s="84" t="s">
        <v>2192</v>
      </c>
      <c r="C650" s="84">
        <v>14</v>
      </c>
      <c r="D650" s="123">
        <v>0.013392789209768618</v>
      </c>
      <c r="E650" s="123">
        <v>1.3535590469401657</v>
      </c>
      <c r="F650" s="84" t="s">
        <v>2066</v>
      </c>
      <c r="G650" s="84" t="b">
        <v>0</v>
      </c>
      <c r="H650" s="84" t="b">
        <v>0</v>
      </c>
      <c r="I650" s="84" t="b">
        <v>0</v>
      </c>
      <c r="J650" s="84" t="b">
        <v>0</v>
      </c>
      <c r="K650" s="84" t="b">
        <v>0</v>
      </c>
      <c r="L650" s="84" t="b">
        <v>0</v>
      </c>
    </row>
    <row r="651" spans="1:12" ht="15">
      <c r="A651" s="84" t="s">
        <v>2185</v>
      </c>
      <c r="B651" s="84" t="s">
        <v>2189</v>
      </c>
      <c r="C651" s="84">
        <v>8</v>
      </c>
      <c r="D651" s="123">
        <v>0.013272399253820089</v>
      </c>
      <c r="E651" s="123">
        <v>1.545444573179079</v>
      </c>
      <c r="F651" s="84" t="s">
        <v>2066</v>
      </c>
      <c r="G651" s="84" t="b">
        <v>0</v>
      </c>
      <c r="H651" s="84" t="b">
        <v>0</v>
      </c>
      <c r="I651" s="84" t="b">
        <v>0</v>
      </c>
      <c r="J651" s="84" t="b">
        <v>0</v>
      </c>
      <c r="K651" s="84" t="b">
        <v>0</v>
      </c>
      <c r="L651" s="84" t="b">
        <v>0</v>
      </c>
    </row>
    <row r="652" spans="1:12" ht="15">
      <c r="A652" s="84" t="s">
        <v>2192</v>
      </c>
      <c r="B652" s="84" t="s">
        <v>2532</v>
      </c>
      <c r="C652" s="84">
        <v>6</v>
      </c>
      <c r="D652" s="123">
        <v>0.012120867127214198</v>
      </c>
      <c r="E652" s="123">
        <v>1.3857437303115672</v>
      </c>
      <c r="F652" s="84" t="s">
        <v>2066</v>
      </c>
      <c r="G652" s="84" t="b">
        <v>0</v>
      </c>
      <c r="H652" s="84" t="b">
        <v>0</v>
      </c>
      <c r="I652" s="84" t="b">
        <v>0</v>
      </c>
      <c r="J652" s="84" t="b">
        <v>0</v>
      </c>
      <c r="K652" s="84" t="b">
        <v>0</v>
      </c>
      <c r="L652" s="84" t="b">
        <v>0</v>
      </c>
    </row>
    <row r="653" spans="1:12" ht="15">
      <c r="A653" s="84" t="s">
        <v>2532</v>
      </c>
      <c r="B653" s="84" t="s">
        <v>2538</v>
      </c>
      <c r="C653" s="84">
        <v>6</v>
      </c>
      <c r="D653" s="123">
        <v>0.012120867127214198</v>
      </c>
      <c r="E653" s="123">
        <v>1.7215358322347603</v>
      </c>
      <c r="F653" s="84" t="s">
        <v>2066</v>
      </c>
      <c r="G653" s="84" t="b">
        <v>0</v>
      </c>
      <c r="H653" s="84" t="b">
        <v>0</v>
      </c>
      <c r="I653" s="84" t="b">
        <v>0</v>
      </c>
      <c r="J653" s="84" t="b">
        <v>0</v>
      </c>
      <c r="K653" s="84" t="b">
        <v>0</v>
      </c>
      <c r="L653" s="84" t="b">
        <v>0</v>
      </c>
    </row>
    <row r="654" spans="1:12" ht="15">
      <c r="A654" s="84" t="s">
        <v>2172</v>
      </c>
      <c r="B654" s="84" t="s">
        <v>312</v>
      </c>
      <c r="C654" s="84">
        <v>5</v>
      </c>
      <c r="D654" s="123">
        <v>0.01124496026565959</v>
      </c>
      <c r="E654" s="123">
        <v>0.8642033358034917</v>
      </c>
      <c r="F654" s="84" t="s">
        <v>2066</v>
      </c>
      <c r="G654" s="84" t="b">
        <v>0</v>
      </c>
      <c r="H654" s="84" t="b">
        <v>0</v>
      </c>
      <c r="I654" s="84" t="b">
        <v>0</v>
      </c>
      <c r="J654" s="84" t="b">
        <v>0</v>
      </c>
      <c r="K654" s="84" t="b">
        <v>0</v>
      </c>
      <c r="L654" s="84" t="b">
        <v>0</v>
      </c>
    </row>
    <row r="655" spans="1:12" ht="15">
      <c r="A655" s="84" t="s">
        <v>2539</v>
      </c>
      <c r="B655" s="84" t="s">
        <v>2193</v>
      </c>
      <c r="C655" s="84">
        <v>5</v>
      </c>
      <c r="D655" s="123">
        <v>0.01124496026565959</v>
      </c>
      <c r="E655" s="123">
        <v>1.575407796556522</v>
      </c>
      <c r="F655" s="84" t="s">
        <v>2066</v>
      </c>
      <c r="G655" s="84" t="b">
        <v>0</v>
      </c>
      <c r="H655" s="84" t="b">
        <v>0</v>
      </c>
      <c r="I655" s="84" t="b">
        <v>0</v>
      </c>
      <c r="J655" s="84" t="b">
        <v>0</v>
      </c>
      <c r="K655" s="84" t="b">
        <v>0</v>
      </c>
      <c r="L655" s="84" t="b">
        <v>0</v>
      </c>
    </row>
    <row r="656" spans="1:12" ht="15">
      <c r="A656" s="84" t="s">
        <v>2531</v>
      </c>
      <c r="B656" s="84" t="s">
        <v>2540</v>
      </c>
      <c r="C656" s="84">
        <v>5</v>
      </c>
      <c r="D656" s="123">
        <v>0.01124496026565959</v>
      </c>
      <c r="E656" s="123">
        <v>1.7215358322347603</v>
      </c>
      <c r="F656" s="84" t="s">
        <v>2066</v>
      </c>
      <c r="G656" s="84" t="b">
        <v>0</v>
      </c>
      <c r="H656" s="84" t="b">
        <v>1</v>
      </c>
      <c r="I656" s="84" t="b">
        <v>0</v>
      </c>
      <c r="J656" s="84" t="b">
        <v>0</v>
      </c>
      <c r="K656" s="84" t="b">
        <v>0</v>
      </c>
      <c r="L656" s="84" t="b">
        <v>0</v>
      </c>
    </row>
    <row r="657" spans="1:12" ht="15">
      <c r="A657" s="84" t="s">
        <v>2547</v>
      </c>
      <c r="B657" s="84" t="s">
        <v>337</v>
      </c>
      <c r="C657" s="84">
        <v>4</v>
      </c>
      <c r="D657" s="123">
        <v>0.010116315183719075</v>
      </c>
      <c r="E657" s="123">
        <v>1.8976270912904414</v>
      </c>
      <c r="F657" s="84" t="s">
        <v>2066</v>
      </c>
      <c r="G657" s="84" t="b">
        <v>1</v>
      </c>
      <c r="H657" s="84" t="b">
        <v>0</v>
      </c>
      <c r="I657" s="84" t="b">
        <v>0</v>
      </c>
      <c r="J657" s="84" t="b">
        <v>0</v>
      </c>
      <c r="K657" s="84" t="b">
        <v>0</v>
      </c>
      <c r="L657" s="84" t="b">
        <v>0</v>
      </c>
    </row>
    <row r="658" spans="1:12" ht="15">
      <c r="A658" s="84" t="s">
        <v>337</v>
      </c>
      <c r="B658" s="84" t="s">
        <v>2566</v>
      </c>
      <c r="C658" s="84">
        <v>4</v>
      </c>
      <c r="D658" s="123">
        <v>0.010116315183719075</v>
      </c>
      <c r="E658" s="123">
        <v>1.8976270912904414</v>
      </c>
      <c r="F658" s="84" t="s">
        <v>2066</v>
      </c>
      <c r="G658" s="84" t="b">
        <v>0</v>
      </c>
      <c r="H658" s="84" t="b">
        <v>0</v>
      </c>
      <c r="I658" s="84" t="b">
        <v>0</v>
      </c>
      <c r="J658" s="84" t="b">
        <v>0</v>
      </c>
      <c r="K658" s="84" t="b">
        <v>0</v>
      </c>
      <c r="L658" s="84" t="b">
        <v>0</v>
      </c>
    </row>
    <row r="659" spans="1:12" ht="15">
      <c r="A659" s="84" t="s">
        <v>2566</v>
      </c>
      <c r="B659" s="84" t="s">
        <v>2567</v>
      </c>
      <c r="C659" s="84">
        <v>4</v>
      </c>
      <c r="D659" s="123">
        <v>0.010116315183719075</v>
      </c>
      <c r="E659" s="123">
        <v>1.8976270912904414</v>
      </c>
      <c r="F659" s="84" t="s">
        <v>2066</v>
      </c>
      <c r="G659" s="84" t="b">
        <v>0</v>
      </c>
      <c r="H659" s="84" t="b">
        <v>0</v>
      </c>
      <c r="I659" s="84" t="b">
        <v>0</v>
      </c>
      <c r="J659" s="84" t="b">
        <v>0</v>
      </c>
      <c r="K659" s="84" t="b">
        <v>0</v>
      </c>
      <c r="L659" s="84" t="b">
        <v>0</v>
      </c>
    </row>
    <row r="660" spans="1:12" ht="15">
      <c r="A660" s="84" t="s">
        <v>2567</v>
      </c>
      <c r="B660" s="84" t="s">
        <v>2568</v>
      </c>
      <c r="C660" s="84">
        <v>4</v>
      </c>
      <c r="D660" s="123">
        <v>0.010116315183719075</v>
      </c>
      <c r="E660" s="123">
        <v>1.8976270912904414</v>
      </c>
      <c r="F660" s="84" t="s">
        <v>2066</v>
      </c>
      <c r="G660" s="84" t="b">
        <v>0</v>
      </c>
      <c r="H660" s="84" t="b">
        <v>0</v>
      </c>
      <c r="I660" s="84" t="b">
        <v>0</v>
      </c>
      <c r="J660" s="84" t="b">
        <v>1</v>
      </c>
      <c r="K660" s="84" t="b">
        <v>0</v>
      </c>
      <c r="L660" s="84" t="b">
        <v>0</v>
      </c>
    </row>
    <row r="661" spans="1:12" ht="15">
      <c r="A661" s="84" t="s">
        <v>2568</v>
      </c>
      <c r="B661" s="84" t="s">
        <v>2569</v>
      </c>
      <c r="C661" s="84">
        <v>4</v>
      </c>
      <c r="D661" s="123">
        <v>0.010116315183719075</v>
      </c>
      <c r="E661" s="123">
        <v>1.8976270912904414</v>
      </c>
      <c r="F661" s="84" t="s">
        <v>2066</v>
      </c>
      <c r="G661" s="84" t="b">
        <v>1</v>
      </c>
      <c r="H661" s="84" t="b">
        <v>0</v>
      </c>
      <c r="I661" s="84" t="b">
        <v>0</v>
      </c>
      <c r="J661" s="84" t="b">
        <v>0</v>
      </c>
      <c r="K661" s="84" t="b">
        <v>0</v>
      </c>
      <c r="L661" s="84" t="b">
        <v>0</v>
      </c>
    </row>
    <row r="662" spans="1:12" ht="15">
      <c r="A662" s="84" t="s">
        <v>2569</v>
      </c>
      <c r="B662" s="84" t="s">
        <v>2172</v>
      </c>
      <c r="C662" s="84">
        <v>4</v>
      </c>
      <c r="D662" s="123">
        <v>0.010116315183719075</v>
      </c>
      <c r="E662" s="123">
        <v>1.084713734647586</v>
      </c>
      <c r="F662" s="84" t="s">
        <v>2066</v>
      </c>
      <c r="G662" s="84" t="b">
        <v>0</v>
      </c>
      <c r="H662" s="84" t="b">
        <v>0</v>
      </c>
      <c r="I662" s="84" t="b">
        <v>0</v>
      </c>
      <c r="J662" s="84" t="b">
        <v>0</v>
      </c>
      <c r="K662" s="84" t="b">
        <v>0</v>
      </c>
      <c r="L662" s="84" t="b">
        <v>0</v>
      </c>
    </row>
    <row r="663" spans="1:12" ht="15">
      <c r="A663" s="84" t="s">
        <v>2595</v>
      </c>
      <c r="B663" s="84" t="s">
        <v>2550</v>
      </c>
      <c r="C663" s="84">
        <v>4</v>
      </c>
      <c r="D663" s="123">
        <v>0.010116315183719075</v>
      </c>
      <c r="E663" s="123">
        <v>1.8976270912904414</v>
      </c>
      <c r="F663" s="84" t="s">
        <v>2066</v>
      </c>
      <c r="G663" s="84" t="b">
        <v>0</v>
      </c>
      <c r="H663" s="84" t="b">
        <v>0</v>
      </c>
      <c r="I663" s="84" t="b">
        <v>0</v>
      </c>
      <c r="J663" s="84" t="b">
        <v>0</v>
      </c>
      <c r="K663" s="84" t="b">
        <v>0</v>
      </c>
      <c r="L663" s="84" t="b">
        <v>0</v>
      </c>
    </row>
    <row r="664" spans="1:12" ht="15">
      <c r="A664" s="84" t="s">
        <v>2550</v>
      </c>
      <c r="B664" s="84" t="s">
        <v>2580</v>
      </c>
      <c r="C664" s="84">
        <v>4</v>
      </c>
      <c r="D664" s="123">
        <v>0.010116315183719075</v>
      </c>
      <c r="E664" s="123">
        <v>1.800717078282385</v>
      </c>
      <c r="F664" s="84" t="s">
        <v>2066</v>
      </c>
      <c r="G664" s="84" t="b">
        <v>0</v>
      </c>
      <c r="H664" s="84" t="b">
        <v>0</v>
      </c>
      <c r="I664" s="84" t="b">
        <v>0</v>
      </c>
      <c r="J664" s="84" t="b">
        <v>0</v>
      </c>
      <c r="K664" s="84" t="b">
        <v>0</v>
      </c>
      <c r="L664" s="84" t="b">
        <v>0</v>
      </c>
    </row>
    <row r="665" spans="1:12" ht="15">
      <c r="A665" s="84" t="s">
        <v>2580</v>
      </c>
      <c r="B665" s="84" t="s">
        <v>2188</v>
      </c>
      <c r="C665" s="84">
        <v>4</v>
      </c>
      <c r="D665" s="123">
        <v>0.010116315183719075</v>
      </c>
      <c r="E665" s="123">
        <v>1.2566490339321095</v>
      </c>
      <c r="F665" s="84" t="s">
        <v>2066</v>
      </c>
      <c r="G665" s="84" t="b">
        <v>0</v>
      </c>
      <c r="H665" s="84" t="b">
        <v>0</v>
      </c>
      <c r="I665" s="84" t="b">
        <v>0</v>
      </c>
      <c r="J665" s="84" t="b">
        <v>0</v>
      </c>
      <c r="K665" s="84" t="b">
        <v>0</v>
      </c>
      <c r="L665" s="84" t="b">
        <v>0</v>
      </c>
    </row>
    <row r="666" spans="1:12" ht="15">
      <c r="A666" s="84" t="s">
        <v>2192</v>
      </c>
      <c r="B666" s="84" t="s">
        <v>2172</v>
      </c>
      <c r="C666" s="84">
        <v>4</v>
      </c>
      <c r="D666" s="123">
        <v>0.010116315183719075</v>
      </c>
      <c r="E666" s="123">
        <v>0.5728303736687115</v>
      </c>
      <c r="F666" s="84" t="s">
        <v>2066</v>
      </c>
      <c r="G666" s="84" t="b">
        <v>0</v>
      </c>
      <c r="H666" s="84" t="b">
        <v>0</v>
      </c>
      <c r="I666" s="84" t="b">
        <v>0</v>
      </c>
      <c r="J666" s="84" t="b">
        <v>0</v>
      </c>
      <c r="K666" s="84" t="b">
        <v>0</v>
      </c>
      <c r="L666" s="84" t="b">
        <v>0</v>
      </c>
    </row>
    <row r="667" spans="1:12" ht="15">
      <c r="A667" s="84" t="s">
        <v>2172</v>
      </c>
      <c r="B667" s="84" t="s">
        <v>2596</v>
      </c>
      <c r="C667" s="84">
        <v>4</v>
      </c>
      <c r="D667" s="123">
        <v>0.010116315183719075</v>
      </c>
      <c r="E667" s="123">
        <v>1.1194758409067977</v>
      </c>
      <c r="F667" s="84" t="s">
        <v>2066</v>
      </c>
      <c r="G667" s="84" t="b">
        <v>0</v>
      </c>
      <c r="H667" s="84" t="b">
        <v>0</v>
      </c>
      <c r="I667" s="84" t="b">
        <v>0</v>
      </c>
      <c r="J667" s="84" t="b">
        <v>0</v>
      </c>
      <c r="K667" s="84" t="b">
        <v>0</v>
      </c>
      <c r="L667" s="84" t="b">
        <v>0</v>
      </c>
    </row>
    <row r="668" spans="1:12" ht="15">
      <c r="A668" s="84" t="s">
        <v>312</v>
      </c>
      <c r="B668" s="84" t="s">
        <v>2172</v>
      </c>
      <c r="C668" s="84">
        <v>3</v>
      </c>
      <c r="D668" s="123">
        <v>0.008670520231213872</v>
      </c>
      <c r="E668" s="123">
        <v>0.7167369493529915</v>
      </c>
      <c r="F668" s="84" t="s">
        <v>2066</v>
      </c>
      <c r="G668" s="84" t="b">
        <v>0</v>
      </c>
      <c r="H668" s="84" t="b">
        <v>0</v>
      </c>
      <c r="I668" s="84" t="b">
        <v>0</v>
      </c>
      <c r="J668" s="84" t="b">
        <v>0</v>
      </c>
      <c r="K668" s="84" t="b">
        <v>0</v>
      </c>
      <c r="L668" s="84" t="b">
        <v>0</v>
      </c>
    </row>
    <row r="669" spans="1:12" ht="15">
      <c r="A669" s="84" t="s">
        <v>311</v>
      </c>
      <c r="B669" s="84" t="s">
        <v>2595</v>
      </c>
      <c r="C669" s="84">
        <v>3</v>
      </c>
      <c r="D669" s="123">
        <v>0.008670520231213872</v>
      </c>
      <c r="E669" s="123">
        <v>1.3235958235627225</v>
      </c>
      <c r="F669" s="84" t="s">
        <v>2066</v>
      </c>
      <c r="G669" s="84" t="b">
        <v>0</v>
      </c>
      <c r="H669" s="84" t="b">
        <v>0</v>
      </c>
      <c r="I669" s="84" t="b">
        <v>0</v>
      </c>
      <c r="J669" s="84" t="b">
        <v>0</v>
      </c>
      <c r="K669" s="84" t="b">
        <v>0</v>
      </c>
      <c r="L669" s="84" t="b">
        <v>0</v>
      </c>
    </row>
    <row r="670" spans="1:12" ht="15">
      <c r="A670" s="84" t="s">
        <v>2172</v>
      </c>
      <c r="B670" s="84" t="s">
        <v>2202</v>
      </c>
      <c r="C670" s="84">
        <v>3</v>
      </c>
      <c r="D670" s="123">
        <v>0.008670520231213872</v>
      </c>
      <c r="E670" s="123">
        <v>1.1194758409067977</v>
      </c>
      <c r="F670" s="84" t="s">
        <v>2066</v>
      </c>
      <c r="G670" s="84" t="b">
        <v>0</v>
      </c>
      <c r="H670" s="84" t="b">
        <v>0</v>
      </c>
      <c r="I670" s="84" t="b">
        <v>0</v>
      </c>
      <c r="J670" s="84" t="b">
        <v>1</v>
      </c>
      <c r="K670" s="84" t="b">
        <v>0</v>
      </c>
      <c r="L670" s="84" t="b">
        <v>0</v>
      </c>
    </row>
    <row r="671" spans="1:12" ht="15">
      <c r="A671" s="84" t="s">
        <v>2190</v>
      </c>
      <c r="B671" s="84" t="s">
        <v>2172</v>
      </c>
      <c r="C671" s="84">
        <v>3</v>
      </c>
      <c r="D671" s="123">
        <v>0.008670520231213872</v>
      </c>
      <c r="E671" s="123">
        <v>0.8628649850312294</v>
      </c>
      <c r="F671" s="84" t="s">
        <v>2066</v>
      </c>
      <c r="G671" s="84" t="b">
        <v>0</v>
      </c>
      <c r="H671" s="84" t="b">
        <v>0</v>
      </c>
      <c r="I671" s="84" t="b">
        <v>0</v>
      </c>
      <c r="J671" s="84" t="b">
        <v>0</v>
      </c>
      <c r="K671" s="84" t="b">
        <v>0</v>
      </c>
      <c r="L671" s="84" t="b">
        <v>0</v>
      </c>
    </row>
    <row r="672" spans="1:12" ht="15">
      <c r="A672" s="84" t="s">
        <v>2524</v>
      </c>
      <c r="B672" s="84" t="s">
        <v>2537</v>
      </c>
      <c r="C672" s="84">
        <v>3</v>
      </c>
      <c r="D672" s="123">
        <v>0.008670520231213872</v>
      </c>
      <c r="E672" s="123">
        <v>2.0225658278987413</v>
      </c>
      <c r="F672" s="84" t="s">
        <v>2066</v>
      </c>
      <c r="G672" s="84" t="b">
        <v>1</v>
      </c>
      <c r="H672" s="84" t="b">
        <v>0</v>
      </c>
      <c r="I672" s="84" t="b">
        <v>0</v>
      </c>
      <c r="J672" s="84" t="b">
        <v>0</v>
      </c>
      <c r="K672" s="84" t="b">
        <v>0</v>
      </c>
      <c r="L672" s="84" t="b">
        <v>0</v>
      </c>
    </row>
    <row r="673" spans="1:12" ht="15">
      <c r="A673" s="84" t="s">
        <v>2537</v>
      </c>
      <c r="B673" s="84" t="s">
        <v>2204</v>
      </c>
      <c r="C673" s="84">
        <v>3</v>
      </c>
      <c r="D673" s="123">
        <v>0.008670520231213872</v>
      </c>
      <c r="E673" s="123">
        <v>1.8007170782823851</v>
      </c>
      <c r="F673" s="84" t="s">
        <v>2066</v>
      </c>
      <c r="G673" s="84" t="b">
        <v>0</v>
      </c>
      <c r="H673" s="84" t="b">
        <v>0</v>
      </c>
      <c r="I673" s="84" t="b">
        <v>0</v>
      </c>
      <c r="J673" s="84" t="b">
        <v>0</v>
      </c>
      <c r="K673" s="84" t="b">
        <v>0</v>
      </c>
      <c r="L673" s="84" t="b">
        <v>0</v>
      </c>
    </row>
    <row r="674" spans="1:12" ht="15">
      <c r="A674" s="84" t="s">
        <v>2204</v>
      </c>
      <c r="B674" s="84" t="s">
        <v>2539</v>
      </c>
      <c r="C674" s="84">
        <v>3</v>
      </c>
      <c r="D674" s="123">
        <v>0.008670520231213872</v>
      </c>
      <c r="E674" s="123">
        <v>1.4996870826184039</v>
      </c>
      <c r="F674" s="84" t="s">
        <v>2066</v>
      </c>
      <c r="G674" s="84" t="b">
        <v>0</v>
      </c>
      <c r="H674" s="84" t="b">
        <v>0</v>
      </c>
      <c r="I674" s="84" t="b">
        <v>0</v>
      </c>
      <c r="J674" s="84" t="b">
        <v>0</v>
      </c>
      <c r="K674" s="84" t="b">
        <v>0</v>
      </c>
      <c r="L674" s="84" t="b">
        <v>0</v>
      </c>
    </row>
    <row r="675" spans="1:12" ht="15">
      <c r="A675" s="84" t="s">
        <v>2193</v>
      </c>
      <c r="B675" s="84" t="s">
        <v>2186</v>
      </c>
      <c r="C675" s="84">
        <v>3</v>
      </c>
      <c r="D675" s="123">
        <v>0.008670520231213872</v>
      </c>
      <c r="E675" s="123">
        <v>1.1774677878844846</v>
      </c>
      <c r="F675" s="84" t="s">
        <v>2066</v>
      </c>
      <c r="G675" s="84" t="b">
        <v>0</v>
      </c>
      <c r="H675" s="84" t="b">
        <v>0</v>
      </c>
      <c r="I675" s="84" t="b">
        <v>0</v>
      </c>
      <c r="J675" s="84" t="b">
        <v>0</v>
      </c>
      <c r="K675" s="84" t="b">
        <v>0</v>
      </c>
      <c r="L675" s="84" t="b">
        <v>0</v>
      </c>
    </row>
    <row r="676" spans="1:12" ht="15">
      <c r="A676" s="84" t="s">
        <v>2186</v>
      </c>
      <c r="B676" s="84" t="s">
        <v>2172</v>
      </c>
      <c r="C676" s="84">
        <v>3</v>
      </c>
      <c r="D676" s="123">
        <v>0.008670520231213872</v>
      </c>
      <c r="E676" s="123">
        <v>0.6075924799279235</v>
      </c>
      <c r="F676" s="84" t="s">
        <v>2066</v>
      </c>
      <c r="G676" s="84" t="b">
        <v>0</v>
      </c>
      <c r="H676" s="84" t="b">
        <v>0</v>
      </c>
      <c r="I676" s="84" t="b">
        <v>0</v>
      </c>
      <c r="J676" s="84" t="b">
        <v>0</v>
      </c>
      <c r="K676" s="84" t="b">
        <v>0</v>
      </c>
      <c r="L676" s="84" t="b">
        <v>0</v>
      </c>
    </row>
    <row r="677" spans="1:12" ht="15">
      <c r="A677" s="84" t="s">
        <v>2172</v>
      </c>
      <c r="B677" s="84" t="s">
        <v>2188</v>
      </c>
      <c r="C677" s="84">
        <v>3</v>
      </c>
      <c r="D677" s="123">
        <v>0.008670520231213872</v>
      </c>
      <c r="E677" s="123">
        <v>0.45046905994822223</v>
      </c>
      <c r="F677" s="84" t="s">
        <v>2066</v>
      </c>
      <c r="G677" s="84" t="b">
        <v>0</v>
      </c>
      <c r="H677" s="84" t="b">
        <v>0</v>
      </c>
      <c r="I677" s="84" t="b">
        <v>0</v>
      </c>
      <c r="J677" s="84" t="b">
        <v>0</v>
      </c>
      <c r="K677" s="84" t="b">
        <v>0</v>
      </c>
      <c r="L677" s="84" t="b">
        <v>0</v>
      </c>
    </row>
    <row r="678" spans="1:12" ht="15">
      <c r="A678" s="84" t="s">
        <v>2538</v>
      </c>
      <c r="B678" s="84" t="s">
        <v>2544</v>
      </c>
      <c r="C678" s="84">
        <v>3</v>
      </c>
      <c r="D678" s="123">
        <v>0.008670520231213872</v>
      </c>
      <c r="E678" s="123">
        <v>1.7215358322347603</v>
      </c>
      <c r="F678" s="84" t="s">
        <v>2066</v>
      </c>
      <c r="G678" s="84" t="b">
        <v>0</v>
      </c>
      <c r="H678" s="84" t="b">
        <v>0</v>
      </c>
      <c r="I678" s="84" t="b">
        <v>0</v>
      </c>
      <c r="J678" s="84" t="b">
        <v>0</v>
      </c>
      <c r="K678" s="84" t="b">
        <v>0</v>
      </c>
      <c r="L678" s="84" t="b">
        <v>0</v>
      </c>
    </row>
    <row r="679" spans="1:12" ht="15">
      <c r="A679" s="84" t="s">
        <v>2544</v>
      </c>
      <c r="B679" s="84" t="s">
        <v>2578</v>
      </c>
      <c r="C679" s="84">
        <v>3</v>
      </c>
      <c r="D679" s="123">
        <v>0.008670520231213872</v>
      </c>
      <c r="E679" s="123">
        <v>2.0225658278987413</v>
      </c>
      <c r="F679" s="84" t="s">
        <v>2066</v>
      </c>
      <c r="G679" s="84" t="b">
        <v>0</v>
      </c>
      <c r="H679" s="84" t="b">
        <v>0</v>
      </c>
      <c r="I679" s="84" t="b">
        <v>0</v>
      </c>
      <c r="J679" s="84" t="b">
        <v>0</v>
      </c>
      <c r="K679" s="84" t="b">
        <v>0</v>
      </c>
      <c r="L679" s="84" t="b">
        <v>0</v>
      </c>
    </row>
    <row r="680" spans="1:12" ht="15">
      <c r="A680" s="84" t="s">
        <v>2578</v>
      </c>
      <c r="B680" s="84" t="s">
        <v>2579</v>
      </c>
      <c r="C680" s="84">
        <v>3</v>
      </c>
      <c r="D680" s="123">
        <v>0.008670520231213872</v>
      </c>
      <c r="E680" s="123">
        <v>2.0225658278987413</v>
      </c>
      <c r="F680" s="84" t="s">
        <v>2066</v>
      </c>
      <c r="G680" s="84" t="b">
        <v>0</v>
      </c>
      <c r="H680" s="84" t="b">
        <v>0</v>
      </c>
      <c r="I680" s="84" t="b">
        <v>0</v>
      </c>
      <c r="J680" s="84" t="b">
        <v>0</v>
      </c>
      <c r="K680" s="84" t="b">
        <v>0</v>
      </c>
      <c r="L680" s="84" t="b">
        <v>0</v>
      </c>
    </row>
    <row r="681" spans="1:12" ht="15">
      <c r="A681" s="84" t="s">
        <v>2172</v>
      </c>
      <c r="B681" s="84" t="s">
        <v>336</v>
      </c>
      <c r="C681" s="84">
        <v>3</v>
      </c>
      <c r="D681" s="123">
        <v>0.008670520231213872</v>
      </c>
      <c r="E681" s="123">
        <v>0.6935071086345167</v>
      </c>
      <c r="F681" s="84" t="s">
        <v>2066</v>
      </c>
      <c r="G681" s="84" t="b">
        <v>0</v>
      </c>
      <c r="H681" s="84" t="b">
        <v>0</v>
      </c>
      <c r="I681" s="84" t="b">
        <v>0</v>
      </c>
      <c r="J681" s="84" t="b">
        <v>0</v>
      </c>
      <c r="K681" s="84" t="b">
        <v>0</v>
      </c>
      <c r="L681" s="84" t="b">
        <v>0</v>
      </c>
    </row>
    <row r="682" spans="1:12" ht="15">
      <c r="A682" s="84" t="s">
        <v>2189</v>
      </c>
      <c r="B682" s="84" t="s">
        <v>2186</v>
      </c>
      <c r="C682" s="84">
        <v>3</v>
      </c>
      <c r="D682" s="123">
        <v>0.008670520231213872</v>
      </c>
      <c r="E682" s="123">
        <v>1.2444145775150979</v>
      </c>
      <c r="F682" s="84" t="s">
        <v>2066</v>
      </c>
      <c r="G682" s="84" t="b">
        <v>0</v>
      </c>
      <c r="H682" s="84" t="b">
        <v>0</v>
      </c>
      <c r="I682" s="84" t="b">
        <v>0</v>
      </c>
      <c r="J682" s="84" t="b">
        <v>0</v>
      </c>
      <c r="K682" s="84" t="b">
        <v>0</v>
      </c>
      <c r="L682" s="84" t="b">
        <v>0</v>
      </c>
    </row>
    <row r="683" spans="1:12" ht="15">
      <c r="A683" s="84" t="s">
        <v>2186</v>
      </c>
      <c r="B683" s="84" t="s">
        <v>2188</v>
      </c>
      <c r="C683" s="84">
        <v>3</v>
      </c>
      <c r="D683" s="123">
        <v>0.008670520231213872</v>
      </c>
      <c r="E683" s="123">
        <v>0.8764377922205034</v>
      </c>
      <c r="F683" s="84" t="s">
        <v>2066</v>
      </c>
      <c r="G683" s="84" t="b">
        <v>0</v>
      </c>
      <c r="H683" s="84" t="b">
        <v>0</v>
      </c>
      <c r="I683" s="84" t="b">
        <v>0</v>
      </c>
      <c r="J683" s="84" t="b">
        <v>0</v>
      </c>
      <c r="K683" s="84" t="b">
        <v>0</v>
      </c>
      <c r="L683" s="84" t="b">
        <v>0</v>
      </c>
    </row>
    <row r="684" spans="1:12" ht="15">
      <c r="A684" s="84" t="s">
        <v>2538</v>
      </c>
      <c r="B684" s="84" t="s">
        <v>1145</v>
      </c>
      <c r="C684" s="84">
        <v>3</v>
      </c>
      <c r="D684" s="123">
        <v>0.008670520231213872</v>
      </c>
      <c r="E684" s="123">
        <v>1.7215358322347603</v>
      </c>
      <c r="F684" s="84" t="s">
        <v>2066</v>
      </c>
      <c r="G684" s="84" t="b">
        <v>0</v>
      </c>
      <c r="H684" s="84" t="b">
        <v>0</v>
      </c>
      <c r="I684" s="84" t="b">
        <v>0</v>
      </c>
      <c r="J684" s="84" t="b">
        <v>0</v>
      </c>
      <c r="K684" s="84" t="b">
        <v>0</v>
      </c>
      <c r="L684" s="84" t="b">
        <v>0</v>
      </c>
    </row>
    <row r="685" spans="1:12" ht="15">
      <c r="A685" s="84" t="s">
        <v>1145</v>
      </c>
      <c r="B685" s="84" t="s">
        <v>2531</v>
      </c>
      <c r="C685" s="84">
        <v>3</v>
      </c>
      <c r="D685" s="123">
        <v>0.008670520231213872</v>
      </c>
      <c r="E685" s="123">
        <v>1.7215358322347603</v>
      </c>
      <c r="F685" s="84" t="s">
        <v>2066</v>
      </c>
      <c r="G685" s="84" t="b">
        <v>0</v>
      </c>
      <c r="H685" s="84" t="b">
        <v>0</v>
      </c>
      <c r="I685" s="84" t="b">
        <v>0</v>
      </c>
      <c r="J685" s="84" t="b">
        <v>0</v>
      </c>
      <c r="K685" s="84" t="b">
        <v>1</v>
      </c>
      <c r="L685" s="84" t="b">
        <v>0</v>
      </c>
    </row>
    <row r="686" spans="1:12" ht="15">
      <c r="A686" s="84" t="s">
        <v>2540</v>
      </c>
      <c r="B686" s="84" t="s">
        <v>336</v>
      </c>
      <c r="C686" s="84">
        <v>3</v>
      </c>
      <c r="D686" s="123">
        <v>0.008670520231213872</v>
      </c>
      <c r="E686" s="123">
        <v>1.3747483460101038</v>
      </c>
      <c r="F686" s="84" t="s">
        <v>2066</v>
      </c>
      <c r="G686" s="84" t="b">
        <v>0</v>
      </c>
      <c r="H686" s="84" t="b">
        <v>0</v>
      </c>
      <c r="I686" s="84" t="b">
        <v>0</v>
      </c>
      <c r="J686" s="84" t="b">
        <v>0</v>
      </c>
      <c r="K686" s="84" t="b">
        <v>0</v>
      </c>
      <c r="L686" s="84" t="b">
        <v>0</v>
      </c>
    </row>
    <row r="687" spans="1:12" ht="15">
      <c r="A687" s="84" t="s">
        <v>336</v>
      </c>
      <c r="B687" s="84" t="s">
        <v>2528</v>
      </c>
      <c r="C687" s="84">
        <v>3</v>
      </c>
      <c r="D687" s="123">
        <v>0.008670520231213872</v>
      </c>
      <c r="E687" s="123">
        <v>1.3235958235627225</v>
      </c>
      <c r="F687" s="84" t="s">
        <v>2066</v>
      </c>
      <c r="G687" s="84" t="b">
        <v>0</v>
      </c>
      <c r="H687" s="84" t="b">
        <v>0</v>
      </c>
      <c r="I687" s="84" t="b">
        <v>0</v>
      </c>
      <c r="J687" s="84" t="b">
        <v>0</v>
      </c>
      <c r="K687" s="84" t="b">
        <v>0</v>
      </c>
      <c r="L687" s="84" t="b">
        <v>0</v>
      </c>
    </row>
    <row r="688" spans="1:12" ht="15">
      <c r="A688" s="84" t="s">
        <v>2528</v>
      </c>
      <c r="B688" s="84" t="s">
        <v>2534</v>
      </c>
      <c r="C688" s="84">
        <v>3</v>
      </c>
      <c r="D688" s="123">
        <v>0.008670520231213872</v>
      </c>
      <c r="E688" s="123">
        <v>1.5788683286660288</v>
      </c>
      <c r="F688" s="84" t="s">
        <v>2066</v>
      </c>
      <c r="G688" s="84" t="b">
        <v>0</v>
      </c>
      <c r="H688" s="84" t="b">
        <v>0</v>
      </c>
      <c r="I688" s="84" t="b">
        <v>0</v>
      </c>
      <c r="J688" s="84" t="b">
        <v>0</v>
      </c>
      <c r="K688" s="84" t="b">
        <v>0</v>
      </c>
      <c r="L688" s="84" t="b">
        <v>0</v>
      </c>
    </row>
    <row r="689" spans="1:12" ht="15">
      <c r="A689" s="84" t="s">
        <v>2534</v>
      </c>
      <c r="B689" s="84" t="s">
        <v>2545</v>
      </c>
      <c r="C689" s="84">
        <v>3</v>
      </c>
      <c r="D689" s="123">
        <v>0.008670520231213872</v>
      </c>
      <c r="E689" s="123">
        <v>1.8007170782823851</v>
      </c>
      <c r="F689" s="84" t="s">
        <v>2066</v>
      </c>
      <c r="G689" s="84" t="b">
        <v>0</v>
      </c>
      <c r="H689" s="84" t="b">
        <v>0</v>
      </c>
      <c r="I689" s="84" t="b">
        <v>0</v>
      </c>
      <c r="J689" s="84" t="b">
        <v>0</v>
      </c>
      <c r="K689" s="84" t="b">
        <v>0</v>
      </c>
      <c r="L689" s="84" t="b">
        <v>0</v>
      </c>
    </row>
    <row r="690" spans="1:12" ht="15">
      <c r="A690" s="84" t="s">
        <v>311</v>
      </c>
      <c r="B690" s="84" t="s">
        <v>2547</v>
      </c>
      <c r="C690" s="84">
        <v>3</v>
      </c>
      <c r="D690" s="123">
        <v>0.008670520231213872</v>
      </c>
      <c r="E690" s="123">
        <v>1.1986570869544226</v>
      </c>
      <c r="F690" s="84" t="s">
        <v>2066</v>
      </c>
      <c r="G690" s="84" t="b">
        <v>0</v>
      </c>
      <c r="H690" s="84" t="b">
        <v>0</v>
      </c>
      <c r="I690" s="84" t="b">
        <v>0</v>
      </c>
      <c r="J690" s="84" t="b">
        <v>1</v>
      </c>
      <c r="K690" s="84" t="b">
        <v>0</v>
      </c>
      <c r="L690" s="84" t="b">
        <v>0</v>
      </c>
    </row>
    <row r="691" spans="1:12" ht="15">
      <c r="A691" s="84" t="s">
        <v>2665</v>
      </c>
      <c r="B691" s="84" t="s">
        <v>325</v>
      </c>
      <c r="C691" s="84">
        <v>2</v>
      </c>
      <c r="D691" s="123">
        <v>0.006798215370264054</v>
      </c>
      <c r="E691" s="123">
        <v>2.1986570869544226</v>
      </c>
      <c r="F691" s="84" t="s">
        <v>2066</v>
      </c>
      <c r="G691" s="84" t="b">
        <v>1</v>
      </c>
      <c r="H691" s="84" t="b">
        <v>0</v>
      </c>
      <c r="I691" s="84" t="b">
        <v>0</v>
      </c>
      <c r="J691" s="84" t="b">
        <v>0</v>
      </c>
      <c r="K691" s="84" t="b">
        <v>0</v>
      </c>
      <c r="L691" s="84" t="b">
        <v>0</v>
      </c>
    </row>
    <row r="692" spans="1:12" ht="15">
      <c r="A692" s="84" t="s">
        <v>325</v>
      </c>
      <c r="B692" s="84" t="s">
        <v>311</v>
      </c>
      <c r="C692" s="84">
        <v>2</v>
      </c>
      <c r="D692" s="123">
        <v>0.006798215370264054</v>
      </c>
      <c r="E692" s="123">
        <v>2.0225658278987413</v>
      </c>
      <c r="F692" s="84" t="s">
        <v>2066</v>
      </c>
      <c r="G692" s="84" t="b">
        <v>0</v>
      </c>
      <c r="H692" s="84" t="b">
        <v>0</v>
      </c>
      <c r="I692" s="84" t="b">
        <v>0</v>
      </c>
      <c r="J692" s="84" t="b">
        <v>0</v>
      </c>
      <c r="K692" s="84" t="b">
        <v>0</v>
      </c>
      <c r="L692" s="84" t="b">
        <v>0</v>
      </c>
    </row>
    <row r="693" spans="1:12" ht="15">
      <c r="A693" s="84" t="s">
        <v>311</v>
      </c>
      <c r="B693" s="84" t="s">
        <v>2666</v>
      </c>
      <c r="C693" s="84">
        <v>2</v>
      </c>
      <c r="D693" s="123">
        <v>0.006798215370264054</v>
      </c>
      <c r="E693" s="123">
        <v>1.3235958235627225</v>
      </c>
      <c r="F693" s="84" t="s">
        <v>2066</v>
      </c>
      <c r="G693" s="84" t="b">
        <v>0</v>
      </c>
      <c r="H693" s="84" t="b">
        <v>0</v>
      </c>
      <c r="I693" s="84" t="b">
        <v>0</v>
      </c>
      <c r="J693" s="84" t="b">
        <v>0</v>
      </c>
      <c r="K693" s="84" t="b">
        <v>0</v>
      </c>
      <c r="L693" s="84" t="b">
        <v>0</v>
      </c>
    </row>
    <row r="694" spans="1:12" ht="15">
      <c r="A694" s="84" t="s">
        <v>2666</v>
      </c>
      <c r="B694" s="84" t="s">
        <v>312</v>
      </c>
      <c r="C694" s="84">
        <v>2</v>
      </c>
      <c r="D694" s="123">
        <v>0.006798215370264054</v>
      </c>
      <c r="E694" s="123">
        <v>1.545444573179079</v>
      </c>
      <c r="F694" s="84" t="s">
        <v>2066</v>
      </c>
      <c r="G694" s="84" t="b">
        <v>0</v>
      </c>
      <c r="H694" s="84" t="b">
        <v>0</v>
      </c>
      <c r="I694" s="84" t="b">
        <v>0</v>
      </c>
      <c r="J694" s="84" t="b">
        <v>0</v>
      </c>
      <c r="K694" s="84" t="b">
        <v>0</v>
      </c>
      <c r="L694" s="84" t="b">
        <v>0</v>
      </c>
    </row>
    <row r="695" spans="1:12" ht="15">
      <c r="A695" s="84" t="s">
        <v>2172</v>
      </c>
      <c r="B695" s="84" t="s">
        <v>2190</v>
      </c>
      <c r="C695" s="84">
        <v>2</v>
      </c>
      <c r="D695" s="123">
        <v>0.006798215370264054</v>
      </c>
      <c r="E695" s="123">
        <v>0.8184458452428166</v>
      </c>
      <c r="F695" s="84" t="s">
        <v>2066</v>
      </c>
      <c r="G695" s="84" t="b">
        <v>0</v>
      </c>
      <c r="H695" s="84" t="b">
        <v>0</v>
      </c>
      <c r="I695" s="84" t="b">
        <v>0</v>
      </c>
      <c r="J695" s="84" t="b">
        <v>0</v>
      </c>
      <c r="K695" s="84" t="b">
        <v>0</v>
      </c>
      <c r="L695" s="84" t="b">
        <v>0</v>
      </c>
    </row>
    <row r="696" spans="1:12" ht="15">
      <c r="A696" s="84" t="s">
        <v>2190</v>
      </c>
      <c r="B696" s="84" t="s">
        <v>2188</v>
      </c>
      <c r="C696" s="84">
        <v>2</v>
      </c>
      <c r="D696" s="123">
        <v>0.006798215370264054</v>
      </c>
      <c r="E696" s="123">
        <v>0.9556190382681282</v>
      </c>
      <c r="F696" s="84" t="s">
        <v>2066</v>
      </c>
      <c r="G696" s="84" t="b">
        <v>0</v>
      </c>
      <c r="H696" s="84" t="b">
        <v>0</v>
      </c>
      <c r="I696" s="84" t="b">
        <v>0</v>
      </c>
      <c r="J696" s="84" t="b">
        <v>0</v>
      </c>
      <c r="K696" s="84" t="b">
        <v>0</v>
      </c>
      <c r="L696" s="84" t="b">
        <v>0</v>
      </c>
    </row>
    <row r="697" spans="1:12" ht="15">
      <c r="A697" s="84" t="s">
        <v>2723</v>
      </c>
      <c r="B697" s="84" t="s">
        <v>2724</v>
      </c>
      <c r="C697" s="84">
        <v>2</v>
      </c>
      <c r="D697" s="123">
        <v>0.006798215370264054</v>
      </c>
      <c r="E697" s="123">
        <v>2.1986570869544226</v>
      </c>
      <c r="F697" s="84" t="s">
        <v>2066</v>
      </c>
      <c r="G697" s="84" t="b">
        <v>0</v>
      </c>
      <c r="H697" s="84" t="b">
        <v>0</v>
      </c>
      <c r="I697" s="84" t="b">
        <v>0</v>
      </c>
      <c r="J697" s="84" t="b">
        <v>0</v>
      </c>
      <c r="K697" s="84" t="b">
        <v>0</v>
      </c>
      <c r="L697" s="84" t="b">
        <v>0</v>
      </c>
    </row>
    <row r="698" spans="1:12" ht="15">
      <c r="A698" s="84" t="s">
        <v>2724</v>
      </c>
      <c r="B698" s="84" t="s">
        <v>2172</v>
      </c>
      <c r="C698" s="84">
        <v>2</v>
      </c>
      <c r="D698" s="123">
        <v>0.006798215370264054</v>
      </c>
      <c r="E698" s="123">
        <v>1.084713734647586</v>
      </c>
      <c r="F698" s="84" t="s">
        <v>2066</v>
      </c>
      <c r="G698" s="84" t="b">
        <v>0</v>
      </c>
      <c r="H698" s="84" t="b">
        <v>0</v>
      </c>
      <c r="I698" s="84" t="b">
        <v>0</v>
      </c>
      <c r="J698" s="84" t="b">
        <v>0</v>
      </c>
      <c r="K698" s="84" t="b">
        <v>0</v>
      </c>
      <c r="L698" s="84" t="b">
        <v>0</v>
      </c>
    </row>
    <row r="699" spans="1:12" ht="15">
      <c r="A699" s="84" t="s">
        <v>2202</v>
      </c>
      <c r="B699" s="84" t="s">
        <v>2204</v>
      </c>
      <c r="C699" s="84">
        <v>2</v>
      </c>
      <c r="D699" s="123">
        <v>0.006798215370264054</v>
      </c>
      <c r="E699" s="123">
        <v>1.6246258192267038</v>
      </c>
      <c r="F699" s="84" t="s">
        <v>2066</v>
      </c>
      <c r="G699" s="84" t="b">
        <v>1</v>
      </c>
      <c r="H699" s="84" t="b">
        <v>0</v>
      </c>
      <c r="I699" s="84" t="b">
        <v>0</v>
      </c>
      <c r="J699" s="84" t="b">
        <v>0</v>
      </c>
      <c r="K699" s="84" t="b">
        <v>0</v>
      </c>
      <c r="L699" s="84" t="b">
        <v>0</v>
      </c>
    </row>
    <row r="700" spans="1:12" ht="15">
      <c r="A700" s="84" t="s">
        <v>2204</v>
      </c>
      <c r="B700" s="84" t="s">
        <v>2725</v>
      </c>
      <c r="C700" s="84">
        <v>2</v>
      </c>
      <c r="D700" s="123">
        <v>0.006798215370264054</v>
      </c>
      <c r="E700" s="123">
        <v>1.800717078282385</v>
      </c>
      <c r="F700" s="84" t="s">
        <v>2066</v>
      </c>
      <c r="G700" s="84" t="b">
        <v>0</v>
      </c>
      <c r="H700" s="84" t="b">
        <v>0</v>
      </c>
      <c r="I700" s="84" t="b">
        <v>0</v>
      </c>
      <c r="J700" s="84" t="b">
        <v>0</v>
      </c>
      <c r="K700" s="84" t="b">
        <v>0</v>
      </c>
      <c r="L700" s="84" t="b">
        <v>0</v>
      </c>
    </row>
    <row r="701" spans="1:12" ht="15">
      <c r="A701" s="84" t="s">
        <v>2725</v>
      </c>
      <c r="B701" s="84" t="s">
        <v>2193</v>
      </c>
      <c r="C701" s="84">
        <v>2</v>
      </c>
      <c r="D701" s="123">
        <v>0.006798215370264054</v>
      </c>
      <c r="E701" s="123">
        <v>1.654589042604147</v>
      </c>
      <c r="F701" s="84" t="s">
        <v>2066</v>
      </c>
      <c r="G701" s="84" t="b">
        <v>0</v>
      </c>
      <c r="H701" s="84" t="b">
        <v>0</v>
      </c>
      <c r="I701" s="84" t="b">
        <v>0</v>
      </c>
      <c r="J701" s="84" t="b">
        <v>0</v>
      </c>
      <c r="K701" s="84" t="b">
        <v>0</v>
      </c>
      <c r="L701" s="84" t="b">
        <v>0</v>
      </c>
    </row>
    <row r="702" spans="1:12" ht="15">
      <c r="A702" s="84" t="s">
        <v>2193</v>
      </c>
      <c r="B702" s="84" t="s">
        <v>2726</v>
      </c>
      <c r="C702" s="84">
        <v>2</v>
      </c>
      <c r="D702" s="123">
        <v>0.006798215370264054</v>
      </c>
      <c r="E702" s="123">
        <v>1.654589042604147</v>
      </c>
      <c r="F702" s="84" t="s">
        <v>2066</v>
      </c>
      <c r="G702" s="84" t="b">
        <v>0</v>
      </c>
      <c r="H702" s="84" t="b">
        <v>0</v>
      </c>
      <c r="I702" s="84" t="b">
        <v>0</v>
      </c>
      <c r="J702" s="84" t="b">
        <v>0</v>
      </c>
      <c r="K702" s="84" t="b">
        <v>0</v>
      </c>
      <c r="L702" s="84" t="b">
        <v>0</v>
      </c>
    </row>
    <row r="703" spans="1:12" ht="15">
      <c r="A703" s="84" t="s">
        <v>2726</v>
      </c>
      <c r="B703" s="84" t="s">
        <v>2727</v>
      </c>
      <c r="C703" s="84">
        <v>2</v>
      </c>
      <c r="D703" s="123">
        <v>0.006798215370264054</v>
      </c>
      <c r="E703" s="123">
        <v>2.1986570869544226</v>
      </c>
      <c r="F703" s="84" t="s">
        <v>2066</v>
      </c>
      <c r="G703" s="84" t="b">
        <v>0</v>
      </c>
      <c r="H703" s="84" t="b">
        <v>0</v>
      </c>
      <c r="I703" s="84" t="b">
        <v>0</v>
      </c>
      <c r="J703" s="84" t="b">
        <v>0</v>
      </c>
      <c r="K703" s="84" t="b">
        <v>0</v>
      </c>
      <c r="L703" s="84" t="b">
        <v>0</v>
      </c>
    </row>
    <row r="704" spans="1:12" ht="15">
      <c r="A704" s="84" t="s">
        <v>2727</v>
      </c>
      <c r="B704" s="84" t="s">
        <v>2728</v>
      </c>
      <c r="C704" s="84">
        <v>2</v>
      </c>
      <c r="D704" s="123">
        <v>0.006798215370264054</v>
      </c>
      <c r="E704" s="123">
        <v>2.1986570869544226</v>
      </c>
      <c r="F704" s="84" t="s">
        <v>2066</v>
      </c>
      <c r="G704" s="84" t="b">
        <v>0</v>
      </c>
      <c r="H704" s="84" t="b">
        <v>0</v>
      </c>
      <c r="I704" s="84" t="b">
        <v>0</v>
      </c>
      <c r="J704" s="84" t="b">
        <v>0</v>
      </c>
      <c r="K704" s="84" t="b">
        <v>0</v>
      </c>
      <c r="L704" s="84" t="b">
        <v>0</v>
      </c>
    </row>
    <row r="705" spans="1:12" ht="15">
      <c r="A705" s="84" t="s">
        <v>2728</v>
      </c>
      <c r="B705" s="84" t="s">
        <v>2663</v>
      </c>
      <c r="C705" s="84">
        <v>2</v>
      </c>
      <c r="D705" s="123">
        <v>0.006798215370264054</v>
      </c>
      <c r="E705" s="123">
        <v>2.0225658278987413</v>
      </c>
      <c r="F705" s="84" t="s">
        <v>2066</v>
      </c>
      <c r="G705" s="84" t="b">
        <v>0</v>
      </c>
      <c r="H705" s="84" t="b">
        <v>0</v>
      </c>
      <c r="I705" s="84" t="b">
        <v>0</v>
      </c>
      <c r="J705" s="84" t="b">
        <v>0</v>
      </c>
      <c r="K705" s="84" t="b">
        <v>0</v>
      </c>
      <c r="L705" s="84" t="b">
        <v>0</v>
      </c>
    </row>
    <row r="706" spans="1:12" ht="15">
      <c r="A706" s="84" t="s">
        <v>2663</v>
      </c>
      <c r="B706" s="84" t="s">
        <v>2729</v>
      </c>
      <c r="C706" s="84">
        <v>2</v>
      </c>
      <c r="D706" s="123">
        <v>0.006798215370264054</v>
      </c>
      <c r="E706" s="123">
        <v>2.0225658278987413</v>
      </c>
      <c r="F706" s="84" t="s">
        <v>2066</v>
      </c>
      <c r="G706" s="84" t="b">
        <v>0</v>
      </c>
      <c r="H706" s="84" t="b">
        <v>0</v>
      </c>
      <c r="I706" s="84" t="b">
        <v>0</v>
      </c>
      <c r="J706" s="84" t="b">
        <v>0</v>
      </c>
      <c r="K706" s="84" t="b">
        <v>0</v>
      </c>
      <c r="L706" s="84" t="b">
        <v>0</v>
      </c>
    </row>
    <row r="707" spans="1:12" ht="15">
      <c r="A707" s="84" t="s">
        <v>2523</v>
      </c>
      <c r="B707" s="84" t="s">
        <v>2534</v>
      </c>
      <c r="C707" s="84">
        <v>2</v>
      </c>
      <c r="D707" s="123">
        <v>0.006798215370264054</v>
      </c>
      <c r="E707" s="123">
        <v>1.800717078282385</v>
      </c>
      <c r="F707" s="84" t="s">
        <v>2066</v>
      </c>
      <c r="G707" s="84" t="b">
        <v>0</v>
      </c>
      <c r="H707" s="84" t="b">
        <v>0</v>
      </c>
      <c r="I707" s="84" t="b">
        <v>0</v>
      </c>
      <c r="J707" s="84" t="b">
        <v>0</v>
      </c>
      <c r="K707" s="84" t="b">
        <v>0</v>
      </c>
      <c r="L707" s="84" t="b">
        <v>0</v>
      </c>
    </row>
    <row r="708" spans="1:12" ht="15">
      <c r="A708" s="84" t="s">
        <v>2534</v>
      </c>
      <c r="B708" s="84" t="s">
        <v>2561</v>
      </c>
      <c r="C708" s="84">
        <v>2</v>
      </c>
      <c r="D708" s="123">
        <v>0.006798215370264054</v>
      </c>
      <c r="E708" s="123">
        <v>1.800717078282385</v>
      </c>
      <c r="F708" s="84" t="s">
        <v>2066</v>
      </c>
      <c r="G708" s="84" t="b">
        <v>0</v>
      </c>
      <c r="H708" s="84" t="b">
        <v>0</v>
      </c>
      <c r="I708" s="84" t="b">
        <v>0</v>
      </c>
      <c r="J708" s="84" t="b">
        <v>0</v>
      </c>
      <c r="K708" s="84" t="b">
        <v>0</v>
      </c>
      <c r="L708" s="84" t="b">
        <v>0</v>
      </c>
    </row>
    <row r="709" spans="1:12" ht="15">
      <c r="A709" s="84" t="s">
        <v>2561</v>
      </c>
      <c r="B709" s="84" t="s">
        <v>2172</v>
      </c>
      <c r="C709" s="84">
        <v>2</v>
      </c>
      <c r="D709" s="123">
        <v>0.006798215370264054</v>
      </c>
      <c r="E709" s="123">
        <v>1.084713734647586</v>
      </c>
      <c r="F709" s="84" t="s">
        <v>2066</v>
      </c>
      <c r="G709" s="84" t="b">
        <v>0</v>
      </c>
      <c r="H709" s="84" t="b">
        <v>0</v>
      </c>
      <c r="I709" s="84" t="b">
        <v>0</v>
      </c>
      <c r="J709" s="84" t="b">
        <v>0</v>
      </c>
      <c r="K709" s="84" t="b">
        <v>0</v>
      </c>
      <c r="L709" s="84" t="b">
        <v>0</v>
      </c>
    </row>
    <row r="710" spans="1:12" ht="15">
      <c r="A710" s="84" t="s">
        <v>336</v>
      </c>
      <c r="B710" s="84" t="s">
        <v>2185</v>
      </c>
      <c r="C710" s="84">
        <v>2</v>
      </c>
      <c r="D710" s="123">
        <v>0.006798215370264054</v>
      </c>
      <c r="E710" s="123">
        <v>0.9433845818511165</v>
      </c>
      <c r="F710" s="84" t="s">
        <v>2066</v>
      </c>
      <c r="G710" s="84" t="b">
        <v>0</v>
      </c>
      <c r="H710" s="84" t="b">
        <v>0</v>
      </c>
      <c r="I710" s="84" t="b">
        <v>0</v>
      </c>
      <c r="J710" s="84" t="b">
        <v>0</v>
      </c>
      <c r="K710" s="84" t="b">
        <v>0</v>
      </c>
      <c r="L710" s="84" t="b">
        <v>0</v>
      </c>
    </row>
    <row r="711" spans="1:12" ht="15">
      <c r="A711" s="84" t="s">
        <v>2189</v>
      </c>
      <c r="B711" s="84" t="s">
        <v>2539</v>
      </c>
      <c r="C711" s="84">
        <v>2</v>
      </c>
      <c r="D711" s="123">
        <v>0.006798215370264054</v>
      </c>
      <c r="E711" s="123">
        <v>1.2444145775150977</v>
      </c>
      <c r="F711" s="84" t="s">
        <v>2066</v>
      </c>
      <c r="G711" s="84" t="b">
        <v>0</v>
      </c>
      <c r="H711" s="84" t="b">
        <v>0</v>
      </c>
      <c r="I711" s="84" t="b">
        <v>0</v>
      </c>
      <c r="J711" s="84" t="b">
        <v>0</v>
      </c>
      <c r="K711" s="84" t="b">
        <v>0</v>
      </c>
      <c r="L711" s="84" t="b">
        <v>0</v>
      </c>
    </row>
    <row r="712" spans="1:12" ht="15">
      <c r="A712" s="84" t="s">
        <v>2193</v>
      </c>
      <c r="B712" s="84" t="s">
        <v>2535</v>
      </c>
      <c r="C712" s="84">
        <v>2</v>
      </c>
      <c r="D712" s="123">
        <v>0.006798215370264054</v>
      </c>
      <c r="E712" s="123">
        <v>1.654589042604147</v>
      </c>
      <c r="F712" s="84" t="s">
        <v>2066</v>
      </c>
      <c r="G712" s="84" t="b">
        <v>0</v>
      </c>
      <c r="H712" s="84" t="b">
        <v>0</v>
      </c>
      <c r="I712" s="84" t="b">
        <v>0</v>
      </c>
      <c r="J712" s="84" t="b">
        <v>0</v>
      </c>
      <c r="K712" s="84" t="b">
        <v>0</v>
      </c>
      <c r="L712" s="84" t="b">
        <v>0</v>
      </c>
    </row>
    <row r="713" spans="1:12" ht="15">
      <c r="A713" s="84" t="s">
        <v>336</v>
      </c>
      <c r="B713" s="84" t="s">
        <v>2707</v>
      </c>
      <c r="C713" s="84">
        <v>2</v>
      </c>
      <c r="D713" s="123">
        <v>0.006798215370264054</v>
      </c>
      <c r="E713" s="123">
        <v>1.545444573179079</v>
      </c>
      <c r="F713" s="84" t="s">
        <v>2066</v>
      </c>
      <c r="G713" s="84" t="b">
        <v>0</v>
      </c>
      <c r="H713" s="84" t="b">
        <v>0</v>
      </c>
      <c r="I713" s="84" t="b">
        <v>0</v>
      </c>
      <c r="J713" s="84" t="b">
        <v>0</v>
      </c>
      <c r="K713" s="84" t="b">
        <v>0</v>
      </c>
      <c r="L713" s="84" t="b">
        <v>0</v>
      </c>
    </row>
    <row r="714" spans="1:12" ht="15">
      <c r="A714" s="84" t="s">
        <v>2707</v>
      </c>
      <c r="B714" s="84" t="s">
        <v>2542</v>
      </c>
      <c r="C714" s="84">
        <v>2</v>
      </c>
      <c r="D714" s="123">
        <v>0.006798215370264054</v>
      </c>
      <c r="E714" s="123">
        <v>2.0225658278987413</v>
      </c>
      <c r="F714" s="84" t="s">
        <v>2066</v>
      </c>
      <c r="G714" s="84" t="b">
        <v>0</v>
      </c>
      <c r="H714" s="84" t="b">
        <v>0</v>
      </c>
      <c r="I714" s="84" t="b">
        <v>0</v>
      </c>
      <c r="J714" s="84" t="b">
        <v>0</v>
      </c>
      <c r="K714" s="84" t="b">
        <v>0</v>
      </c>
      <c r="L714" s="84" t="b">
        <v>0</v>
      </c>
    </row>
    <row r="715" spans="1:12" ht="15">
      <c r="A715" s="84" t="s">
        <v>2542</v>
      </c>
      <c r="B715" s="84" t="s">
        <v>2186</v>
      </c>
      <c r="C715" s="84">
        <v>2</v>
      </c>
      <c r="D715" s="123">
        <v>0.006798215370264054</v>
      </c>
      <c r="E715" s="123">
        <v>1.3693533141233978</v>
      </c>
      <c r="F715" s="84" t="s">
        <v>2066</v>
      </c>
      <c r="G715" s="84" t="b">
        <v>0</v>
      </c>
      <c r="H715" s="84" t="b">
        <v>0</v>
      </c>
      <c r="I715" s="84" t="b">
        <v>0</v>
      </c>
      <c r="J715" s="84" t="b">
        <v>0</v>
      </c>
      <c r="K715" s="84" t="b">
        <v>0</v>
      </c>
      <c r="L715" s="84" t="b">
        <v>0</v>
      </c>
    </row>
    <row r="716" spans="1:12" ht="15">
      <c r="A716" s="84" t="s">
        <v>2186</v>
      </c>
      <c r="B716" s="84" t="s">
        <v>2531</v>
      </c>
      <c r="C716" s="84">
        <v>2</v>
      </c>
      <c r="D716" s="123">
        <v>0.006798215370264054</v>
      </c>
      <c r="E716" s="123">
        <v>1.0683233184594165</v>
      </c>
      <c r="F716" s="84" t="s">
        <v>2066</v>
      </c>
      <c r="G716" s="84" t="b">
        <v>0</v>
      </c>
      <c r="H716" s="84" t="b">
        <v>0</v>
      </c>
      <c r="I716" s="84" t="b">
        <v>0</v>
      </c>
      <c r="J716" s="84" t="b">
        <v>0</v>
      </c>
      <c r="K716" s="84" t="b">
        <v>1</v>
      </c>
      <c r="L716" s="84" t="b">
        <v>0</v>
      </c>
    </row>
    <row r="717" spans="1:12" ht="15">
      <c r="A717" s="84" t="s">
        <v>2540</v>
      </c>
      <c r="B717" s="84" t="s">
        <v>2528</v>
      </c>
      <c r="C717" s="84">
        <v>2</v>
      </c>
      <c r="D717" s="123">
        <v>0.006798215370264054</v>
      </c>
      <c r="E717" s="123">
        <v>1.4027770696103474</v>
      </c>
      <c r="F717" s="84" t="s">
        <v>2066</v>
      </c>
      <c r="G717" s="84" t="b">
        <v>0</v>
      </c>
      <c r="H717" s="84" t="b">
        <v>0</v>
      </c>
      <c r="I717" s="84" t="b">
        <v>0</v>
      </c>
      <c r="J717" s="84" t="b">
        <v>0</v>
      </c>
      <c r="K717" s="84" t="b">
        <v>0</v>
      </c>
      <c r="L717" s="84" t="b">
        <v>0</v>
      </c>
    </row>
    <row r="718" spans="1:12" ht="15">
      <c r="A718" s="84" t="s">
        <v>2528</v>
      </c>
      <c r="B718" s="84" t="s">
        <v>2658</v>
      </c>
      <c r="C718" s="84">
        <v>2</v>
      </c>
      <c r="D718" s="123">
        <v>0.006798215370264054</v>
      </c>
      <c r="E718" s="123">
        <v>1.800717078282385</v>
      </c>
      <c r="F718" s="84" t="s">
        <v>2066</v>
      </c>
      <c r="G718" s="84" t="b">
        <v>0</v>
      </c>
      <c r="H718" s="84" t="b">
        <v>0</v>
      </c>
      <c r="I718" s="84" t="b">
        <v>0</v>
      </c>
      <c r="J718" s="84" t="b">
        <v>0</v>
      </c>
      <c r="K718" s="84" t="b">
        <v>0</v>
      </c>
      <c r="L718" s="84" t="b">
        <v>0</v>
      </c>
    </row>
    <row r="719" spans="1:12" ht="15">
      <c r="A719" s="84" t="s">
        <v>2658</v>
      </c>
      <c r="B719" s="84" t="s">
        <v>2174</v>
      </c>
      <c r="C719" s="84">
        <v>2</v>
      </c>
      <c r="D719" s="123">
        <v>0.006798215370264054</v>
      </c>
      <c r="E719" s="123">
        <v>2.1986570869544226</v>
      </c>
      <c r="F719" s="84" t="s">
        <v>2066</v>
      </c>
      <c r="G719" s="84" t="b">
        <v>0</v>
      </c>
      <c r="H719" s="84" t="b">
        <v>0</v>
      </c>
      <c r="I719" s="84" t="b">
        <v>0</v>
      </c>
      <c r="J719" s="84" t="b">
        <v>0</v>
      </c>
      <c r="K719" s="84" t="b">
        <v>0</v>
      </c>
      <c r="L719" s="84" t="b">
        <v>0</v>
      </c>
    </row>
    <row r="720" spans="1:12" ht="15">
      <c r="A720" s="84" t="s">
        <v>2174</v>
      </c>
      <c r="B720" s="84" t="s">
        <v>2188</v>
      </c>
      <c r="C720" s="84">
        <v>2</v>
      </c>
      <c r="D720" s="123">
        <v>0.006798215370264054</v>
      </c>
      <c r="E720" s="123">
        <v>1.3535590469401657</v>
      </c>
      <c r="F720" s="84" t="s">
        <v>2066</v>
      </c>
      <c r="G720" s="84" t="b">
        <v>0</v>
      </c>
      <c r="H720" s="84" t="b">
        <v>0</v>
      </c>
      <c r="I720" s="84" t="b">
        <v>0</v>
      </c>
      <c r="J720" s="84" t="b">
        <v>0</v>
      </c>
      <c r="K720" s="84" t="b">
        <v>0</v>
      </c>
      <c r="L720" s="84" t="b">
        <v>0</v>
      </c>
    </row>
    <row r="721" spans="1:12" ht="15">
      <c r="A721" s="84" t="s">
        <v>2192</v>
      </c>
      <c r="B721" s="84" t="s">
        <v>2627</v>
      </c>
      <c r="C721" s="84">
        <v>2</v>
      </c>
      <c r="D721" s="123">
        <v>0.006798215370264054</v>
      </c>
      <c r="E721" s="123">
        <v>1.385743730311567</v>
      </c>
      <c r="F721" s="84" t="s">
        <v>2066</v>
      </c>
      <c r="G721" s="84" t="b">
        <v>0</v>
      </c>
      <c r="H721" s="84" t="b">
        <v>0</v>
      </c>
      <c r="I721" s="84" t="b">
        <v>0</v>
      </c>
      <c r="J721" s="84" t="b">
        <v>0</v>
      </c>
      <c r="K721" s="84" t="b">
        <v>0</v>
      </c>
      <c r="L721" s="84" t="b">
        <v>0</v>
      </c>
    </row>
    <row r="722" spans="1:12" ht="15">
      <c r="A722" s="84" t="s">
        <v>2627</v>
      </c>
      <c r="B722" s="84" t="s">
        <v>2185</v>
      </c>
      <c r="C722" s="84">
        <v>2</v>
      </c>
      <c r="D722" s="123">
        <v>0.006798215370264054</v>
      </c>
      <c r="E722" s="123">
        <v>1.5965970956264601</v>
      </c>
      <c r="F722" s="84" t="s">
        <v>2066</v>
      </c>
      <c r="G722" s="84" t="b">
        <v>0</v>
      </c>
      <c r="H722" s="84" t="b">
        <v>0</v>
      </c>
      <c r="I722" s="84" t="b">
        <v>0</v>
      </c>
      <c r="J722" s="84" t="b">
        <v>0</v>
      </c>
      <c r="K722" s="84" t="b">
        <v>0</v>
      </c>
      <c r="L722" s="84" t="b">
        <v>0</v>
      </c>
    </row>
    <row r="723" spans="1:12" ht="15">
      <c r="A723" s="84" t="s">
        <v>311</v>
      </c>
      <c r="B723" s="84" t="s">
        <v>2524</v>
      </c>
      <c r="C723" s="84">
        <v>2</v>
      </c>
      <c r="D723" s="123">
        <v>0.006798215370264054</v>
      </c>
      <c r="E723" s="123">
        <v>1.3235958235627225</v>
      </c>
      <c r="F723" s="84" t="s">
        <v>2066</v>
      </c>
      <c r="G723" s="84" t="b">
        <v>0</v>
      </c>
      <c r="H723" s="84" t="b">
        <v>0</v>
      </c>
      <c r="I723" s="84" t="b">
        <v>0</v>
      </c>
      <c r="J723" s="84" t="b">
        <v>1</v>
      </c>
      <c r="K723" s="84" t="b">
        <v>0</v>
      </c>
      <c r="L723" s="84" t="b">
        <v>0</v>
      </c>
    </row>
    <row r="724" spans="1:12" ht="15">
      <c r="A724" s="84" t="s">
        <v>311</v>
      </c>
      <c r="B724" s="84" t="s">
        <v>2185</v>
      </c>
      <c r="C724" s="84">
        <v>2</v>
      </c>
      <c r="D724" s="123">
        <v>0.006798215370264054</v>
      </c>
      <c r="E724" s="123">
        <v>0.7215358322347601</v>
      </c>
      <c r="F724" s="84" t="s">
        <v>2066</v>
      </c>
      <c r="G724" s="84" t="b">
        <v>0</v>
      </c>
      <c r="H724" s="84" t="b">
        <v>0</v>
      </c>
      <c r="I724" s="84" t="b">
        <v>0</v>
      </c>
      <c r="J724" s="84" t="b">
        <v>0</v>
      </c>
      <c r="K724" s="84" t="b">
        <v>0</v>
      </c>
      <c r="L724" s="84" t="b">
        <v>0</v>
      </c>
    </row>
    <row r="725" spans="1:12" ht="15">
      <c r="A725" s="84" t="s">
        <v>2196</v>
      </c>
      <c r="B725" s="84" t="s">
        <v>2197</v>
      </c>
      <c r="C725" s="84">
        <v>2</v>
      </c>
      <c r="D725" s="123">
        <v>0.02637622657871769</v>
      </c>
      <c r="E725" s="123">
        <v>1.3324384599156054</v>
      </c>
      <c r="F725" s="84" t="s">
        <v>2067</v>
      </c>
      <c r="G725" s="84" t="b">
        <v>0</v>
      </c>
      <c r="H725" s="84" t="b">
        <v>0</v>
      </c>
      <c r="I725" s="84" t="b">
        <v>0</v>
      </c>
      <c r="J725" s="84" t="b">
        <v>0</v>
      </c>
      <c r="K725" s="84" t="b">
        <v>0</v>
      </c>
      <c r="L725" s="84" t="b">
        <v>0</v>
      </c>
    </row>
    <row r="726" spans="1:12" ht="15">
      <c r="A726" s="84" t="s">
        <v>2197</v>
      </c>
      <c r="B726" s="84" t="s">
        <v>2195</v>
      </c>
      <c r="C726" s="84">
        <v>2</v>
      </c>
      <c r="D726" s="123">
        <v>0.02637622657871769</v>
      </c>
      <c r="E726" s="123">
        <v>1.156347200859924</v>
      </c>
      <c r="F726" s="84" t="s">
        <v>2067</v>
      </c>
      <c r="G726" s="84" t="b">
        <v>0</v>
      </c>
      <c r="H726" s="84" t="b">
        <v>0</v>
      </c>
      <c r="I726" s="84" t="b">
        <v>0</v>
      </c>
      <c r="J726" s="84" t="b">
        <v>0</v>
      </c>
      <c r="K726" s="84" t="b">
        <v>0</v>
      </c>
      <c r="L726" s="84" t="b">
        <v>0</v>
      </c>
    </row>
    <row r="727" spans="1:12" ht="15">
      <c r="A727" s="84" t="s">
        <v>2195</v>
      </c>
      <c r="B727" s="84" t="s">
        <v>2198</v>
      </c>
      <c r="C727" s="84">
        <v>2</v>
      </c>
      <c r="D727" s="123">
        <v>0.02637622657871769</v>
      </c>
      <c r="E727" s="123">
        <v>1.156347200859924</v>
      </c>
      <c r="F727" s="84" t="s">
        <v>2067</v>
      </c>
      <c r="G727" s="84" t="b">
        <v>0</v>
      </c>
      <c r="H727" s="84" t="b">
        <v>0</v>
      </c>
      <c r="I727" s="84" t="b">
        <v>0</v>
      </c>
      <c r="J727" s="84" t="b">
        <v>0</v>
      </c>
      <c r="K727" s="84" t="b">
        <v>0</v>
      </c>
      <c r="L727" s="84" t="b">
        <v>0</v>
      </c>
    </row>
    <row r="728" spans="1:12" ht="15">
      <c r="A728" s="84" t="s">
        <v>2198</v>
      </c>
      <c r="B728" s="84" t="s">
        <v>2172</v>
      </c>
      <c r="C728" s="84">
        <v>2</v>
      </c>
      <c r="D728" s="123">
        <v>0.02637622657871769</v>
      </c>
      <c r="E728" s="123">
        <v>0.8553172051959429</v>
      </c>
      <c r="F728" s="84" t="s">
        <v>2067</v>
      </c>
      <c r="G728" s="84" t="b">
        <v>0</v>
      </c>
      <c r="H728" s="84" t="b">
        <v>0</v>
      </c>
      <c r="I728" s="84" t="b">
        <v>0</v>
      </c>
      <c r="J728" s="84" t="b">
        <v>0</v>
      </c>
      <c r="K728" s="84" t="b">
        <v>0</v>
      </c>
      <c r="L728" s="84" t="b">
        <v>0</v>
      </c>
    </row>
    <row r="729" spans="1:12" ht="15">
      <c r="A729" s="84" t="s">
        <v>2172</v>
      </c>
      <c r="B729" s="84" t="s">
        <v>2199</v>
      </c>
      <c r="C729" s="84">
        <v>2</v>
      </c>
      <c r="D729" s="123">
        <v>0.02637622657871769</v>
      </c>
      <c r="E729" s="123">
        <v>0.7883704155653296</v>
      </c>
      <c r="F729" s="84" t="s">
        <v>2067</v>
      </c>
      <c r="G729" s="84" t="b">
        <v>0</v>
      </c>
      <c r="H729" s="84" t="b">
        <v>0</v>
      </c>
      <c r="I729" s="84" t="b">
        <v>0</v>
      </c>
      <c r="J729" s="84" t="b">
        <v>0</v>
      </c>
      <c r="K729" s="84" t="b">
        <v>0</v>
      </c>
      <c r="L729" s="84" t="b">
        <v>0</v>
      </c>
    </row>
    <row r="730" spans="1:12" ht="15">
      <c r="A730" s="84" t="s">
        <v>2199</v>
      </c>
      <c r="B730" s="84" t="s">
        <v>2190</v>
      </c>
      <c r="C730" s="84">
        <v>2</v>
      </c>
      <c r="D730" s="123">
        <v>0.02637622657871769</v>
      </c>
      <c r="E730" s="123">
        <v>1.3324384599156054</v>
      </c>
      <c r="F730" s="84" t="s">
        <v>2067</v>
      </c>
      <c r="G730" s="84" t="b">
        <v>0</v>
      </c>
      <c r="H730" s="84" t="b">
        <v>0</v>
      </c>
      <c r="I730" s="84" t="b">
        <v>0</v>
      </c>
      <c r="J730" s="84" t="b">
        <v>0</v>
      </c>
      <c r="K730" s="84" t="b">
        <v>0</v>
      </c>
      <c r="L730" s="84" t="b">
        <v>0</v>
      </c>
    </row>
    <row r="731" spans="1:12" ht="15">
      <c r="A731" s="84" t="s">
        <v>2172</v>
      </c>
      <c r="B731" s="84" t="s">
        <v>2200</v>
      </c>
      <c r="C731" s="84">
        <v>2</v>
      </c>
      <c r="D731" s="123">
        <v>0.02637622657871769</v>
      </c>
      <c r="E731" s="123">
        <v>0.7883704155653296</v>
      </c>
      <c r="F731" s="84" t="s">
        <v>2067</v>
      </c>
      <c r="G731" s="84" t="b">
        <v>0</v>
      </c>
      <c r="H731" s="84" t="b">
        <v>0</v>
      </c>
      <c r="I731" s="84" t="b">
        <v>0</v>
      </c>
      <c r="J731" s="84" t="b">
        <v>0</v>
      </c>
      <c r="K731" s="84" t="b">
        <v>0</v>
      </c>
      <c r="L731" s="84" t="b">
        <v>0</v>
      </c>
    </row>
    <row r="732" spans="1:12" ht="15">
      <c r="A732" s="84" t="s">
        <v>312</v>
      </c>
      <c r="B732" s="84" t="s">
        <v>2203</v>
      </c>
      <c r="C732" s="84">
        <v>4</v>
      </c>
      <c r="D732" s="123">
        <v>0.012041199826559249</v>
      </c>
      <c r="E732" s="123">
        <v>1.2648178230095364</v>
      </c>
      <c r="F732" s="84" t="s">
        <v>2068</v>
      </c>
      <c r="G732" s="84" t="b">
        <v>0</v>
      </c>
      <c r="H732" s="84" t="b">
        <v>0</v>
      </c>
      <c r="I732" s="84" t="b">
        <v>0</v>
      </c>
      <c r="J732" s="84" t="b">
        <v>1</v>
      </c>
      <c r="K732" s="84" t="b">
        <v>0</v>
      </c>
      <c r="L732" s="84" t="b">
        <v>0</v>
      </c>
    </row>
    <row r="733" spans="1:12" ht="15">
      <c r="A733" s="84" t="s">
        <v>2203</v>
      </c>
      <c r="B733" s="84" t="s">
        <v>2204</v>
      </c>
      <c r="C733" s="84">
        <v>4</v>
      </c>
      <c r="D733" s="123">
        <v>0.012041199826559249</v>
      </c>
      <c r="E733" s="123">
        <v>1.3617278360175928</v>
      </c>
      <c r="F733" s="84" t="s">
        <v>2068</v>
      </c>
      <c r="G733" s="84" t="b">
        <v>1</v>
      </c>
      <c r="H733" s="84" t="b">
        <v>0</v>
      </c>
      <c r="I733" s="84" t="b">
        <v>0</v>
      </c>
      <c r="J733" s="84" t="b">
        <v>0</v>
      </c>
      <c r="K733" s="84" t="b">
        <v>0</v>
      </c>
      <c r="L733" s="84" t="b">
        <v>0</v>
      </c>
    </row>
    <row r="734" spans="1:12" ht="15">
      <c r="A734" s="84" t="s">
        <v>2204</v>
      </c>
      <c r="B734" s="84" t="s">
        <v>2205</v>
      </c>
      <c r="C734" s="84">
        <v>4</v>
      </c>
      <c r="D734" s="123">
        <v>0.012041199826559249</v>
      </c>
      <c r="E734" s="123">
        <v>1.3617278360175928</v>
      </c>
      <c r="F734" s="84" t="s">
        <v>2068</v>
      </c>
      <c r="G734" s="84" t="b">
        <v>0</v>
      </c>
      <c r="H734" s="84" t="b">
        <v>0</v>
      </c>
      <c r="I734" s="84" t="b">
        <v>0</v>
      </c>
      <c r="J734" s="84" t="b">
        <v>0</v>
      </c>
      <c r="K734" s="84" t="b">
        <v>0</v>
      </c>
      <c r="L734" s="84" t="b">
        <v>0</v>
      </c>
    </row>
    <row r="735" spans="1:12" ht="15">
      <c r="A735" s="84" t="s">
        <v>2205</v>
      </c>
      <c r="B735" s="84" t="s">
        <v>2202</v>
      </c>
      <c r="C735" s="84">
        <v>4</v>
      </c>
      <c r="D735" s="123">
        <v>0.012041199826559249</v>
      </c>
      <c r="E735" s="123">
        <v>1.2648178230095364</v>
      </c>
      <c r="F735" s="84" t="s">
        <v>2068</v>
      </c>
      <c r="G735" s="84" t="b">
        <v>0</v>
      </c>
      <c r="H735" s="84" t="b">
        <v>0</v>
      </c>
      <c r="I735" s="84" t="b">
        <v>0</v>
      </c>
      <c r="J735" s="84" t="b">
        <v>1</v>
      </c>
      <c r="K735" s="84" t="b">
        <v>0</v>
      </c>
      <c r="L735" s="84" t="b">
        <v>0</v>
      </c>
    </row>
    <row r="736" spans="1:12" ht="15">
      <c r="A736" s="84" t="s">
        <v>2202</v>
      </c>
      <c r="B736" s="84" t="s">
        <v>2206</v>
      </c>
      <c r="C736" s="84">
        <v>4</v>
      </c>
      <c r="D736" s="123">
        <v>0.012041199826559249</v>
      </c>
      <c r="E736" s="123">
        <v>1.2648178230095364</v>
      </c>
      <c r="F736" s="84" t="s">
        <v>2068</v>
      </c>
      <c r="G736" s="84" t="b">
        <v>1</v>
      </c>
      <c r="H736" s="84" t="b">
        <v>0</v>
      </c>
      <c r="I736" s="84" t="b">
        <v>0</v>
      </c>
      <c r="J736" s="84" t="b">
        <v>0</v>
      </c>
      <c r="K736" s="84" t="b">
        <v>0</v>
      </c>
      <c r="L736" s="84" t="b">
        <v>0</v>
      </c>
    </row>
    <row r="737" spans="1:12" ht="15">
      <c r="A737" s="84" t="s">
        <v>2206</v>
      </c>
      <c r="B737" s="84" t="s">
        <v>2207</v>
      </c>
      <c r="C737" s="84">
        <v>4</v>
      </c>
      <c r="D737" s="123">
        <v>0.012041199826559249</v>
      </c>
      <c r="E737" s="123">
        <v>1.3617278360175928</v>
      </c>
      <c r="F737" s="84" t="s">
        <v>2068</v>
      </c>
      <c r="G737" s="84" t="b">
        <v>0</v>
      </c>
      <c r="H737" s="84" t="b">
        <v>0</v>
      </c>
      <c r="I737" s="84" t="b">
        <v>0</v>
      </c>
      <c r="J737" s="84" t="b">
        <v>0</v>
      </c>
      <c r="K737" s="84" t="b">
        <v>0</v>
      </c>
      <c r="L737" s="84" t="b">
        <v>0</v>
      </c>
    </row>
    <row r="738" spans="1:12" ht="15">
      <c r="A738" s="84" t="s">
        <v>2207</v>
      </c>
      <c r="B738" s="84" t="s">
        <v>2208</v>
      </c>
      <c r="C738" s="84">
        <v>4</v>
      </c>
      <c r="D738" s="123">
        <v>0.012041199826559249</v>
      </c>
      <c r="E738" s="123">
        <v>1.3617278360175928</v>
      </c>
      <c r="F738" s="84" t="s">
        <v>2068</v>
      </c>
      <c r="G738" s="84" t="b">
        <v>0</v>
      </c>
      <c r="H738" s="84" t="b">
        <v>0</v>
      </c>
      <c r="I738" s="84" t="b">
        <v>0</v>
      </c>
      <c r="J738" s="84" t="b">
        <v>0</v>
      </c>
      <c r="K738" s="84" t="b">
        <v>0</v>
      </c>
      <c r="L738" s="84" t="b">
        <v>0</v>
      </c>
    </row>
    <row r="739" spans="1:12" ht="15">
      <c r="A739" s="84" t="s">
        <v>2208</v>
      </c>
      <c r="B739" s="84" t="s">
        <v>2209</v>
      </c>
      <c r="C739" s="84">
        <v>4</v>
      </c>
      <c r="D739" s="123">
        <v>0.012041199826559249</v>
      </c>
      <c r="E739" s="123">
        <v>1.3617278360175928</v>
      </c>
      <c r="F739" s="84" t="s">
        <v>2068</v>
      </c>
      <c r="G739" s="84" t="b">
        <v>0</v>
      </c>
      <c r="H739" s="84" t="b">
        <v>0</v>
      </c>
      <c r="I739" s="84" t="b">
        <v>0</v>
      </c>
      <c r="J739" s="84" t="b">
        <v>0</v>
      </c>
      <c r="K739" s="84" t="b">
        <v>0</v>
      </c>
      <c r="L739" s="84" t="b">
        <v>0</v>
      </c>
    </row>
    <row r="740" spans="1:12" ht="15">
      <c r="A740" s="84" t="s">
        <v>2209</v>
      </c>
      <c r="B740" s="84" t="s">
        <v>2172</v>
      </c>
      <c r="C740" s="84">
        <v>4</v>
      </c>
      <c r="D740" s="123">
        <v>0.012041199826559249</v>
      </c>
      <c r="E740" s="123">
        <v>1.1856365769619117</v>
      </c>
      <c r="F740" s="84" t="s">
        <v>2068</v>
      </c>
      <c r="G740" s="84" t="b">
        <v>0</v>
      </c>
      <c r="H740" s="84" t="b">
        <v>0</v>
      </c>
      <c r="I740" s="84" t="b">
        <v>0</v>
      </c>
      <c r="J740" s="84" t="b">
        <v>0</v>
      </c>
      <c r="K740" s="84" t="b">
        <v>0</v>
      </c>
      <c r="L740" s="84" t="b">
        <v>0</v>
      </c>
    </row>
    <row r="741" spans="1:12" ht="15">
      <c r="A741" s="84" t="s">
        <v>2172</v>
      </c>
      <c r="B741" s="84" t="s">
        <v>2521</v>
      </c>
      <c r="C741" s="84">
        <v>4</v>
      </c>
      <c r="D741" s="123">
        <v>0.012041199826559249</v>
      </c>
      <c r="E741" s="123">
        <v>1.1856365769619117</v>
      </c>
      <c r="F741" s="84" t="s">
        <v>2068</v>
      </c>
      <c r="G741" s="84" t="b">
        <v>0</v>
      </c>
      <c r="H741" s="84" t="b">
        <v>0</v>
      </c>
      <c r="I741" s="84" t="b">
        <v>0</v>
      </c>
      <c r="J741" s="84" t="b">
        <v>0</v>
      </c>
      <c r="K741" s="84" t="b">
        <v>0</v>
      </c>
      <c r="L741" s="84" t="b">
        <v>0</v>
      </c>
    </row>
    <row r="742" spans="1:12" ht="15">
      <c r="A742" s="84" t="s">
        <v>2521</v>
      </c>
      <c r="B742" s="84" t="s">
        <v>339</v>
      </c>
      <c r="C742" s="84">
        <v>4</v>
      </c>
      <c r="D742" s="123">
        <v>0.012041199826559249</v>
      </c>
      <c r="E742" s="123">
        <v>1.3617278360175928</v>
      </c>
      <c r="F742" s="84" t="s">
        <v>2068</v>
      </c>
      <c r="G742" s="84" t="b">
        <v>0</v>
      </c>
      <c r="H742" s="84" t="b">
        <v>0</v>
      </c>
      <c r="I742" s="84" t="b">
        <v>0</v>
      </c>
      <c r="J742" s="84" t="b">
        <v>0</v>
      </c>
      <c r="K742" s="84" t="b">
        <v>0</v>
      </c>
      <c r="L742" s="84" t="b">
        <v>0</v>
      </c>
    </row>
    <row r="743" spans="1:12" ht="15">
      <c r="A743" s="84" t="s">
        <v>2185</v>
      </c>
      <c r="B743" s="84" t="s">
        <v>2189</v>
      </c>
      <c r="C743" s="84">
        <v>2</v>
      </c>
      <c r="D743" s="123">
        <v>0.012041199826559249</v>
      </c>
      <c r="E743" s="123">
        <v>1.662757831681574</v>
      </c>
      <c r="F743" s="84" t="s">
        <v>2068</v>
      </c>
      <c r="G743" s="84" t="b">
        <v>0</v>
      </c>
      <c r="H743" s="84" t="b">
        <v>0</v>
      </c>
      <c r="I743" s="84" t="b">
        <v>0</v>
      </c>
      <c r="J743" s="84" t="b">
        <v>0</v>
      </c>
      <c r="K743" s="84" t="b">
        <v>0</v>
      </c>
      <c r="L743" s="84" t="b">
        <v>0</v>
      </c>
    </row>
    <row r="744" spans="1:12" ht="15">
      <c r="A744" s="84" t="s">
        <v>264</v>
      </c>
      <c r="B744" s="84" t="s">
        <v>2214</v>
      </c>
      <c r="C744" s="84">
        <v>2</v>
      </c>
      <c r="D744" s="123">
        <v>0</v>
      </c>
      <c r="E744" s="123">
        <v>1.0142404391146103</v>
      </c>
      <c r="F744" s="84" t="s">
        <v>2072</v>
      </c>
      <c r="G744" s="84" t="b">
        <v>0</v>
      </c>
      <c r="H744" s="84" t="b">
        <v>0</v>
      </c>
      <c r="I744" s="84" t="b">
        <v>0</v>
      </c>
      <c r="J744" s="84" t="b">
        <v>0</v>
      </c>
      <c r="K744" s="84" t="b">
        <v>0</v>
      </c>
      <c r="L744" s="84" t="b">
        <v>0</v>
      </c>
    </row>
    <row r="745" spans="1:12" ht="15">
      <c r="A745" s="84" t="s">
        <v>2214</v>
      </c>
      <c r="B745" s="84" t="s">
        <v>2215</v>
      </c>
      <c r="C745" s="84">
        <v>2</v>
      </c>
      <c r="D745" s="123">
        <v>0</v>
      </c>
      <c r="E745" s="123">
        <v>1.1903316981702916</v>
      </c>
      <c r="F745" s="84" t="s">
        <v>2072</v>
      </c>
      <c r="G745" s="84" t="b">
        <v>0</v>
      </c>
      <c r="H745" s="84" t="b">
        <v>0</v>
      </c>
      <c r="I745" s="84" t="b">
        <v>0</v>
      </c>
      <c r="J745" s="84" t="b">
        <v>0</v>
      </c>
      <c r="K745" s="84" t="b">
        <v>0</v>
      </c>
      <c r="L745" s="84" t="b">
        <v>0</v>
      </c>
    </row>
    <row r="746" spans="1:12" ht="15">
      <c r="A746" s="84" t="s">
        <v>2215</v>
      </c>
      <c r="B746" s="84" t="s">
        <v>2216</v>
      </c>
      <c r="C746" s="84">
        <v>2</v>
      </c>
      <c r="D746" s="123">
        <v>0</v>
      </c>
      <c r="E746" s="123">
        <v>1.1903316981702916</v>
      </c>
      <c r="F746" s="84" t="s">
        <v>2072</v>
      </c>
      <c r="G746" s="84" t="b">
        <v>0</v>
      </c>
      <c r="H746" s="84" t="b">
        <v>0</v>
      </c>
      <c r="I746" s="84" t="b">
        <v>0</v>
      </c>
      <c r="J746" s="84" t="b">
        <v>0</v>
      </c>
      <c r="K746" s="84" t="b">
        <v>0</v>
      </c>
      <c r="L746" s="84" t="b">
        <v>0</v>
      </c>
    </row>
    <row r="747" spans="1:12" ht="15">
      <c r="A747" s="84" t="s">
        <v>2216</v>
      </c>
      <c r="B747" s="84" t="s">
        <v>2146</v>
      </c>
      <c r="C747" s="84">
        <v>2</v>
      </c>
      <c r="D747" s="123">
        <v>0</v>
      </c>
      <c r="E747" s="123">
        <v>1.1903316981702916</v>
      </c>
      <c r="F747" s="84" t="s">
        <v>2072</v>
      </c>
      <c r="G747" s="84" t="b">
        <v>0</v>
      </c>
      <c r="H747" s="84" t="b">
        <v>0</v>
      </c>
      <c r="I747" s="84" t="b">
        <v>0</v>
      </c>
      <c r="J747" s="84" t="b">
        <v>1</v>
      </c>
      <c r="K747" s="84" t="b">
        <v>0</v>
      </c>
      <c r="L747" s="84" t="b">
        <v>0</v>
      </c>
    </row>
    <row r="748" spans="1:12" ht="15">
      <c r="A748" s="84" t="s">
        <v>2146</v>
      </c>
      <c r="B748" s="84" t="s">
        <v>2204</v>
      </c>
      <c r="C748" s="84">
        <v>2</v>
      </c>
      <c r="D748" s="123">
        <v>0</v>
      </c>
      <c r="E748" s="123">
        <v>1.1903316981702916</v>
      </c>
      <c r="F748" s="84" t="s">
        <v>2072</v>
      </c>
      <c r="G748" s="84" t="b">
        <v>1</v>
      </c>
      <c r="H748" s="84" t="b">
        <v>0</v>
      </c>
      <c r="I748" s="84" t="b">
        <v>0</v>
      </c>
      <c r="J748" s="84" t="b">
        <v>0</v>
      </c>
      <c r="K748" s="84" t="b">
        <v>0</v>
      </c>
      <c r="L748" s="84" t="b">
        <v>0</v>
      </c>
    </row>
    <row r="749" spans="1:12" ht="15">
      <c r="A749" s="84" t="s">
        <v>2204</v>
      </c>
      <c r="B749" s="84" t="s">
        <v>2217</v>
      </c>
      <c r="C749" s="84">
        <v>2</v>
      </c>
      <c r="D749" s="123">
        <v>0</v>
      </c>
      <c r="E749" s="123">
        <v>1.1903316981702916</v>
      </c>
      <c r="F749" s="84" t="s">
        <v>2072</v>
      </c>
      <c r="G749" s="84" t="b">
        <v>0</v>
      </c>
      <c r="H749" s="84" t="b">
        <v>0</v>
      </c>
      <c r="I749" s="84" t="b">
        <v>0</v>
      </c>
      <c r="J749" s="84" t="b">
        <v>0</v>
      </c>
      <c r="K749" s="84" t="b">
        <v>0</v>
      </c>
      <c r="L749" s="84" t="b">
        <v>0</v>
      </c>
    </row>
    <row r="750" spans="1:12" ht="15">
      <c r="A750" s="84" t="s">
        <v>2217</v>
      </c>
      <c r="B750" s="84" t="s">
        <v>2218</v>
      </c>
      <c r="C750" s="84">
        <v>2</v>
      </c>
      <c r="D750" s="123">
        <v>0</v>
      </c>
      <c r="E750" s="123">
        <v>1.1903316981702916</v>
      </c>
      <c r="F750" s="84" t="s">
        <v>2072</v>
      </c>
      <c r="G750" s="84" t="b">
        <v>0</v>
      </c>
      <c r="H750" s="84" t="b">
        <v>0</v>
      </c>
      <c r="I750" s="84" t="b">
        <v>0</v>
      </c>
      <c r="J750" s="84" t="b">
        <v>0</v>
      </c>
      <c r="K750" s="84" t="b">
        <v>0</v>
      </c>
      <c r="L750" s="84" t="b">
        <v>0</v>
      </c>
    </row>
    <row r="751" spans="1:12" ht="15">
      <c r="A751" s="84" t="s">
        <v>2218</v>
      </c>
      <c r="B751" s="84" t="s">
        <v>2172</v>
      </c>
      <c r="C751" s="84">
        <v>2</v>
      </c>
      <c r="D751" s="123">
        <v>0</v>
      </c>
      <c r="E751" s="123">
        <v>1.1903316981702916</v>
      </c>
      <c r="F751" s="84" t="s">
        <v>2072</v>
      </c>
      <c r="G751" s="84" t="b">
        <v>0</v>
      </c>
      <c r="H751" s="84" t="b">
        <v>0</v>
      </c>
      <c r="I751" s="84" t="b">
        <v>0</v>
      </c>
      <c r="J751" s="84" t="b">
        <v>0</v>
      </c>
      <c r="K751" s="84" t="b">
        <v>0</v>
      </c>
      <c r="L751" s="84" t="b">
        <v>0</v>
      </c>
    </row>
    <row r="752" spans="1:12" ht="15">
      <c r="A752" s="84" t="s">
        <v>2172</v>
      </c>
      <c r="B752" s="84" t="s">
        <v>2219</v>
      </c>
      <c r="C752" s="84">
        <v>2</v>
      </c>
      <c r="D752" s="123">
        <v>0</v>
      </c>
      <c r="E752" s="123">
        <v>1.1903316981702916</v>
      </c>
      <c r="F752" s="84" t="s">
        <v>2072</v>
      </c>
      <c r="G752" s="84" t="b">
        <v>0</v>
      </c>
      <c r="H752" s="84" t="b">
        <v>0</v>
      </c>
      <c r="I752" s="84" t="b">
        <v>0</v>
      </c>
      <c r="J752" s="84" t="b">
        <v>0</v>
      </c>
      <c r="K752" s="84" t="b">
        <v>0</v>
      </c>
      <c r="L752" s="84" t="b">
        <v>0</v>
      </c>
    </row>
    <row r="753" spans="1:12" ht="15">
      <c r="A753" s="84" t="s">
        <v>2219</v>
      </c>
      <c r="B753" s="84" t="s">
        <v>2188</v>
      </c>
      <c r="C753" s="84">
        <v>2</v>
      </c>
      <c r="D753" s="123">
        <v>0</v>
      </c>
      <c r="E753" s="123">
        <v>1.1903316981702916</v>
      </c>
      <c r="F753" s="84" t="s">
        <v>2072</v>
      </c>
      <c r="G753" s="84" t="b">
        <v>0</v>
      </c>
      <c r="H753" s="84" t="b">
        <v>0</v>
      </c>
      <c r="I753" s="84" t="b">
        <v>0</v>
      </c>
      <c r="J753" s="84" t="b">
        <v>0</v>
      </c>
      <c r="K753" s="84" t="b">
        <v>0</v>
      </c>
      <c r="L753" s="84" t="b">
        <v>0</v>
      </c>
    </row>
    <row r="754" spans="1:12" ht="15">
      <c r="A754" s="84" t="s">
        <v>2188</v>
      </c>
      <c r="B754" s="84" t="s">
        <v>2192</v>
      </c>
      <c r="C754" s="84">
        <v>2</v>
      </c>
      <c r="D754" s="123">
        <v>0</v>
      </c>
      <c r="E754" s="123">
        <v>1.1903316981702916</v>
      </c>
      <c r="F754" s="84" t="s">
        <v>2072</v>
      </c>
      <c r="G754" s="84" t="b">
        <v>0</v>
      </c>
      <c r="H754" s="84" t="b">
        <v>0</v>
      </c>
      <c r="I754" s="84" t="b">
        <v>0</v>
      </c>
      <c r="J754" s="84" t="b">
        <v>0</v>
      </c>
      <c r="K754" s="84" t="b">
        <v>0</v>
      </c>
      <c r="L754" s="84" t="b">
        <v>0</v>
      </c>
    </row>
    <row r="755" spans="1:12" ht="15">
      <c r="A755" s="84" t="s">
        <v>2192</v>
      </c>
      <c r="B755" s="84" t="s">
        <v>2678</v>
      </c>
      <c r="C755" s="84">
        <v>2</v>
      </c>
      <c r="D755" s="123">
        <v>0</v>
      </c>
      <c r="E755" s="123">
        <v>1.1903316981702916</v>
      </c>
      <c r="F755" s="84" t="s">
        <v>2072</v>
      </c>
      <c r="G755" s="84" t="b">
        <v>0</v>
      </c>
      <c r="H755" s="84" t="b">
        <v>0</v>
      </c>
      <c r="I755" s="84" t="b">
        <v>0</v>
      </c>
      <c r="J755" s="84" t="b">
        <v>0</v>
      </c>
      <c r="K755" s="84" t="b">
        <v>0</v>
      </c>
      <c r="L75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2757</v>
      </c>
      <c r="B1" s="13" t="s">
        <v>34</v>
      </c>
    </row>
    <row r="2" spans="1:2" ht="15">
      <c r="A2" s="115" t="s">
        <v>312</v>
      </c>
      <c r="B2" s="78">
        <v>8188.015007</v>
      </c>
    </row>
    <row r="3" spans="1:2" ht="15">
      <c r="A3" s="115" t="s">
        <v>336</v>
      </c>
      <c r="B3" s="78">
        <v>6499.359307</v>
      </c>
    </row>
    <row r="4" spans="1:2" ht="15">
      <c r="A4" s="115" t="s">
        <v>333</v>
      </c>
      <c r="B4" s="78">
        <v>3423.927273</v>
      </c>
    </row>
    <row r="5" spans="1:2" ht="15">
      <c r="A5" s="115" t="s">
        <v>311</v>
      </c>
      <c r="B5" s="78">
        <v>1590.661905</v>
      </c>
    </row>
    <row r="6" spans="1:2" ht="15">
      <c r="A6" s="115" t="s">
        <v>335</v>
      </c>
      <c r="B6" s="78">
        <v>481.833333</v>
      </c>
    </row>
    <row r="7" spans="1:2" ht="15">
      <c r="A7" s="115" t="s">
        <v>257</v>
      </c>
      <c r="B7" s="78">
        <v>247.190476</v>
      </c>
    </row>
    <row r="8" spans="1:2" ht="15">
      <c r="A8" s="115" t="s">
        <v>314</v>
      </c>
      <c r="B8" s="78">
        <v>242.614719</v>
      </c>
    </row>
    <row r="9" spans="1:2" ht="15">
      <c r="A9" s="115" t="s">
        <v>309</v>
      </c>
      <c r="B9" s="78">
        <v>240</v>
      </c>
    </row>
    <row r="10" spans="1:2" ht="15">
      <c r="A10" s="115" t="s">
        <v>225</v>
      </c>
      <c r="B10" s="78">
        <v>240</v>
      </c>
    </row>
    <row r="11" spans="1:2" ht="15">
      <c r="A11" s="115" t="s">
        <v>341</v>
      </c>
      <c r="B11" s="78">
        <v>240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2775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1148</v>
      </c>
      <c r="AF2" s="13" t="s">
        <v>1149</v>
      </c>
      <c r="AG2" s="13" t="s">
        <v>1150</v>
      </c>
      <c r="AH2" s="13" t="s">
        <v>1151</v>
      </c>
      <c r="AI2" s="13" t="s">
        <v>1152</v>
      </c>
      <c r="AJ2" s="13" t="s">
        <v>1153</v>
      </c>
      <c r="AK2" s="13" t="s">
        <v>1154</v>
      </c>
      <c r="AL2" s="13" t="s">
        <v>1155</v>
      </c>
      <c r="AM2" s="13" t="s">
        <v>1156</v>
      </c>
      <c r="AN2" s="13" t="s">
        <v>1157</v>
      </c>
      <c r="AO2" s="13" t="s">
        <v>1158</v>
      </c>
      <c r="AP2" s="13" t="s">
        <v>1159</v>
      </c>
      <c r="AQ2" s="13" t="s">
        <v>1160</v>
      </c>
      <c r="AR2" s="13" t="s">
        <v>1161</v>
      </c>
      <c r="AS2" s="13" t="s">
        <v>1162</v>
      </c>
      <c r="AT2" s="13" t="s">
        <v>192</v>
      </c>
      <c r="AU2" s="13" t="s">
        <v>1163</v>
      </c>
      <c r="AV2" s="13" t="s">
        <v>1164</v>
      </c>
      <c r="AW2" s="13" t="s">
        <v>1165</v>
      </c>
      <c r="AX2" s="13" t="s">
        <v>1166</v>
      </c>
      <c r="AY2" s="13" t="s">
        <v>1167</v>
      </c>
      <c r="AZ2" s="13" t="s">
        <v>1168</v>
      </c>
      <c r="BA2" s="13" t="s">
        <v>2086</v>
      </c>
      <c r="BB2" s="120" t="s">
        <v>2354</v>
      </c>
      <c r="BC2" s="120" t="s">
        <v>2362</v>
      </c>
      <c r="BD2" s="120" t="s">
        <v>2364</v>
      </c>
      <c r="BE2" s="120" t="s">
        <v>2369</v>
      </c>
      <c r="BF2" s="120" t="s">
        <v>2372</v>
      </c>
      <c r="BG2" s="120" t="s">
        <v>2377</v>
      </c>
      <c r="BH2" s="120" t="s">
        <v>2380</v>
      </c>
      <c r="BI2" s="120" t="s">
        <v>2441</v>
      </c>
      <c r="BJ2" s="120" t="s">
        <v>2457</v>
      </c>
      <c r="BK2" s="120" t="s">
        <v>2511</v>
      </c>
      <c r="BL2" s="120" t="s">
        <v>2745</v>
      </c>
      <c r="BM2" s="120" t="s">
        <v>2746</v>
      </c>
      <c r="BN2" s="120" t="s">
        <v>2747</v>
      </c>
      <c r="BO2" s="120" t="s">
        <v>2748</v>
      </c>
      <c r="BP2" s="120" t="s">
        <v>2749</v>
      </c>
      <c r="BQ2" s="120" t="s">
        <v>2750</v>
      </c>
      <c r="BR2" s="120" t="s">
        <v>2751</v>
      </c>
      <c r="BS2" s="120" t="s">
        <v>2752</v>
      </c>
      <c r="BT2" s="120" t="s">
        <v>2754</v>
      </c>
      <c r="BU2" s="3"/>
      <c r="BV2" s="3"/>
    </row>
    <row r="3" spans="1:74" ht="41.45" customHeight="1">
      <c r="A3" s="64" t="s">
        <v>212</v>
      </c>
      <c r="C3" s="65"/>
      <c r="D3" s="65" t="s">
        <v>64</v>
      </c>
      <c r="E3" s="66">
        <v>162.07528086325158</v>
      </c>
      <c r="F3" s="68">
        <v>99.99995807462454</v>
      </c>
      <c r="G3" s="100" t="s">
        <v>534</v>
      </c>
      <c r="H3" s="65"/>
      <c r="I3" s="69" t="s">
        <v>212</v>
      </c>
      <c r="J3" s="70"/>
      <c r="K3" s="70"/>
      <c r="L3" s="69" t="s">
        <v>1887</v>
      </c>
      <c r="M3" s="73">
        <v>1.0139723301290655</v>
      </c>
      <c r="N3" s="74">
        <v>8279.1142578125</v>
      </c>
      <c r="O3" s="74">
        <v>9464.9794921875</v>
      </c>
      <c r="P3" s="75"/>
      <c r="Q3" s="76"/>
      <c r="R3" s="76"/>
      <c r="S3" s="48"/>
      <c r="T3" s="48">
        <v>0</v>
      </c>
      <c r="U3" s="48">
        <v>1</v>
      </c>
      <c r="V3" s="49">
        <v>0</v>
      </c>
      <c r="W3" s="49">
        <v>0.002882</v>
      </c>
      <c r="X3" s="49">
        <v>0.002007</v>
      </c>
      <c r="Y3" s="49">
        <v>0.359015</v>
      </c>
      <c r="Z3" s="49">
        <v>0</v>
      </c>
      <c r="AA3" s="49">
        <v>0</v>
      </c>
      <c r="AB3" s="71">
        <v>3</v>
      </c>
      <c r="AC3" s="71"/>
      <c r="AD3" s="72"/>
      <c r="AE3" s="78" t="s">
        <v>1169</v>
      </c>
      <c r="AF3" s="78">
        <v>345</v>
      </c>
      <c r="AG3" s="78">
        <v>51</v>
      </c>
      <c r="AH3" s="78">
        <v>2855</v>
      </c>
      <c r="AI3" s="78">
        <v>2210</v>
      </c>
      <c r="AJ3" s="78"/>
      <c r="AK3" s="78" t="s">
        <v>1303</v>
      </c>
      <c r="AL3" s="78" t="s">
        <v>1435</v>
      </c>
      <c r="AM3" s="82" t="s">
        <v>1505</v>
      </c>
      <c r="AN3" s="78"/>
      <c r="AO3" s="80">
        <v>42229.54900462963</v>
      </c>
      <c r="AP3" s="82" t="s">
        <v>1592</v>
      </c>
      <c r="AQ3" s="78" t="b">
        <v>1</v>
      </c>
      <c r="AR3" s="78" t="b">
        <v>0</v>
      </c>
      <c r="AS3" s="78" t="b">
        <v>0</v>
      </c>
      <c r="AT3" s="78" t="s">
        <v>1119</v>
      </c>
      <c r="AU3" s="78">
        <v>0</v>
      </c>
      <c r="AV3" s="82" t="s">
        <v>1716</v>
      </c>
      <c r="AW3" s="78" t="b">
        <v>0</v>
      </c>
      <c r="AX3" s="78" t="s">
        <v>1748</v>
      </c>
      <c r="AY3" s="82" t="s">
        <v>1749</v>
      </c>
      <c r="AZ3" s="78" t="s">
        <v>66</v>
      </c>
      <c r="BA3" s="78" t="str">
        <f>REPLACE(INDEX(GroupVertices[Group],MATCH(Vertices[[#This Row],[Vertex]],GroupVertices[Vertex],0)),1,1,"")</f>
        <v>3</v>
      </c>
      <c r="BB3" s="48" t="s">
        <v>476</v>
      </c>
      <c r="BC3" s="48" t="s">
        <v>476</v>
      </c>
      <c r="BD3" s="48" t="s">
        <v>498</v>
      </c>
      <c r="BE3" s="48" t="s">
        <v>498</v>
      </c>
      <c r="BF3" s="48" t="s">
        <v>508</v>
      </c>
      <c r="BG3" s="48" t="s">
        <v>508</v>
      </c>
      <c r="BH3" s="121" t="s">
        <v>2381</v>
      </c>
      <c r="BI3" s="121" t="s">
        <v>2381</v>
      </c>
      <c r="BJ3" s="121" t="s">
        <v>2458</v>
      </c>
      <c r="BK3" s="121" t="s">
        <v>2458</v>
      </c>
      <c r="BL3" s="121">
        <v>0</v>
      </c>
      <c r="BM3" s="124">
        <v>0</v>
      </c>
      <c r="BN3" s="121">
        <v>0</v>
      </c>
      <c r="BO3" s="124">
        <v>0</v>
      </c>
      <c r="BP3" s="121">
        <v>0</v>
      </c>
      <c r="BQ3" s="124">
        <v>0</v>
      </c>
      <c r="BR3" s="121">
        <v>17</v>
      </c>
      <c r="BS3" s="124">
        <v>100</v>
      </c>
      <c r="BT3" s="121">
        <v>17</v>
      </c>
      <c r="BU3" s="3"/>
      <c r="BV3" s="3"/>
    </row>
    <row r="4" spans="1:77" ht="41.45" customHeight="1">
      <c r="A4" s="64" t="s">
        <v>311</v>
      </c>
      <c r="C4" s="65"/>
      <c r="D4" s="65" t="s">
        <v>64</v>
      </c>
      <c r="E4" s="66">
        <v>656.3177656355136</v>
      </c>
      <c r="F4" s="68">
        <v>99.72470483165564</v>
      </c>
      <c r="G4" s="100" t="s">
        <v>627</v>
      </c>
      <c r="H4" s="65"/>
      <c r="I4" s="69" t="s">
        <v>311</v>
      </c>
      <c r="J4" s="70"/>
      <c r="K4" s="70"/>
      <c r="L4" s="69" t="s">
        <v>1888</v>
      </c>
      <c r="M4" s="73">
        <v>92.74670310356291</v>
      </c>
      <c r="N4" s="74">
        <v>7868.947265625</v>
      </c>
      <c r="O4" s="74">
        <v>7893.1875</v>
      </c>
      <c r="P4" s="75"/>
      <c r="Q4" s="76"/>
      <c r="R4" s="76"/>
      <c r="S4" s="86"/>
      <c r="T4" s="48">
        <v>21</v>
      </c>
      <c r="U4" s="48">
        <v>4</v>
      </c>
      <c r="V4" s="49">
        <v>1590.661905</v>
      </c>
      <c r="W4" s="49">
        <v>0.004405</v>
      </c>
      <c r="X4" s="49">
        <v>0.023768</v>
      </c>
      <c r="Y4" s="49">
        <v>5.655716</v>
      </c>
      <c r="Z4" s="49">
        <v>0.06277056277056277</v>
      </c>
      <c r="AA4" s="49">
        <v>0.045454545454545456</v>
      </c>
      <c r="AB4" s="71">
        <v>4</v>
      </c>
      <c r="AC4" s="71"/>
      <c r="AD4" s="72"/>
      <c r="AE4" s="78" t="s">
        <v>1170</v>
      </c>
      <c r="AF4" s="78">
        <v>7582</v>
      </c>
      <c r="AG4" s="78">
        <v>334882</v>
      </c>
      <c r="AH4" s="78">
        <v>126944</v>
      </c>
      <c r="AI4" s="78">
        <v>65630</v>
      </c>
      <c r="AJ4" s="78"/>
      <c r="AK4" s="78" t="s">
        <v>1304</v>
      </c>
      <c r="AL4" s="78" t="s">
        <v>1436</v>
      </c>
      <c r="AM4" s="82" t="s">
        <v>1506</v>
      </c>
      <c r="AN4" s="78"/>
      <c r="AO4" s="80">
        <v>39819.21834490741</v>
      </c>
      <c r="AP4" s="82" t="s">
        <v>1593</v>
      </c>
      <c r="AQ4" s="78" t="b">
        <v>0</v>
      </c>
      <c r="AR4" s="78" t="b">
        <v>0</v>
      </c>
      <c r="AS4" s="78" t="b">
        <v>1</v>
      </c>
      <c r="AT4" s="78" t="s">
        <v>1119</v>
      </c>
      <c r="AU4" s="78">
        <v>1011</v>
      </c>
      <c r="AV4" s="82" t="s">
        <v>1716</v>
      </c>
      <c r="AW4" s="78" t="b">
        <v>1</v>
      </c>
      <c r="AX4" s="78" t="s">
        <v>1748</v>
      </c>
      <c r="AY4" s="82" t="s">
        <v>1750</v>
      </c>
      <c r="AZ4" s="78" t="s">
        <v>66</v>
      </c>
      <c r="BA4" s="78" t="str">
        <f>REPLACE(INDEX(GroupVertices[Group],MATCH(Vertices[[#This Row],[Vertex]],GroupVertices[Vertex],0)),1,1,"")</f>
        <v>3</v>
      </c>
      <c r="BB4" s="48" t="s">
        <v>2355</v>
      </c>
      <c r="BC4" s="48" t="s">
        <v>2363</v>
      </c>
      <c r="BD4" s="48" t="s">
        <v>2365</v>
      </c>
      <c r="BE4" s="48" t="s">
        <v>2370</v>
      </c>
      <c r="BF4" s="48" t="s">
        <v>508</v>
      </c>
      <c r="BG4" s="48" t="s">
        <v>508</v>
      </c>
      <c r="BH4" s="121" t="s">
        <v>2382</v>
      </c>
      <c r="BI4" s="121" t="s">
        <v>2442</v>
      </c>
      <c r="BJ4" s="121" t="s">
        <v>2459</v>
      </c>
      <c r="BK4" s="121" t="s">
        <v>2512</v>
      </c>
      <c r="BL4" s="121">
        <v>9</v>
      </c>
      <c r="BM4" s="124">
        <v>3.501945525291829</v>
      </c>
      <c r="BN4" s="121">
        <v>3</v>
      </c>
      <c r="BO4" s="124">
        <v>1.1673151750972763</v>
      </c>
      <c r="BP4" s="121">
        <v>0</v>
      </c>
      <c r="BQ4" s="124">
        <v>0</v>
      </c>
      <c r="BR4" s="121">
        <v>245</v>
      </c>
      <c r="BS4" s="124">
        <v>95.3307392996109</v>
      </c>
      <c r="BT4" s="121">
        <v>257</v>
      </c>
      <c r="BU4" s="2"/>
      <c r="BV4" s="3"/>
      <c r="BW4" s="3"/>
      <c r="BX4" s="3"/>
      <c r="BY4" s="3"/>
    </row>
    <row r="5" spans="1:77" ht="41.45" customHeight="1">
      <c r="A5" s="64" t="s">
        <v>213</v>
      </c>
      <c r="C5" s="65"/>
      <c r="D5" s="65" t="s">
        <v>64</v>
      </c>
      <c r="E5" s="66">
        <v>162.1461334404295</v>
      </c>
      <c r="F5" s="68">
        <v>99.99991861544763</v>
      </c>
      <c r="G5" s="100" t="s">
        <v>535</v>
      </c>
      <c r="H5" s="65"/>
      <c r="I5" s="69" t="s">
        <v>213</v>
      </c>
      <c r="J5" s="70"/>
      <c r="K5" s="70"/>
      <c r="L5" s="69" t="s">
        <v>1889</v>
      </c>
      <c r="M5" s="73">
        <v>1.027122758485833</v>
      </c>
      <c r="N5" s="74">
        <v>8480.8486328125</v>
      </c>
      <c r="O5" s="74">
        <v>8873.455078125</v>
      </c>
      <c r="P5" s="75"/>
      <c r="Q5" s="76"/>
      <c r="R5" s="76"/>
      <c r="S5" s="86"/>
      <c r="T5" s="48">
        <v>0</v>
      </c>
      <c r="U5" s="48">
        <v>1</v>
      </c>
      <c r="V5" s="49">
        <v>0</v>
      </c>
      <c r="W5" s="49">
        <v>0.002882</v>
      </c>
      <c r="X5" s="49">
        <v>0.002007</v>
      </c>
      <c r="Y5" s="49">
        <v>0.359015</v>
      </c>
      <c r="Z5" s="49">
        <v>0</v>
      </c>
      <c r="AA5" s="49">
        <v>0</v>
      </c>
      <c r="AB5" s="71">
        <v>5</v>
      </c>
      <c r="AC5" s="71"/>
      <c r="AD5" s="72"/>
      <c r="AE5" s="78" t="s">
        <v>1171</v>
      </c>
      <c r="AF5" s="78">
        <v>1496</v>
      </c>
      <c r="AG5" s="78">
        <v>99</v>
      </c>
      <c r="AH5" s="78">
        <v>2980</v>
      </c>
      <c r="AI5" s="78">
        <v>2187</v>
      </c>
      <c r="AJ5" s="78"/>
      <c r="AK5" s="78" t="s">
        <v>1305</v>
      </c>
      <c r="AL5" s="78" t="s">
        <v>1437</v>
      </c>
      <c r="AM5" s="78"/>
      <c r="AN5" s="78"/>
      <c r="AO5" s="80">
        <v>40017.20930555555</v>
      </c>
      <c r="AP5" s="82" t="s">
        <v>1594</v>
      </c>
      <c r="AQ5" s="78" t="b">
        <v>0</v>
      </c>
      <c r="AR5" s="78" t="b">
        <v>0</v>
      </c>
      <c r="AS5" s="78" t="b">
        <v>0</v>
      </c>
      <c r="AT5" s="78" t="s">
        <v>1119</v>
      </c>
      <c r="AU5" s="78">
        <v>0</v>
      </c>
      <c r="AV5" s="82" t="s">
        <v>1717</v>
      </c>
      <c r="AW5" s="78" t="b">
        <v>0</v>
      </c>
      <c r="AX5" s="78" t="s">
        <v>1748</v>
      </c>
      <c r="AY5" s="82" t="s">
        <v>1751</v>
      </c>
      <c r="AZ5" s="78" t="s">
        <v>66</v>
      </c>
      <c r="BA5" s="78" t="str">
        <f>REPLACE(INDEX(GroupVertices[Group],MATCH(Vertices[[#This Row],[Vertex]],GroupVertices[Vertex],0)),1,1,"")</f>
        <v>3</v>
      </c>
      <c r="BB5" s="48" t="s">
        <v>476</v>
      </c>
      <c r="BC5" s="48" t="s">
        <v>476</v>
      </c>
      <c r="BD5" s="48" t="s">
        <v>498</v>
      </c>
      <c r="BE5" s="48" t="s">
        <v>498</v>
      </c>
      <c r="BF5" s="48" t="s">
        <v>508</v>
      </c>
      <c r="BG5" s="48" t="s">
        <v>508</v>
      </c>
      <c r="BH5" s="121" t="s">
        <v>2381</v>
      </c>
      <c r="BI5" s="121" t="s">
        <v>2381</v>
      </c>
      <c r="BJ5" s="121" t="s">
        <v>2458</v>
      </c>
      <c r="BK5" s="121" t="s">
        <v>2458</v>
      </c>
      <c r="BL5" s="121">
        <v>0</v>
      </c>
      <c r="BM5" s="124">
        <v>0</v>
      </c>
      <c r="BN5" s="121">
        <v>0</v>
      </c>
      <c r="BO5" s="124">
        <v>0</v>
      </c>
      <c r="BP5" s="121">
        <v>0</v>
      </c>
      <c r="BQ5" s="124">
        <v>0</v>
      </c>
      <c r="BR5" s="121">
        <v>17</v>
      </c>
      <c r="BS5" s="124">
        <v>100</v>
      </c>
      <c r="BT5" s="121">
        <v>17</v>
      </c>
      <c r="BU5" s="2"/>
      <c r="BV5" s="3"/>
      <c r="BW5" s="3"/>
      <c r="BX5" s="3"/>
      <c r="BY5" s="3"/>
    </row>
    <row r="6" spans="1:77" ht="41.45" customHeight="1">
      <c r="A6" s="64" t="s">
        <v>214</v>
      </c>
      <c r="C6" s="65"/>
      <c r="D6" s="65" t="s">
        <v>64</v>
      </c>
      <c r="E6" s="66">
        <v>162.01918923965235</v>
      </c>
      <c r="F6" s="68">
        <v>99.9999893131396</v>
      </c>
      <c r="G6" s="100" t="s">
        <v>536</v>
      </c>
      <c r="H6" s="65"/>
      <c r="I6" s="69" t="s">
        <v>214</v>
      </c>
      <c r="J6" s="70"/>
      <c r="K6" s="70"/>
      <c r="L6" s="69" t="s">
        <v>1890</v>
      </c>
      <c r="M6" s="73">
        <v>1.0035615743466246</v>
      </c>
      <c r="N6" s="74">
        <v>8618.55859375</v>
      </c>
      <c r="O6" s="74">
        <v>6889.5576171875</v>
      </c>
      <c r="P6" s="75"/>
      <c r="Q6" s="76"/>
      <c r="R6" s="76"/>
      <c r="S6" s="86"/>
      <c r="T6" s="48">
        <v>0</v>
      </c>
      <c r="U6" s="48">
        <v>1</v>
      </c>
      <c r="V6" s="49">
        <v>0</v>
      </c>
      <c r="W6" s="49">
        <v>0.002882</v>
      </c>
      <c r="X6" s="49">
        <v>0.002007</v>
      </c>
      <c r="Y6" s="49">
        <v>0.359015</v>
      </c>
      <c r="Z6" s="49">
        <v>0</v>
      </c>
      <c r="AA6" s="49">
        <v>0</v>
      </c>
      <c r="AB6" s="71">
        <v>6</v>
      </c>
      <c r="AC6" s="71"/>
      <c r="AD6" s="72"/>
      <c r="AE6" s="78" t="s">
        <v>214</v>
      </c>
      <c r="AF6" s="78">
        <v>64</v>
      </c>
      <c r="AG6" s="78">
        <v>13</v>
      </c>
      <c r="AH6" s="78">
        <v>242</v>
      </c>
      <c r="AI6" s="78">
        <v>16</v>
      </c>
      <c r="AJ6" s="78"/>
      <c r="AK6" s="78" t="s">
        <v>1306</v>
      </c>
      <c r="AL6" s="78"/>
      <c r="AM6" s="82" t="s">
        <v>1507</v>
      </c>
      <c r="AN6" s="78"/>
      <c r="AO6" s="80">
        <v>43608.46267361111</v>
      </c>
      <c r="AP6" s="82" t="s">
        <v>1595</v>
      </c>
      <c r="AQ6" s="78" t="b">
        <v>1</v>
      </c>
      <c r="AR6" s="78" t="b">
        <v>0</v>
      </c>
      <c r="AS6" s="78" t="b">
        <v>0</v>
      </c>
      <c r="AT6" s="78" t="s">
        <v>1119</v>
      </c>
      <c r="AU6" s="78">
        <v>0</v>
      </c>
      <c r="AV6" s="78"/>
      <c r="AW6" s="78" t="b">
        <v>0</v>
      </c>
      <c r="AX6" s="78" t="s">
        <v>1748</v>
      </c>
      <c r="AY6" s="82" t="s">
        <v>1752</v>
      </c>
      <c r="AZ6" s="78" t="s">
        <v>66</v>
      </c>
      <c r="BA6" s="78" t="str">
        <f>REPLACE(INDEX(GroupVertices[Group],MATCH(Vertices[[#This Row],[Vertex]],GroupVertices[Vertex],0)),1,1,"")</f>
        <v>3</v>
      </c>
      <c r="BB6" s="48"/>
      <c r="BC6" s="48"/>
      <c r="BD6" s="48"/>
      <c r="BE6" s="48"/>
      <c r="BF6" s="48" t="s">
        <v>508</v>
      </c>
      <c r="BG6" s="48" t="s">
        <v>508</v>
      </c>
      <c r="BH6" s="121" t="s">
        <v>2383</v>
      </c>
      <c r="BI6" s="121" t="s">
        <v>2383</v>
      </c>
      <c r="BJ6" s="121" t="s">
        <v>2460</v>
      </c>
      <c r="BK6" s="121" t="s">
        <v>2460</v>
      </c>
      <c r="BL6" s="121">
        <v>1</v>
      </c>
      <c r="BM6" s="124">
        <v>4.545454545454546</v>
      </c>
      <c r="BN6" s="121">
        <v>0</v>
      </c>
      <c r="BO6" s="124">
        <v>0</v>
      </c>
      <c r="BP6" s="121">
        <v>0</v>
      </c>
      <c r="BQ6" s="124">
        <v>0</v>
      </c>
      <c r="BR6" s="121">
        <v>21</v>
      </c>
      <c r="BS6" s="124">
        <v>95.45454545454545</v>
      </c>
      <c r="BT6" s="121">
        <v>22</v>
      </c>
      <c r="BU6" s="2"/>
      <c r="BV6" s="3"/>
      <c r="BW6" s="3"/>
      <c r="BX6" s="3"/>
      <c r="BY6" s="3"/>
    </row>
    <row r="7" spans="1:77" ht="41.45" customHeight="1">
      <c r="A7" s="64" t="s">
        <v>215</v>
      </c>
      <c r="C7" s="65"/>
      <c r="D7" s="65" t="s">
        <v>64</v>
      </c>
      <c r="E7" s="66">
        <v>162.0457589560941</v>
      </c>
      <c r="F7" s="68">
        <v>99.99997451594825</v>
      </c>
      <c r="G7" s="100" t="s">
        <v>537</v>
      </c>
      <c r="H7" s="65"/>
      <c r="I7" s="69" t="s">
        <v>215</v>
      </c>
      <c r="J7" s="70"/>
      <c r="K7" s="70"/>
      <c r="L7" s="69" t="s">
        <v>1891</v>
      </c>
      <c r="M7" s="73">
        <v>1.0084929849804123</v>
      </c>
      <c r="N7" s="74">
        <v>7828.49755859375</v>
      </c>
      <c r="O7" s="74">
        <v>9646.09375</v>
      </c>
      <c r="P7" s="75"/>
      <c r="Q7" s="76"/>
      <c r="R7" s="76"/>
      <c r="S7" s="86"/>
      <c r="T7" s="48">
        <v>0</v>
      </c>
      <c r="U7" s="48">
        <v>2</v>
      </c>
      <c r="V7" s="49">
        <v>0</v>
      </c>
      <c r="W7" s="49">
        <v>0.003472</v>
      </c>
      <c r="X7" s="49">
        <v>0.00723</v>
      </c>
      <c r="Y7" s="49">
        <v>0.560692</v>
      </c>
      <c r="Z7" s="49">
        <v>0.5</v>
      </c>
      <c r="AA7" s="49">
        <v>0</v>
      </c>
      <c r="AB7" s="71">
        <v>7</v>
      </c>
      <c r="AC7" s="71"/>
      <c r="AD7" s="72"/>
      <c r="AE7" s="78" t="s">
        <v>1172</v>
      </c>
      <c r="AF7" s="78">
        <v>170</v>
      </c>
      <c r="AG7" s="78">
        <v>31</v>
      </c>
      <c r="AH7" s="78">
        <v>2348</v>
      </c>
      <c r="AI7" s="78">
        <v>723</v>
      </c>
      <c r="AJ7" s="78"/>
      <c r="AK7" s="78" t="s">
        <v>1307</v>
      </c>
      <c r="AL7" s="78" t="s">
        <v>1438</v>
      </c>
      <c r="AM7" s="78"/>
      <c r="AN7" s="78"/>
      <c r="AO7" s="80">
        <v>43478.08452546296</v>
      </c>
      <c r="AP7" s="82" t="s">
        <v>1596</v>
      </c>
      <c r="AQ7" s="78" t="b">
        <v>0</v>
      </c>
      <c r="AR7" s="78" t="b">
        <v>0</v>
      </c>
      <c r="AS7" s="78" t="b">
        <v>0</v>
      </c>
      <c r="AT7" s="78" t="s">
        <v>1119</v>
      </c>
      <c r="AU7" s="78">
        <v>0</v>
      </c>
      <c r="AV7" s="82" t="s">
        <v>1716</v>
      </c>
      <c r="AW7" s="78" t="b">
        <v>0</v>
      </c>
      <c r="AX7" s="78" t="s">
        <v>1748</v>
      </c>
      <c r="AY7" s="82" t="s">
        <v>1753</v>
      </c>
      <c r="AZ7" s="78" t="s">
        <v>66</v>
      </c>
      <c r="BA7" s="78" t="str">
        <f>REPLACE(INDEX(GroupVertices[Group],MATCH(Vertices[[#This Row],[Vertex]],GroupVertices[Vertex],0)),1,1,"")</f>
        <v>3</v>
      </c>
      <c r="BB7" s="48"/>
      <c r="BC7" s="48"/>
      <c r="BD7" s="48"/>
      <c r="BE7" s="48"/>
      <c r="BF7" s="48" t="s">
        <v>508</v>
      </c>
      <c r="BG7" s="48" t="s">
        <v>508</v>
      </c>
      <c r="BH7" s="121" t="s">
        <v>2384</v>
      </c>
      <c r="BI7" s="121" t="s">
        <v>2384</v>
      </c>
      <c r="BJ7" s="121" t="s">
        <v>2461</v>
      </c>
      <c r="BK7" s="121" t="s">
        <v>2461</v>
      </c>
      <c r="BL7" s="121">
        <v>0</v>
      </c>
      <c r="BM7" s="124">
        <v>0</v>
      </c>
      <c r="BN7" s="121">
        <v>0</v>
      </c>
      <c r="BO7" s="124">
        <v>0</v>
      </c>
      <c r="BP7" s="121">
        <v>0</v>
      </c>
      <c r="BQ7" s="124">
        <v>0</v>
      </c>
      <c r="BR7" s="121">
        <v>21</v>
      </c>
      <c r="BS7" s="124">
        <v>100</v>
      </c>
      <c r="BT7" s="121">
        <v>21</v>
      </c>
      <c r="BU7" s="2"/>
      <c r="BV7" s="3"/>
      <c r="BW7" s="3"/>
      <c r="BX7" s="3"/>
      <c r="BY7" s="3"/>
    </row>
    <row r="8" spans="1:77" ht="41.45" customHeight="1">
      <c r="A8" s="64" t="s">
        <v>336</v>
      </c>
      <c r="C8" s="65"/>
      <c r="D8" s="65" t="s">
        <v>64</v>
      </c>
      <c r="E8" s="66">
        <v>1000</v>
      </c>
      <c r="F8" s="68">
        <v>70</v>
      </c>
      <c r="G8" s="100" t="s">
        <v>1728</v>
      </c>
      <c r="H8" s="65"/>
      <c r="I8" s="69" t="s">
        <v>336</v>
      </c>
      <c r="J8" s="70"/>
      <c r="K8" s="70"/>
      <c r="L8" s="69" t="s">
        <v>1892</v>
      </c>
      <c r="M8" s="73">
        <v>9999</v>
      </c>
      <c r="N8" s="74">
        <v>1897.8992919921875</v>
      </c>
      <c r="O8" s="74">
        <v>5039.2919921875</v>
      </c>
      <c r="P8" s="75"/>
      <c r="Q8" s="76"/>
      <c r="R8" s="76"/>
      <c r="S8" s="86"/>
      <c r="T8" s="48">
        <v>65</v>
      </c>
      <c r="U8" s="48">
        <v>0</v>
      </c>
      <c r="V8" s="49">
        <v>6499.359307</v>
      </c>
      <c r="W8" s="49">
        <v>0.005495</v>
      </c>
      <c r="X8" s="49">
        <v>0.061834</v>
      </c>
      <c r="Y8" s="49">
        <v>15.422333</v>
      </c>
      <c r="Z8" s="49">
        <v>0.017548076923076923</v>
      </c>
      <c r="AA8" s="49">
        <v>0</v>
      </c>
      <c r="AB8" s="71">
        <v>8</v>
      </c>
      <c r="AC8" s="71"/>
      <c r="AD8" s="72"/>
      <c r="AE8" s="78" t="s">
        <v>1133</v>
      </c>
      <c r="AF8" s="78">
        <v>39</v>
      </c>
      <c r="AG8" s="78">
        <v>36493412</v>
      </c>
      <c r="AH8" s="78">
        <v>12466</v>
      </c>
      <c r="AI8" s="78">
        <v>220</v>
      </c>
      <c r="AJ8" s="78"/>
      <c r="AK8" s="78" t="s">
        <v>1308</v>
      </c>
      <c r="AL8" s="78"/>
      <c r="AM8" s="82" t="s">
        <v>1508</v>
      </c>
      <c r="AN8" s="78"/>
      <c r="AO8" s="80">
        <v>40409.841099537036</v>
      </c>
      <c r="AP8" s="82" t="s">
        <v>1597</v>
      </c>
      <c r="AQ8" s="78" t="b">
        <v>0</v>
      </c>
      <c r="AR8" s="78" t="b">
        <v>0</v>
      </c>
      <c r="AS8" s="78" t="b">
        <v>1</v>
      </c>
      <c r="AT8" s="78"/>
      <c r="AU8" s="78">
        <v>33345</v>
      </c>
      <c r="AV8" s="82" t="s">
        <v>1716</v>
      </c>
      <c r="AW8" s="78" t="b">
        <v>1</v>
      </c>
      <c r="AX8" s="78" t="s">
        <v>1748</v>
      </c>
      <c r="AY8" s="82" t="s">
        <v>1754</v>
      </c>
      <c r="AZ8" s="78" t="s">
        <v>65</v>
      </c>
      <c r="BA8" s="78" t="str">
        <f>REPLACE(INDEX(GroupVertices[Group],MATCH(Vertices[[#This Row],[Vertex]],GroupVertices[Vertex],0)),1,1,"")</f>
        <v>1</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162.4575895609409</v>
      </c>
      <c r="F9" s="68">
        <v>99.99974515948249</v>
      </c>
      <c r="G9" s="100" t="s">
        <v>538</v>
      </c>
      <c r="H9" s="65"/>
      <c r="I9" s="69" t="s">
        <v>216</v>
      </c>
      <c r="J9" s="70"/>
      <c r="K9" s="70"/>
      <c r="L9" s="69" t="s">
        <v>1893</v>
      </c>
      <c r="M9" s="73">
        <v>1.0849298498041235</v>
      </c>
      <c r="N9" s="74">
        <v>7224.7841796875</v>
      </c>
      <c r="O9" s="74">
        <v>6488.80712890625</v>
      </c>
      <c r="P9" s="75"/>
      <c r="Q9" s="76"/>
      <c r="R9" s="76"/>
      <c r="S9" s="86"/>
      <c r="T9" s="48">
        <v>0</v>
      </c>
      <c r="U9" s="48">
        <v>2</v>
      </c>
      <c r="V9" s="49">
        <v>0</v>
      </c>
      <c r="W9" s="49">
        <v>0.003472</v>
      </c>
      <c r="X9" s="49">
        <v>0.00723</v>
      </c>
      <c r="Y9" s="49">
        <v>0.560692</v>
      </c>
      <c r="Z9" s="49">
        <v>0.5</v>
      </c>
      <c r="AA9" s="49">
        <v>0</v>
      </c>
      <c r="AB9" s="71">
        <v>9</v>
      </c>
      <c r="AC9" s="71"/>
      <c r="AD9" s="72"/>
      <c r="AE9" s="78" t="s">
        <v>1173</v>
      </c>
      <c r="AF9" s="78">
        <v>501</v>
      </c>
      <c r="AG9" s="78">
        <v>310</v>
      </c>
      <c r="AH9" s="78">
        <v>33016</v>
      </c>
      <c r="AI9" s="78">
        <v>31394</v>
      </c>
      <c r="AJ9" s="78"/>
      <c r="AK9" s="78" t="s">
        <v>1309</v>
      </c>
      <c r="AL9" s="78" t="s">
        <v>1439</v>
      </c>
      <c r="AM9" s="78"/>
      <c r="AN9" s="78"/>
      <c r="AO9" s="80">
        <v>39681.713483796295</v>
      </c>
      <c r="AP9" s="82" t="s">
        <v>1598</v>
      </c>
      <c r="AQ9" s="78" t="b">
        <v>0</v>
      </c>
      <c r="AR9" s="78" t="b">
        <v>0</v>
      </c>
      <c r="AS9" s="78" t="b">
        <v>1</v>
      </c>
      <c r="AT9" s="78" t="s">
        <v>1119</v>
      </c>
      <c r="AU9" s="78">
        <v>14</v>
      </c>
      <c r="AV9" s="82" t="s">
        <v>1718</v>
      </c>
      <c r="AW9" s="78" t="b">
        <v>0</v>
      </c>
      <c r="AX9" s="78" t="s">
        <v>1748</v>
      </c>
      <c r="AY9" s="82" t="s">
        <v>1755</v>
      </c>
      <c r="AZ9" s="78" t="s">
        <v>66</v>
      </c>
      <c r="BA9" s="78" t="str">
        <f>REPLACE(INDEX(GroupVertices[Group],MATCH(Vertices[[#This Row],[Vertex]],GroupVertices[Vertex],0)),1,1,"")</f>
        <v>3</v>
      </c>
      <c r="BB9" s="48"/>
      <c r="BC9" s="48"/>
      <c r="BD9" s="48"/>
      <c r="BE9" s="48"/>
      <c r="BF9" s="48"/>
      <c r="BG9" s="48"/>
      <c r="BH9" s="121" t="s">
        <v>2385</v>
      </c>
      <c r="BI9" s="121" t="s">
        <v>2385</v>
      </c>
      <c r="BJ9" s="121" t="s">
        <v>2462</v>
      </c>
      <c r="BK9" s="121" t="s">
        <v>2462</v>
      </c>
      <c r="BL9" s="121">
        <v>0</v>
      </c>
      <c r="BM9" s="124">
        <v>0</v>
      </c>
      <c r="BN9" s="121">
        <v>1</v>
      </c>
      <c r="BO9" s="124">
        <v>3.7037037037037037</v>
      </c>
      <c r="BP9" s="121">
        <v>0</v>
      </c>
      <c r="BQ9" s="124">
        <v>0</v>
      </c>
      <c r="BR9" s="121">
        <v>26</v>
      </c>
      <c r="BS9" s="124">
        <v>96.29629629629629</v>
      </c>
      <c r="BT9" s="121">
        <v>27</v>
      </c>
      <c r="BU9" s="2"/>
      <c r="BV9" s="3"/>
      <c r="BW9" s="3"/>
      <c r="BX9" s="3"/>
      <c r="BY9" s="3"/>
    </row>
    <row r="10" spans="1:77" ht="41.45" customHeight="1">
      <c r="A10" s="64" t="s">
        <v>217</v>
      </c>
      <c r="C10" s="65"/>
      <c r="D10" s="65" t="s">
        <v>64</v>
      </c>
      <c r="E10" s="66">
        <v>173.77628876511764</v>
      </c>
      <c r="F10" s="68">
        <v>99.9934415559718</v>
      </c>
      <c r="G10" s="100" t="s">
        <v>539</v>
      </c>
      <c r="H10" s="65"/>
      <c r="I10" s="69" t="s">
        <v>217</v>
      </c>
      <c r="J10" s="70"/>
      <c r="K10" s="70"/>
      <c r="L10" s="69" t="s">
        <v>1894</v>
      </c>
      <c r="M10" s="73">
        <v>3.1857107797977346</v>
      </c>
      <c r="N10" s="74">
        <v>8296.4345703125</v>
      </c>
      <c r="O10" s="74">
        <v>6265.69775390625</v>
      </c>
      <c r="P10" s="75"/>
      <c r="Q10" s="76"/>
      <c r="R10" s="76"/>
      <c r="S10" s="86"/>
      <c r="T10" s="48">
        <v>0</v>
      </c>
      <c r="U10" s="48">
        <v>2</v>
      </c>
      <c r="V10" s="49">
        <v>0</v>
      </c>
      <c r="W10" s="49">
        <v>0.003472</v>
      </c>
      <c r="X10" s="49">
        <v>0.00723</v>
      </c>
      <c r="Y10" s="49">
        <v>0.560692</v>
      </c>
      <c r="Z10" s="49">
        <v>0.5</v>
      </c>
      <c r="AA10" s="49">
        <v>0</v>
      </c>
      <c r="AB10" s="71">
        <v>10</v>
      </c>
      <c r="AC10" s="71"/>
      <c r="AD10" s="72"/>
      <c r="AE10" s="78" t="s">
        <v>1174</v>
      </c>
      <c r="AF10" s="78">
        <v>2023</v>
      </c>
      <c r="AG10" s="78">
        <v>7978</v>
      </c>
      <c r="AH10" s="78">
        <v>13477</v>
      </c>
      <c r="AI10" s="78">
        <v>24206</v>
      </c>
      <c r="AJ10" s="78"/>
      <c r="AK10" s="78" t="s">
        <v>1310</v>
      </c>
      <c r="AL10" s="78" t="s">
        <v>1440</v>
      </c>
      <c r="AM10" s="82" t="s">
        <v>1509</v>
      </c>
      <c r="AN10" s="78"/>
      <c r="AO10" s="80">
        <v>42887.89780092592</v>
      </c>
      <c r="AP10" s="82" t="s">
        <v>1599</v>
      </c>
      <c r="AQ10" s="78" t="b">
        <v>0</v>
      </c>
      <c r="AR10" s="78" t="b">
        <v>0</v>
      </c>
      <c r="AS10" s="78" t="b">
        <v>0</v>
      </c>
      <c r="AT10" s="78" t="s">
        <v>1119</v>
      </c>
      <c r="AU10" s="78">
        <v>53</v>
      </c>
      <c r="AV10" s="82" t="s">
        <v>1716</v>
      </c>
      <c r="AW10" s="78" t="b">
        <v>0</v>
      </c>
      <c r="AX10" s="78" t="s">
        <v>1748</v>
      </c>
      <c r="AY10" s="82" t="s">
        <v>1756</v>
      </c>
      <c r="AZ10" s="78" t="s">
        <v>66</v>
      </c>
      <c r="BA10" s="78" t="str">
        <f>REPLACE(INDEX(GroupVertices[Group],MATCH(Vertices[[#This Row],[Vertex]],GroupVertices[Vertex],0)),1,1,"")</f>
        <v>3</v>
      </c>
      <c r="BB10" s="48"/>
      <c r="BC10" s="48"/>
      <c r="BD10" s="48"/>
      <c r="BE10" s="48"/>
      <c r="BF10" s="48"/>
      <c r="BG10" s="48"/>
      <c r="BH10" s="121" t="s">
        <v>2385</v>
      </c>
      <c r="BI10" s="121" t="s">
        <v>2385</v>
      </c>
      <c r="BJ10" s="121" t="s">
        <v>2462</v>
      </c>
      <c r="BK10" s="121" t="s">
        <v>2462</v>
      </c>
      <c r="BL10" s="121">
        <v>0</v>
      </c>
      <c r="BM10" s="124">
        <v>0</v>
      </c>
      <c r="BN10" s="121">
        <v>1</v>
      </c>
      <c r="BO10" s="124">
        <v>3.7037037037037037</v>
      </c>
      <c r="BP10" s="121">
        <v>0</v>
      </c>
      <c r="BQ10" s="124">
        <v>0</v>
      </c>
      <c r="BR10" s="121">
        <v>26</v>
      </c>
      <c r="BS10" s="124">
        <v>96.29629629629629</v>
      </c>
      <c r="BT10" s="121">
        <v>27</v>
      </c>
      <c r="BU10" s="2"/>
      <c r="BV10" s="3"/>
      <c r="BW10" s="3"/>
      <c r="BX10" s="3"/>
      <c r="BY10" s="3"/>
    </row>
    <row r="11" spans="1:77" ht="41.45" customHeight="1">
      <c r="A11" s="64" t="s">
        <v>218</v>
      </c>
      <c r="C11" s="65"/>
      <c r="D11" s="65" t="s">
        <v>64</v>
      </c>
      <c r="E11" s="66">
        <v>162.0162370489366</v>
      </c>
      <c r="F11" s="68">
        <v>99.99999095727196</v>
      </c>
      <c r="G11" s="100" t="s">
        <v>540</v>
      </c>
      <c r="H11" s="65"/>
      <c r="I11" s="69" t="s">
        <v>218</v>
      </c>
      <c r="J11" s="70"/>
      <c r="K11" s="70"/>
      <c r="L11" s="69" t="s">
        <v>1895</v>
      </c>
      <c r="M11" s="73">
        <v>1.0030136398317593</v>
      </c>
      <c r="N11" s="74">
        <v>5020.57177734375</v>
      </c>
      <c r="O11" s="74">
        <v>3209.3310546875</v>
      </c>
      <c r="P11" s="75"/>
      <c r="Q11" s="76"/>
      <c r="R11" s="76"/>
      <c r="S11" s="86"/>
      <c r="T11" s="48">
        <v>0</v>
      </c>
      <c r="U11" s="48">
        <v>1</v>
      </c>
      <c r="V11" s="49">
        <v>0</v>
      </c>
      <c r="W11" s="49">
        <v>0.003236</v>
      </c>
      <c r="X11" s="49">
        <v>0.003486</v>
      </c>
      <c r="Y11" s="49">
        <v>0.389775</v>
      </c>
      <c r="Z11" s="49">
        <v>0</v>
      </c>
      <c r="AA11" s="49">
        <v>0</v>
      </c>
      <c r="AB11" s="71">
        <v>11</v>
      </c>
      <c r="AC11" s="71"/>
      <c r="AD11" s="72"/>
      <c r="AE11" s="78" t="s">
        <v>1175</v>
      </c>
      <c r="AF11" s="78">
        <v>30</v>
      </c>
      <c r="AG11" s="78">
        <v>11</v>
      </c>
      <c r="AH11" s="78">
        <v>95</v>
      </c>
      <c r="AI11" s="78">
        <v>146</v>
      </c>
      <c r="AJ11" s="78"/>
      <c r="AK11" s="78" t="s">
        <v>1311</v>
      </c>
      <c r="AL11" s="78" t="s">
        <v>1137</v>
      </c>
      <c r="AM11" s="78"/>
      <c r="AN11" s="78"/>
      <c r="AO11" s="80">
        <v>43441.157847222225</v>
      </c>
      <c r="AP11" s="82" t="s">
        <v>1600</v>
      </c>
      <c r="AQ11" s="78" t="b">
        <v>1</v>
      </c>
      <c r="AR11" s="78" t="b">
        <v>0</v>
      </c>
      <c r="AS11" s="78" t="b">
        <v>0</v>
      </c>
      <c r="AT11" s="78" t="s">
        <v>1119</v>
      </c>
      <c r="AU11" s="78">
        <v>0</v>
      </c>
      <c r="AV11" s="78"/>
      <c r="AW11" s="78" t="b">
        <v>0</v>
      </c>
      <c r="AX11" s="78" t="s">
        <v>1748</v>
      </c>
      <c r="AY11" s="82" t="s">
        <v>1757</v>
      </c>
      <c r="AZ11" s="78" t="s">
        <v>66</v>
      </c>
      <c r="BA11" s="78" t="str">
        <f>REPLACE(INDEX(GroupVertices[Group],MATCH(Vertices[[#This Row],[Vertex]],GroupVertices[Vertex],0)),1,1,"")</f>
        <v>2</v>
      </c>
      <c r="BB11" s="48" t="s">
        <v>476</v>
      </c>
      <c r="BC11" s="48" t="s">
        <v>476</v>
      </c>
      <c r="BD11" s="48" t="s">
        <v>498</v>
      </c>
      <c r="BE11" s="48" t="s">
        <v>498</v>
      </c>
      <c r="BF11" s="48" t="s">
        <v>508</v>
      </c>
      <c r="BG11" s="48" t="s">
        <v>508</v>
      </c>
      <c r="BH11" s="121" t="s">
        <v>2386</v>
      </c>
      <c r="BI11" s="121" t="s">
        <v>2386</v>
      </c>
      <c r="BJ11" s="121" t="s">
        <v>2463</v>
      </c>
      <c r="BK11" s="121" t="s">
        <v>2463</v>
      </c>
      <c r="BL11" s="121">
        <v>0</v>
      </c>
      <c r="BM11" s="124">
        <v>0</v>
      </c>
      <c r="BN11" s="121">
        <v>0</v>
      </c>
      <c r="BO11" s="124">
        <v>0</v>
      </c>
      <c r="BP11" s="121">
        <v>0</v>
      </c>
      <c r="BQ11" s="124">
        <v>0</v>
      </c>
      <c r="BR11" s="121">
        <v>11</v>
      </c>
      <c r="BS11" s="124">
        <v>100</v>
      </c>
      <c r="BT11" s="121">
        <v>11</v>
      </c>
      <c r="BU11" s="2"/>
      <c r="BV11" s="3"/>
      <c r="BW11" s="3"/>
      <c r="BX11" s="3"/>
      <c r="BY11" s="3"/>
    </row>
    <row r="12" spans="1:77" ht="41.45" customHeight="1">
      <c r="A12" s="64" t="s">
        <v>312</v>
      </c>
      <c r="C12" s="65"/>
      <c r="D12" s="65" t="s">
        <v>64</v>
      </c>
      <c r="E12" s="66">
        <v>172.73859372853232</v>
      </c>
      <c r="F12" s="68">
        <v>99.99401946850023</v>
      </c>
      <c r="G12" s="100" t="s">
        <v>628</v>
      </c>
      <c r="H12" s="65"/>
      <c r="I12" s="69" t="s">
        <v>312</v>
      </c>
      <c r="J12" s="70"/>
      <c r="K12" s="70"/>
      <c r="L12" s="69" t="s">
        <v>1896</v>
      </c>
      <c r="M12" s="73">
        <v>2.9931117978225767</v>
      </c>
      <c r="N12" s="74">
        <v>5623.62939453125</v>
      </c>
      <c r="O12" s="74">
        <v>5146.2666015625</v>
      </c>
      <c r="P12" s="75"/>
      <c r="Q12" s="76"/>
      <c r="R12" s="76"/>
      <c r="S12" s="86"/>
      <c r="T12" s="48">
        <v>49</v>
      </c>
      <c r="U12" s="48">
        <v>12</v>
      </c>
      <c r="V12" s="49">
        <v>8188.015007</v>
      </c>
      <c r="W12" s="49">
        <v>0.005291</v>
      </c>
      <c r="X12" s="49">
        <v>0.041272</v>
      </c>
      <c r="Y12" s="49">
        <v>15.796942</v>
      </c>
      <c r="Z12" s="49">
        <v>0.015151515151515152</v>
      </c>
      <c r="AA12" s="49">
        <v>0.07272727272727272</v>
      </c>
      <c r="AB12" s="71">
        <v>12</v>
      </c>
      <c r="AC12" s="71"/>
      <c r="AD12" s="72"/>
      <c r="AE12" s="78" t="s">
        <v>1176</v>
      </c>
      <c r="AF12" s="78">
        <v>2432</v>
      </c>
      <c r="AG12" s="78">
        <v>7275</v>
      </c>
      <c r="AH12" s="78">
        <v>4022</v>
      </c>
      <c r="AI12" s="78">
        <v>3956</v>
      </c>
      <c r="AJ12" s="78"/>
      <c r="AK12" s="78" t="s">
        <v>1312</v>
      </c>
      <c r="AL12" s="78" t="s">
        <v>1441</v>
      </c>
      <c r="AM12" s="82" t="s">
        <v>1510</v>
      </c>
      <c r="AN12" s="78"/>
      <c r="AO12" s="80">
        <v>43081.20071759259</v>
      </c>
      <c r="AP12" s="82" t="s">
        <v>1601</v>
      </c>
      <c r="AQ12" s="78" t="b">
        <v>1</v>
      </c>
      <c r="AR12" s="78" t="b">
        <v>0</v>
      </c>
      <c r="AS12" s="78" t="b">
        <v>1</v>
      </c>
      <c r="AT12" s="78" t="s">
        <v>1119</v>
      </c>
      <c r="AU12" s="78">
        <v>39</v>
      </c>
      <c r="AV12" s="78"/>
      <c r="AW12" s="78" t="b">
        <v>0</v>
      </c>
      <c r="AX12" s="78" t="s">
        <v>1748</v>
      </c>
      <c r="AY12" s="82" t="s">
        <v>1758</v>
      </c>
      <c r="AZ12" s="78" t="s">
        <v>66</v>
      </c>
      <c r="BA12" s="78" t="str">
        <f>REPLACE(INDEX(GroupVertices[Group],MATCH(Vertices[[#This Row],[Vertex]],GroupVertices[Vertex],0)),1,1,"")</f>
        <v>2</v>
      </c>
      <c r="BB12" s="48" t="s">
        <v>2356</v>
      </c>
      <c r="BC12" s="48" t="s">
        <v>2356</v>
      </c>
      <c r="BD12" s="48" t="s">
        <v>2366</v>
      </c>
      <c r="BE12" s="48" t="s">
        <v>2366</v>
      </c>
      <c r="BF12" s="48" t="s">
        <v>2373</v>
      </c>
      <c r="BG12" s="48" t="s">
        <v>2378</v>
      </c>
      <c r="BH12" s="121" t="s">
        <v>2387</v>
      </c>
      <c r="BI12" s="121" t="s">
        <v>2443</v>
      </c>
      <c r="BJ12" s="121" t="s">
        <v>2464</v>
      </c>
      <c r="BK12" s="121" t="s">
        <v>2513</v>
      </c>
      <c r="BL12" s="121">
        <v>44</v>
      </c>
      <c r="BM12" s="124">
        <v>3.9285714285714284</v>
      </c>
      <c r="BN12" s="121">
        <v>24</v>
      </c>
      <c r="BO12" s="124">
        <v>2.142857142857143</v>
      </c>
      <c r="BP12" s="121">
        <v>0</v>
      </c>
      <c r="BQ12" s="124">
        <v>0</v>
      </c>
      <c r="BR12" s="121">
        <v>1052</v>
      </c>
      <c r="BS12" s="124">
        <v>93.92857142857143</v>
      </c>
      <c r="BT12" s="121">
        <v>1120</v>
      </c>
      <c r="BU12" s="2"/>
      <c r="BV12" s="3"/>
      <c r="BW12" s="3"/>
      <c r="BX12" s="3"/>
      <c r="BY12" s="3"/>
    </row>
    <row r="13" spans="1:77" ht="41.45" customHeight="1">
      <c r="A13" s="64" t="s">
        <v>219</v>
      </c>
      <c r="C13" s="65"/>
      <c r="D13" s="65" t="s">
        <v>64</v>
      </c>
      <c r="E13" s="66">
        <v>163.68717699404982</v>
      </c>
      <c r="F13" s="68">
        <v>99.99906037834994</v>
      </c>
      <c r="G13" s="100" t="s">
        <v>541</v>
      </c>
      <c r="H13" s="65"/>
      <c r="I13" s="69" t="s">
        <v>219</v>
      </c>
      <c r="J13" s="70"/>
      <c r="K13" s="70"/>
      <c r="L13" s="69" t="s">
        <v>1897</v>
      </c>
      <c r="M13" s="73">
        <v>1.3131445752455266</v>
      </c>
      <c r="N13" s="74">
        <v>6829.416015625</v>
      </c>
      <c r="O13" s="74">
        <v>8523.5419921875</v>
      </c>
      <c r="P13" s="75"/>
      <c r="Q13" s="76"/>
      <c r="R13" s="76"/>
      <c r="S13" s="86"/>
      <c r="T13" s="48">
        <v>0</v>
      </c>
      <c r="U13" s="48">
        <v>3</v>
      </c>
      <c r="V13" s="49">
        <v>0</v>
      </c>
      <c r="W13" s="49">
        <v>0.003344</v>
      </c>
      <c r="X13" s="49">
        <v>0.006234</v>
      </c>
      <c r="Y13" s="49">
        <v>0.805405</v>
      </c>
      <c r="Z13" s="49">
        <v>0.6666666666666666</v>
      </c>
      <c r="AA13" s="49">
        <v>0</v>
      </c>
      <c r="AB13" s="71">
        <v>13</v>
      </c>
      <c r="AC13" s="71"/>
      <c r="AD13" s="72"/>
      <c r="AE13" s="78" t="s">
        <v>1177</v>
      </c>
      <c r="AF13" s="78">
        <v>927</v>
      </c>
      <c r="AG13" s="78">
        <v>1143</v>
      </c>
      <c r="AH13" s="78">
        <v>5134</v>
      </c>
      <c r="AI13" s="78">
        <v>3252</v>
      </c>
      <c r="AJ13" s="78"/>
      <c r="AK13" s="78" t="s">
        <v>1313</v>
      </c>
      <c r="AL13" s="78"/>
      <c r="AM13" s="82" t="s">
        <v>1511</v>
      </c>
      <c r="AN13" s="78"/>
      <c r="AO13" s="80">
        <v>40074.41851851852</v>
      </c>
      <c r="AP13" s="82" t="s">
        <v>1602</v>
      </c>
      <c r="AQ13" s="78" t="b">
        <v>0</v>
      </c>
      <c r="AR13" s="78" t="b">
        <v>0</v>
      </c>
      <c r="AS13" s="78" t="b">
        <v>0</v>
      </c>
      <c r="AT13" s="78" t="s">
        <v>1712</v>
      </c>
      <c r="AU13" s="78">
        <v>67</v>
      </c>
      <c r="AV13" s="82" t="s">
        <v>1719</v>
      </c>
      <c r="AW13" s="78" t="b">
        <v>0</v>
      </c>
      <c r="AX13" s="78" t="s">
        <v>1748</v>
      </c>
      <c r="AY13" s="82" t="s">
        <v>1759</v>
      </c>
      <c r="AZ13" s="78" t="s">
        <v>66</v>
      </c>
      <c r="BA13" s="78" t="str">
        <f>REPLACE(INDEX(GroupVertices[Group],MATCH(Vertices[[#This Row],[Vertex]],GroupVertices[Vertex],0)),1,1,"")</f>
        <v>3</v>
      </c>
      <c r="BB13" s="48" t="s">
        <v>477</v>
      </c>
      <c r="BC13" s="48" t="s">
        <v>477</v>
      </c>
      <c r="BD13" s="48" t="s">
        <v>499</v>
      </c>
      <c r="BE13" s="48" t="s">
        <v>499</v>
      </c>
      <c r="BF13" s="48" t="s">
        <v>508</v>
      </c>
      <c r="BG13" s="48" t="s">
        <v>508</v>
      </c>
      <c r="BH13" s="121" t="s">
        <v>2388</v>
      </c>
      <c r="BI13" s="121" t="s">
        <v>2388</v>
      </c>
      <c r="BJ13" s="121" t="s">
        <v>2465</v>
      </c>
      <c r="BK13" s="121" t="s">
        <v>2465</v>
      </c>
      <c r="BL13" s="121">
        <v>2</v>
      </c>
      <c r="BM13" s="124">
        <v>14.285714285714286</v>
      </c>
      <c r="BN13" s="121">
        <v>0</v>
      </c>
      <c r="BO13" s="124">
        <v>0</v>
      </c>
      <c r="BP13" s="121">
        <v>0</v>
      </c>
      <c r="BQ13" s="124">
        <v>0</v>
      </c>
      <c r="BR13" s="121">
        <v>12</v>
      </c>
      <c r="BS13" s="124">
        <v>85.71428571428571</v>
      </c>
      <c r="BT13" s="121">
        <v>14</v>
      </c>
      <c r="BU13" s="2"/>
      <c r="BV13" s="3"/>
      <c r="BW13" s="3"/>
      <c r="BX13" s="3"/>
      <c r="BY13" s="3"/>
    </row>
    <row r="14" spans="1:77" ht="41.45" customHeight="1">
      <c r="A14" s="64" t="s">
        <v>337</v>
      </c>
      <c r="C14" s="65"/>
      <c r="D14" s="65" t="s">
        <v>64</v>
      </c>
      <c r="E14" s="66">
        <v>950.0828832827797</v>
      </c>
      <c r="F14" s="68">
        <v>99.56110132974138</v>
      </c>
      <c r="G14" s="100" t="s">
        <v>1729</v>
      </c>
      <c r="H14" s="65"/>
      <c r="I14" s="69" t="s">
        <v>337</v>
      </c>
      <c r="J14" s="70"/>
      <c r="K14" s="70"/>
      <c r="L14" s="69" t="s">
        <v>1898</v>
      </c>
      <c r="M14" s="73">
        <v>147.27029684152308</v>
      </c>
      <c r="N14" s="74">
        <v>7164.9384765625</v>
      </c>
      <c r="O14" s="74">
        <v>8266.279296875</v>
      </c>
      <c r="P14" s="75"/>
      <c r="Q14" s="76"/>
      <c r="R14" s="76"/>
      <c r="S14" s="86"/>
      <c r="T14" s="48">
        <v>6</v>
      </c>
      <c r="U14" s="48">
        <v>0</v>
      </c>
      <c r="V14" s="49">
        <v>4</v>
      </c>
      <c r="W14" s="49">
        <v>0.003378</v>
      </c>
      <c r="X14" s="49">
        <v>0.008771</v>
      </c>
      <c r="Y14" s="49">
        <v>1.458458</v>
      </c>
      <c r="Z14" s="49">
        <v>0.3333333333333333</v>
      </c>
      <c r="AA14" s="49">
        <v>0</v>
      </c>
      <c r="AB14" s="71">
        <v>14</v>
      </c>
      <c r="AC14" s="71"/>
      <c r="AD14" s="72"/>
      <c r="AE14" s="78" t="s">
        <v>1178</v>
      </c>
      <c r="AF14" s="78">
        <v>4908</v>
      </c>
      <c r="AG14" s="78">
        <v>533897</v>
      </c>
      <c r="AH14" s="78">
        <v>12445</v>
      </c>
      <c r="AI14" s="78">
        <v>2443</v>
      </c>
      <c r="AJ14" s="78"/>
      <c r="AK14" s="78" t="s">
        <v>1314</v>
      </c>
      <c r="AL14" s="78" t="s">
        <v>1442</v>
      </c>
      <c r="AM14" s="82" t="s">
        <v>1512</v>
      </c>
      <c r="AN14" s="78"/>
      <c r="AO14" s="80">
        <v>39855.083969907406</v>
      </c>
      <c r="AP14" s="82" t="s">
        <v>1603</v>
      </c>
      <c r="AQ14" s="78" t="b">
        <v>0</v>
      </c>
      <c r="AR14" s="78" t="b">
        <v>0</v>
      </c>
      <c r="AS14" s="78" t="b">
        <v>1</v>
      </c>
      <c r="AT14" s="78"/>
      <c r="AU14" s="78">
        <v>1212</v>
      </c>
      <c r="AV14" s="82" t="s">
        <v>1716</v>
      </c>
      <c r="AW14" s="78" t="b">
        <v>1</v>
      </c>
      <c r="AX14" s="78" t="s">
        <v>1748</v>
      </c>
      <c r="AY14" s="82" t="s">
        <v>1760</v>
      </c>
      <c r="AZ14" s="78" t="s">
        <v>65</v>
      </c>
      <c r="BA14" s="78" t="str">
        <f>REPLACE(INDEX(GroupVertices[Group],MATCH(Vertices[[#This Row],[Vertex]],GroupVertices[Vertex],0)),1,1,"")</f>
        <v>3</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220</v>
      </c>
      <c r="C15" s="65"/>
      <c r="D15" s="65" t="s">
        <v>64</v>
      </c>
      <c r="E15" s="66">
        <v>162.77052177681014</v>
      </c>
      <c r="F15" s="68">
        <v>99.99957088145115</v>
      </c>
      <c r="G15" s="100" t="s">
        <v>542</v>
      </c>
      <c r="H15" s="65"/>
      <c r="I15" s="69" t="s">
        <v>220</v>
      </c>
      <c r="J15" s="70"/>
      <c r="K15" s="70"/>
      <c r="L15" s="69" t="s">
        <v>1899</v>
      </c>
      <c r="M15" s="73">
        <v>1.1430109083798468</v>
      </c>
      <c r="N15" s="74">
        <v>6591.357421875</v>
      </c>
      <c r="O15" s="74">
        <v>5435.1396484375</v>
      </c>
      <c r="P15" s="75"/>
      <c r="Q15" s="76"/>
      <c r="R15" s="76"/>
      <c r="S15" s="86"/>
      <c r="T15" s="48">
        <v>0</v>
      </c>
      <c r="U15" s="48">
        <v>1</v>
      </c>
      <c r="V15" s="49">
        <v>0</v>
      </c>
      <c r="W15" s="49">
        <v>0.003236</v>
      </c>
      <c r="X15" s="49">
        <v>0.003486</v>
      </c>
      <c r="Y15" s="49">
        <v>0.389775</v>
      </c>
      <c r="Z15" s="49">
        <v>0</v>
      </c>
      <c r="AA15" s="49">
        <v>0</v>
      </c>
      <c r="AB15" s="71">
        <v>15</v>
      </c>
      <c r="AC15" s="71"/>
      <c r="AD15" s="72"/>
      <c r="AE15" s="78" t="s">
        <v>1179</v>
      </c>
      <c r="AF15" s="78">
        <v>413</v>
      </c>
      <c r="AG15" s="78">
        <v>522</v>
      </c>
      <c r="AH15" s="78">
        <v>29857</v>
      </c>
      <c r="AI15" s="78">
        <v>48534</v>
      </c>
      <c r="AJ15" s="78"/>
      <c r="AK15" s="78" t="s">
        <v>1315</v>
      </c>
      <c r="AL15" s="78" t="s">
        <v>1443</v>
      </c>
      <c r="AM15" s="82" t="s">
        <v>1513</v>
      </c>
      <c r="AN15" s="78"/>
      <c r="AO15" s="80">
        <v>40594.506319444445</v>
      </c>
      <c r="AP15" s="82" t="s">
        <v>1604</v>
      </c>
      <c r="AQ15" s="78" t="b">
        <v>1</v>
      </c>
      <c r="AR15" s="78" t="b">
        <v>0</v>
      </c>
      <c r="AS15" s="78" t="b">
        <v>1</v>
      </c>
      <c r="AT15" s="78" t="s">
        <v>1119</v>
      </c>
      <c r="AU15" s="78">
        <v>7</v>
      </c>
      <c r="AV15" s="82" t="s">
        <v>1716</v>
      </c>
      <c r="AW15" s="78" t="b">
        <v>0</v>
      </c>
      <c r="AX15" s="78" t="s">
        <v>1748</v>
      </c>
      <c r="AY15" s="82" t="s">
        <v>1761</v>
      </c>
      <c r="AZ15" s="78" t="s">
        <v>66</v>
      </c>
      <c r="BA15" s="78" t="str">
        <f>REPLACE(INDEX(GroupVertices[Group],MATCH(Vertices[[#This Row],[Vertex]],GroupVertices[Vertex],0)),1,1,"")</f>
        <v>2</v>
      </c>
      <c r="BB15" s="48" t="s">
        <v>476</v>
      </c>
      <c r="BC15" s="48" t="s">
        <v>476</v>
      </c>
      <c r="BD15" s="48" t="s">
        <v>498</v>
      </c>
      <c r="BE15" s="48" t="s">
        <v>498</v>
      </c>
      <c r="BF15" s="48" t="s">
        <v>508</v>
      </c>
      <c r="BG15" s="48" t="s">
        <v>508</v>
      </c>
      <c r="BH15" s="121" t="s">
        <v>2386</v>
      </c>
      <c r="BI15" s="121" t="s">
        <v>2386</v>
      </c>
      <c r="BJ15" s="121" t="s">
        <v>2463</v>
      </c>
      <c r="BK15" s="121" t="s">
        <v>2463</v>
      </c>
      <c r="BL15" s="121">
        <v>0</v>
      </c>
      <c r="BM15" s="124">
        <v>0</v>
      </c>
      <c r="BN15" s="121">
        <v>0</v>
      </c>
      <c r="BO15" s="124">
        <v>0</v>
      </c>
      <c r="BP15" s="121">
        <v>0</v>
      </c>
      <c r="BQ15" s="124">
        <v>0</v>
      </c>
      <c r="BR15" s="121">
        <v>11</v>
      </c>
      <c r="BS15" s="124">
        <v>100</v>
      </c>
      <c r="BT15" s="121">
        <v>11</v>
      </c>
      <c r="BU15" s="2"/>
      <c r="BV15" s="3"/>
      <c r="BW15" s="3"/>
      <c r="BX15" s="3"/>
      <c r="BY15" s="3"/>
    </row>
    <row r="16" spans="1:77" ht="41.45" customHeight="1">
      <c r="A16" s="64" t="s">
        <v>221</v>
      </c>
      <c r="C16" s="65"/>
      <c r="D16" s="65" t="s">
        <v>64</v>
      </c>
      <c r="E16" s="66">
        <v>164.9079078550115</v>
      </c>
      <c r="F16" s="68">
        <v>99.9983805296145</v>
      </c>
      <c r="G16" s="100" t="s">
        <v>543</v>
      </c>
      <c r="H16" s="65"/>
      <c r="I16" s="69" t="s">
        <v>221</v>
      </c>
      <c r="J16" s="70"/>
      <c r="K16" s="70"/>
      <c r="L16" s="69" t="s">
        <v>1900</v>
      </c>
      <c r="M16" s="73">
        <v>1.5397154971423337</v>
      </c>
      <c r="N16" s="74">
        <v>7591.83349609375</v>
      </c>
      <c r="O16" s="74">
        <v>3596.69921875</v>
      </c>
      <c r="P16" s="75"/>
      <c r="Q16" s="76"/>
      <c r="R16" s="76"/>
      <c r="S16" s="86"/>
      <c r="T16" s="48">
        <v>1</v>
      </c>
      <c r="U16" s="48">
        <v>1</v>
      </c>
      <c r="V16" s="49">
        <v>0</v>
      </c>
      <c r="W16" s="49">
        <v>0</v>
      </c>
      <c r="X16" s="49">
        <v>0</v>
      </c>
      <c r="Y16" s="49">
        <v>0.999996</v>
      </c>
      <c r="Z16" s="49">
        <v>0</v>
      </c>
      <c r="AA16" s="49" t="s">
        <v>2756</v>
      </c>
      <c r="AB16" s="71">
        <v>16</v>
      </c>
      <c r="AC16" s="71"/>
      <c r="AD16" s="72"/>
      <c r="AE16" s="78" t="s">
        <v>1180</v>
      </c>
      <c r="AF16" s="78">
        <v>1550</v>
      </c>
      <c r="AG16" s="78">
        <v>1970</v>
      </c>
      <c r="AH16" s="78">
        <v>196371</v>
      </c>
      <c r="AI16" s="78">
        <v>77236</v>
      </c>
      <c r="AJ16" s="78"/>
      <c r="AK16" s="78" t="s">
        <v>1316</v>
      </c>
      <c r="AL16" s="78" t="s">
        <v>1444</v>
      </c>
      <c r="AM16" s="82" t="s">
        <v>1514</v>
      </c>
      <c r="AN16" s="78"/>
      <c r="AO16" s="80">
        <v>39916.046331018515</v>
      </c>
      <c r="AP16" s="82" t="s">
        <v>1605</v>
      </c>
      <c r="AQ16" s="78" t="b">
        <v>0</v>
      </c>
      <c r="AR16" s="78" t="b">
        <v>0</v>
      </c>
      <c r="AS16" s="78" t="b">
        <v>1</v>
      </c>
      <c r="AT16" s="78" t="s">
        <v>1119</v>
      </c>
      <c r="AU16" s="78">
        <v>119</v>
      </c>
      <c r="AV16" s="82" t="s">
        <v>1719</v>
      </c>
      <c r="AW16" s="78" t="b">
        <v>0</v>
      </c>
      <c r="AX16" s="78" t="s">
        <v>1748</v>
      </c>
      <c r="AY16" s="82" t="s">
        <v>1762</v>
      </c>
      <c r="AZ16" s="78" t="s">
        <v>66</v>
      </c>
      <c r="BA16" s="78" t="str">
        <f>REPLACE(INDEX(GroupVertices[Group],MATCH(Vertices[[#This Row],[Vertex]],GroupVertices[Vertex],0)),1,1,"")</f>
        <v>4</v>
      </c>
      <c r="BB16" s="48" t="s">
        <v>477</v>
      </c>
      <c r="BC16" s="48" t="s">
        <v>477</v>
      </c>
      <c r="BD16" s="48" t="s">
        <v>499</v>
      </c>
      <c r="BE16" s="48" t="s">
        <v>499</v>
      </c>
      <c r="BF16" s="48" t="s">
        <v>508</v>
      </c>
      <c r="BG16" s="48" t="s">
        <v>508</v>
      </c>
      <c r="BH16" s="121" t="s">
        <v>2389</v>
      </c>
      <c r="BI16" s="121" t="s">
        <v>2389</v>
      </c>
      <c r="BJ16" s="121" t="s">
        <v>2466</v>
      </c>
      <c r="BK16" s="121" t="s">
        <v>2466</v>
      </c>
      <c r="BL16" s="121">
        <v>0</v>
      </c>
      <c r="BM16" s="124">
        <v>0</v>
      </c>
      <c r="BN16" s="121">
        <v>0</v>
      </c>
      <c r="BO16" s="124">
        <v>0</v>
      </c>
      <c r="BP16" s="121">
        <v>0</v>
      </c>
      <c r="BQ16" s="124">
        <v>0</v>
      </c>
      <c r="BR16" s="121">
        <v>7</v>
      </c>
      <c r="BS16" s="124">
        <v>100</v>
      </c>
      <c r="BT16" s="121">
        <v>7</v>
      </c>
      <c r="BU16" s="2"/>
      <c r="BV16" s="3"/>
      <c r="BW16" s="3"/>
      <c r="BX16" s="3"/>
      <c r="BY16" s="3"/>
    </row>
    <row r="17" spans="1:77" ht="41.45" customHeight="1">
      <c r="A17" s="64" t="s">
        <v>222</v>
      </c>
      <c r="C17" s="65"/>
      <c r="D17" s="65" t="s">
        <v>64</v>
      </c>
      <c r="E17" s="66">
        <v>162.02656971644174</v>
      </c>
      <c r="F17" s="68">
        <v>99.99998520280866</v>
      </c>
      <c r="G17" s="100" t="s">
        <v>544</v>
      </c>
      <c r="H17" s="65"/>
      <c r="I17" s="69" t="s">
        <v>222</v>
      </c>
      <c r="J17" s="70"/>
      <c r="K17" s="70"/>
      <c r="L17" s="69" t="s">
        <v>1901</v>
      </c>
      <c r="M17" s="73">
        <v>1.0049314106337879</v>
      </c>
      <c r="N17" s="74">
        <v>5608.39892578125</v>
      </c>
      <c r="O17" s="74">
        <v>3070.03271484375</v>
      </c>
      <c r="P17" s="75"/>
      <c r="Q17" s="76"/>
      <c r="R17" s="76"/>
      <c r="S17" s="86"/>
      <c r="T17" s="48">
        <v>0</v>
      </c>
      <c r="U17" s="48">
        <v>1</v>
      </c>
      <c r="V17" s="49">
        <v>0</v>
      </c>
      <c r="W17" s="49">
        <v>0.003236</v>
      </c>
      <c r="X17" s="49">
        <v>0.003486</v>
      </c>
      <c r="Y17" s="49">
        <v>0.389775</v>
      </c>
      <c r="Z17" s="49">
        <v>0</v>
      </c>
      <c r="AA17" s="49">
        <v>0</v>
      </c>
      <c r="AB17" s="71">
        <v>17</v>
      </c>
      <c r="AC17" s="71"/>
      <c r="AD17" s="72"/>
      <c r="AE17" s="78" t="s">
        <v>1181</v>
      </c>
      <c r="AF17" s="78">
        <v>98</v>
      </c>
      <c r="AG17" s="78">
        <v>18</v>
      </c>
      <c r="AH17" s="78">
        <v>52</v>
      </c>
      <c r="AI17" s="78">
        <v>82</v>
      </c>
      <c r="AJ17" s="78"/>
      <c r="AK17" s="78" t="s">
        <v>1317</v>
      </c>
      <c r="AL17" s="78" t="s">
        <v>1441</v>
      </c>
      <c r="AM17" s="78"/>
      <c r="AN17" s="78"/>
      <c r="AO17" s="80">
        <v>43629.87435185185</v>
      </c>
      <c r="AP17" s="82" t="s">
        <v>1606</v>
      </c>
      <c r="AQ17" s="78" t="b">
        <v>1</v>
      </c>
      <c r="AR17" s="78" t="b">
        <v>0</v>
      </c>
      <c r="AS17" s="78" t="b">
        <v>0</v>
      </c>
      <c r="AT17" s="78" t="s">
        <v>1119</v>
      </c>
      <c r="AU17" s="78">
        <v>0</v>
      </c>
      <c r="AV17" s="78"/>
      <c r="AW17" s="78" t="b">
        <v>0</v>
      </c>
      <c r="AX17" s="78" t="s">
        <v>1748</v>
      </c>
      <c r="AY17" s="82" t="s">
        <v>1763</v>
      </c>
      <c r="AZ17" s="78" t="s">
        <v>66</v>
      </c>
      <c r="BA17" s="78" t="str">
        <f>REPLACE(INDEX(GroupVertices[Group],MATCH(Vertices[[#This Row],[Vertex]],GroupVertices[Vertex],0)),1,1,"")</f>
        <v>2</v>
      </c>
      <c r="BB17" s="48" t="s">
        <v>476</v>
      </c>
      <c r="BC17" s="48" t="s">
        <v>476</v>
      </c>
      <c r="BD17" s="48" t="s">
        <v>498</v>
      </c>
      <c r="BE17" s="48" t="s">
        <v>498</v>
      </c>
      <c r="BF17" s="48" t="s">
        <v>508</v>
      </c>
      <c r="BG17" s="48" t="s">
        <v>508</v>
      </c>
      <c r="BH17" s="121" t="s">
        <v>2386</v>
      </c>
      <c r="BI17" s="121" t="s">
        <v>2386</v>
      </c>
      <c r="BJ17" s="121" t="s">
        <v>2463</v>
      </c>
      <c r="BK17" s="121" t="s">
        <v>2463</v>
      </c>
      <c r="BL17" s="121">
        <v>0</v>
      </c>
      <c r="BM17" s="124">
        <v>0</v>
      </c>
      <c r="BN17" s="121">
        <v>0</v>
      </c>
      <c r="BO17" s="124">
        <v>0</v>
      </c>
      <c r="BP17" s="121">
        <v>0</v>
      </c>
      <c r="BQ17" s="124">
        <v>0</v>
      </c>
      <c r="BR17" s="121">
        <v>11</v>
      </c>
      <c r="BS17" s="124">
        <v>100</v>
      </c>
      <c r="BT17" s="121">
        <v>11</v>
      </c>
      <c r="BU17" s="2"/>
      <c r="BV17" s="3"/>
      <c r="BW17" s="3"/>
      <c r="BX17" s="3"/>
      <c r="BY17" s="3"/>
    </row>
    <row r="18" spans="1:77" ht="41.45" customHeight="1">
      <c r="A18" s="64" t="s">
        <v>223</v>
      </c>
      <c r="C18" s="65"/>
      <c r="D18" s="65" t="s">
        <v>64</v>
      </c>
      <c r="E18" s="66">
        <v>162.29964735764838</v>
      </c>
      <c r="F18" s="68">
        <v>99.99983312056433</v>
      </c>
      <c r="G18" s="100" t="s">
        <v>545</v>
      </c>
      <c r="H18" s="65"/>
      <c r="I18" s="69" t="s">
        <v>223</v>
      </c>
      <c r="J18" s="70"/>
      <c r="K18" s="70"/>
      <c r="L18" s="69" t="s">
        <v>1902</v>
      </c>
      <c r="M18" s="73">
        <v>1.0556153532588293</v>
      </c>
      <c r="N18" s="74">
        <v>7235.6064453125</v>
      </c>
      <c r="O18" s="74">
        <v>7459.5166015625</v>
      </c>
      <c r="P18" s="75"/>
      <c r="Q18" s="76"/>
      <c r="R18" s="76"/>
      <c r="S18" s="86"/>
      <c r="T18" s="48">
        <v>1</v>
      </c>
      <c r="U18" s="48">
        <v>4</v>
      </c>
      <c r="V18" s="49">
        <v>0</v>
      </c>
      <c r="W18" s="49">
        <v>0.003344</v>
      </c>
      <c r="X18" s="49">
        <v>0.006809</v>
      </c>
      <c r="Y18" s="49">
        <v>1.022736</v>
      </c>
      <c r="Z18" s="49">
        <v>0.6666666666666666</v>
      </c>
      <c r="AA18" s="49">
        <v>0</v>
      </c>
      <c r="AB18" s="71">
        <v>18</v>
      </c>
      <c r="AC18" s="71"/>
      <c r="AD18" s="72"/>
      <c r="AE18" s="78" t="s">
        <v>1182</v>
      </c>
      <c r="AF18" s="78">
        <v>206</v>
      </c>
      <c r="AG18" s="78">
        <v>203</v>
      </c>
      <c r="AH18" s="78">
        <v>628</v>
      </c>
      <c r="AI18" s="78">
        <v>467</v>
      </c>
      <c r="AJ18" s="78"/>
      <c r="AK18" s="78" t="s">
        <v>1318</v>
      </c>
      <c r="AL18" s="78" t="s">
        <v>1441</v>
      </c>
      <c r="AM18" s="82" t="s">
        <v>1515</v>
      </c>
      <c r="AN18" s="78"/>
      <c r="AO18" s="80">
        <v>43512.666712962964</v>
      </c>
      <c r="AP18" s="82" t="s">
        <v>1607</v>
      </c>
      <c r="AQ18" s="78" t="b">
        <v>1</v>
      </c>
      <c r="AR18" s="78" t="b">
        <v>0</v>
      </c>
      <c r="AS18" s="78" t="b">
        <v>0</v>
      </c>
      <c r="AT18" s="78" t="s">
        <v>1119</v>
      </c>
      <c r="AU18" s="78">
        <v>1</v>
      </c>
      <c r="AV18" s="78"/>
      <c r="AW18" s="78" t="b">
        <v>0</v>
      </c>
      <c r="AX18" s="78" t="s">
        <v>1748</v>
      </c>
      <c r="AY18" s="82" t="s">
        <v>1764</v>
      </c>
      <c r="AZ18" s="78" t="s">
        <v>66</v>
      </c>
      <c r="BA18" s="78" t="str">
        <f>REPLACE(INDEX(GroupVertices[Group],MATCH(Vertices[[#This Row],[Vertex]],GroupVertices[Vertex],0)),1,1,"")</f>
        <v>3</v>
      </c>
      <c r="BB18" s="48" t="s">
        <v>2357</v>
      </c>
      <c r="BC18" s="48" t="s">
        <v>2357</v>
      </c>
      <c r="BD18" s="48" t="s">
        <v>2367</v>
      </c>
      <c r="BE18" s="48" t="s">
        <v>2367</v>
      </c>
      <c r="BF18" s="48" t="s">
        <v>508</v>
      </c>
      <c r="BG18" s="48" t="s">
        <v>508</v>
      </c>
      <c r="BH18" s="121" t="s">
        <v>2390</v>
      </c>
      <c r="BI18" s="121" t="s">
        <v>2390</v>
      </c>
      <c r="BJ18" s="121" t="s">
        <v>2467</v>
      </c>
      <c r="BK18" s="121" t="s">
        <v>2467</v>
      </c>
      <c r="BL18" s="121">
        <v>2</v>
      </c>
      <c r="BM18" s="124">
        <v>10.526315789473685</v>
      </c>
      <c r="BN18" s="121">
        <v>1</v>
      </c>
      <c r="BO18" s="124">
        <v>5.2631578947368425</v>
      </c>
      <c r="BP18" s="121">
        <v>0</v>
      </c>
      <c r="BQ18" s="124">
        <v>0</v>
      </c>
      <c r="BR18" s="121">
        <v>16</v>
      </c>
      <c r="BS18" s="124">
        <v>84.21052631578948</v>
      </c>
      <c r="BT18" s="121">
        <v>19</v>
      </c>
      <c r="BU18" s="2"/>
      <c r="BV18" s="3"/>
      <c r="BW18" s="3"/>
      <c r="BX18" s="3"/>
      <c r="BY18" s="3"/>
    </row>
    <row r="19" spans="1:77" ht="41.45" customHeight="1">
      <c r="A19" s="64" t="s">
        <v>224</v>
      </c>
      <c r="C19" s="65"/>
      <c r="D19" s="65" t="s">
        <v>64</v>
      </c>
      <c r="E19" s="66">
        <v>177.96544739076367</v>
      </c>
      <c r="F19" s="68">
        <v>99.99110853213725</v>
      </c>
      <c r="G19" s="100" t="s">
        <v>546</v>
      </c>
      <c r="H19" s="65"/>
      <c r="I19" s="69" t="s">
        <v>224</v>
      </c>
      <c r="J19" s="70"/>
      <c r="K19" s="70"/>
      <c r="L19" s="69" t="s">
        <v>1903</v>
      </c>
      <c r="M19" s="73">
        <v>3.9632298563916137</v>
      </c>
      <c r="N19" s="74">
        <v>6469.732421875</v>
      </c>
      <c r="O19" s="74">
        <v>3772.633544921875</v>
      </c>
      <c r="P19" s="75"/>
      <c r="Q19" s="76"/>
      <c r="R19" s="76"/>
      <c r="S19" s="86"/>
      <c r="T19" s="48">
        <v>0</v>
      </c>
      <c r="U19" s="48">
        <v>1</v>
      </c>
      <c r="V19" s="49">
        <v>0</v>
      </c>
      <c r="W19" s="49">
        <v>0.003236</v>
      </c>
      <c r="X19" s="49">
        <v>0.003486</v>
      </c>
      <c r="Y19" s="49">
        <v>0.389775</v>
      </c>
      <c r="Z19" s="49">
        <v>0</v>
      </c>
      <c r="AA19" s="49">
        <v>0</v>
      </c>
      <c r="AB19" s="71">
        <v>19</v>
      </c>
      <c r="AC19" s="71"/>
      <c r="AD19" s="72"/>
      <c r="AE19" s="78" t="s">
        <v>1183</v>
      </c>
      <c r="AF19" s="78">
        <v>3187</v>
      </c>
      <c r="AG19" s="78">
        <v>10816</v>
      </c>
      <c r="AH19" s="78">
        <v>17510</v>
      </c>
      <c r="AI19" s="78">
        <v>8498</v>
      </c>
      <c r="AJ19" s="78"/>
      <c r="AK19" s="78" t="s">
        <v>1319</v>
      </c>
      <c r="AL19" s="78" t="s">
        <v>1445</v>
      </c>
      <c r="AM19" s="82" t="s">
        <v>1516</v>
      </c>
      <c r="AN19" s="78"/>
      <c r="AO19" s="80">
        <v>39928.169641203705</v>
      </c>
      <c r="AP19" s="82" t="s">
        <v>1608</v>
      </c>
      <c r="AQ19" s="78" t="b">
        <v>0</v>
      </c>
      <c r="AR19" s="78" t="b">
        <v>0</v>
      </c>
      <c r="AS19" s="78" t="b">
        <v>0</v>
      </c>
      <c r="AT19" s="78" t="s">
        <v>1119</v>
      </c>
      <c r="AU19" s="78">
        <v>105</v>
      </c>
      <c r="AV19" s="82" t="s">
        <v>1719</v>
      </c>
      <c r="AW19" s="78" t="b">
        <v>0</v>
      </c>
      <c r="AX19" s="78" t="s">
        <v>1748</v>
      </c>
      <c r="AY19" s="82" t="s">
        <v>1765</v>
      </c>
      <c r="AZ19" s="78" t="s">
        <v>66</v>
      </c>
      <c r="BA19" s="78" t="str">
        <f>REPLACE(INDEX(GroupVertices[Group],MATCH(Vertices[[#This Row],[Vertex]],GroupVertices[Vertex],0)),1,1,"")</f>
        <v>2</v>
      </c>
      <c r="BB19" s="48" t="s">
        <v>476</v>
      </c>
      <c r="BC19" s="48" t="s">
        <v>476</v>
      </c>
      <c r="BD19" s="48" t="s">
        <v>498</v>
      </c>
      <c r="BE19" s="48" t="s">
        <v>498</v>
      </c>
      <c r="BF19" s="48" t="s">
        <v>508</v>
      </c>
      <c r="BG19" s="48" t="s">
        <v>508</v>
      </c>
      <c r="BH19" s="121" t="s">
        <v>2386</v>
      </c>
      <c r="BI19" s="121" t="s">
        <v>2386</v>
      </c>
      <c r="BJ19" s="121" t="s">
        <v>2463</v>
      </c>
      <c r="BK19" s="121" t="s">
        <v>2463</v>
      </c>
      <c r="BL19" s="121">
        <v>0</v>
      </c>
      <c r="BM19" s="124">
        <v>0</v>
      </c>
      <c r="BN19" s="121">
        <v>0</v>
      </c>
      <c r="BO19" s="124">
        <v>0</v>
      </c>
      <c r="BP19" s="121">
        <v>0</v>
      </c>
      <c r="BQ19" s="124">
        <v>0</v>
      </c>
      <c r="BR19" s="121">
        <v>11</v>
      </c>
      <c r="BS19" s="124">
        <v>100</v>
      </c>
      <c r="BT19" s="121">
        <v>11</v>
      </c>
      <c r="BU19" s="2"/>
      <c r="BV19" s="3"/>
      <c r="BW19" s="3"/>
      <c r="BX19" s="3"/>
      <c r="BY19" s="3"/>
    </row>
    <row r="20" spans="1:77" ht="41.45" customHeight="1">
      <c r="A20" s="64" t="s">
        <v>225</v>
      </c>
      <c r="C20" s="65"/>
      <c r="D20" s="65" t="s">
        <v>64</v>
      </c>
      <c r="E20" s="66">
        <v>162.5860098570759</v>
      </c>
      <c r="F20" s="68">
        <v>99.99967363972435</v>
      </c>
      <c r="G20" s="100" t="s">
        <v>547</v>
      </c>
      <c r="H20" s="65"/>
      <c r="I20" s="69" t="s">
        <v>225</v>
      </c>
      <c r="J20" s="70"/>
      <c r="K20" s="70"/>
      <c r="L20" s="69" t="s">
        <v>1904</v>
      </c>
      <c r="M20" s="73">
        <v>1.1087650012007646</v>
      </c>
      <c r="N20" s="74">
        <v>8836.0234375</v>
      </c>
      <c r="O20" s="74">
        <v>3464.359375</v>
      </c>
      <c r="P20" s="75"/>
      <c r="Q20" s="76"/>
      <c r="R20" s="76"/>
      <c r="S20" s="86"/>
      <c r="T20" s="48">
        <v>0</v>
      </c>
      <c r="U20" s="48">
        <v>3</v>
      </c>
      <c r="V20" s="49">
        <v>240</v>
      </c>
      <c r="W20" s="49">
        <v>0.003984</v>
      </c>
      <c r="X20" s="49">
        <v>0.00877</v>
      </c>
      <c r="Y20" s="49">
        <v>0.947027</v>
      </c>
      <c r="Z20" s="49">
        <v>0.16666666666666666</v>
      </c>
      <c r="AA20" s="49">
        <v>0</v>
      </c>
      <c r="AB20" s="71">
        <v>20</v>
      </c>
      <c r="AC20" s="71"/>
      <c r="AD20" s="72"/>
      <c r="AE20" s="78" t="s">
        <v>1184</v>
      </c>
      <c r="AF20" s="78">
        <v>322</v>
      </c>
      <c r="AG20" s="78">
        <v>397</v>
      </c>
      <c r="AH20" s="78">
        <v>133</v>
      </c>
      <c r="AI20" s="78">
        <v>870</v>
      </c>
      <c r="AJ20" s="78"/>
      <c r="AK20" s="78" t="s">
        <v>1320</v>
      </c>
      <c r="AL20" s="78" t="s">
        <v>1441</v>
      </c>
      <c r="AM20" s="82" t="s">
        <v>1517</v>
      </c>
      <c r="AN20" s="78"/>
      <c r="AO20" s="80">
        <v>43610.72571759259</v>
      </c>
      <c r="AP20" s="82" t="s">
        <v>1609</v>
      </c>
      <c r="AQ20" s="78" t="b">
        <v>1</v>
      </c>
      <c r="AR20" s="78" t="b">
        <v>0</v>
      </c>
      <c r="AS20" s="78" t="b">
        <v>0</v>
      </c>
      <c r="AT20" s="78" t="s">
        <v>1119</v>
      </c>
      <c r="AU20" s="78">
        <v>1</v>
      </c>
      <c r="AV20" s="78"/>
      <c r="AW20" s="78" t="b">
        <v>0</v>
      </c>
      <c r="AX20" s="78" t="s">
        <v>1748</v>
      </c>
      <c r="AY20" s="82" t="s">
        <v>1766</v>
      </c>
      <c r="AZ20" s="78" t="s">
        <v>66</v>
      </c>
      <c r="BA20" s="78" t="str">
        <f>REPLACE(INDEX(GroupVertices[Group],MATCH(Vertices[[#This Row],[Vertex]],GroupVertices[Vertex],0)),1,1,"")</f>
        <v>11</v>
      </c>
      <c r="BB20" s="48"/>
      <c r="BC20" s="48"/>
      <c r="BD20" s="48"/>
      <c r="BE20" s="48"/>
      <c r="BF20" s="48" t="s">
        <v>508</v>
      </c>
      <c r="BG20" s="48" t="s">
        <v>508</v>
      </c>
      <c r="BH20" s="121" t="s">
        <v>2391</v>
      </c>
      <c r="BI20" s="121" t="s">
        <v>2391</v>
      </c>
      <c r="BJ20" s="121" t="s">
        <v>2468</v>
      </c>
      <c r="BK20" s="121" t="s">
        <v>2468</v>
      </c>
      <c r="BL20" s="121">
        <v>0</v>
      </c>
      <c r="BM20" s="124">
        <v>0</v>
      </c>
      <c r="BN20" s="121">
        <v>0</v>
      </c>
      <c r="BO20" s="124">
        <v>0</v>
      </c>
      <c r="BP20" s="121">
        <v>0</v>
      </c>
      <c r="BQ20" s="124">
        <v>0</v>
      </c>
      <c r="BR20" s="121">
        <v>6</v>
      </c>
      <c r="BS20" s="124">
        <v>100</v>
      </c>
      <c r="BT20" s="121">
        <v>6</v>
      </c>
      <c r="BU20" s="2"/>
      <c r="BV20" s="3"/>
      <c r="BW20" s="3"/>
      <c r="BX20" s="3"/>
      <c r="BY20" s="3"/>
    </row>
    <row r="21" spans="1:77" ht="41.45" customHeight="1">
      <c r="A21" s="64" t="s">
        <v>338</v>
      </c>
      <c r="C21" s="65"/>
      <c r="D21" s="65" t="s">
        <v>64</v>
      </c>
      <c r="E21" s="66">
        <v>165.8673698376295</v>
      </c>
      <c r="F21" s="68">
        <v>99.9978461865939</v>
      </c>
      <c r="G21" s="100" t="s">
        <v>1730</v>
      </c>
      <c r="H21" s="65"/>
      <c r="I21" s="69" t="s">
        <v>338</v>
      </c>
      <c r="J21" s="70"/>
      <c r="K21" s="70"/>
      <c r="L21" s="69" t="s">
        <v>1905</v>
      </c>
      <c r="M21" s="73">
        <v>1.7177942144735603</v>
      </c>
      <c r="N21" s="74">
        <v>8836.0234375</v>
      </c>
      <c r="O21" s="74">
        <v>2676.202880859375</v>
      </c>
      <c r="P21" s="75"/>
      <c r="Q21" s="76"/>
      <c r="R21" s="76"/>
      <c r="S21" s="86"/>
      <c r="T21" s="48">
        <v>1</v>
      </c>
      <c r="U21" s="48">
        <v>0</v>
      </c>
      <c r="V21" s="49">
        <v>0</v>
      </c>
      <c r="W21" s="49">
        <v>0.002695</v>
      </c>
      <c r="X21" s="49">
        <v>0.000741</v>
      </c>
      <c r="Y21" s="49">
        <v>0.418324</v>
      </c>
      <c r="Z21" s="49">
        <v>0</v>
      </c>
      <c r="AA21" s="49">
        <v>0</v>
      </c>
      <c r="AB21" s="71">
        <v>21</v>
      </c>
      <c r="AC21" s="71"/>
      <c r="AD21" s="72"/>
      <c r="AE21" s="78" t="s">
        <v>1185</v>
      </c>
      <c r="AF21" s="78">
        <v>701</v>
      </c>
      <c r="AG21" s="78">
        <v>2620</v>
      </c>
      <c r="AH21" s="78">
        <v>718</v>
      </c>
      <c r="AI21" s="78">
        <v>1271</v>
      </c>
      <c r="AJ21" s="78"/>
      <c r="AK21" s="78" t="s">
        <v>1321</v>
      </c>
      <c r="AL21" s="78" t="s">
        <v>1446</v>
      </c>
      <c r="AM21" s="82" t="s">
        <v>1518</v>
      </c>
      <c r="AN21" s="78"/>
      <c r="AO21" s="80">
        <v>41937.317083333335</v>
      </c>
      <c r="AP21" s="82" t="s">
        <v>1610</v>
      </c>
      <c r="AQ21" s="78" t="b">
        <v>0</v>
      </c>
      <c r="AR21" s="78" t="b">
        <v>0</v>
      </c>
      <c r="AS21" s="78" t="b">
        <v>0</v>
      </c>
      <c r="AT21" s="78"/>
      <c r="AU21" s="78">
        <v>11</v>
      </c>
      <c r="AV21" s="82" t="s">
        <v>1716</v>
      </c>
      <c r="AW21" s="78" t="b">
        <v>0</v>
      </c>
      <c r="AX21" s="78" t="s">
        <v>1748</v>
      </c>
      <c r="AY21" s="82" t="s">
        <v>1767</v>
      </c>
      <c r="AZ21" s="78" t="s">
        <v>65</v>
      </c>
      <c r="BA21" s="78" t="str">
        <f>REPLACE(INDEX(GroupVertices[Group],MATCH(Vertices[[#This Row],[Vertex]],GroupVertices[Vertex],0)),1,1,"")</f>
        <v>11</v>
      </c>
      <c r="BB21" s="48"/>
      <c r="BC21" s="48"/>
      <c r="BD21" s="48"/>
      <c r="BE21" s="48"/>
      <c r="BF21" s="48"/>
      <c r="BG21" s="48"/>
      <c r="BH21" s="48"/>
      <c r="BI21" s="48"/>
      <c r="BJ21" s="48"/>
      <c r="BK21" s="48"/>
      <c r="BL21" s="48"/>
      <c r="BM21" s="49"/>
      <c r="BN21" s="48"/>
      <c r="BO21" s="49"/>
      <c r="BP21" s="48"/>
      <c r="BQ21" s="49"/>
      <c r="BR21" s="48"/>
      <c r="BS21" s="49"/>
      <c r="BT21" s="48"/>
      <c r="BU21" s="2"/>
      <c r="BV21" s="3"/>
      <c r="BW21" s="3"/>
      <c r="BX21" s="3"/>
      <c r="BY21" s="3"/>
    </row>
    <row r="22" spans="1:77" ht="41.45" customHeight="1">
      <c r="A22" s="64" t="s">
        <v>226</v>
      </c>
      <c r="C22" s="65"/>
      <c r="D22" s="65" t="s">
        <v>64</v>
      </c>
      <c r="E22" s="66">
        <v>171.8071775577139</v>
      </c>
      <c r="F22" s="68">
        <v>99.9945381922633</v>
      </c>
      <c r="G22" s="100" t="s">
        <v>548</v>
      </c>
      <c r="H22" s="65"/>
      <c r="I22" s="69" t="s">
        <v>226</v>
      </c>
      <c r="J22" s="70"/>
      <c r="K22" s="70"/>
      <c r="L22" s="69" t="s">
        <v>1906</v>
      </c>
      <c r="M22" s="73">
        <v>2.820238458382571</v>
      </c>
      <c r="N22" s="74">
        <v>6802.4384765625</v>
      </c>
      <c r="O22" s="74">
        <v>1929.2188720703125</v>
      </c>
      <c r="P22" s="75"/>
      <c r="Q22" s="76"/>
      <c r="R22" s="76"/>
      <c r="S22" s="86"/>
      <c r="T22" s="48">
        <v>0</v>
      </c>
      <c r="U22" s="48">
        <v>2</v>
      </c>
      <c r="V22" s="49">
        <v>17.109668</v>
      </c>
      <c r="W22" s="49">
        <v>0.003257</v>
      </c>
      <c r="X22" s="49">
        <v>0.003914</v>
      </c>
      <c r="Y22" s="49">
        <v>0.60197</v>
      </c>
      <c r="Z22" s="49">
        <v>0</v>
      </c>
      <c r="AA22" s="49">
        <v>0</v>
      </c>
      <c r="AB22" s="71">
        <v>22</v>
      </c>
      <c r="AC22" s="71"/>
      <c r="AD22" s="72"/>
      <c r="AE22" s="78" t="s">
        <v>1186</v>
      </c>
      <c r="AF22" s="78">
        <v>665</v>
      </c>
      <c r="AG22" s="78">
        <v>6644</v>
      </c>
      <c r="AH22" s="78">
        <v>1402</v>
      </c>
      <c r="AI22" s="78">
        <v>16364</v>
      </c>
      <c r="AJ22" s="78"/>
      <c r="AK22" s="78" t="s">
        <v>1322</v>
      </c>
      <c r="AL22" s="78" t="s">
        <v>1447</v>
      </c>
      <c r="AM22" s="82" t="s">
        <v>1519</v>
      </c>
      <c r="AN22" s="78"/>
      <c r="AO22" s="80">
        <v>42332.801932870374</v>
      </c>
      <c r="AP22" s="82" t="s">
        <v>1611</v>
      </c>
      <c r="AQ22" s="78" t="b">
        <v>1</v>
      </c>
      <c r="AR22" s="78" t="b">
        <v>0</v>
      </c>
      <c r="AS22" s="78" t="b">
        <v>0</v>
      </c>
      <c r="AT22" s="78" t="s">
        <v>1119</v>
      </c>
      <c r="AU22" s="78">
        <v>29</v>
      </c>
      <c r="AV22" s="82" t="s">
        <v>1716</v>
      </c>
      <c r="AW22" s="78" t="b">
        <v>0</v>
      </c>
      <c r="AX22" s="78" t="s">
        <v>1748</v>
      </c>
      <c r="AY22" s="82" t="s">
        <v>1768</v>
      </c>
      <c r="AZ22" s="78" t="s">
        <v>66</v>
      </c>
      <c r="BA22" s="78" t="str">
        <f>REPLACE(INDEX(GroupVertices[Group],MATCH(Vertices[[#This Row],[Vertex]],GroupVertices[Vertex],0)),1,1,"")</f>
        <v>5</v>
      </c>
      <c r="BB22" s="48"/>
      <c r="BC22" s="48"/>
      <c r="BD22" s="48"/>
      <c r="BE22" s="48"/>
      <c r="BF22" s="48" t="s">
        <v>508</v>
      </c>
      <c r="BG22" s="48" t="s">
        <v>508</v>
      </c>
      <c r="BH22" s="121" t="s">
        <v>2392</v>
      </c>
      <c r="BI22" s="121" t="s">
        <v>2392</v>
      </c>
      <c r="BJ22" s="121" t="s">
        <v>2299</v>
      </c>
      <c r="BK22" s="121" t="s">
        <v>2299</v>
      </c>
      <c r="BL22" s="121">
        <v>2</v>
      </c>
      <c r="BM22" s="124">
        <v>9.090909090909092</v>
      </c>
      <c r="BN22" s="121">
        <v>0</v>
      </c>
      <c r="BO22" s="124">
        <v>0</v>
      </c>
      <c r="BP22" s="121">
        <v>0</v>
      </c>
      <c r="BQ22" s="124">
        <v>0</v>
      </c>
      <c r="BR22" s="121">
        <v>20</v>
      </c>
      <c r="BS22" s="124">
        <v>90.9090909090909</v>
      </c>
      <c r="BT22" s="121">
        <v>22</v>
      </c>
      <c r="BU22" s="2"/>
      <c r="BV22" s="3"/>
      <c r="BW22" s="3"/>
      <c r="BX22" s="3"/>
      <c r="BY22" s="3"/>
    </row>
    <row r="23" spans="1:77" ht="41.45" customHeight="1">
      <c r="A23" s="64" t="s">
        <v>339</v>
      </c>
      <c r="C23" s="65"/>
      <c r="D23" s="65" t="s">
        <v>64</v>
      </c>
      <c r="E23" s="66">
        <v>162.17122706151338</v>
      </c>
      <c r="F23" s="68">
        <v>99.99990464032248</v>
      </c>
      <c r="G23" s="100" t="s">
        <v>1731</v>
      </c>
      <c r="H23" s="65"/>
      <c r="I23" s="69" t="s">
        <v>339</v>
      </c>
      <c r="J23" s="70"/>
      <c r="K23" s="70"/>
      <c r="L23" s="69" t="s">
        <v>1907</v>
      </c>
      <c r="M23" s="73">
        <v>1.0317802018621882</v>
      </c>
      <c r="N23" s="74">
        <v>7533.61083984375</v>
      </c>
      <c r="O23" s="74">
        <v>1138.2679443359375</v>
      </c>
      <c r="P23" s="75"/>
      <c r="Q23" s="76"/>
      <c r="R23" s="76"/>
      <c r="S23" s="86"/>
      <c r="T23" s="48">
        <v>5</v>
      </c>
      <c r="U23" s="48">
        <v>0</v>
      </c>
      <c r="V23" s="49">
        <v>7.4</v>
      </c>
      <c r="W23" s="49">
        <v>0.002833</v>
      </c>
      <c r="X23" s="49">
        <v>0.005071</v>
      </c>
      <c r="Y23" s="49">
        <v>1.248205</v>
      </c>
      <c r="Z23" s="49">
        <v>0</v>
      </c>
      <c r="AA23" s="49">
        <v>0</v>
      </c>
      <c r="AB23" s="71">
        <v>23</v>
      </c>
      <c r="AC23" s="71"/>
      <c r="AD23" s="72"/>
      <c r="AE23" s="78" t="s">
        <v>1187</v>
      </c>
      <c r="AF23" s="78">
        <v>726</v>
      </c>
      <c r="AG23" s="78">
        <v>116</v>
      </c>
      <c r="AH23" s="78">
        <v>202</v>
      </c>
      <c r="AI23" s="78">
        <v>2063</v>
      </c>
      <c r="AJ23" s="78"/>
      <c r="AK23" s="78"/>
      <c r="AL23" s="78"/>
      <c r="AM23" s="78"/>
      <c r="AN23" s="78"/>
      <c r="AO23" s="80">
        <v>40791.12248842593</v>
      </c>
      <c r="AP23" s="78"/>
      <c r="AQ23" s="78" t="b">
        <v>1</v>
      </c>
      <c r="AR23" s="78" t="b">
        <v>0</v>
      </c>
      <c r="AS23" s="78" t="b">
        <v>0</v>
      </c>
      <c r="AT23" s="78"/>
      <c r="AU23" s="78">
        <v>0</v>
      </c>
      <c r="AV23" s="82" t="s">
        <v>1716</v>
      </c>
      <c r="AW23" s="78" t="b">
        <v>0</v>
      </c>
      <c r="AX23" s="78" t="s">
        <v>1748</v>
      </c>
      <c r="AY23" s="82" t="s">
        <v>1769</v>
      </c>
      <c r="AZ23" s="78" t="s">
        <v>65</v>
      </c>
      <c r="BA23" s="78" t="str">
        <f>REPLACE(INDEX(GroupVertices[Group],MATCH(Vertices[[#This Row],[Vertex]],GroupVertices[Vertex],0)),1,1,"")</f>
        <v>5</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227</v>
      </c>
      <c r="C24" s="65"/>
      <c r="D24" s="65" t="s">
        <v>64</v>
      </c>
      <c r="E24" s="66">
        <v>162.34097802766885</v>
      </c>
      <c r="F24" s="68">
        <v>99.99981010271114</v>
      </c>
      <c r="G24" s="100" t="s">
        <v>549</v>
      </c>
      <c r="H24" s="65"/>
      <c r="I24" s="69" t="s">
        <v>227</v>
      </c>
      <c r="J24" s="70"/>
      <c r="K24" s="70"/>
      <c r="L24" s="69" t="s">
        <v>1908</v>
      </c>
      <c r="M24" s="73">
        <v>1.0632864364669437</v>
      </c>
      <c r="N24" s="74">
        <v>7175.92529296875</v>
      </c>
      <c r="O24" s="74">
        <v>1518.598876953125</v>
      </c>
      <c r="P24" s="75"/>
      <c r="Q24" s="76"/>
      <c r="R24" s="76"/>
      <c r="S24" s="86"/>
      <c r="T24" s="48">
        <v>0</v>
      </c>
      <c r="U24" s="48">
        <v>4</v>
      </c>
      <c r="V24" s="49">
        <v>44.314574</v>
      </c>
      <c r="W24" s="49">
        <v>0.004065</v>
      </c>
      <c r="X24" s="49">
        <v>0.011144</v>
      </c>
      <c r="Y24" s="49">
        <v>1.012662</v>
      </c>
      <c r="Z24" s="49">
        <v>0.3333333333333333</v>
      </c>
      <c r="AA24" s="49">
        <v>0</v>
      </c>
      <c r="AB24" s="71">
        <v>24</v>
      </c>
      <c r="AC24" s="71"/>
      <c r="AD24" s="72"/>
      <c r="AE24" s="78" t="s">
        <v>1188</v>
      </c>
      <c r="AF24" s="78">
        <v>1226</v>
      </c>
      <c r="AG24" s="78">
        <v>231</v>
      </c>
      <c r="AH24" s="78">
        <v>6787</v>
      </c>
      <c r="AI24" s="78">
        <v>13028</v>
      </c>
      <c r="AJ24" s="78"/>
      <c r="AK24" s="78" t="s">
        <v>1323</v>
      </c>
      <c r="AL24" s="78" t="s">
        <v>1448</v>
      </c>
      <c r="AM24" s="82" t="s">
        <v>1520</v>
      </c>
      <c r="AN24" s="78"/>
      <c r="AO24" s="80">
        <v>39994.01671296296</v>
      </c>
      <c r="AP24" s="82" t="s">
        <v>1612</v>
      </c>
      <c r="AQ24" s="78" t="b">
        <v>0</v>
      </c>
      <c r="AR24" s="78" t="b">
        <v>0</v>
      </c>
      <c r="AS24" s="78" t="b">
        <v>1</v>
      </c>
      <c r="AT24" s="78" t="s">
        <v>1119</v>
      </c>
      <c r="AU24" s="78">
        <v>5</v>
      </c>
      <c r="AV24" s="82" t="s">
        <v>1720</v>
      </c>
      <c r="AW24" s="78" t="b">
        <v>0</v>
      </c>
      <c r="AX24" s="78" t="s">
        <v>1748</v>
      </c>
      <c r="AY24" s="82" t="s">
        <v>1770</v>
      </c>
      <c r="AZ24" s="78" t="s">
        <v>66</v>
      </c>
      <c r="BA24" s="78" t="str">
        <f>REPLACE(INDEX(GroupVertices[Group],MATCH(Vertices[[#This Row],[Vertex]],GroupVertices[Vertex],0)),1,1,"")</f>
        <v>5</v>
      </c>
      <c r="BB24" s="48"/>
      <c r="BC24" s="48"/>
      <c r="BD24" s="48"/>
      <c r="BE24" s="48"/>
      <c r="BF24" s="48" t="s">
        <v>508</v>
      </c>
      <c r="BG24" s="48" t="s">
        <v>508</v>
      </c>
      <c r="BH24" s="121" t="s">
        <v>2392</v>
      </c>
      <c r="BI24" s="121" t="s">
        <v>2392</v>
      </c>
      <c r="BJ24" s="121" t="s">
        <v>2299</v>
      </c>
      <c r="BK24" s="121" t="s">
        <v>2299</v>
      </c>
      <c r="BL24" s="121">
        <v>2</v>
      </c>
      <c r="BM24" s="124">
        <v>4.651162790697675</v>
      </c>
      <c r="BN24" s="121">
        <v>0</v>
      </c>
      <c r="BO24" s="124">
        <v>0</v>
      </c>
      <c r="BP24" s="121">
        <v>0</v>
      </c>
      <c r="BQ24" s="124">
        <v>0</v>
      </c>
      <c r="BR24" s="121">
        <v>41</v>
      </c>
      <c r="BS24" s="124">
        <v>95.34883720930233</v>
      </c>
      <c r="BT24" s="121">
        <v>43</v>
      </c>
      <c r="BU24" s="2"/>
      <c r="BV24" s="3"/>
      <c r="BW24" s="3"/>
      <c r="BX24" s="3"/>
      <c r="BY24" s="3"/>
    </row>
    <row r="25" spans="1:77" ht="41.45" customHeight="1">
      <c r="A25" s="64" t="s">
        <v>228</v>
      </c>
      <c r="C25" s="65"/>
      <c r="D25" s="65" t="s">
        <v>64</v>
      </c>
      <c r="E25" s="66">
        <v>163.462810499653</v>
      </c>
      <c r="F25" s="68">
        <v>99.99918533241014</v>
      </c>
      <c r="G25" s="100" t="s">
        <v>550</v>
      </c>
      <c r="H25" s="65"/>
      <c r="I25" s="69" t="s">
        <v>228</v>
      </c>
      <c r="J25" s="70"/>
      <c r="K25" s="70"/>
      <c r="L25" s="69" t="s">
        <v>1909</v>
      </c>
      <c r="M25" s="73">
        <v>1.2715015521157627</v>
      </c>
      <c r="N25" s="74">
        <v>7683.34326171875</v>
      </c>
      <c r="O25" s="74">
        <v>6140.5625</v>
      </c>
      <c r="P25" s="75"/>
      <c r="Q25" s="76"/>
      <c r="R25" s="76"/>
      <c r="S25" s="86"/>
      <c r="T25" s="48">
        <v>0</v>
      </c>
      <c r="U25" s="48">
        <v>2</v>
      </c>
      <c r="V25" s="49">
        <v>0</v>
      </c>
      <c r="W25" s="49">
        <v>0.003472</v>
      </c>
      <c r="X25" s="49">
        <v>0.00723</v>
      </c>
      <c r="Y25" s="49">
        <v>0.560692</v>
      </c>
      <c r="Z25" s="49">
        <v>0.5</v>
      </c>
      <c r="AA25" s="49">
        <v>0</v>
      </c>
      <c r="AB25" s="71">
        <v>25</v>
      </c>
      <c r="AC25" s="71"/>
      <c r="AD25" s="72"/>
      <c r="AE25" s="78" t="s">
        <v>1189</v>
      </c>
      <c r="AF25" s="78">
        <v>15</v>
      </c>
      <c r="AG25" s="78">
        <v>991</v>
      </c>
      <c r="AH25" s="78">
        <v>82</v>
      </c>
      <c r="AI25" s="78">
        <v>88</v>
      </c>
      <c r="AJ25" s="78"/>
      <c r="AK25" s="78" t="s">
        <v>1324</v>
      </c>
      <c r="AL25" s="78" t="s">
        <v>1449</v>
      </c>
      <c r="AM25" s="82" t="s">
        <v>1521</v>
      </c>
      <c r="AN25" s="78"/>
      <c r="AO25" s="80">
        <v>43587.36997685185</v>
      </c>
      <c r="AP25" s="82" t="s">
        <v>1613</v>
      </c>
      <c r="AQ25" s="78" t="b">
        <v>1</v>
      </c>
      <c r="AR25" s="78" t="b">
        <v>0</v>
      </c>
      <c r="AS25" s="78" t="b">
        <v>0</v>
      </c>
      <c r="AT25" s="78" t="s">
        <v>1119</v>
      </c>
      <c r="AU25" s="78">
        <v>3</v>
      </c>
      <c r="AV25" s="78"/>
      <c r="AW25" s="78" t="b">
        <v>0</v>
      </c>
      <c r="AX25" s="78" t="s">
        <v>1748</v>
      </c>
      <c r="AY25" s="82" t="s">
        <v>1771</v>
      </c>
      <c r="AZ25" s="78" t="s">
        <v>66</v>
      </c>
      <c r="BA25" s="78" t="str">
        <f>REPLACE(INDEX(GroupVertices[Group],MATCH(Vertices[[#This Row],[Vertex]],GroupVertices[Vertex],0)),1,1,"")</f>
        <v>3</v>
      </c>
      <c r="BB25" s="48"/>
      <c r="BC25" s="48"/>
      <c r="BD25" s="48"/>
      <c r="BE25" s="48"/>
      <c r="BF25" s="48"/>
      <c r="BG25" s="48"/>
      <c r="BH25" s="121" t="s">
        <v>2393</v>
      </c>
      <c r="BI25" s="121" t="s">
        <v>2393</v>
      </c>
      <c r="BJ25" s="121" t="s">
        <v>2469</v>
      </c>
      <c r="BK25" s="121" t="s">
        <v>2469</v>
      </c>
      <c r="BL25" s="121">
        <v>0</v>
      </c>
      <c r="BM25" s="124">
        <v>0</v>
      </c>
      <c r="BN25" s="121">
        <v>1</v>
      </c>
      <c r="BO25" s="124">
        <v>3.8461538461538463</v>
      </c>
      <c r="BP25" s="121">
        <v>0</v>
      </c>
      <c r="BQ25" s="124">
        <v>0</v>
      </c>
      <c r="BR25" s="121">
        <v>25</v>
      </c>
      <c r="BS25" s="124">
        <v>96.15384615384616</v>
      </c>
      <c r="BT25" s="121">
        <v>26</v>
      </c>
      <c r="BU25" s="2"/>
      <c r="BV25" s="3"/>
      <c r="BW25" s="3"/>
      <c r="BX25" s="3"/>
      <c r="BY25" s="3"/>
    </row>
    <row r="26" spans="1:77" ht="41.45" customHeight="1">
      <c r="A26" s="64" t="s">
        <v>229</v>
      </c>
      <c r="C26" s="65"/>
      <c r="D26" s="65" t="s">
        <v>64</v>
      </c>
      <c r="E26" s="66">
        <v>162.6598146249696</v>
      </c>
      <c r="F26" s="68">
        <v>99.99963253641506</v>
      </c>
      <c r="G26" s="100" t="s">
        <v>551</v>
      </c>
      <c r="H26" s="65"/>
      <c r="I26" s="69" t="s">
        <v>229</v>
      </c>
      <c r="J26" s="70"/>
      <c r="K26" s="70"/>
      <c r="L26" s="69" t="s">
        <v>1910</v>
      </c>
      <c r="M26" s="73">
        <v>1.1224633640723976</v>
      </c>
      <c r="N26" s="74">
        <v>5126.70166015625</v>
      </c>
      <c r="O26" s="74">
        <v>4303.25390625</v>
      </c>
      <c r="P26" s="75"/>
      <c r="Q26" s="76"/>
      <c r="R26" s="76"/>
      <c r="S26" s="86"/>
      <c r="T26" s="48">
        <v>0</v>
      </c>
      <c r="U26" s="48">
        <v>1</v>
      </c>
      <c r="V26" s="49">
        <v>0</v>
      </c>
      <c r="W26" s="49">
        <v>0.003236</v>
      </c>
      <c r="X26" s="49">
        <v>0.003486</v>
      </c>
      <c r="Y26" s="49">
        <v>0.389775</v>
      </c>
      <c r="Z26" s="49">
        <v>0</v>
      </c>
      <c r="AA26" s="49">
        <v>0</v>
      </c>
      <c r="AB26" s="71">
        <v>26</v>
      </c>
      <c r="AC26" s="71"/>
      <c r="AD26" s="72"/>
      <c r="AE26" s="78" t="s">
        <v>1190</v>
      </c>
      <c r="AF26" s="78">
        <v>703</v>
      </c>
      <c r="AG26" s="78">
        <v>447</v>
      </c>
      <c r="AH26" s="78">
        <v>2442</v>
      </c>
      <c r="AI26" s="78">
        <v>3381</v>
      </c>
      <c r="AJ26" s="78"/>
      <c r="AK26" s="78" t="s">
        <v>1325</v>
      </c>
      <c r="AL26" s="78" t="s">
        <v>1450</v>
      </c>
      <c r="AM26" s="82" t="s">
        <v>1522</v>
      </c>
      <c r="AN26" s="78"/>
      <c r="AO26" s="80">
        <v>43220.61787037037</v>
      </c>
      <c r="AP26" s="82" t="s">
        <v>1614</v>
      </c>
      <c r="AQ26" s="78" t="b">
        <v>0</v>
      </c>
      <c r="AR26" s="78" t="b">
        <v>0</v>
      </c>
      <c r="AS26" s="78" t="b">
        <v>1</v>
      </c>
      <c r="AT26" s="78" t="s">
        <v>1119</v>
      </c>
      <c r="AU26" s="78">
        <v>1</v>
      </c>
      <c r="AV26" s="82" t="s">
        <v>1716</v>
      </c>
      <c r="AW26" s="78" t="b">
        <v>0</v>
      </c>
      <c r="AX26" s="78" t="s">
        <v>1748</v>
      </c>
      <c r="AY26" s="82" t="s">
        <v>1772</v>
      </c>
      <c r="AZ26" s="78" t="s">
        <v>66</v>
      </c>
      <c r="BA26" s="78" t="str">
        <f>REPLACE(INDEX(GroupVertices[Group],MATCH(Vertices[[#This Row],[Vertex]],GroupVertices[Vertex],0)),1,1,"")</f>
        <v>2</v>
      </c>
      <c r="BB26" s="48"/>
      <c r="BC26" s="48"/>
      <c r="BD26" s="48"/>
      <c r="BE26" s="48"/>
      <c r="BF26" s="48" t="s">
        <v>508</v>
      </c>
      <c r="BG26" s="48" t="s">
        <v>508</v>
      </c>
      <c r="BH26" s="121" t="s">
        <v>2394</v>
      </c>
      <c r="BI26" s="121" t="s">
        <v>2394</v>
      </c>
      <c r="BJ26" s="121" t="s">
        <v>2470</v>
      </c>
      <c r="BK26" s="121" t="s">
        <v>2470</v>
      </c>
      <c r="BL26" s="121">
        <v>2</v>
      </c>
      <c r="BM26" s="124">
        <v>8.333333333333334</v>
      </c>
      <c r="BN26" s="121">
        <v>1</v>
      </c>
      <c r="BO26" s="124">
        <v>4.166666666666667</v>
      </c>
      <c r="BP26" s="121">
        <v>0</v>
      </c>
      <c r="BQ26" s="124">
        <v>0</v>
      </c>
      <c r="BR26" s="121">
        <v>21</v>
      </c>
      <c r="BS26" s="124">
        <v>87.5</v>
      </c>
      <c r="BT26" s="121">
        <v>24</v>
      </c>
      <c r="BU26" s="2"/>
      <c r="BV26" s="3"/>
      <c r="BW26" s="3"/>
      <c r="BX26" s="3"/>
      <c r="BY26" s="3"/>
    </row>
    <row r="27" spans="1:77" ht="41.45" customHeight="1">
      <c r="A27" s="64" t="s">
        <v>230</v>
      </c>
      <c r="C27" s="65"/>
      <c r="D27" s="65" t="s">
        <v>64</v>
      </c>
      <c r="E27" s="66">
        <v>163.46871488108448</v>
      </c>
      <c r="F27" s="68">
        <v>99.9991820441454</v>
      </c>
      <c r="G27" s="100" t="s">
        <v>552</v>
      </c>
      <c r="H27" s="65"/>
      <c r="I27" s="69" t="s">
        <v>230</v>
      </c>
      <c r="J27" s="70"/>
      <c r="K27" s="70"/>
      <c r="L27" s="69" t="s">
        <v>1911</v>
      </c>
      <c r="M27" s="73">
        <v>1.2725974211454933</v>
      </c>
      <c r="N27" s="74">
        <v>8118.09619140625</v>
      </c>
      <c r="O27" s="74">
        <v>4473.08203125</v>
      </c>
      <c r="P27" s="75"/>
      <c r="Q27" s="76"/>
      <c r="R27" s="76"/>
      <c r="S27" s="86"/>
      <c r="T27" s="48">
        <v>1</v>
      </c>
      <c r="U27" s="48">
        <v>1</v>
      </c>
      <c r="V27" s="49">
        <v>0</v>
      </c>
      <c r="W27" s="49">
        <v>0</v>
      </c>
      <c r="X27" s="49">
        <v>0</v>
      </c>
      <c r="Y27" s="49">
        <v>0.999996</v>
      </c>
      <c r="Z27" s="49">
        <v>0</v>
      </c>
      <c r="AA27" s="49" t="s">
        <v>2756</v>
      </c>
      <c r="AB27" s="71">
        <v>27</v>
      </c>
      <c r="AC27" s="71"/>
      <c r="AD27" s="72"/>
      <c r="AE27" s="78" t="s">
        <v>1191</v>
      </c>
      <c r="AF27" s="78">
        <v>1734</v>
      </c>
      <c r="AG27" s="78">
        <v>995</v>
      </c>
      <c r="AH27" s="78">
        <v>23030</v>
      </c>
      <c r="AI27" s="78">
        <v>55923</v>
      </c>
      <c r="AJ27" s="78"/>
      <c r="AK27" s="78" t="s">
        <v>1326</v>
      </c>
      <c r="AL27" s="78" t="s">
        <v>1451</v>
      </c>
      <c r="AM27" s="82" t="s">
        <v>1523</v>
      </c>
      <c r="AN27" s="78"/>
      <c r="AO27" s="80">
        <v>40100.606203703705</v>
      </c>
      <c r="AP27" s="82" t="s">
        <v>1615</v>
      </c>
      <c r="AQ27" s="78" t="b">
        <v>0</v>
      </c>
      <c r="AR27" s="78" t="b">
        <v>0</v>
      </c>
      <c r="AS27" s="78" t="b">
        <v>0</v>
      </c>
      <c r="AT27" s="78" t="s">
        <v>1119</v>
      </c>
      <c r="AU27" s="78">
        <v>11</v>
      </c>
      <c r="AV27" s="82" t="s">
        <v>1721</v>
      </c>
      <c r="AW27" s="78" t="b">
        <v>0</v>
      </c>
      <c r="AX27" s="78" t="s">
        <v>1748</v>
      </c>
      <c r="AY27" s="82" t="s">
        <v>1773</v>
      </c>
      <c r="AZ27" s="78" t="s">
        <v>66</v>
      </c>
      <c r="BA27" s="78" t="str">
        <f>REPLACE(INDEX(GroupVertices[Group],MATCH(Vertices[[#This Row],[Vertex]],GroupVertices[Vertex],0)),1,1,"")</f>
        <v>4</v>
      </c>
      <c r="BB27" s="48" t="s">
        <v>478</v>
      </c>
      <c r="BC27" s="48" t="s">
        <v>478</v>
      </c>
      <c r="BD27" s="48" t="s">
        <v>500</v>
      </c>
      <c r="BE27" s="48" t="s">
        <v>500</v>
      </c>
      <c r="BF27" s="48" t="s">
        <v>509</v>
      </c>
      <c r="BG27" s="48" t="s">
        <v>509</v>
      </c>
      <c r="BH27" s="121" t="s">
        <v>2395</v>
      </c>
      <c r="BI27" s="121" t="s">
        <v>2395</v>
      </c>
      <c r="BJ27" s="121" t="s">
        <v>2471</v>
      </c>
      <c r="BK27" s="121" t="s">
        <v>2471</v>
      </c>
      <c r="BL27" s="121">
        <v>1</v>
      </c>
      <c r="BM27" s="124">
        <v>7.142857142857143</v>
      </c>
      <c r="BN27" s="121">
        <v>0</v>
      </c>
      <c r="BO27" s="124">
        <v>0</v>
      </c>
      <c r="BP27" s="121">
        <v>0</v>
      </c>
      <c r="BQ27" s="124">
        <v>0</v>
      </c>
      <c r="BR27" s="121">
        <v>13</v>
      </c>
      <c r="BS27" s="124">
        <v>92.85714285714286</v>
      </c>
      <c r="BT27" s="121">
        <v>14</v>
      </c>
      <c r="BU27" s="2"/>
      <c r="BV27" s="3"/>
      <c r="BW27" s="3"/>
      <c r="BX27" s="3"/>
      <c r="BY27" s="3"/>
    </row>
    <row r="28" spans="1:77" ht="41.45" customHeight="1">
      <c r="A28" s="64" t="s">
        <v>231</v>
      </c>
      <c r="C28" s="65"/>
      <c r="D28" s="65" t="s">
        <v>64</v>
      </c>
      <c r="E28" s="66">
        <v>162.5815815710023</v>
      </c>
      <c r="F28" s="68">
        <v>99.9996761059229</v>
      </c>
      <c r="G28" s="100" t="s">
        <v>553</v>
      </c>
      <c r="H28" s="65"/>
      <c r="I28" s="69" t="s">
        <v>231</v>
      </c>
      <c r="J28" s="70"/>
      <c r="K28" s="70"/>
      <c r="L28" s="69" t="s">
        <v>1912</v>
      </c>
      <c r="M28" s="73">
        <v>1.1079430994284667</v>
      </c>
      <c r="N28" s="74">
        <v>5896.044921875</v>
      </c>
      <c r="O28" s="74">
        <v>6974.1875</v>
      </c>
      <c r="P28" s="75"/>
      <c r="Q28" s="76"/>
      <c r="R28" s="76"/>
      <c r="S28" s="86"/>
      <c r="T28" s="48">
        <v>0</v>
      </c>
      <c r="U28" s="48">
        <v>1</v>
      </c>
      <c r="V28" s="49">
        <v>0</v>
      </c>
      <c r="W28" s="49">
        <v>0.003236</v>
      </c>
      <c r="X28" s="49">
        <v>0.003486</v>
      </c>
      <c r="Y28" s="49">
        <v>0.389775</v>
      </c>
      <c r="Z28" s="49">
        <v>0</v>
      </c>
      <c r="AA28" s="49">
        <v>0</v>
      </c>
      <c r="AB28" s="71">
        <v>28</v>
      </c>
      <c r="AC28" s="71"/>
      <c r="AD28" s="72"/>
      <c r="AE28" s="78" t="s">
        <v>1192</v>
      </c>
      <c r="AF28" s="78">
        <v>928</v>
      </c>
      <c r="AG28" s="78">
        <v>394</v>
      </c>
      <c r="AH28" s="78">
        <v>7645</v>
      </c>
      <c r="AI28" s="78">
        <v>4573</v>
      </c>
      <c r="AJ28" s="78"/>
      <c r="AK28" s="78" t="s">
        <v>1327</v>
      </c>
      <c r="AL28" s="78"/>
      <c r="AM28" s="82" t="s">
        <v>1524</v>
      </c>
      <c r="AN28" s="78"/>
      <c r="AO28" s="80">
        <v>41042.78724537037</v>
      </c>
      <c r="AP28" s="82" t="s">
        <v>1616</v>
      </c>
      <c r="AQ28" s="78" t="b">
        <v>0</v>
      </c>
      <c r="AR28" s="78" t="b">
        <v>0</v>
      </c>
      <c r="AS28" s="78" t="b">
        <v>0</v>
      </c>
      <c r="AT28" s="78" t="s">
        <v>1119</v>
      </c>
      <c r="AU28" s="78">
        <v>9</v>
      </c>
      <c r="AV28" s="82" t="s">
        <v>1716</v>
      </c>
      <c r="AW28" s="78" t="b">
        <v>0</v>
      </c>
      <c r="AX28" s="78" t="s">
        <v>1748</v>
      </c>
      <c r="AY28" s="82" t="s">
        <v>1774</v>
      </c>
      <c r="AZ28" s="78" t="s">
        <v>66</v>
      </c>
      <c r="BA28" s="78" t="str">
        <f>REPLACE(INDEX(GroupVertices[Group],MATCH(Vertices[[#This Row],[Vertex]],GroupVertices[Vertex],0)),1,1,"")</f>
        <v>2</v>
      </c>
      <c r="BB28" s="48" t="s">
        <v>476</v>
      </c>
      <c r="BC28" s="48" t="s">
        <v>476</v>
      </c>
      <c r="BD28" s="48" t="s">
        <v>498</v>
      </c>
      <c r="BE28" s="48" t="s">
        <v>498</v>
      </c>
      <c r="BF28" s="48" t="s">
        <v>508</v>
      </c>
      <c r="BG28" s="48" t="s">
        <v>508</v>
      </c>
      <c r="BH28" s="121" t="s">
        <v>2386</v>
      </c>
      <c r="BI28" s="121" t="s">
        <v>2386</v>
      </c>
      <c r="BJ28" s="121" t="s">
        <v>2463</v>
      </c>
      <c r="BK28" s="121" t="s">
        <v>2463</v>
      </c>
      <c r="BL28" s="121">
        <v>0</v>
      </c>
      <c r="BM28" s="124">
        <v>0</v>
      </c>
      <c r="BN28" s="121">
        <v>0</v>
      </c>
      <c r="BO28" s="124">
        <v>0</v>
      </c>
      <c r="BP28" s="121">
        <v>0</v>
      </c>
      <c r="BQ28" s="124">
        <v>0</v>
      </c>
      <c r="BR28" s="121">
        <v>11</v>
      </c>
      <c r="BS28" s="124">
        <v>100</v>
      </c>
      <c r="BT28" s="121">
        <v>11</v>
      </c>
      <c r="BU28" s="2"/>
      <c r="BV28" s="3"/>
      <c r="BW28" s="3"/>
      <c r="BX28" s="3"/>
      <c r="BY28" s="3"/>
    </row>
    <row r="29" spans="1:77" ht="41.45" customHeight="1">
      <c r="A29" s="64" t="s">
        <v>232</v>
      </c>
      <c r="C29" s="65"/>
      <c r="D29" s="65" t="s">
        <v>64</v>
      </c>
      <c r="E29" s="66">
        <v>162.21698601760747</v>
      </c>
      <c r="F29" s="68">
        <v>99.99987915627072</v>
      </c>
      <c r="G29" s="100" t="s">
        <v>554</v>
      </c>
      <c r="H29" s="65"/>
      <c r="I29" s="69" t="s">
        <v>232</v>
      </c>
      <c r="J29" s="70"/>
      <c r="K29" s="70"/>
      <c r="L29" s="69" t="s">
        <v>1913</v>
      </c>
      <c r="M29" s="73">
        <v>1.0402731868426005</v>
      </c>
      <c r="N29" s="74">
        <v>6433.8662109375</v>
      </c>
      <c r="O29" s="74">
        <v>6789.99462890625</v>
      </c>
      <c r="P29" s="75"/>
      <c r="Q29" s="76"/>
      <c r="R29" s="76"/>
      <c r="S29" s="86"/>
      <c r="T29" s="48">
        <v>0</v>
      </c>
      <c r="U29" s="48">
        <v>1</v>
      </c>
      <c r="V29" s="49">
        <v>0</v>
      </c>
      <c r="W29" s="49">
        <v>0.003236</v>
      </c>
      <c r="X29" s="49">
        <v>0.003486</v>
      </c>
      <c r="Y29" s="49">
        <v>0.389775</v>
      </c>
      <c r="Z29" s="49">
        <v>0</v>
      </c>
      <c r="AA29" s="49">
        <v>0</v>
      </c>
      <c r="AB29" s="71">
        <v>29</v>
      </c>
      <c r="AC29" s="71"/>
      <c r="AD29" s="72"/>
      <c r="AE29" s="78" t="s">
        <v>1193</v>
      </c>
      <c r="AF29" s="78">
        <v>176</v>
      </c>
      <c r="AG29" s="78">
        <v>147</v>
      </c>
      <c r="AH29" s="78">
        <v>33278</v>
      </c>
      <c r="AI29" s="78">
        <v>6730</v>
      </c>
      <c r="AJ29" s="78"/>
      <c r="AK29" s="78" t="s">
        <v>1328</v>
      </c>
      <c r="AL29" s="78" t="s">
        <v>1452</v>
      </c>
      <c r="AM29" s="78"/>
      <c r="AN29" s="78"/>
      <c r="AO29" s="80">
        <v>40646.44006944444</v>
      </c>
      <c r="AP29" s="82" t="s">
        <v>1617</v>
      </c>
      <c r="AQ29" s="78" t="b">
        <v>1</v>
      </c>
      <c r="AR29" s="78" t="b">
        <v>0</v>
      </c>
      <c r="AS29" s="78" t="b">
        <v>0</v>
      </c>
      <c r="AT29" s="78" t="s">
        <v>1119</v>
      </c>
      <c r="AU29" s="78">
        <v>6</v>
      </c>
      <c r="AV29" s="82" t="s">
        <v>1716</v>
      </c>
      <c r="AW29" s="78" t="b">
        <v>0</v>
      </c>
      <c r="AX29" s="78" t="s">
        <v>1748</v>
      </c>
      <c r="AY29" s="82" t="s">
        <v>1775</v>
      </c>
      <c r="AZ29" s="78" t="s">
        <v>66</v>
      </c>
      <c r="BA29" s="78" t="str">
        <f>REPLACE(INDEX(GroupVertices[Group],MATCH(Vertices[[#This Row],[Vertex]],GroupVertices[Vertex],0)),1,1,"")</f>
        <v>2</v>
      </c>
      <c r="BB29" s="48"/>
      <c r="BC29" s="48"/>
      <c r="BD29" s="48"/>
      <c r="BE29" s="48"/>
      <c r="BF29" s="48" t="s">
        <v>508</v>
      </c>
      <c r="BG29" s="48" t="s">
        <v>508</v>
      </c>
      <c r="BH29" s="121" t="s">
        <v>2394</v>
      </c>
      <c r="BI29" s="121" t="s">
        <v>2394</v>
      </c>
      <c r="BJ29" s="121" t="s">
        <v>2470</v>
      </c>
      <c r="BK29" s="121" t="s">
        <v>2470</v>
      </c>
      <c r="BL29" s="121">
        <v>2</v>
      </c>
      <c r="BM29" s="124">
        <v>8.333333333333334</v>
      </c>
      <c r="BN29" s="121">
        <v>1</v>
      </c>
      <c r="BO29" s="124">
        <v>4.166666666666667</v>
      </c>
      <c r="BP29" s="121">
        <v>0</v>
      </c>
      <c r="BQ29" s="124">
        <v>0</v>
      </c>
      <c r="BR29" s="121">
        <v>21</v>
      </c>
      <c r="BS29" s="124">
        <v>87.5</v>
      </c>
      <c r="BT29" s="121">
        <v>24</v>
      </c>
      <c r="BU29" s="2"/>
      <c r="BV29" s="3"/>
      <c r="BW29" s="3"/>
      <c r="BX29" s="3"/>
      <c r="BY29" s="3"/>
    </row>
    <row r="30" spans="1:77" ht="41.45" customHeight="1">
      <c r="A30" s="64" t="s">
        <v>233</v>
      </c>
      <c r="C30" s="65"/>
      <c r="D30" s="65" t="s">
        <v>64</v>
      </c>
      <c r="E30" s="66">
        <v>162.00147609535787</v>
      </c>
      <c r="F30" s="68">
        <v>99.99999917793382</v>
      </c>
      <c r="G30" s="100" t="s">
        <v>555</v>
      </c>
      <c r="H30" s="65"/>
      <c r="I30" s="69" t="s">
        <v>233</v>
      </c>
      <c r="J30" s="70"/>
      <c r="K30" s="70"/>
      <c r="L30" s="69" t="s">
        <v>1914</v>
      </c>
      <c r="M30" s="73">
        <v>1.0002739672574326</v>
      </c>
      <c r="N30" s="74">
        <v>8381.228515625</v>
      </c>
      <c r="O30" s="74">
        <v>1290.22314453125</v>
      </c>
      <c r="P30" s="75"/>
      <c r="Q30" s="76"/>
      <c r="R30" s="76"/>
      <c r="S30" s="86"/>
      <c r="T30" s="48">
        <v>0</v>
      </c>
      <c r="U30" s="48">
        <v>3</v>
      </c>
      <c r="V30" s="49">
        <v>37.616162</v>
      </c>
      <c r="W30" s="49">
        <v>0.003984</v>
      </c>
      <c r="X30" s="49">
        <v>0.009136</v>
      </c>
      <c r="Y30" s="49">
        <v>0.803646</v>
      </c>
      <c r="Z30" s="49">
        <v>0.16666666666666666</v>
      </c>
      <c r="AA30" s="49">
        <v>0</v>
      </c>
      <c r="AB30" s="71">
        <v>30</v>
      </c>
      <c r="AC30" s="71"/>
      <c r="AD30" s="72"/>
      <c r="AE30" s="78" t="s">
        <v>1194</v>
      </c>
      <c r="AF30" s="78">
        <v>7</v>
      </c>
      <c r="AG30" s="78">
        <v>1</v>
      </c>
      <c r="AH30" s="78">
        <v>18</v>
      </c>
      <c r="AI30" s="78">
        <v>8</v>
      </c>
      <c r="AJ30" s="78"/>
      <c r="AK30" s="78" t="s">
        <v>1329</v>
      </c>
      <c r="AL30" s="78"/>
      <c r="AM30" s="78"/>
      <c r="AN30" s="78"/>
      <c r="AO30" s="80">
        <v>43625.63287037037</v>
      </c>
      <c r="AP30" s="82" t="s">
        <v>1618</v>
      </c>
      <c r="AQ30" s="78" t="b">
        <v>1</v>
      </c>
      <c r="AR30" s="78" t="b">
        <v>0</v>
      </c>
      <c r="AS30" s="78" t="b">
        <v>0</v>
      </c>
      <c r="AT30" s="78" t="s">
        <v>1119</v>
      </c>
      <c r="AU30" s="78">
        <v>0</v>
      </c>
      <c r="AV30" s="78"/>
      <c r="AW30" s="78" t="b">
        <v>0</v>
      </c>
      <c r="AX30" s="78" t="s">
        <v>1748</v>
      </c>
      <c r="AY30" s="82" t="s">
        <v>1776</v>
      </c>
      <c r="AZ30" s="78" t="s">
        <v>66</v>
      </c>
      <c r="BA30" s="78" t="str">
        <f>REPLACE(INDEX(GroupVertices[Group],MATCH(Vertices[[#This Row],[Vertex]],GroupVertices[Vertex],0)),1,1,"")</f>
        <v>5</v>
      </c>
      <c r="BB30" s="48"/>
      <c r="BC30" s="48"/>
      <c r="BD30" s="48"/>
      <c r="BE30" s="48"/>
      <c r="BF30" s="48" t="s">
        <v>508</v>
      </c>
      <c r="BG30" s="48" t="s">
        <v>508</v>
      </c>
      <c r="BH30" s="121" t="s">
        <v>2396</v>
      </c>
      <c r="BI30" s="121" t="s">
        <v>2444</v>
      </c>
      <c r="BJ30" s="121" t="s">
        <v>2472</v>
      </c>
      <c r="BK30" s="121" t="s">
        <v>2472</v>
      </c>
      <c r="BL30" s="121">
        <v>2</v>
      </c>
      <c r="BM30" s="124">
        <v>4</v>
      </c>
      <c r="BN30" s="121">
        <v>1</v>
      </c>
      <c r="BO30" s="124">
        <v>2</v>
      </c>
      <c r="BP30" s="121">
        <v>0</v>
      </c>
      <c r="BQ30" s="124">
        <v>0</v>
      </c>
      <c r="BR30" s="121">
        <v>47</v>
      </c>
      <c r="BS30" s="124">
        <v>94</v>
      </c>
      <c r="BT30" s="121">
        <v>50</v>
      </c>
      <c r="BU30" s="2"/>
      <c r="BV30" s="3"/>
      <c r="BW30" s="3"/>
      <c r="BX30" s="3"/>
      <c r="BY30" s="3"/>
    </row>
    <row r="31" spans="1:77" ht="41.45" customHeight="1">
      <c r="A31" s="64" t="s">
        <v>234</v>
      </c>
      <c r="C31" s="65"/>
      <c r="D31" s="65" t="s">
        <v>64</v>
      </c>
      <c r="E31" s="66">
        <v>162.88270502400857</v>
      </c>
      <c r="F31" s="68">
        <v>99.99950840442105</v>
      </c>
      <c r="G31" s="100" t="s">
        <v>556</v>
      </c>
      <c r="H31" s="65"/>
      <c r="I31" s="69" t="s">
        <v>234</v>
      </c>
      <c r="J31" s="70"/>
      <c r="K31" s="70"/>
      <c r="L31" s="69" t="s">
        <v>1915</v>
      </c>
      <c r="M31" s="73">
        <v>1.1638324199447287</v>
      </c>
      <c r="N31" s="74">
        <v>5772.99560546875</v>
      </c>
      <c r="O31" s="74">
        <v>7896.13134765625</v>
      </c>
      <c r="P31" s="75"/>
      <c r="Q31" s="76"/>
      <c r="R31" s="76"/>
      <c r="S31" s="86"/>
      <c r="T31" s="48">
        <v>0</v>
      </c>
      <c r="U31" s="48">
        <v>1</v>
      </c>
      <c r="V31" s="49">
        <v>0</v>
      </c>
      <c r="W31" s="49">
        <v>0.003236</v>
      </c>
      <c r="X31" s="49">
        <v>0.003486</v>
      </c>
      <c r="Y31" s="49">
        <v>0.389775</v>
      </c>
      <c r="Z31" s="49">
        <v>0</v>
      </c>
      <c r="AA31" s="49">
        <v>0</v>
      </c>
      <c r="AB31" s="71">
        <v>31</v>
      </c>
      <c r="AC31" s="71"/>
      <c r="AD31" s="72"/>
      <c r="AE31" s="78" t="s">
        <v>1195</v>
      </c>
      <c r="AF31" s="78">
        <v>546</v>
      </c>
      <c r="AG31" s="78">
        <v>598</v>
      </c>
      <c r="AH31" s="78">
        <v>1580</v>
      </c>
      <c r="AI31" s="78">
        <v>119</v>
      </c>
      <c r="AJ31" s="78"/>
      <c r="AK31" s="78" t="s">
        <v>1330</v>
      </c>
      <c r="AL31" s="78"/>
      <c r="AM31" s="78"/>
      <c r="AN31" s="78"/>
      <c r="AO31" s="80">
        <v>40777.5825462963</v>
      </c>
      <c r="AP31" s="82" t="s">
        <v>1619</v>
      </c>
      <c r="AQ31" s="78" t="b">
        <v>0</v>
      </c>
      <c r="AR31" s="78" t="b">
        <v>0</v>
      </c>
      <c r="AS31" s="78" t="b">
        <v>1</v>
      </c>
      <c r="AT31" s="78" t="s">
        <v>1119</v>
      </c>
      <c r="AU31" s="78">
        <v>1</v>
      </c>
      <c r="AV31" s="82" t="s">
        <v>1718</v>
      </c>
      <c r="AW31" s="78" t="b">
        <v>0</v>
      </c>
      <c r="AX31" s="78" t="s">
        <v>1748</v>
      </c>
      <c r="AY31" s="82" t="s">
        <v>1777</v>
      </c>
      <c r="AZ31" s="78" t="s">
        <v>66</v>
      </c>
      <c r="BA31" s="78" t="str">
        <f>REPLACE(INDEX(GroupVertices[Group],MATCH(Vertices[[#This Row],[Vertex]],GroupVertices[Vertex],0)),1,1,"")</f>
        <v>2</v>
      </c>
      <c r="BB31" s="48"/>
      <c r="BC31" s="48"/>
      <c r="BD31" s="48"/>
      <c r="BE31" s="48"/>
      <c r="BF31" s="48" t="s">
        <v>508</v>
      </c>
      <c r="BG31" s="48" t="s">
        <v>508</v>
      </c>
      <c r="BH31" s="121" t="s">
        <v>2397</v>
      </c>
      <c r="BI31" s="121" t="s">
        <v>2397</v>
      </c>
      <c r="BJ31" s="121" t="s">
        <v>2473</v>
      </c>
      <c r="BK31" s="121" t="s">
        <v>2473</v>
      </c>
      <c r="BL31" s="121">
        <v>1</v>
      </c>
      <c r="BM31" s="124">
        <v>3.8461538461538463</v>
      </c>
      <c r="BN31" s="121">
        <v>1</v>
      </c>
      <c r="BO31" s="124">
        <v>3.8461538461538463</v>
      </c>
      <c r="BP31" s="121">
        <v>0</v>
      </c>
      <c r="BQ31" s="124">
        <v>0</v>
      </c>
      <c r="BR31" s="121">
        <v>24</v>
      </c>
      <c r="BS31" s="124">
        <v>92.3076923076923</v>
      </c>
      <c r="BT31" s="121">
        <v>26</v>
      </c>
      <c r="BU31" s="2"/>
      <c r="BV31" s="3"/>
      <c r="BW31" s="3"/>
      <c r="BX31" s="3"/>
      <c r="BY31" s="3"/>
    </row>
    <row r="32" spans="1:77" ht="41.45" customHeight="1">
      <c r="A32" s="64" t="s">
        <v>235</v>
      </c>
      <c r="C32" s="65"/>
      <c r="D32" s="65" t="s">
        <v>64</v>
      </c>
      <c r="E32" s="66">
        <v>235.85790732657642</v>
      </c>
      <c r="F32" s="68">
        <v>99.95886709634057</v>
      </c>
      <c r="G32" s="100" t="s">
        <v>557</v>
      </c>
      <c r="H32" s="65"/>
      <c r="I32" s="69" t="s">
        <v>235</v>
      </c>
      <c r="J32" s="70"/>
      <c r="K32" s="70"/>
      <c r="L32" s="69" t="s">
        <v>1916</v>
      </c>
      <c r="M32" s="73">
        <v>14.708225692900406</v>
      </c>
      <c r="N32" s="74">
        <v>194.9122772216797</v>
      </c>
      <c r="O32" s="74">
        <v>6804.92529296875</v>
      </c>
      <c r="P32" s="75"/>
      <c r="Q32" s="76"/>
      <c r="R32" s="76"/>
      <c r="S32" s="86"/>
      <c r="T32" s="48">
        <v>0</v>
      </c>
      <c r="U32" s="48">
        <v>1</v>
      </c>
      <c r="V32" s="49">
        <v>0</v>
      </c>
      <c r="W32" s="49">
        <v>0.003311</v>
      </c>
      <c r="X32" s="49">
        <v>0.005222</v>
      </c>
      <c r="Y32" s="49">
        <v>0.351677</v>
      </c>
      <c r="Z32" s="49">
        <v>0</v>
      </c>
      <c r="AA32" s="49">
        <v>0</v>
      </c>
      <c r="AB32" s="71">
        <v>32</v>
      </c>
      <c r="AC32" s="71"/>
      <c r="AD32" s="72"/>
      <c r="AE32" s="78" t="s">
        <v>1196</v>
      </c>
      <c r="AF32" s="78">
        <v>263</v>
      </c>
      <c r="AG32" s="78">
        <v>50036</v>
      </c>
      <c r="AH32" s="78">
        <v>2702</v>
      </c>
      <c r="AI32" s="78">
        <v>2904</v>
      </c>
      <c r="AJ32" s="78"/>
      <c r="AK32" s="78" t="s">
        <v>1331</v>
      </c>
      <c r="AL32" s="78" t="s">
        <v>1137</v>
      </c>
      <c r="AM32" s="82" t="s">
        <v>1525</v>
      </c>
      <c r="AN32" s="78"/>
      <c r="AO32" s="80">
        <v>41712.29739583333</v>
      </c>
      <c r="AP32" s="82" t="s">
        <v>1620</v>
      </c>
      <c r="AQ32" s="78" t="b">
        <v>1</v>
      </c>
      <c r="AR32" s="78" t="b">
        <v>0</v>
      </c>
      <c r="AS32" s="78" t="b">
        <v>0</v>
      </c>
      <c r="AT32" s="78" t="s">
        <v>1119</v>
      </c>
      <c r="AU32" s="78">
        <v>102</v>
      </c>
      <c r="AV32" s="82" t="s">
        <v>1716</v>
      </c>
      <c r="AW32" s="78" t="b">
        <v>0</v>
      </c>
      <c r="AX32" s="78" t="s">
        <v>1748</v>
      </c>
      <c r="AY32" s="82" t="s">
        <v>1778</v>
      </c>
      <c r="AZ32" s="78" t="s">
        <v>66</v>
      </c>
      <c r="BA32" s="78" t="str">
        <f>REPLACE(INDEX(GroupVertices[Group],MATCH(Vertices[[#This Row],[Vertex]],GroupVertices[Vertex],0)),1,1,"")</f>
        <v>1</v>
      </c>
      <c r="BB32" s="48"/>
      <c r="BC32" s="48"/>
      <c r="BD32" s="48"/>
      <c r="BE32" s="48"/>
      <c r="BF32" s="48" t="s">
        <v>508</v>
      </c>
      <c r="BG32" s="48" t="s">
        <v>508</v>
      </c>
      <c r="BH32" s="121" t="s">
        <v>2398</v>
      </c>
      <c r="BI32" s="121" t="s">
        <v>2398</v>
      </c>
      <c r="BJ32" s="121" t="s">
        <v>2474</v>
      </c>
      <c r="BK32" s="121" t="s">
        <v>2474</v>
      </c>
      <c r="BL32" s="121">
        <v>1</v>
      </c>
      <c r="BM32" s="124">
        <v>2</v>
      </c>
      <c r="BN32" s="121">
        <v>3</v>
      </c>
      <c r="BO32" s="124">
        <v>6</v>
      </c>
      <c r="BP32" s="121">
        <v>0</v>
      </c>
      <c r="BQ32" s="124">
        <v>0</v>
      </c>
      <c r="BR32" s="121">
        <v>46</v>
      </c>
      <c r="BS32" s="124">
        <v>92</v>
      </c>
      <c r="BT32" s="121">
        <v>50</v>
      </c>
      <c r="BU32" s="2"/>
      <c r="BV32" s="3"/>
      <c r="BW32" s="3"/>
      <c r="BX32" s="3"/>
      <c r="BY32" s="3"/>
    </row>
    <row r="33" spans="1:77" ht="41.45" customHeight="1">
      <c r="A33" s="64" t="s">
        <v>236</v>
      </c>
      <c r="C33" s="65"/>
      <c r="D33" s="65" t="s">
        <v>64</v>
      </c>
      <c r="E33" s="66">
        <v>164.0443920706553</v>
      </c>
      <c r="F33" s="68">
        <v>99.99886143833304</v>
      </c>
      <c r="G33" s="100" t="s">
        <v>558</v>
      </c>
      <c r="H33" s="65"/>
      <c r="I33" s="69" t="s">
        <v>236</v>
      </c>
      <c r="J33" s="70"/>
      <c r="K33" s="70"/>
      <c r="L33" s="69" t="s">
        <v>1917</v>
      </c>
      <c r="M33" s="73">
        <v>1.3794446515442293</v>
      </c>
      <c r="N33" s="74">
        <v>7968.111328125</v>
      </c>
      <c r="O33" s="74">
        <v>6831.65478515625</v>
      </c>
      <c r="P33" s="75"/>
      <c r="Q33" s="76"/>
      <c r="R33" s="76"/>
      <c r="S33" s="86"/>
      <c r="T33" s="48">
        <v>0</v>
      </c>
      <c r="U33" s="48">
        <v>1</v>
      </c>
      <c r="V33" s="49">
        <v>0</v>
      </c>
      <c r="W33" s="49">
        <v>0.002882</v>
      </c>
      <c r="X33" s="49">
        <v>0.002007</v>
      </c>
      <c r="Y33" s="49">
        <v>0.359015</v>
      </c>
      <c r="Z33" s="49">
        <v>0</v>
      </c>
      <c r="AA33" s="49">
        <v>0</v>
      </c>
      <c r="AB33" s="71">
        <v>33</v>
      </c>
      <c r="AC33" s="71"/>
      <c r="AD33" s="72"/>
      <c r="AE33" s="78" t="s">
        <v>1197</v>
      </c>
      <c r="AF33" s="78">
        <v>1627</v>
      </c>
      <c r="AG33" s="78">
        <v>1385</v>
      </c>
      <c r="AH33" s="78">
        <v>34583</v>
      </c>
      <c r="AI33" s="78">
        <v>36092</v>
      </c>
      <c r="AJ33" s="78"/>
      <c r="AK33" s="78" t="s">
        <v>1332</v>
      </c>
      <c r="AL33" s="78"/>
      <c r="AM33" s="78"/>
      <c r="AN33" s="78"/>
      <c r="AO33" s="80">
        <v>43434.87949074074</v>
      </c>
      <c r="AP33" s="82" t="s">
        <v>1621</v>
      </c>
      <c r="AQ33" s="78" t="b">
        <v>1</v>
      </c>
      <c r="AR33" s="78" t="b">
        <v>0</v>
      </c>
      <c r="AS33" s="78" t="b">
        <v>0</v>
      </c>
      <c r="AT33" s="78" t="s">
        <v>1119</v>
      </c>
      <c r="AU33" s="78">
        <v>1</v>
      </c>
      <c r="AV33" s="78"/>
      <c r="AW33" s="78" t="b">
        <v>0</v>
      </c>
      <c r="AX33" s="78" t="s">
        <v>1748</v>
      </c>
      <c r="AY33" s="82" t="s">
        <v>1779</v>
      </c>
      <c r="AZ33" s="78" t="s">
        <v>66</v>
      </c>
      <c r="BA33" s="78" t="str">
        <f>REPLACE(INDEX(GroupVertices[Group],MATCH(Vertices[[#This Row],[Vertex]],GroupVertices[Vertex],0)),1,1,"")</f>
        <v>3</v>
      </c>
      <c r="BB33" s="48"/>
      <c r="BC33" s="48"/>
      <c r="BD33" s="48"/>
      <c r="BE33" s="48"/>
      <c r="BF33" s="48" t="s">
        <v>508</v>
      </c>
      <c r="BG33" s="48" t="s">
        <v>508</v>
      </c>
      <c r="BH33" s="121" t="s">
        <v>2399</v>
      </c>
      <c r="BI33" s="121" t="s">
        <v>2399</v>
      </c>
      <c r="BJ33" s="121" t="s">
        <v>2475</v>
      </c>
      <c r="BK33" s="121" t="s">
        <v>2475</v>
      </c>
      <c r="BL33" s="121">
        <v>1</v>
      </c>
      <c r="BM33" s="124">
        <v>4.166666666666667</v>
      </c>
      <c r="BN33" s="121">
        <v>0</v>
      </c>
      <c r="BO33" s="124">
        <v>0</v>
      </c>
      <c r="BP33" s="121">
        <v>0</v>
      </c>
      <c r="BQ33" s="124">
        <v>0</v>
      </c>
      <c r="BR33" s="121">
        <v>23</v>
      </c>
      <c r="BS33" s="124">
        <v>95.83333333333333</v>
      </c>
      <c r="BT33" s="121">
        <v>24</v>
      </c>
      <c r="BU33" s="2"/>
      <c r="BV33" s="3"/>
      <c r="BW33" s="3"/>
      <c r="BX33" s="3"/>
      <c r="BY33" s="3"/>
    </row>
    <row r="34" spans="1:77" ht="41.45" customHeight="1">
      <c r="A34" s="64" t="s">
        <v>237</v>
      </c>
      <c r="C34" s="65"/>
      <c r="D34" s="65" t="s">
        <v>64</v>
      </c>
      <c r="E34" s="66">
        <v>162.0103326675051</v>
      </c>
      <c r="F34" s="68">
        <v>99.9999942455367</v>
      </c>
      <c r="G34" s="100" t="s">
        <v>1732</v>
      </c>
      <c r="H34" s="65"/>
      <c r="I34" s="69" t="s">
        <v>237</v>
      </c>
      <c r="J34" s="70"/>
      <c r="K34" s="70"/>
      <c r="L34" s="69" t="s">
        <v>1918</v>
      </c>
      <c r="M34" s="73">
        <v>1.0019177708020286</v>
      </c>
      <c r="N34" s="74">
        <v>5539.60107421875</v>
      </c>
      <c r="O34" s="74">
        <v>7770.01953125</v>
      </c>
      <c r="P34" s="75"/>
      <c r="Q34" s="76"/>
      <c r="R34" s="76"/>
      <c r="S34" s="86"/>
      <c r="T34" s="48">
        <v>0</v>
      </c>
      <c r="U34" s="48">
        <v>1</v>
      </c>
      <c r="V34" s="49">
        <v>0</v>
      </c>
      <c r="W34" s="49">
        <v>0.003236</v>
      </c>
      <c r="X34" s="49">
        <v>0.003486</v>
      </c>
      <c r="Y34" s="49">
        <v>0.389775</v>
      </c>
      <c r="Z34" s="49">
        <v>0</v>
      </c>
      <c r="AA34" s="49">
        <v>0</v>
      </c>
      <c r="AB34" s="71">
        <v>34</v>
      </c>
      <c r="AC34" s="71"/>
      <c r="AD34" s="72"/>
      <c r="AE34" s="78" t="s">
        <v>1198</v>
      </c>
      <c r="AF34" s="78">
        <v>48</v>
      </c>
      <c r="AG34" s="78">
        <v>7</v>
      </c>
      <c r="AH34" s="78">
        <v>14</v>
      </c>
      <c r="AI34" s="78">
        <v>12</v>
      </c>
      <c r="AJ34" s="78"/>
      <c r="AK34" s="78" t="s">
        <v>1333</v>
      </c>
      <c r="AL34" s="78" t="s">
        <v>1447</v>
      </c>
      <c r="AM34" s="78"/>
      <c r="AN34" s="78"/>
      <c r="AO34" s="80">
        <v>43623.83253472222</v>
      </c>
      <c r="AP34" s="82" t="s">
        <v>1622</v>
      </c>
      <c r="AQ34" s="78" t="b">
        <v>1</v>
      </c>
      <c r="AR34" s="78" t="b">
        <v>0</v>
      </c>
      <c r="AS34" s="78" t="b">
        <v>0</v>
      </c>
      <c r="AT34" s="78" t="s">
        <v>1119</v>
      </c>
      <c r="AU34" s="78">
        <v>0</v>
      </c>
      <c r="AV34" s="78"/>
      <c r="AW34" s="78" t="b">
        <v>0</v>
      </c>
      <c r="AX34" s="78" t="s">
        <v>1748</v>
      </c>
      <c r="AY34" s="82" t="s">
        <v>1780</v>
      </c>
      <c r="AZ34" s="78" t="s">
        <v>66</v>
      </c>
      <c r="BA34" s="78" t="str">
        <f>REPLACE(INDEX(GroupVertices[Group],MATCH(Vertices[[#This Row],[Vertex]],GroupVertices[Vertex],0)),1,1,"")</f>
        <v>2</v>
      </c>
      <c r="BB34" s="48"/>
      <c r="BC34" s="48"/>
      <c r="BD34" s="48"/>
      <c r="BE34" s="48"/>
      <c r="BF34" s="48" t="s">
        <v>508</v>
      </c>
      <c r="BG34" s="48" t="s">
        <v>508</v>
      </c>
      <c r="BH34" s="121" t="s">
        <v>2400</v>
      </c>
      <c r="BI34" s="121" t="s">
        <v>2400</v>
      </c>
      <c r="BJ34" s="121" t="s">
        <v>2476</v>
      </c>
      <c r="BK34" s="121" t="s">
        <v>2476</v>
      </c>
      <c r="BL34" s="121">
        <v>1</v>
      </c>
      <c r="BM34" s="124">
        <v>9.090909090909092</v>
      </c>
      <c r="BN34" s="121">
        <v>0</v>
      </c>
      <c r="BO34" s="124">
        <v>0</v>
      </c>
      <c r="BP34" s="121">
        <v>0</v>
      </c>
      <c r="BQ34" s="124">
        <v>0</v>
      </c>
      <c r="BR34" s="121">
        <v>10</v>
      </c>
      <c r="BS34" s="124">
        <v>90.9090909090909</v>
      </c>
      <c r="BT34" s="121">
        <v>11</v>
      </c>
      <c r="BU34" s="2"/>
      <c r="BV34" s="3"/>
      <c r="BW34" s="3"/>
      <c r="BX34" s="3"/>
      <c r="BY34" s="3"/>
    </row>
    <row r="35" spans="1:77" ht="41.45" customHeight="1">
      <c r="A35" s="64" t="s">
        <v>238</v>
      </c>
      <c r="C35" s="65"/>
      <c r="D35" s="65" t="s">
        <v>64</v>
      </c>
      <c r="E35" s="66">
        <v>164.58316687627925</v>
      </c>
      <c r="F35" s="68">
        <v>99.99856138417532</v>
      </c>
      <c r="G35" s="100" t="s">
        <v>559</v>
      </c>
      <c r="H35" s="65"/>
      <c r="I35" s="69" t="s">
        <v>238</v>
      </c>
      <c r="J35" s="70"/>
      <c r="K35" s="70"/>
      <c r="L35" s="69" t="s">
        <v>1919</v>
      </c>
      <c r="M35" s="73">
        <v>1.479442700507149</v>
      </c>
      <c r="N35" s="74">
        <v>7065.56982421875</v>
      </c>
      <c r="O35" s="74">
        <v>3596.69921875</v>
      </c>
      <c r="P35" s="75"/>
      <c r="Q35" s="76"/>
      <c r="R35" s="76"/>
      <c r="S35" s="86"/>
      <c r="T35" s="48">
        <v>1</v>
      </c>
      <c r="U35" s="48">
        <v>1</v>
      </c>
      <c r="V35" s="49">
        <v>0</v>
      </c>
      <c r="W35" s="49">
        <v>0</v>
      </c>
      <c r="X35" s="49">
        <v>0</v>
      </c>
      <c r="Y35" s="49">
        <v>0.999996</v>
      </c>
      <c r="Z35" s="49">
        <v>0</v>
      </c>
      <c r="AA35" s="49" t="s">
        <v>2756</v>
      </c>
      <c r="AB35" s="71">
        <v>35</v>
      </c>
      <c r="AC35" s="71"/>
      <c r="AD35" s="72"/>
      <c r="AE35" s="78" t="s">
        <v>1199</v>
      </c>
      <c r="AF35" s="78">
        <v>2176</v>
      </c>
      <c r="AG35" s="78">
        <v>1750</v>
      </c>
      <c r="AH35" s="78">
        <v>12738</v>
      </c>
      <c r="AI35" s="78">
        <v>9933</v>
      </c>
      <c r="AJ35" s="78"/>
      <c r="AK35" s="78" t="s">
        <v>1334</v>
      </c>
      <c r="AL35" s="78" t="s">
        <v>1453</v>
      </c>
      <c r="AM35" s="82" t="s">
        <v>1526</v>
      </c>
      <c r="AN35" s="78"/>
      <c r="AO35" s="80">
        <v>40873.00241898148</v>
      </c>
      <c r="AP35" s="78"/>
      <c r="AQ35" s="78" t="b">
        <v>1</v>
      </c>
      <c r="AR35" s="78" t="b">
        <v>0</v>
      </c>
      <c r="AS35" s="78" t="b">
        <v>1</v>
      </c>
      <c r="AT35" s="78" t="s">
        <v>1119</v>
      </c>
      <c r="AU35" s="78">
        <v>43</v>
      </c>
      <c r="AV35" s="82" t="s">
        <v>1716</v>
      </c>
      <c r="AW35" s="78" t="b">
        <v>0</v>
      </c>
      <c r="AX35" s="78" t="s">
        <v>1748</v>
      </c>
      <c r="AY35" s="82" t="s">
        <v>1781</v>
      </c>
      <c r="AZ35" s="78" t="s">
        <v>66</v>
      </c>
      <c r="BA35" s="78" t="str">
        <f>REPLACE(INDEX(GroupVertices[Group],MATCH(Vertices[[#This Row],[Vertex]],GroupVertices[Vertex],0)),1,1,"")</f>
        <v>4</v>
      </c>
      <c r="BB35" s="48" t="s">
        <v>479</v>
      </c>
      <c r="BC35" s="48" t="s">
        <v>479</v>
      </c>
      <c r="BD35" s="48" t="s">
        <v>500</v>
      </c>
      <c r="BE35" s="48" t="s">
        <v>500</v>
      </c>
      <c r="BF35" s="48" t="s">
        <v>508</v>
      </c>
      <c r="BG35" s="48" t="s">
        <v>508</v>
      </c>
      <c r="BH35" s="121" t="s">
        <v>2401</v>
      </c>
      <c r="BI35" s="121" t="s">
        <v>2401</v>
      </c>
      <c r="BJ35" s="121" t="s">
        <v>2477</v>
      </c>
      <c r="BK35" s="121" t="s">
        <v>2477</v>
      </c>
      <c r="BL35" s="121">
        <v>0</v>
      </c>
      <c r="BM35" s="124">
        <v>0</v>
      </c>
      <c r="BN35" s="121">
        <v>0</v>
      </c>
      <c r="BO35" s="124">
        <v>0</v>
      </c>
      <c r="BP35" s="121">
        <v>0</v>
      </c>
      <c r="BQ35" s="124">
        <v>0</v>
      </c>
      <c r="BR35" s="121">
        <v>10</v>
      </c>
      <c r="BS35" s="124">
        <v>100</v>
      </c>
      <c r="BT35" s="121">
        <v>10</v>
      </c>
      <c r="BU35" s="2"/>
      <c r="BV35" s="3"/>
      <c r="BW35" s="3"/>
      <c r="BX35" s="3"/>
      <c r="BY35" s="3"/>
    </row>
    <row r="36" spans="1:77" ht="41.45" customHeight="1">
      <c r="A36" s="64" t="s">
        <v>239</v>
      </c>
      <c r="C36" s="65"/>
      <c r="D36" s="65" t="s">
        <v>64</v>
      </c>
      <c r="E36" s="66">
        <v>183.672032044304</v>
      </c>
      <c r="F36" s="68">
        <v>99.98793042426398</v>
      </c>
      <c r="G36" s="100" t="s">
        <v>560</v>
      </c>
      <c r="H36" s="65"/>
      <c r="I36" s="69" t="s">
        <v>239</v>
      </c>
      <c r="J36" s="70"/>
      <c r="K36" s="70"/>
      <c r="L36" s="69" t="s">
        <v>1920</v>
      </c>
      <c r="M36" s="73">
        <v>5.022387273626264</v>
      </c>
      <c r="N36" s="74">
        <v>6128.8173828125</v>
      </c>
      <c r="O36" s="74">
        <v>2824.15087890625</v>
      </c>
      <c r="P36" s="75"/>
      <c r="Q36" s="76"/>
      <c r="R36" s="76"/>
      <c r="S36" s="86"/>
      <c r="T36" s="48">
        <v>0</v>
      </c>
      <c r="U36" s="48">
        <v>1</v>
      </c>
      <c r="V36" s="49">
        <v>0</v>
      </c>
      <c r="W36" s="49">
        <v>0.003236</v>
      </c>
      <c r="X36" s="49">
        <v>0.003486</v>
      </c>
      <c r="Y36" s="49">
        <v>0.389775</v>
      </c>
      <c r="Z36" s="49">
        <v>0</v>
      </c>
      <c r="AA36" s="49">
        <v>0</v>
      </c>
      <c r="AB36" s="71">
        <v>36</v>
      </c>
      <c r="AC36" s="71"/>
      <c r="AD36" s="72"/>
      <c r="AE36" s="78" t="s">
        <v>1200</v>
      </c>
      <c r="AF36" s="78">
        <v>2300</v>
      </c>
      <c r="AG36" s="78">
        <v>14682</v>
      </c>
      <c r="AH36" s="78">
        <v>3317</v>
      </c>
      <c r="AI36" s="78">
        <v>10701</v>
      </c>
      <c r="AJ36" s="78"/>
      <c r="AK36" s="78" t="s">
        <v>1335</v>
      </c>
      <c r="AL36" s="78" t="s">
        <v>1447</v>
      </c>
      <c r="AM36" s="82" t="s">
        <v>1527</v>
      </c>
      <c r="AN36" s="78"/>
      <c r="AO36" s="80">
        <v>42915.95101851852</v>
      </c>
      <c r="AP36" s="82" t="s">
        <v>1623</v>
      </c>
      <c r="AQ36" s="78" t="b">
        <v>0</v>
      </c>
      <c r="AR36" s="78" t="b">
        <v>0</v>
      </c>
      <c r="AS36" s="78" t="b">
        <v>1</v>
      </c>
      <c r="AT36" s="78" t="s">
        <v>1119</v>
      </c>
      <c r="AU36" s="78">
        <v>240</v>
      </c>
      <c r="AV36" s="82" t="s">
        <v>1716</v>
      </c>
      <c r="AW36" s="78" t="b">
        <v>0</v>
      </c>
      <c r="AX36" s="78" t="s">
        <v>1748</v>
      </c>
      <c r="AY36" s="82" t="s">
        <v>1782</v>
      </c>
      <c r="AZ36" s="78" t="s">
        <v>66</v>
      </c>
      <c r="BA36" s="78" t="str">
        <f>REPLACE(INDEX(GroupVertices[Group],MATCH(Vertices[[#This Row],[Vertex]],GroupVertices[Vertex],0)),1,1,"")</f>
        <v>2</v>
      </c>
      <c r="BB36" s="48" t="s">
        <v>476</v>
      </c>
      <c r="BC36" s="48" t="s">
        <v>476</v>
      </c>
      <c r="BD36" s="48" t="s">
        <v>498</v>
      </c>
      <c r="BE36" s="48" t="s">
        <v>498</v>
      </c>
      <c r="BF36" s="48" t="s">
        <v>508</v>
      </c>
      <c r="BG36" s="48" t="s">
        <v>508</v>
      </c>
      <c r="BH36" s="121" t="s">
        <v>2386</v>
      </c>
      <c r="BI36" s="121" t="s">
        <v>2386</v>
      </c>
      <c r="BJ36" s="121" t="s">
        <v>2463</v>
      </c>
      <c r="BK36" s="121" t="s">
        <v>2463</v>
      </c>
      <c r="BL36" s="121">
        <v>0</v>
      </c>
      <c r="BM36" s="124">
        <v>0</v>
      </c>
      <c r="BN36" s="121">
        <v>0</v>
      </c>
      <c r="BO36" s="124">
        <v>0</v>
      </c>
      <c r="BP36" s="121">
        <v>0</v>
      </c>
      <c r="BQ36" s="124">
        <v>0</v>
      </c>
      <c r="BR36" s="121">
        <v>11</v>
      </c>
      <c r="BS36" s="124">
        <v>100</v>
      </c>
      <c r="BT36" s="121">
        <v>11</v>
      </c>
      <c r="BU36" s="2"/>
      <c r="BV36" s="3"/>
      <c r="BW36" s="3"/>
      <c r="BX36" s="3"/>
      <c r="BY36" s="3"/>
    </row>
    <row r="37" spans="1:77" ht="41.45" customHeight="1">
      <c r="A37" s="64" t="s">
        <v>240</v>
      </c>
      <c r="C37" s="65"/>
      <c r="D37" s="65" t="s">
        <v>64</v>
      </c>
      <c r="E37" s="66">
        <v>162.6332449085279</v>
      </c>
      <c r="F37" s="68">
        <v>99.9996473336064</v>
      </c>
      <c r="G37" s="100" t="s">
        <v>561</v>
      </c>
      <c r="H37" s="65"/>
      <c r="I37" s="69" t="s">
        <v>240</v>
      </c>
      <c r="J37" s="70"/>
      <c r="K37" s="70"/>
      <c r="L37" s="69" t="s">
        <v>1921</v>
      </c>
      <c r="M37" s="73">
        <v>1.1175319534386097</v>
      </c>
      <c r="N37" s="74">
        <v>5527.92138671875</v>
      </c>
      <c r="O37" s="74">
        <v>6888.07763671875</v>
      </c>
      <c r="P37" s="75"/>
      <c r="Q37" s="76"/>
      <c r="R37" s="76"/>
      <c r="S37" s="86"/>
      <c r="T37" s="48">
        <v>0</v>
      </c>
      <c r="U37" s="48">
        <v>1</v>
      </c>
      <c r="V37" s="49">
        <v>0</v>
      </c>
      <c r="W37" s="49">
        <v>0.003236</v>
      </c>
      <c r="X37" s="49">
        <v>0.003486</v>
      </c>
      <c r="Y37" s="49">
        <v>0.389775</v>
      </c>
      <c r="Z37" s="49">
        <v>0</v>
      </c>
      <c r="AA37" s="49">
        <v>0</v>
      </c>
      <c r="AB37" s="71">
        <v>37</v>
      </c>
      <c r="AC37" s="71"/>
      <c r="AD37" s="72"/>
      <c r="AE37" s="78" t="s">
        <v>1201</v>
      </c>
      <c r="AF37" s="78">
        <v>234</v>
      </c>
      <c r="AG37" s="78">
        <v>429</v>
      </c>
      <c r="AH37" s="78">
        <v>1275</v>
      </c>
      <c r="AI37" s="78">
        <v>4225</v>
      </c>
      <c r="AJ37" s="78"/>
      <c r="AK37" s="78" t="s">
        <v>1336</v>
      </c>
      <c r="AL37" s="78"/>
      <c r="AM37" s="82" t="s">
        <v>1528</v>
      </c>
      <c r="AN37" s="78"/>
      <c r="AO37" s="80">
        <v>42432.132523148146</v>
      </c>
      <c r="AP37" s="82" t="s">
        <v>1624</v>
      </c>
      <c r="AQ37" s="78" t="b">
        <v>0</v>
      </c>
      <c r="AR37" s="78" t="b">
        <v>0</v>
      </c>
      <c r="AS37" s="78" t="b">
        <v>0</v>
      </c>
      <c r="AT37" s="78" t="s">
        <v>1119</v>
      </c>
      <c r="AU37" s="78">
        <v>11</v>
      </c>
      <c r="AV37" s="82" t="s">
        <v>1716</v>
      </c>
      <c r="AW37" s="78" t="b">
        <v>0</v>
      </c>
      <c r="AX37" s="78" t="s">
        <v>1748</v>
      </c>
      <c r="AY37" s="82" t="s">
        <v>1783</v>
      </c>
      <c r="AZ37" s="78" t="s">
        <v>66</v>
      </c>
      <c r="BA37" s="78" t="str">
        <f>REPLACE(INDEX(GroupVertices[Group],MATCH(Vertices[[#This Row],[Vertex]],GroupVertices[Vertex],0)),1,1,"")</f>
        <v>2</v>
      </c>
      <c r="BB37" s="48"/>
      <c r="BC37" s="48"/>
      <c r="BD37" s="48"/>
      <c r="BE37" s="48"/>
      <c r="BF37" s="48" t="s">
        <v>508</v>
      </c>
      <c r="BG37" s="48" t="s">
        <v>508</v>
      </c>
      <c r="BH37" s="121" t="s">
        <v>2402</v>
      </c>
      <c r="BI37" s="121" t="s">
        <v>2402</v>
      </c>
      <c r="BJ37" s="121" t="s">
        <v>2478</v>
      </c>
      <c r="BK37" s="121" t="s">
        <v>2478</v>
      </c>
      <c r="BL37" s="121">
        <v>1</v>
      </c>
      <c r="BM37" s="124">
        <v>4.166666666666667</v>
      </c>
      <c r="BN37" s="121">
        <v>0</v>
      </c>
      <c r="BO37" s="124">
        <v>0</v>
      </c>
      <c r="BP37" s="121">
        <v>0</v>
      </c>
      <c r="BQ37" s="124">
        <v>0</v>
      </c>
      <c r="BR37" s="121">
        <v>23</v>
      </c>
      <c r="BS37" s="124">
        <v>95.83333333333333</v>
      </c>
      <c r="BT37" s="121">
        <v>24</v>
      </c>
      <c r="BU37" s="2"/>
      <c r="BV37" s="3"/>
      <c r="BW37" s="3"/>
      <c r="BX37" s="3"/>
      <c r="BY37" s="3"/>
    </row>
    <row r="38" spans="1:77" ht="41.45" customHeight="1">
      <c r="A38" s="64" t="s">
        <v>241</v>
      </c>
      <c r="C38" s="65"/>
      <c r="D38" s="65" t="s">
        <v>64</v>
      </c>
      <c r="E38" s="66">
        <v>162.05756771895707</v>
      </c>
      <c r="F38" s="68">
        <v>99.99996793941877</v>
      </c>
      <c r="G38" s="100" t="s">
        <v>562</v>
      </c>
      <c r="H38" s="65"/>
      <c r="I38" s="69" t="s">
        <v>241</v>
      </c>
      <c r="J38" s="70"/>
      <c r="K38" s="70"/>
      <c r="L38" s="69" t="s">
        <v>1922</v>
      </c>
      <c r="M38" s="73">
        <v>1.0106847230398737</v>
      </c>
      <c r="N38" s="74">
        <v>6802.4384765625</v>
      </c>
      <c r="O38" s="74">
        <v>7259.078125</v>
      </c>
      <c r="P38" s="75"/>
      <c r="Q38" s="76"/>
      <c r="R38" s="76"/>
      <c r="S38" s="86"/>
      <c r="T38" s="48">
        <v>0</v>
      </c>
      <c r="U38" s="48">
        <v>2</v>
      </c>
      <c r="V38" s="49">
        <v>0</v>
      </c>
      <c r="W38" s="49">
        <v>0.003333</v>
      </c>
      <c r="X38" s="49">
        <v>0.005493</v>
      </c>
      <c r="Y38" s="49">
        <v>0.59879</v>
      </c>
      <c r="Z38" s="49">
        <v>1</v>
      </c>
      <c r="AA38" s="49">
        <v>0</v>
      </c>
      <c r="AB38" s="71">
        <v>38</v>
      </c>
      <c r="AC38" s="71"/>
      <c r="AD38" s="72"/>
      <c r="AE38" s="78" t="s">
        <v>1202</v>
      </c>
      <c r="AF38" s="78">
        <v>104</v>
      </c>
      <c r="AG38" s="78">
        <v>39</v>
      </c>
      <c r="AH38" s="78">
        <v>995</v>
      </c>
      <c r="AI38" s="78">
        <v>4665</v>
      </c>
      <c r="AJ38" s="78"/>
      <c r="AK38" s="78" t="s">
        <v>1337</v>
      </c>
      <c r="AL38" s="78" t="s">
        <v>1454</v>
      </c>
      <c r="AM38" s="78"/>
      <c r="AN38" s="78"/>
      <c r="AO38" s="80">
        <v>42856.070625</v>
      </c>
      <c r="AP38" s="82" t="s">
        <v>1625</v>
      </c>
      <c r="AQ38" s="78" t="b">
        <v>1</v>
      </c>
      <c r="AR38" s="78" t="b">
        <v>0</v>
      </c>
      <c r="AS38" s="78" t="b">
        <v>0</v>
      </c>
      <c r="AT38" s="78" t="s">
        <v>1119</v>
      </c>
      <c r="AU38" s="78">
        <v>0</v>
      </c>
      <c r="AV38" s="78"/>
      <c r="AW38" s="78" t="b">
        <v>0</v>
      </c>
      <c r="AX38" s="78" t="s">
        <v>1748</v>
      </c>
      <c r="AY38" s="82" t="s">
        <v>1784</v>
      </c>
      <c r="AZ38" s="78" t="s">
        <v>66</v>
      </c>
      <c r="BA38" s="78" t="str">
        <f>REPLACE(INDEX(GroupVertices[Group],MATCH(Vertices[[#This Row],[Vertex]],GroupVertices[Vertex],0)),1,1,"")</f>
        <v>3</v>
      </c>
      <c r="BB38" s="48"/>
      <c r="BC38" s="48"/>
      <c r="BD38" s="48"/>
      <c r="BE38" s="48"/>
      <c r="BF38" s="48" t="s">
        <v>2374</v>
      </c>
      <c r="BG38" s="48" t="s">
        <v>510</v>
      </c>
      <c r="BH38" s="121" t="s">
        <v>2403</v>
      </c>
      <c r="BI38" s="121" t="s">
        <v>2403</v>
      </c>
      <c r="BJ38" s="121" t="s">
        <v>2479</v>
      </c>
      <c r="BK38" s="121" t="s">
        <v>2479</v>
      </c>
      <c r="BL38" s="121">
        <v>1</v>
      </c>
      <c r="BM38" s="124">
        <v>2.0833333333333335</v>
      </c>
      <c r="BN38" s="121">
        <v>1</v>
      </c>
      <c r="BO38" s="124">
        <v>2.0833333333333335</v>
      </c>
      <c r="BP38" s="121">
        <v>0</v>
      </c>
      <c r="BQ38" s="124">
        <v>0</v>
      </c>
      <c r="BR38" s="121">
        <v>46</v>
      </c>
      <c r="BS38" s="124">
        <v>95.83333333333333</v>
      </c>
      <c r="BT38" s="121">
        <v>48</v>
      </c>
      <c r="BU38" s="2"/>
      <c r="BV38" s="3"/>
      <c r="BW38" s="3"/>
      <c r="BX38" s="3"/>
      <c r="BY38" s="3"/>
    </row>
    <row r="39" spans="1:77" ht="41.45" customHeight="1">
      <c r="A39" s="64" t="s">
        <v>242</v>
      </c>
      <c r="C39" s="65"/>
      <c r="D39" s="65" t="s">
        <v>64</v>
      </c>
      <c r="E39" s="66">
        <v>162.37197603018421</v>
      </c>
      <c r="F39" s="68">
        <v>99.99979283932124</v>
      </c>
      <c r="G39" s="100" t="s">
        <v>563</v>
      </c>
      <c r="H39" s="65"/>
      <c r="I39" s="69" t="s">
        <v>242</v>
      </c>
      <c r="J39" s="70"/>
      <c r="K39" s="70"/>
      <c r="L39" s="69" t="s">
        <v>1923</v>
      </c>
      <c r="M39" s="73">
        <v>1.0690397488730294</v>
      </c>
      <c r="N39" s="74">
        <v>7065.56982421875</v>
      </c>
      <c r="O39" s="74">
        <v>4473.08203125</v>
      </c>
      <c r="P39" s="75"/>
      <c r="Q39" s="76"/>
      <c r="R39" s="76"/>
      <c r="S39" s="86"/>
      <c r="T39" s="48">
        <v>1</v>
      </c>
      <c r="U39" s="48">
        <v>1</v>
      </c>
      <c r="V39" s="49">
        <v>0</v>
      </c>
      <c r="W39" s="49">
        <v>0</v>
      </c>
      <c r="X39" s="49">
        <v>0</v>
      </c>
      <c r="Y39" s="49">
        <v>0.999996</v>
      </c>
      <c r="Z39" s="49">
        <v>0</v>
      </c>
      <c r="AA39" s="49" t="s">
        <v>2756</v>
      </c>
      <c r="AB39" s="71">
        <v>39</v>
      </c>
      <c r="AC39" s="71"/>
      <c r="AD39" s="72"/>
      <c r="AE39" s="78" t="s">
        <v>1203</v>
      </c>
      <c r="AF39" s="78">
        <v>14</v>
      </c>
      <c r="AG39" s="78">
        <v>252</v>
      </c>
      <c r="AH39" s="78">
        <v>13995</v>
      </c>
      <c r="AI39" s="78">
        <v>0</v>
      </c>
      <c r="AJ39" s="78"/>
      <c r="AK39" s="78" t="s">
        <v>1338</v>
      </c>
      <c r="AL39" s="78"/>
      <c r="AM39" s="82" t="s">
        <v>1529</v>
      </c>
      <c r="AN39" s="78"/>
      <c r="AO39" s="80">
        <v>42314.11622685185</v>
      </c>
      <c r="AP39" s="78"/>
      <c r="AQ39" s="78" t="b">
        <v>1</v>
      </c>
      <c r="AR39" s="78" t="b">
        <v>0</v>
      </c>
      <c r="AS39" s="78" t="b">
        <v>0</v>
      </c>
      <c r="AT39" s="78" t="s">
        <v>1119</v>
      </c>
      <c r="AU39" s="78">
        <v>0</v>
      </c>
      <c r="AV39" s="82" t="s">
        <v>1716</v>
      </c>
      <c r="AW39" s="78" t="b">
        <v>0</v>
      </c>
      <c r="AX39" s="78" t="s">
        <v>1748</v>
      </c>
      <c r="AY39" s="82" t="s">
        <v>1785</v>
      </c>
      <c r="AZ39" s="78" t="s">
        <v>66</v>
      </c>
      <c r="BA39" s="78" t="str">
        <f>REPLACE(INDEX(GroupVertices[Group],MATCH(Vertices[[#This Row],[Vertex]],GroupVertices[Vertex],0)),1,1,"")</f>
        <v>4</v>
      </c>
      <c r="BB39" s="48" t="s">
        <v>480</v>
      </c>
      <c r="BC39" s="48" t="s">
        <v>480</v>
      </c>
      <c r="BD39" s="48" t="s">
        <v>501</v>
      </c>
      <c r="BE39" s="48" t="s">
        <v>501</v>
      </c>
      <c r="BF39" s="48" t="s">
        <v>508</v>
      </c>
      <c r="BG39" s="48" t="s">
        <v>508</v>
      </c>
      <c r="BH39" s="121" t="s">
        <v>2404</v>
      </c>
      <c r="BI39" s="121" t="s">
        <v>2404</v>
      </c>
      <c r="BJ39" s="121" t="s">
        <v>2480</v>
      </c>
      <c r="BK39" s="121" t="s">
        <v>2480</v>
      </c>
      <c r="BL39" s="121">
        <v>0</v>
      </c>
      <c r="BM39" s="124">
        <v>0</v>
      </c>
      <c r="BN39" s="121">
        <v>0</v>
      </c>
      <c r="BO39" s="124">
        <v>0</v>
      </c>
      <c r="BP39" s="121">
        <v>0</v>
      </c>
      <c r="BQ39" s="124">
        <v>0</v>
      </c>
      <c r="BR39" s="121">
        <v>9</v>
      </c>
      <c r="BS39" s="124">
        <v>100</v>
      </c>
      <c r="BT39" s="121">
        <v>9</v>
      </c>
      <c r="BU39" s="2"/>
      <c r="BV39" s="3"/>
      <c r="BW39" s="3"/>
      <c r="BX39" s="3"/>
      <c r="BY39" s="3"/>
    </row>
    <row r="40" spans="1:77" ht="41.45" customHeight="1">
      <c r="A40" s="64" t="s">
        <v>243</v>
      </c>
      <c r="C40" s="65"/>
      <c r="D40" s="65" t="s">
        <v>64</v>
      </c>
      <c r="E40" s="66">
        <v>163.1971133352357</v>
      </c>
      <c r="F40" s="68">
        <v>99.99933330432353</v>
      </c>
      <c r="G40" s="100" t="s">
        <v>564</v>
      </c>
      <c r="H40" s="65"/>
      <c r="I40" s="69" t="s">
        <v>243</v>
      </c>
      <c r="J40" s="70"/>
      <c r="K40" s="70"/>
      <c r="L40" s="69" t="s">
        <v>1924</v>
      </c>
      <c r="M40" s="73">
        <v>1.2221874457778845</v>
      </c>
      <c r="N40" s="74">
        <v>6303.83642578125</v>
      </c>
      <c r="O40" s="74">
        <v>3251.737060546875</v>
      </c>
      <c r="P40" s="75"/>
      <c r="Q40" s="76"/>
      <c r="R40" s="76"/>
      <c r="S40" s="86"/>
      <c r="T40" s="48">
        <v>0</v>
      </c>
      <c r="U40" s="48">
        <v>1</v>
      </c>
      <c r="V40" s="49">
        <v>0</v>
      </c>
      <c r="W40" s="49">
        <v>0.003236</v>
      </c>
      <c r="X40" s="49">
        <v>0.003486</v>
      </c>
      <c r="Y40" s="49">
        <v>0.389775</v>
      </c>
      <c r="Z40" s="49">
        <v>0</v>
      </c>
      <c r="AA40" s="49">
        <v>0</v>
      </c>
      <c r="AB40" s="71">
        <v>40</v>
      </c>
      <c r="AC40" s="71"/>
      <c r="AD40" s="72"/>
      <c r="AE40" s="78" t="s">
        <v>1204</v>
      </c>
      <c r="AF40" s="78">
        <v>5000</v>
      </c>
      <c r="AG40" s="78">
        <v>811</v>
      </c>
      <c r="AH40" s="78">
        <v>36907</v>
      </c>
      <c r="AI40" s="78">
        <v>97513</v>
      </c>
      <c r="AJ40" s="78"/>
      <c r="AK40" s="78" t="s">
        <v>1339</v>
      </c>
      <c r="AL40" s="78" t="s">
        <v>1455</v>
      </c>
      <c r="AM40" s="82" t="s">
        <v>1530</v>
      </c>
      <c r="AN40" s="78"/>
      <c r="AO40" s="80">
        <v>40053.79479166667</v>
      </c>
      <c r="AP40" s="82" t="s">
        <v>1626</v>
      </c>
      <c r="AQ40" s="78" t="b">
        <v>0</v>
      </c>
      <c r="AR40" s="78" t="b">
        <v>0</v>
      </c>
      <c r="AS40" s="78" t="b">
        <v>1</v>
      </c>
      <c r="AT40" s="78" t="s">
        <v>1119</v>
      </c>
      <c r="AU40" s="78">
        <v>18</v>
      </c>
      <c r="AV40" s="82" t="s">
        <v>1722</v>
      </c>
      <c r="AW40" s="78" t="b">
        <v>0</v>
      </c>
      <c r="AX40" s="78" t="s">
        <v>1748</v>
      </c>
      <c r="AY40" s="82" t="s">
        <v>1786</v>
      </c>
      <c r="AZ40" s="78" t="s">
        <v>66</v>
      </c>
      <c r="BA40" s="78" t="str">
        <f>REPLACE(INDEX(GroupVertices[Group],MATCH(Vertices[[#This Row],[Vertex]],GroupVertices[Vertex],0)),1,1,"")</f>
        <v>2</v>
      </c>
      <c r="BB40" s="48"/>
      <c r="BC40" s="48"/>
      <c r="BD40" s="48"/>
      <c r="BE40" s="48"/>
      <c r="BF40" s="48" t="s">
        <v>510</v>
      </c>
      <c r="BG40" s="48" t="s">
        <v>510</v>
      </c>
      <c r="BH40" s="121" t="s">
        <v>2405</v>
      </c>
      <c r="BI40" s="121" t="s">
        <v>2445</v>
      </c>
      <c r="BJ40" s="121" t="s">
        <v>2479</v>
      </c>
      <c r="BK40" s="121" t="s">
        <v>2479</v>
      </c>
      <c r="BL40" s="121">
        <v>2</v>
      </c>
      <c r="BM40" s="124">
        <v>2.4691358024691357</v>
      </c>
      <c r="BN40" s="121">
        <v>1</v>
      </c>
      <c r="BO40" s="124">
        <v>1.2345679012345678</v>
      </c>
      <c r="BP40" s="121">
        <v>0</v>
      </c>
      <c r="BQ40" s="124">
        <v>0</v>
      </c>
      <c r="BR40" s="121">
        <v>78</v>
      </c>
      <c r="BS40" s="124">
        <v>96.29629629629629</v>
      </c>
      <c r="BT40" s="121">
        <v>81</v>
      </c>
      <c r="BU40" s="2"/>
      <c r="BV40" s="3"/>
      <c r="BW40" s="3"/>
      <c r="BX40" s="3"/>
      <c r="BY40" s="3"/>
    </row>
    <row r="41" spans="1:77" ht="41.45" customHeight="1">
      <c r="A41" s="64" t="s">
        <v>244</v>
      </c>
      <c r="C41" s="65"/>
      <c r="D41" s="65" t="s">
        <v>64</v>
      </c>
      <c r="E41" s="66">
        <v>162.21403382689172</v>
      </c>
      <c r="F41" s="68">
        <v>99.99988080040309</v>
      </c>
      <c r="G41" s="100" t="s">
        <v>1733</v>
      </c>
      <c r="H41" s="65"/>
      <c r="I41" s="69" t="s">
        <v>244</v>
      </c>
      <c r="J41" s="70"/>
      <c r="K41" s="70"/>
      <c r="L41" s="69" t="s">
        <v>1925</v>
      </c>
      <c r="M41" s="73">
        <v>1.0397252523277352</v>
      </c>
      <c r="N41" s="74">
        <v>8118.09619140625</v>
      </c>
      <c r="O41" s="74">
        <v>5349.46484375</v>
      </c>
      <c r="P41" s="75"/>
      <c r="Q41" s="76"/>
      <c r="R41" s="76"/>
      <c r="S41" s="86"/>
      <c r="T41" s="48">
        <v>1</v>
      </c>
      <c r="U41" s="48">
        <v>1</v>
      </c>
      <c r="V41" s="49">
        <v>0</v>
      </c>
      <c r="W41" s="49">
        <v>0</v>
      </c>
      <c r="X41" s="49">
        <v>0</v>
      </c>
      <c r="Y41" s="49">
        <v>0.999996</v>
      </c>
      <c r="Z41" s="49">
        <v>0</v>
      </c>
      <c r="AA41" s="49" t="s">
        <v>2756</v>
      </c>
      <c r="AB41" s="71">
        <v>41</v>
      </c>
      <c r="AC41" s="71"/>
      <c r="AD41" s="72"/>
      <c r="AE41" s="78" t="s">
        <v>1205</v>
      </c>
      <c r="AF41" s="78">
        <v>119</v>
      </c>
      <c r="AG41" s="78">
        <v>145</v>
      </c>
      <c r="AH41" s="78">
        <v>404</v>
      </c>
      <c r="AI41" s="78">
        <v>728</v>
      </c>
      <c r="AJ41" s="78"/>
      <c r="AK41" s="78" t="s">
        <v>1340</v>
      </c>
      <c r="AL41" s="78" t="s">
        <v>1456</v>
      </c>
      <c r="AM41" s="82" t="s">
        <v>1531</v>
      </c>
      <c r="AN41" s="78"/>
      <c r="AO41" s="80">
        <v>43557.668900462966</v>
      </c>
      <c r="AP41" s="82" t="s">
        <v>1627</v>
      </c>
      <c r="AQ41" s="78" t="b">
        <v>1</v>
      </c>
      <c r="AR41" s="78" t="b">
        <v>0</v>
      </c>
      <c r="AS41" s="78" t="b">
        <v>0</v>
      </c>
      <c r="AT41" s="78" t="s">
        <v>1119</v>
      </c>
      <c r="AU41" s="78">
        <v>0</v>
      </c>
      <c r="AV41" s="78"/>
      <c r="AW41" s="78" t="b">
        <v>0</v>
      </c>
      <c r="AX41" s="78" t="s">
        <v>1748</v>
      </c>
      <c r="AY41" s="82" t="s">
        <v>1787</v>
      </c>
      <c r="AZ41" s="78" t="s">
        <v>66</v>
      </c>
      <c r="BA41" s="78" t="str">
        <f>REPLACE(INDEX(GroupVertices[Group],MATCH(Vertices[[#This Row],[Vertex]],GroupVertices[Vertex],0)),1,1,"")</f>
        <v>4</v>
      </c>
      <c r="BB41" s="48"/>
      <c r="BC41" s="48"/>
      <c r="BD41" s="48"/>
      <c r="BE41" s="48"/>
      <c r="BF41" s="48" t="s">
        <v>511</v>
      </c>
      <c r="BG41" s="48" t="s">
        <v>511</v>
      </c>
      <c r="BH41" s="121" t="s">
        <v>2200</v>
      </c>
      <c r="BI41" s="121" t="s">
        <v>2200</v>
      </c>
      <c r="BJ41" s="121" t="s">
        <v>2267</v>
      </c>
      <c r="BK41" s="121" t="s">
        <v>2267</v>
      </c>
      <c r="BL41" s="121">
        <v>0</v>
      </c>
      <c r="BM41" s="124">
        <v>0</v>
      </c>
      <c r="BN41" s="121">
        <v>0</v>
      </c>
      <c r="BO41" s="124">
        <v>0</v>
      </c>
      <c r="BP41" s="121">
        <v>0</v>
      </c>
      <c r="BQ41" s="124">
        <v>0</v>
      </c>
      <c r="BR41" s="121">
        <v>2</v>
      </c>
      <c r="BS41" s="124">
        <v>100</v>
      </c>
      <c r="BT41" s="121">
        <v>2</v>
      </c>
      <c r="BU41" s="2"/>
      <c r="BV41" s="3"/>
      <c r="BW41" s="3"/>
      <c r="BX41" s="3"/>
      <c r="BY41" s="3"/>
    </row>
    <row r="42" spans="1:77" ht="41.45" customHeight="1">
      <c r="A42" s="64" t="s">
        <v>245</v>
      </c>
      <c r="C42" s="65"/>
      <c r="D42" s="65" t="s">
        <v>64</v>
      </c>
      <c r="E42" s="66">
        <v>162.99784046192272</v>
      </c>
      <c r="F42" s="68">
        <v>99.99944428325858</v>
      </c>
      <c r="G42" s="100" t="s">
        <v>1734</v>
      </c>
      <c r="H42" s="65"/>
      <c r="I42" s="69" t="s">
        <v>245</v>
      </c>
      <c r="J42" s="70"/>
      <c r="K42" s="70"/>
      <c r="L42" s="69" t="s">
        <v>1926</v>
      </c>
      <c r="M42" s="73">
        <v>1.1852018660244759</v>
      </c>
      <c r="N42" s="74">
        <v>7591.83349609375</v>
      </c>
      <c r="O42" s="74">
        <v>4473.08203125</v>
      </c>
      <c r="P42" s="75"/>
      <c r="Q42" s="76"/>
      <c r="R42" s="76"/>
      <c r="S42" s="86"/>
      <c r="T42" s="48">
        <v>1</v>
      </c>
      <c r="U42" s="48">
        <v>1</v>
      </c>
      <c r="V42" s="49">
        <v>0</v>
      </c>
      <c r="W42" s="49">
        <v>0</v>
      </c>
      <c r="X42" s="49">
        <v>0</v>
      </c>
      <c r="Y42" s="49">
        <v>0.999996</v>
      </c>
      <c r="Z42" s="49">
        <v>0</v>
      </c>
      <c r="AA42" s="49" t="s">
        <v>2756</v>
      </c>
      <c r="AB42" s="71">
        <v>42</v>
      </c>
      <c r="AC42" s="71"/>
      <c r="AD42" s="72"/>
      <c r="AE42" s="78" t="s">
        <v>1206</v>
      </c>
      <c r="AF42" s="78">
        <v>181</v>
      </c>
      <c r="AG42" s="78">
        <v>676</v>
      </c>
      <c r="AH42" s="78">
        <v>654</v>
      </c>
      <c r="AI42" s="78">
        <v>1236</v>
      </c>
      <c r="AJ42" s="78"/>
      <c r="AK42" s="78" t="s">
        <v>1341</v>
      </c>
      <c r="AL42" s="78" t="s">
        <v>1456</v>
      </c>
      <c r="AM42" s="82" t="s">
        <v>1531</v>
      </c>
      <c r="AN42" s="78"/>
      <c r="AO42" s="80">
        <v>43557.66400462963</v>
      </c>
      <c r="AP42" s="82" t="s">
        <v>1628</v>
      </c>
      <c r="AQ42" s="78" t="b">
        <v>1</v>
      </c>
      <c r="AR42" s="78" t="b">
        <v>0</v>
      </c>
      <c r="AS42" s="78" t="b">
        <v>0</v>
      </c>
      <c r="AT42" s="78" t="s">
        <v>1119</v>
      </c>
      <c r="AU42" s="78">
        <v>3</v>
      </c>
      <c r="AV42" s="78"/>
      <c r="AW42" s="78" t="b">
        <v>0</v>
      </c>
      <c r="AX42" s="78" t="s">
        <v>1748</v>
      </c>
      <c r="AY42" s="82" t="s">
        <v>1788</v>
      </c>
      <c r="AZ42" s="78" t="s">
        <v>66</v>
      </c>
      <c r="BA42" s="78" t="str">
        <f>REPLACE(INDEX(GroupVertices[Group],MATCH(Vertices[[#This Row],[Vertex]],GroupVertices[Vertex],0)),1,1,"")</f>
        <v>4</v>
      </c>
      <c r="BB42" s="48"/>
      <c r="BC42" s="48"/>
      <c r="BD42" s="48"/>
      <c r="BE42" s="48"/>
      <c r="BF42" s="48" t="s">
        <v>511</v>
      </c>
      <c r="BG42" s="48" t="s">
        <v>511</v>
      </c>
      <c r="BH42" s="121" t="s">
        <v>2200</v>
      </c>
      <c r="BI42" s="121" t="s">
        <v>2200</v>
      </c>
      <c r="BJ42" s="121" t="s">
        <v>2267</v>
      </c>
      <c r="BK42" s="121" t="s">
        <v>2267</v>
      </c>
      <c r="BL42" s="121">
        <v>0</v>
      </c>
      <c r="BM42" s="124">
        <v>0</v>
      </c>
      <c r="BN42" s="121">
        <v>0</v>
      </c>
      <c r="BO42" s="124">
        <v>0</v>
      </c>
      <c r="BP42" s="121">
        <v>0</v>
      </c>
      <c r="BQ42" s="124">
        <v>0</v>
      </c>
      <c r="BR42" s="121">
        <v>2</v>
      </c>
      <c r="BS42" s="124">
        <v>100</v>
      </c>
      <c r="BT42" s="121">
        <v>2</v>
      </c>
      <c r="BU42" s="2"/>
      <c r="BV42" s="3"/>
      <c r="BW42" s="3"/>
      <c r="BX42" s="3"/>
      <c r="BY42" s="3"/>
    </row>
    <row r="43" spans="1:77" ht="41.45" customHeight="1">
      <c r="A43" s="64" t="s">
        <v>246</v>
      </c>
      <c r="C43" s="65"/>
      <c r="D43" s="65" t="s">
        <v>64</v>
      </c>
      <c r="E43" s="66">
        <v>162</v>
      </c>
      <c r="F43" s="68">
        <v>100</v>
      </c>
      <c r="G43" s="100" t="s">
        <v>565</v>
      </c>
      <c r="H43" s="65"/>
      <c r="I43" s="69" t="s">
        <v>246</v>
      </c>
      <c r="J43" s="70"/>
      <c r="K43" s="70"/>
      <c r="L43" s="69" t="s">
        <v>1927</v>
      </c>
      <c r="M43" s="73">
        <v>1</v>
      </c>
      <c r="N43" s="74">
        <v>9547.453125</v>
      </c>
      <c r="O43" s="74">
        <v>5393.578125</v>
      </c>
      <c r="P43" s="75"/>
      <c r="Q43" s="76"/>
      <c r="R43" s="76"/>
      <c r="S43" s="86"/>
      <c r="T43" s="48">
        <v>0</v>
      </c>
      <c r="U43" s="48">
        <v>1</v>
      </c>
      <c r="V43" s="49">
        <v>0</v>
      </c>
      <c r="W43" s="49">
        <v>1</v>
      </c>
      <c r="X43" s="49">
        <v>0</v>
      </c>
      <c r="Y43" s="49">
        <v>0.999996</v>
      </c>
      <c r="Z43" s="49">
        <v>0</v>
      </c>
      <c r="AA43" s="49">
        <v>0</v>
      </c>
      <c r="AB43" s="71">
        <v>43</v>
      </c>
      <c r="AC43" s="71"/>
      <c r="AD43" s="72"/>
      <c r="AE43" s="78" t="s">
        <v>246</v>
      </c>
      <c r="AF43" s="78">
        <v>3</v>
      </c>
      <c r="AG43" s="78">
        <v>0</v>
      </c>
      <c r="AH43" s="78">
        <v>6</v>
      </c>
      <c r="AI43" s="78">
        <v>3</v>
      </c>
      <c r="AJ43" s="78"/>
      <c r="AK43" s="78" t="s">
        <v>1342</v>
      </c>
      <c r="AL43" s="78"/>
      <c r="AM43" s="78"/>
      <c r="AN43" s="78"/>
      <c r="AO43" s="80">
        <v>43633.11101851852</v>
      </c>
      <c r="AP43" s="78"/>
      <c r="AQ43" s="78" t="b">
        <v>1</v>
      </c>
      <c r="AR43" s="78" t="b">
        <v>0</v>
      </c>
      <c r="AS43" s="78" t="b">
        <v>0</v>
      </c>
      <c r="AT43" s="78" t="s">
        <v>1119</v>
      </c>
      <c r="AU43" s="78">
        <v>0</v>
      </c>
      <c r="AV43" s="78"/>
      <c r="AW43" s="78" t="b">
        <v>0</v>
      </c>
      <c r="AX43" s="78" t="s">
        <v>1748</v>
      </c>
      <c r="AY43" s="82" t="s">
        <v>1789</v>
      </c>
      <c r="AZ43" s="78" t="s">
        <v>66</v>
      </c>
      <c r="BA43" s="78" t="str">
        <f>REPLACE(INDEX(GroupVertices[Group],MATCH(Vertices[[#This Row],[Vertex]],GroupVertices[Vertex],0)),1,1,"")</f>
        <v>10</v>
      </c>
      <c r="BB43" s="48"/>
      <c r="BC43" s="48"/>
      <c r="BD43" s="48"/>
      <c r="BE43" s="48"/>
      <c r="BF43" s="48" t="s">
        <v>508</v>
      </c>
      <c r="BG43" s="48" t="s">
        <v>508</v>
      </c>
      <c r="BH43" s="121" t="s">
        <v>2406</v>
      </c>
      <c r="BI43" s="121" t="s">
        <v>2406</v>
      </c>
      <c r="BJ43" s="121" t="s">
        <v>2481</v>
      </c>
      <c r="BK43" s="121" t="s">
        <v>2481</v>
      </c>
      <c r="BL43" s="121">
        <v>0</v>
      </c>
      <c r="BM43" s="124">
        <v>0</v>
      </c>
      <c r="BN43" s="121">
        <v>0</v>
      </c>
      <c r="BO43" s="124">
        <v>0</v>
      </c>
      <c r="BP43" s="121">
        <v>0</v>
      </c>
      <c r="BQ43" s="124">
        <v>0</v>
      </c>
      <c r="BR43" s="121">
        <v>7</v>
      </c>
      <c r="BS43" s="124">
        <v>100</v>
      </c>
      <c r="BT43" s="121">
        <v>7</v>
      </c>
      <c r="BU43" s="2"/>
      <c r="BV43" s="3"/>
      <c r="BW43" s="3"/>
      <c r="BX43" s="3"/>
      <c r="BY43" s="3"/>
    </row>
    <row r="44" spans="1:77" ht="41.45" customHeight="1">
      <c r="A44" s="64" t="s">
        <v>340</v>
      </c>
      <c r="C44" s="65"/>
      <c r="D44" s="65" t="s">
        <v>64</v>
      </c>
      <c r="E44" s="66">
        <v>206.7050240085677</v>
      </c>
      <c r="F44" s="68">
        <v>99.97510290350489</v>
      </c>
      <c r="G44" s="100" t="s">
        <v>1735</v>
      </c>
      <c r="H44" s="65"/>
      <c r="I44" s="69" t="s">
        <v>340</v>
      </c>
      <c r="J44" s="70"/>
      <c r="K44" s="70"/>
      <c r="L44" s="69" t="s">
        <v>1928</v>
      </c>
      <c r="M44" s="73">
        <v>9.297372358605438</v>
      </c>
      <c r="N44" s="74">
        <v>9547.453125</v>
      </c>
      <c r="O44" s="74">
        <v>4605.421875</v>
      </c>
      <c r="P44" s="75"/>
      <c r="Q44" s="76"/>
      <c r="R44" s="76"/>
      <c r="S44" s="86"/>
      <c r="T44" s="48">
        <v>1</v>
      </c>
      <c r="U44" s="48">
        <v>0</v>
      </c>
      <c r="V44" s="49">
        <v>0</v>
      </c>
      <c r="W44" s="49">
        <v>1</v>
      </c>
      <c r="X44" s="49">
        <v>0</v>
      </c>
      <c r="Y44" s="49">
        <v>0.999996</v>
      </c>
      <c r="Z44" s="49">
        <v>0</v>
      </c>
      <c r="AA44" s="49">
        <v>0</v>
      </c>
      <c r="AB44" s="71">
        <v>44</v>
      </c>
      <c r="AC44" s="71"/>
      <c r="AD44" s="72"/>
      <c r="AE44" s="78" t="s">
        <v>1207</v>
      </c>
      <c r="AF44" s="78">
        <v>7866</v>
      </c>
      <c r="AG44" s="78">
        <v>30286</v>
      </c>
      <c r="AH44" s="78">
        <v>9033</v>
      </c>
      <c r="AI44" s="78">
        <v>33352</v>
      </c>
      <c r="AJ44" s="78"/>
      <c r="AK44" s="78" t="s">
        <v>1343</v>
      </c>
      <c r="AL44" s="78" t="s">
        <v>1457</v>
      </c>
      <c r="AM44" s="82" t="s">
        <v>1532</v>
      </c>
      <c r="AN44" s="78"/>
      <c r="AO44" s="80">
        <v>42868.59476851852</v>
      </c>
      <c r="AP44" s="82" t="s">
        <v>1629</v>
      </c>
      <c r="AQ44" s="78" t="b">
        <v>1</v>
      </c>
      <c r="AR44" s="78" t="b">
        <v>0</v>
      </c>
      <c r="AS44" s="78" t="b">
        <v>0</v>
      </c>
      <c r="AT44" s="78"/>
      <c r="AU44" s="78">
        <v>105</v>
      </c>
      <c r="AV44" s="78"/>
      <c r="AW44" s="78" t="b">
        <v>0</v>
      </c>
      <c r="AX44" s="78" t="s">
        <v>1748</v>
      </c>
      <c r="AY44" s="82" t="s">
        <v>1790</v>
      </c>
      <c r="AZ44" s="78" t="s">
        <v>65</v>
      </c>
      <c r="BA44" s="78" t="str">
        <f>REPLACE(INDEX(GroupVertices[Group],MATCH(Vertices[[#This Row],[Vertex]],GroupVertices[Vertex],0)),1,1,"")</f>
        <v>10</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247</v>
      </c>
      <c r="C45" s="65"/>
      <c r="D45" s="65" t="s">
        <v>64</v>
      </c>
      <c r="E45" s="66">
        <v>164.40160714726076</v>
      </c>
      <c r="F45" s="68">
        <v>99.99866249831614</v>
      </c>
      <c r="G45" s="100" t="s">
        <v>566</v>
      </c>
      <c r="H45" s="65"/>
      <c r="I45" s="69" t="s">
        <v>247</v>
      </c>
      <c r="J45" s="70"/>
      <c r="K45" s="70"/>
      <c r="L45" s="69" t="s">
        <v>1929</v>
      </c>
      <c r="M45" s="73">
        <v>1.4457447278429323</v>
      </c>
      <c r="N45" s="74">
        <v>4898.00048828125</v>
      </c>
      <c r="O45" s="74">
        <v>352.9058837890625</v>
      </c>
      <c r="P45" s="75"/>
      <c r="Q45" s="76"/>
      <c r="R45" s="76"/>
      <c r="S45" s="86"/>
      <c r="T45" s="48">
        <v>0</v>
      </c>
      <c r="U45" s="48">
        <v>1</v>
      </c>
      <c r="V45" s="49">
        <v>0</v>
      </c>
      <c r="W45" s="49">
        <v>0.002347</v>
      </c>
      <c r="X45" s="49">
        <v>0.000331</v>
      </c>
      <c r="Y45" s="49">
        <v>0.433835</v>
      </c>
      <c r="Z45" s="49">
        <v>0</v>
      </c>
      <c r="AA45" s="49">
        <v>0</v>
      </c>
      <c r="AB45" s="71">
        <v>45</v>
      </c>
      <c r="AC45" s="71"/>
      <c r="AD45" s="72"/>
      <c r="AE45" s="78" t="s">
        <v>1208</v>
      </c>
      <c r="AF45" s="78">
        <v>501</v>
      </c>
      <c r="AG45" s="78">
        <v>1627</v>
      </c>
      <c r="AH45" s="78">
        <v>34562</v>
      </c>
      <c r="AI45" s="78">
        <v>57766</v>
      </c>
      <c r="AJ45" s="78"/>
      <c r="AK45" s="78" t="s">
        <v>1344</v>
      </c>
      <c r="AL45" s="78"/>
      <c r="AM45" s="78"/>
      <c r="AN45" s="78"/>
      <c r="AO45" s="80">
        <v>41370.96240740741</v>
      </c>
      <c r="AP45" s="82" t="s">
        <v>1630</v>
      </c>
      <c r="AQ45" s="78" t="b">
        <v>1</v>
      </c>
      <c r="AR45" s="78" t="b">
        <v>0</v>
      </c>
      <c r="AS45" s="78" t="b">
        <v>1</v>
      </c>
      <c r="AT45" s="78" t="s">
        <v>1119</v>
      </c>
      <c r="AU45" s="78">
        <v>9</v>
      </c>
      <c r="AV45" s="82" t="s">
        <v>1716</v>
      </c>
      <c r="AW45" s="78" t="b">
        <v>0</v>
      </c>
      <c r="AX45" s="78" t="s">
        <v>1748</v>
      </c>
      <c r="AY45" s="82" t="s">
        <v>1791</v>
      </c>
      <c r="AZ45" s="78" t="s">
        <v>66</v>
      </c>
      <c r="BA45" s="78" t="str">
        <f>REPLACE(INDEX(GroupVertices[Group],MATCH(Vertices[[#This Row],[Vertex]],GroupVertices[Vertex],0)),1,1,"")</f>
        <v>2</v>
      </c>
      <c r="BB45" s="48"/>
      <c r="BC45" s="48"/>
      <c r="BD45" s="48"/>
      <c r="BE45" s="48"/>
      <c r="BF45" s="48" t="s">
        <v>508</v>
      </c>
      <c r="BG45" s="48" t="s">
        <v>508</v>
      </c>
      <c r="BH45" s="121" t="s">
        <v>2407</v>
      </c>
      <c r="BI45" s="121" t="s">
        <v>2407</v>
      </c>
      <c r="BJ45" s="121" t="s">
        <v>2482</v>
      </c>
      <c r="BK45" s="121" t="s">
        <v>2482</v>
      </c>
      <c r="BL45" s="121">
        <v>2</v>
      </c>
      <c r="BM45" s="124">
        <v>22.22222222222222</v>
      </c>
      <c r="BN45" s="121">
        <v>0</v>
      </c>
      <c r="BO45" s="124">
        <v>0</v>
      </c>
      <c r="BP45" s="121">
        <v>0</v>
      </c>
      <c r="BQ45" s="124">
        <v>0</v>
      </c>
      <c r="BR45" s="121">
        <v>7</v>
      </c>
      <c r="BS45" s="124">
        <v>77.77777777777777</v>
      </c>
      <c r="BT45" s="121">
        <v>9</v>
      </c>
      <c r="BU45" s="2"/>
      <c r="BV45" s="3"/>
      <c r="BW45" s="3"/>
      <c r="BX45" s="3"/>
      <c r="BY45" s="3"/>
    </row>
    <row r="46" spans="1:77" ht="41.45" customHeight="1">
      <c r="A46" s="64" t="s">
        <v>341</v>
      </c>
      <c r="C46" s="65"/>
      <c r="D46" s="65" t="s">
        <v>64</v>
      </c>
      <c r="E46" s="66">
        <v>219.94707546405408</v>
      </c>
      <c r="F46" s="68">
        <v>99.96772814775444</v>
      </c>
      <c r="G46" s="100" t="s">
        <v>1736</v>
      </c>
      <c r="H46" s="65"/>
      <c r="I46" s="69" t="s">
        <v>341</v>
      </c>
      <c r="J46" s="70"/>
      <c r="K46" s="70"/>
      <c r="L46" s="69" t="s">
        <v>1930</v>
      </c>
      <c r="M46" s="73">
        <v>11.7551326250338</v>
      </c>
      <c r="N46" s="74">
        <v>5158.423828125</v>
      </c>
      <c r="O46" s="74">
        <v>2560.559326171875</v>
      </c>
      <c r="P46" s="75"/>
      <c r="Q46" s="76"/>
      <c r="R46" s="76"/>
      <c r="S46" s="86"/>
      <c r="T46" s="48">
        <v>3</v>
      </c>
      <c r="U46" s="48">
        <v>0</v>
      </c>
      <c r="V46" s="49">
        <v>240</v>
      </c>
      <c r="W46" s="49">
        <v>0.003268</v>
      </c>
      <c r="X46" s="49">
        <v>0.003919</v>
      </c>
      <c r="Y46" s="49">
        <v>1.001771</v>
      </c>
      <c r="Z46" s="49">
        <v>0.3333333333333333</v>
      </c>
      <c r="AA46" s="49">
        <v>0</v>
      </c>
      <c r="AB46" s="71">
        <v>46</v>
      </c>
      <c r="AC46" s="71"/>
      <c r="AD46" s="72"/>
      <c r="AE46" s="78" t="s">
        <v>341</v>
      </c>
      <c r="AF46" s="78">
        <v>2780</v>
      </c>
      <c r="AG46" s="78">
        <v>39257</v>
      </c>
      <c r="AH46" s="78">
        <v>240493</v>
      </c>
      <c r="AI46" s="78">
        <v>47659</v>
      </c>
      <c r="AJ46" s="78"/>
      <c r="AK46" s="78" t="s">
        <v>1345</v>
      </c>
      <c r="AL46" s="78" t="s">
        <v>1458</v>
      </c>
      <c r="AM46" s="82" t="s">
        <v>1533</v>
      </c>
      <c r="AN46" s="78"/>
      <c r="AO46" s="80">
        <v>40375.080196759256</v>
      </c>
      <c r="AP46" s="82" t="s">
        <v>1631</v>
      </c>
      <c r="AQ46" s="78" t="b">
        <v>0</v>
      </c>
      <c r="AR46" s="78" t="b">
        <v>0</v>
      </c>
      <c r="AS46" s="78" t="b">
        <v>1</v>
      </c>
      <c r="AT46" s="78"/>
      <c r="AU46" s="78">
        <v>451</v>
      </c>
      <c r="AV46" s="82" t="s">
        <v>1716</v>
      </c>
      <c r="AW46" s="78" t="b">
        <v>0</v>
      </c>
      <c r="AX46" s="78" t="s">
        <v>1748</v>
      </c>
      <c r="AY46" s="82" t="s">
        <v>1792</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248</v>
      </c>
      <c r="C47" s="65"/>
      <c r="D47" s="65" t="s">
        <v>64</v>
      </c>
      <c r="E47" s="66">
        <v>162.82218511433575</v>
      </c>
      <c r="F47" s="68">
        <v>99.99954210913465</v>
      </c>
      <c r="G47" s="100" t="s">
        <v>567</v>
      </c>
      <c r="H47" s="65"/>
      <c r="I47" s="69" t="s">
        <v>248</v>
      </c>
      <c r="J47" s="70"/>
      <c r="K47" s="70"/>
      <c r="L47" s="69" t="s">
        <v>1931</v>
      </c>
      <c r="M47" s="73">
        <v>1.1525997623899897</v>
      </c>
      <c r="N47" s="74">
        <v>4775.49365234375</v>
      </c>
      <c r="O47" s="74">
        <v>9646.09375</v>
      </c>
      <c r="P47" s="75"/>
      <c r="Q47" s="76"/>
      <c r="R47" s="76"/>
      <c r="S47" s="86"/>
      <c r="T47" s="48">
        <v>0</v>
      </c>
      <c r="U47" s="48">
        <v>1</v>
      </c>
      <c r="V47" s="49">
        <v>0</v>
      </c>
      <c r="W47" s="49">
        <v>0.002375</v>
      </c>
      <c r="X47" s="49">
        <v>0.000641</v>
      </c>
      <c r="Y47" s="49">
        <v>0.382434</v>
      </c>
      <c r="Z47" s="49">
        <v>0</v>
      </c>
      <c r="AA47" s="49">
        <v>0</v>
      </c>
      <c r="AB47" s="71">
        <v>47</v>
      </c>
      <c r="AC47" s="71"/>
      <c r="AD47" s="72"/>
      <c r="AE47" s="78" t="s">
        <v>1209</v>
      </c>
      <c r="AF47" s="78">
        <v>219</v>
      </c>
      <c r="AG47" s="78">
        <v>557</v>
      </c>
      <c r="AH47" s="78">
        <v>3513</v>
      </c>
      <c r="AI47" s="78">
        <v>3007</v>
      </c>
      <c r="AJ47" s="78"/>
      <c r="AK47" s="78" t="s">
        <v>1346</v>
      </c>
      <c r="AL47" s="78" t="s">
        <v>1459</v>
      </c>
      <c r="AM47" s="82" t="s">
        <v>1534</v>
      </c>
      <c r="AN47" s="78"/>
      <c r="AO47" s="80">
        <v>42913.30033564815</v>
      </c>
      <c r="AP47" s="82" t="s">
        <v>1632</v>
      </c>
      <c r="AQ47" s="78" t="b">
        <v>0</v>
      </c>
      <c r="AR47" s="78" t="b">
        <v>0</v>
      </c>
      <c r="AS47" s="78" t="b">
        <v>0</v>
      </c>
      <c r="AT47" s="78" t="s">
        <v>1119</v>
      </c>
      <c r="AU47" s="78">
        <v>1</v>
      </c>
      <c r="AV47" s="82" t="s">
        <v>1716</v>
      </c>
      <c r="AW47" s="78" t="b">
        <v>0</v>
      </c>
      <c r="AX47" s="78" t="s">
        <v>1748</v>
      </c>
      <c r="AY47" s="82" t="s">
        <v>1793</v>
      </c>
      <c r="AZ47" s="78" t="s">
        <v>66</v>
      </c>
      <c r="BA47" s="78" t="str">
        <f>REPLACE(INDEX(GroupVertices[Group],MATCH(Vertices[[#This Row],[Vertex]],GroupVertices[Vertex],0)),1,1,"")</f>
        <v>2</v>
      </c>
      <c r="BB47" s="48"/>
      <c r="BC47" s="48"/>
      <c r="BD47" s="48"/>
      <c r="BE47" s="48"/>
      <c r="BF47" s="48" t="s">
        <v>508</v>
      </c>
      <c r="BG47" s="48" t="s">
        <v>508</v>
      </c>
      <c r="BH47" s="121" t="s">
        <v>2408</v>
      </c>
      <c r="BI47" s="121" t="s">
        <v>2408</v>
      </c>
      <c r="BJ47" s="121" t="s">
        <v>2483</v>
      </c>
      <c r="BK47" s="121" t="s">
        <v>2483</v>
      </c>
      <c r="BL47" s="121">
        <v>1</v>
      </c>
      <c r="BM47" s="124">
        <v>4</v>
      </c>
      <c r="BN47" s="121">
        <v>0</v>
      </c>
      <c r="BO47" s="124">
        <v>0</v>
      </c>
      <c r="BP47" s="121">
        <v>0</v>
      </c>
      <c r="BQ47" s="124">
        <v>0</v>
      </c>
      <c r="BR47" s="121">
        <v>24</v>
      </c>
      <c r="BS47" s="124">
        <v>96</v>
      </c>
      <c r="BT47" s="121">
        <v>25</v>
      </c>
      <c r="BU47" s="2"/>
      <c r="BV47" s="3"/>
      <c r="BW47" s="3"/>
      <c r="BX47" s="3"/>
      <c r="BY47" s="3"/>
    </row>
    <row r="48" spans="1:77" ht="41.45" customHeight="1">
      <c r="A48" s="64" t="s">
        <v>335</v>
      </c>
      <c r="C48" s="65"/>
      <c r="D48" s="65" t="s">
        <v>64</v>
      </c>
      <c r="E48" s="66">
        <v>171.23888084493248</v>
      </c>
      <c r="F48" s="68">
        <v>99.99485468774473</v>
      </c>
      <c r="G48" s="100" t="s">
        <v>649</v>
      </c>
      <c r="H48" s="65"/>
      <c r="I48" s="69" t="s">
        <v>335</v>
      </c>
      <c r="J48" s="70"/>
      <c r="K48" s="70"/>
      <c r="L48" s="69" t="s">
        <v>1932</v>
      </c>
      <c r="M48" s="73">
        <v>2.7147610642709976</v>
      </c>
      <c r="N48" s="74">
        <v>4917.67333984375</v>
      </c>
      <c r="O48" s="74">
        <v>7211.8505859375</v>
      </c>
      <c r="P48" s="75"/>
      <c r="Q48" s="76"/>
      <c r="R48" s="76"/>
      <c r="S48" s="86"/>
      <c r="T48" s="48">
        <v>6</v>
      </c>
      <c r="U48" s="48">
        <v>2</v>
      </c>
      <c r="V48" s="49">
        <v>481.833333</v>
      </c>
      <c r="W48" s="49">
        <v>0.003322</v>
      </c>
      <c r="X48" s="49">
        <v>0.007587</v>
      </c>
      <c r="Y48" s="49">
        <v>1.914165</v>
      </c>
      <c r="Z48" s="49">
        <v>0.1</v>
      </c>
      <c r="AA48" s="49">
        <v>0</v>
      </c>
      <c r="AB48" s="71">
        <v>48</v>
      </c>
      <c r="AC48" s="71"/>
      <c r="AD48" s="72"/>
      <c r="AE48" s="78" t="s">
        <v>1210</v>
      </c>
      <c r="AF48" s="78">
        <v>2224</v>
      </c>
      <c r="AG48" s="78">
        <v>6259</v>
      </c>
      <c r="AH48" s="78">
        <v>13733</v>
      </c>
      <c r="AI48" s="78">
        <v>13745</v>
      </c>
      <c r="AJ48" s="78"/>
      <c r="AK48" s="78" t="s">
        <v>1347</v>
      </c>
      <c r="AL48" s="78" t="s">
        <v>1460</v>
      </c>
      <c r="AM48" s="82" t="s">
        <v>1535</v>
      </c>
      <c r="AN48" s="78"/>
      <c r="AO48" s="80">
        <v>42824.728217592594</v>
      </c>
      <c r="AP48" s="82" t="s">
        <v>1633</v>
      </c>
      <c r="AQ48" s="78" t="b">
        <v>1</v>
      </c>
      <c r="AR48" s="78" t="b">
        <v>0</v>
      </c>
      <c r="AS48" s="78" t="b">
        <v>0</v>
      </c>
      <c r="AT48" s="78" t="s">
        <v>1119</v>
      </c>
      <c r="AU48" s="78">
        <v>28</v>
      </c>
      <c r="AV48" s="78"/>
      <c r="AW48" s="78" t="b">
        <v>0</v>
      </c>
      <c r="AX48" s="78" t="s">
        <v>1748</v>
      </c>
      <c r="AY48" s="82" t="s">
        <v>1794</v>
      </c>
      <c r="AZ48" s="78" t="s">
        <v>66</v>
      </c>
      <c r="BA48" s="78" t="str">
        <f>REPLACE(INDEX(GroupVertices[Group],MATCH(Vertices[[#This Row],[Vertex]],GroupVertices[Vertex],0)),1,1,"")</f>
        <v>2</v>
      </c>
      <c r="BB48" s="48" t="s">
        <v>2358</v>
      </c>
      <c r="BC48" s="48" t="s">
        <v>2358</v>
      </c>
      <c r="BD48" s="48" t="s">
        <v>500</v>
      </c>
      <c r="BE48" s="48" t="s">
        <v>500</v>
      </c>
      <c r="BF48" s="48" t="s">
        <v>508</v>
      </c>
      <c r="BG48" s="48" t="s">
        <v>508</v>
      </c>
      <c r="BH48" s="121" t="s">
        <v>2409</v>
      </c>
      <c r="BI48" s="121" t="s">
        <v>2446</v>
      </c>
      <c r="BJ48" s="121" t="s">
        <v>2484</v>
      </c>
      <c r="BK48" s="121" t="s">
        <v>2484</v>
      </c>
      <c r="BL48" s="121">
        <v>3</v>
      </c>
      <c r="BM48" s="124">
        <v>3.6144578313253013</v>
      </c>
      <c r="BN48" s="121">
        <v>0</v>
      </c>
      <c r="BO48" s="124">
        <v>0</v>
      </c>
      <c r="BP48" s="121">
        <v>0</v>
      </c>
      <c r="BQ48" s="124">
        <v>0</v>
      </c>
      <c r="BR48" s="121">
        <v>80</v>
      </c>
      <c r="BS48" s="124">
        <v>96.3855421686747</v>
      </c>
      <c r="BT48" s="121">
        <v>83</v>
      </c>
      <c r="BU48" s="2"/>
      <c r="BV48" s="3"/>
      <c r="BW48" s="3"/>
      <c r="BX48" s="3"/>
      <c r="BY48" s="3"/>
    </row>
    <row r="49" spans="1:77" ht="41.45" customHeight="1">
      <c r="A49" s="64" t="s">
        <v>249</v>
      </c>
      <c r="C49" s="65"/>
      <c r="D49" s="65" t="s">
        <v>64</v>
      </c>
      <c r="E49" s="66">
        <v>162.2878385947854</v>
      </c>
      <c r="F49" s="68">
        <v>99.99983969709382</v>
      </c>
      <c r="G49" s="100" t="s">
        <v>568</v>
      </c>
      <c r="H49" s="65"/>
      <c r="I49" s="69" t="s">
        <v>249</v>
      </c>
      <c r="J49" s="70"/>
      <c r="K49" s="70"/>
      <c r="L49" s="69" t="s">
        <v>1933</v>
      </c>
      <c r="M49" s="73">
        <v>1.0534236151993681</v>
      </c>
      <c r="N49" s="74">
        <v>5504.20166015625</v>
      </c>
      <c r="O49" s="74">
        <v>4337.44189453125</v>
      </c>
      <c r="P49" s="75"/>
      <c r="Q49" s="76"/>
      <c r="R49" s="76"/>
      <c r="S49" s="86"/>
      <c r="T49" s="48">
        <v>0</v>
      </c>
      <c r="U49" s="48">
        <v>2</v>
      </c>
      <c r="V49" s="49">
        <v>0</v>
      </c>
      <c r="W49" s="49">
        <v>0.003247</v>
      </c>
      <c r="X49" s="49">
        <v>0.004118</v>
      </c>
      <c r="Y49" s="49">
        <v>0.610647</v>
      </c>
      <c r="Z49" s="49">
        <v>1</v>
      </c>
      <c r="AA49" s="49">
        <v>0</v>
      </c>
      <c r="AB49" s="71">
        <v>49</v>
      </c>
      <c r="AC49" s="71"/>
      <c r="AD49" s="72"/>
      <c r="AE49" s="78" t="s">
        <v>1211</v>
      </c>
      <c r="AF49" s="78">
        <v>154</v>
      </c>
      <c r="AG49" s="78">
        <v>195</v>
      </c>
      <c r="AH49" s="78">
        <v>29786</v>
      </c>
      <c r="AI49" s="78">
        <v>42008</v>
      </c>
      <c r="AJ49" s="78"/>
      <c r="AK49" s="78" t="s">
        <v>1348</v>
      </c>
      <c r="AL49" s="78"/>
      <c r="AM49" s="78"/>
      <c r="AN49" s="78"/>
      <c r="AO49" s="80">
        <v>41333.57037037037</v>
      </c>
      <c r="AP49" s="82" t="s">
        <v>1634</v>
      </c>
      <c r="AQ49" s="78" t="b">
        <v>1</v>
      </c>
      <c r="AR49" s="78" t="b">
        <v>0</v>
      </c>
      <c r="AS49" s="78" t="b">
        <v>1</v>
      </c>
      <c r="AT49" s="78" t="s">
        <v>1119</v>
      </c>
      <c r="AU49" s="78">
        <v>13</v>
      </c>
      <c r="AV49" s="82" t="s">
        <v>1716</v>
      </c>
      <c r="AW49" s="78" t="b">
        <v>0</v>
      </c>
      <c r="AX49" s="78" t="s">
        <v>1748</v>
      </c>
      <c r="AY49" s="82" t="s">
        <v>1795</v>
      </c>
      <c r="AZ49" s="78" t="s">
        <v>66</v>
      </c>
      <c r="BA49" s="78" t="str">
        <f>REPLACE(INDEX(GroupVertices[Group],MATCH(Vertices[[#This Row],[Vertex]],GroupVertices[Vertex],0)),1,1,"")</f>
        <v>2</v>
      </c>
      <c r="BB49" s="48"/>
      <c r="BC49" s="48"/>
      <c r="BD49" s="48"/>
      <c r="BE49" s="48"/>
      <c r="BF49" s="48"/>
      <c r="BG49" s="48"/>
      <c r="BH49" s="121" t="s">
        <v>2410</v>
      </c>
      <c r="BI49" s="121" t="s">
        <v>2447</v>
      </c>
      <c r="BJ49" s="121" t="s">
        <v>2485</v>
      </c>
      <c r="BK49" s="121" t="s">
        <v>2485</v>
      </c>
      <c r="BL49" s="121">
        <v>1</v>
      </c>
      <c r="BM49" s="124">
        <v>1.4492753623188406</v>
      </c>
      <c r="BN49" s="121">
        <v>2</v>
      </c>
      <c r="BO49" s="124">
        <v>2.898550724637681</v>
      </c>
      <c r="BP49" s="121">
        <v>0</v>
      </c>
      <c r="BQ49" s="124">
        <v>0</v>
      </c>
      <c r="BR49" s="121">
        <v>66</v>
      </c>
      <c r="BS49" s="124">
        <v>95.65217391304348</v>
      </c>
      <c r="BT49" s="121">
        <v>69</v>
      </c>
      <c r="BU49" s="2"/>
      <c r="BV49" s="3"/>
      <c r="BW49" s="3"/>
      <c r="BX49" s="3"/>
      <c r="BY49" s="3"/>
    </row>
    <row r="50" spans="1:77" ht="41.45" customHeight="1">
      <c r="A50" s="64" t="s">
        <v>315</v>
      </c>
      <c r="C50" s="65"/>
      <c r="D50" s="65" t="s">
        <v>64</v>
      </c>
      <c r="E50" s="66">
        <v>165.40682808597288</v>
      </c>
      <c r="F50" s="68">
        <v>99.99810267124379</v>
      </c>
      <c r="G50" s="100" t="s">
        <v>631</v>
      </c>
      <c r="H50" s="65"/>
      <c r="I50" s="69" t="s">
        <v>315</v>
      </c>
      <c r="J50" s="70"/>
      <c r="K50" s="70"/>
      <c r="L50" s="69" t="s">
        <v>1934</v>
      </c>
      <c r="M50" s="73">
        <v>1.6323164301545714</v>
      </c>
      <c r="N50" s="74">
        <v>5331.015625</v>
      </c>
      <c r="O50" s="74">
        <v>5626.17919921875</v>
      </c>
      <c r="P50" s="75"/>
      <c r="Q50" s="76"/>
      <c r="R50" s="76"/>
      <c r="S50" s="86"/>
      <c r="T50" s="48">
        <v>5</v>
      </c>
      <c r="U50" s="48">
        <v>1</v>
      </c>
      <c r="V50" s="49">
        <v>5.666667</v>
      </c>
      <c r="W50" s="49">
        <v>0.003289</v>
      </c>
      <c r="X50" s="49">
        <v>0.007487</v>
      </c>
      <c r="Y50" s="49">
        <v>1.299247</v>
      </c>
      <c r="Z50" s="49">
        <v>0.3</v>
      </c>
      <c r="AA50" s="49">
        <v>0.2</v>
      </c>
      <c r="AB50" s="71">
        <v>50</v>
      </c>
      <c r="AC50" s="71"/>
      <c r="AD50" s="72"/>
      <c r="AE50" s="78" t="s">
        <v>1212</v>
      </c>
      <c r="AF50" s="78">
        <v>4658</v>
      </c>
      <c r="AG50" s="78">
        <v>2308</v>
      </c>
      <c r="AH50" s="78">
        <v>38419</v>
      </c>
      <c r="AI50" s="78">
        <v>7866</v>
      </c>
      <c r="AJ50" s="78"/>
      <c r="AK50" s="78" t="s">
        <v>1349</v>
      </c>
      <c r="AL50" s="78"/>
      <c r="AM50" s="82" t="s">
        <v>1536</v>
      </c>
      <c r="AN50" s="78"/>
      <c r="AO50" s="80">
        <v>40157.721979166665</v>
      </c>
      <c r="AP50" s="82" t="s">
        <v>1635</v>
      </c>
      <c r="AQ50" s="78" t="b">
        <v>0</v>
      </c>
      <c r="AR50" s="78" t="b">
        <v>0</v>
      </c>
      <c r="AS50" s="78" t="b">
        <v>0</v>
      </c>
      <c r="AT50" s="78" t="s">
        <v>1119</v>
      </c>
      <c r="AU50" s="78">
        <v>111</v>
      </c>
      <c r="AV50" s="82" t="s">
        <v>1723</v>
      </c>
      <c r="AW50" s="78" t="b">
        <v>0</v>
      </c>
      <c r="AX50" s="78" t="s">
        <v>1748</v>
      </c>
      <c r="AY50" s="82" t="s">
        <v>1796</v>
      </c>
      <c r="AZ50" s="78" t="s">
        <v>66</v>
      </c>
      <c r="BA50" s="78" t="str">
        <f>REPLACE(INDEX(GroupVertices[Group],MATCH(Vertices[[#This Row],[Vertex]],GroupVertices[Vertex],0)),1,1,"")</f>
        <v>2</v>
      </c>
      <c r="BB50" s="48" t="s">
        <v>2359</v>
      </c>
      <c r="BC50" s="48" t="s">
        <v>2359</v>
      </c>
      <c r="BD50" s="48" t="s">
        <v>2136</v>
      </c>
      <c r="BE50" s="48" t="s">
        <v>2136</v>
      </c>
      <c r="BF50" s="48" t="s">
        <v>508</v>
      </c>
      <c r="BG50" s="48" t="s">
        <v>508</v>
      </c>
      <c r="BH50" s="121" t="s">
        <v>2411</v>
      </c>
      <c r="BI50" s="121" t="s">
        <v>2448</v>
      </c>
      <c r="BJ50" s="121" t="s">
        <v>2486</v>
      </c>
      <c r="BK50" s="121" t="s">
        <v>2514</v>
      </c>
      <c r="BL50" s="121">
        <v>2</v>
      </c>
      <c r="BM50" s="124">
        <v>3.4482758620689653</v>
      </c>
      <c r="BN50" s="121">
        <v>2</v>
      </c>
      <c r="BO50" s="124">
        <v>3.4482758620689653</v>
      </c>
      <c r="BP50" s="121">
        <v>0</v>
      </c>
      <c r="BQ50" s="124">
        <v>0</v>
      </c>
      <c r="BR50" s="121">
        <v>54</v>
      </c>
      <c r="BS50" s="124">
        <v>93.10344827586206</v>
      </c>
      <c r="BT50" s="121">
        <v>58</v>
      </c>
      <c r="BU50" s="2"/>
      <c r="BV50" s="3"/>
      <c r="BW50" s="3"/>
      <c r="BX50" s="3"/>
      <c r="BY50" s="3"/>
    </row>
    <row r="51" spans="1:77" ht="41.45" customHeight="1">
      <c r="A51" s="64" t="s">
        <v>250</v>
      </c>
      <c r="C51" s="65"/>
      <c r="D51" s="65" t="s">
        <v>64</v>
      </c>
      <c r="E51" s="66">
        <v>162.05313943288346</v>
      </c>
      <c r="F51" s="68">
        <v>99.99997040561732</v>
      </c>
      <c r="G51" s="100" t="s">
        <v>569</v>
      </c>
      <c r="H51" s="65"/>
      <c r="I51" s="69" t="s">
        <v>250</v>
      </c>
      <c r="J51" s="70"/>
      <c r="K51" s="70"/>
      <c r="L51" s="69" t="s">
        <v>1935</v>
      </c>
      <c r="M51" s="73">
        <v>1.0098628212675755</v>
      </c>
      <c r="N51" s="74">
        <v>7065.56982421875</v>
      </c>
      <c r="O51" s="74">
        <v>5349.46484375</v>
      </c>
      <c r="P51" s="75"/>
      <c r="Q51" s="76"/>
      <c r="R51" s="76"/>
      <c r="S51" s="86"/>
      <c r="T51" s="48">
        <v>1</v>
      </c>
      <c r="U51" s="48">
        <v>1</v>
      </c>
      <c r="V51" s="49">
        <v>0</v>
      </c>
      <c r="W51" s="49">
        <v>0</v>
      </c>
      <c r="X51" s="49">
        <v>0</v>
      </c>
      <c r="Y51" s="49">
        <v>0.999996</v>
      </c>
      <c r="Z51" s="49">
        <v>0</v>
      </c>
      <c r="AA51" s="49" t="s">
        <v>2756</v>
      </c>
      <c r="AB51" s="71">
        <v>51</v>
      </c>
      <c r="AC51" s="71"/>
      <c r="AD51" s="72"/>
      <c r="AE51" s="78" t="s">
        <v>1213</v>
      </c>
      <c r="AF51" s="78">
        <v>141</v>
      </c>
      <c r="AG51" s="78">
        <v>36</v>
      </c>
      <c r="AH51" s="78">
        <v>2756</v>
      </c>
      <c r="AI51" s="78">
        <v>981</v>
      </c>
      <c r="AJ51" s="78"/>
      <c r="AK51" s="78" t="s">
        <v>1350</v>
      </c>
      <c r="AL51" s="78"/>
      <c r="AM51" s="78"/>
      <c r="AN51" s="78"/>
      <c r="AO51" s="80">
        <v>40724.745416666665</v>
      </c>
      <c r="AP51" s="78"/>
      <c r="AQ51" s="78" t="b">
        <v>1</v>
      </c>
      <c r="AR51" s="78" t="b">
        <v>0</v>
      </c>
      <c r="AS51" s="78" t="b">
        <v>0</v>
      </c>
      <c r="AT51" s="78" t="s">
        <v>1119</v>
      </c>
      <c r="AU51" s="78">
        <v>0</v>
      </c>
      <c r="AV51" s="82" t="s">
        <v>1716</v>
      </c>
      <c r="AW51" s="78" t="b">
        <v>0</v>
      </c>
      <c r="AX51" s="78" t="s">
        <v>1748</v>
      </c>
      <c r="AY51" s="82" t="s">
        <v>1797</v>
      </c>
      <c r="AZ51" s="78" t="s">
        <v>66</v>
      </c>
      <c r="BA51" s="78" t="str">
        <f>REPLACE(INDEX(GroupVertices[Group],MATCH(Vertices[[#This Row],[Vertex]],GroupVertices[Vertex],0)),1,1,"")</f>
        <v>4</v>
      </c>
      <c r="BB51" s="48"/>
      <c r="BC51" s="48"/>
      <c r="BD51" s="48"/>
      <c r="BE51" s="48"/>
      <c r="BF51" s="48" t="s">
        <v>508</v>
      </c>
      <c r="BG51" s="48" t="s">
        <v>508</v>
      </c>
      <c r="BH51" s="121" t="s">
        <v>2412</v>
      </c>
      <c r="BI51" s="121" t="s">
        <v>2412</v>
      </c>
      <c r="BJ51" s="121" t="s">
        <v>2487</v>
      </c>
      <c r="BK51" s="121" t="s">
        <v>2487</v>
      </c>
      <c r="BL51" s="121">
        <v>2</v>
      </c>
      <c r="BM51" s="124">
        <v>13.333333333333334</v>
      </c>
      <c r="BN51" s="121">
        <v>0</v>
      </c>
      <c r="BO51" s="124">
        <v>0</v>
      </c>
      <c r="BP51" s="121">
        <v>0</v>
      </c>
      <c r="BQ51" s="124">
        <v>0</v>
      </c>
      <c r="BR51" s="121">
        <v>13</v>
      </c>
      <c r="BS51" s="124">
        <v>86.66666666666667</v>
      </c>
      <c r="BT51" s="121">
        <v>15</v>
      </c>
      <c r="BU51" s="2"/>
      <c r="BV51" s="3"/>
      <c r="BW51" s="3"/>
      <c r="BX51" s="3"/>
      <c r="BY51" s="3"/>
    </row>
    <row r="52" spans="1:77" ht="41.45" customHeight="1">
      <c r="A52" s="64" t="s">
        <v>251</v>
      </c>
      <c r="C52" s="65"/>
      <c r="D52" s="65" t="s">
        <v>64</v>
      </c>
      <c r="E52" s="66">
        <v>166.68217447517588</v>
      </c>
      <c r="F52" s="68">
        <v>99.99739240605949</v>
      </c>
      <c r="G52" s="100" t="s">
        <v>570</v>
      </c>
      <c r="H52" s="65"/>
      <c r="I52" s="69" t="s">
        <v>251</v>
      </c>
      <c r="J52" s="70"/>
      <c r="K52" s="70"/>
      <c r="L52" s="69" t="s">
        <v>1936</v>
      </c>
      <c r="M52" s="73">
        <v>1.8690241405763868</v>
      </c>
      <c r="N52" s="74">
        <v>8118.09619140625</v>
      </c>
      <c r="O52" s="74">
        <v>3596.69921875</v>
      </c>
      <c r="P52" s="75"/>
      <c r="Q52" s="76"/>
      <c r="R52" s="76"/>
      <c r="S52" s="86"/>
      <c r="T52" s="48">
        <v>1</v>
      </c>
      <c r="U52" s="48">
        <v>1</v>
      </c>
      <c r="V52" s="49">
        <v>0</v>
      </c>
      <c r="W52" s="49">
        <v>0</v>
      </c>
      <c r="X52" s="49">
        <v>0</v>
      </c>
      <c r="Y52" s="49">
        <v>0.999996</v>
      </c>
      <c r="Z52" s="49">
        <v>0</v>
      </c>
      <c r="AA52" s="49" t="s">
        <v>2756</v>
      </c>
      <c r="AB52" s="71">
        <v>52</v>
      </c>
      <c r="AC52" s="71"/>
      <c r="AD52" s="72"/>
      <c r="AE52" s="78" t="s">
        <v>1214</v>
      </c>
      <c r="AF52" s="78">
        <v>3891</v>
      </c>
      <c r="AG52" s="78">
        <v>3172</v>
      </c>
      <c r="AH52" s="78">
        <v>8767</v>
      </c>
      <c r="AI52" s="78">
        <v>12568</v>
      </c>
      <c r="AJ52" s="78"/>
      <c r="AK52" s="78" t="s">
        <v>1351</v>
      </c>
      <c r="AL52" s="78" t="s">
        <v>1461</v>
      </c>
      <c r="AM52" s="82" t="s">
        <v>1537</v>
      </c>
      <c r="AN52" s="78"/>
      <c r="AO52" s="80">
        <v>42065.08582175926</v>
      </c>
      <c r="AP52" s="82" t="s">
        <v>1636</v>
      </c>
      <c r="AQ52" s="78" t="b">
        <v>0</v>
      </c>
      <c r="AR52" s="78" t="b">
        <v>0</v>
      </c>
      <c r="AS52" s="78" t="b">
        <v>0</v>
      </c>
      <c r="AT52" s="78" t="s">
        <v>1119</v>
      </c>
      <c r="AU52" s="78">
        <v>27</v>
      </c>
      <c r="AV52" s="82" t="s">
        <v>1716</v>
      </c>
      <c r="AW52" s="78" t="b">
        <v>0</v>
      </c>
      <c r="AX52" s="78" t="s">
        <v>1748</v>
      </c>
      <c r="AY52" s="82" t="s">
        <v>1798</v>
      </c>
      <c r="AZ52" s="78" t="s">
        <v>66</v>
      </c>
      <c r="BA52" s="78" t="str">
        <f>REPLACE(INDEX(GroupVertices[Group],MATCH(Vertices[[#This Row],[Vertex]],GroupVertices[Vertex],0)),1,1,"")</f>
        <v>4</v>
      </c>
      <c r="BB52" s="48" t="s">
        <v>481</v>
      </c>
      <c r="BC52" s="48" t="s">
        <v>481</v>
      </c>
      <c r="BD52" s="48" t="s">
        <v>500</v>
      </c>
      <c r="BE52" s="48" t="s">
        <v>500</v>
      </c>
      <c r="BF52" s="48" t="s">
        <v>508</v>
      </c>
      <c r="BG52" s="48" t="s">
        <v>508</v>
      </c>
      <c r="BH52" s="121" t="s">
        <v>1111</v>
      </c>
      <c r="BI52" s="121" t="s">
        <v>1111</v>
      </c>
      <c r="BJ52" s="121" t="s">
        <v>1111</v>
      </c>
      <c r="BK52" s="121" t="s">
        <v>1111</v>
      </c>
      <c r="BL52" s="121">
        <v>0</v>
      </c>
      <c r="BM52" s="124">
        <v>0</v>
      </c>
      <c r="BN52" s="121">
        <v>0</v>
      </c>
      <c r="BO52" s="124">
        <v>0</v>
      </c>
      <c r="BP52" s="121">
        <v>0</v>
      </c>
      <c r="BQ52" s="124">
        <v>0</v>
      </c>
      <c r="BR52" s="121">
        <v>1</v>
      </c>
      <c r="BS52" s="124">
        <v>100</v>
      </c>
      <c r="BT52" s="121">
        <v>1</v>
      </c>
      <c r="BU52" s="2"/>
      <c r="BV52" s="3"/>
      <c r="BW52" s="3"/>
      <c r="BX52" s="3"/>
      <c r="BY52" s="3"/>
    </row>
    <row r="53" spans="1:77" ht="41.45" customHeight="1">
      <c r="A53" s="64" t="s">
        <v>252</v>
      </c>
      <c r="C53" s="65"/>
      <c r="D53" s="65" t="s">
        <v>64</v>
      </c>
      <c r="E53" s="66">
        <v>162.1918923965236</v>
      </c>
      <c r="F53" s="68">
        <v>99.99989313139588</v>
      </c>
      <c r="G53" s="100" t="s">
        <v>571</v>
      </c>
      <c r="H53" s="65"/>
      <c r="I53" s="69" t="s">
        <v>252</v>
      </c>
      <c r="J53" s="70"/>
      <c r="K53" s="70"/>
      <c r="L53" s="69" t="s">
        <v>1937</v>
      </c>
      <c r="M53" s="73">
        <v>1.0356157434662454</v>
      </c>
      <c r="N53" s="74">
        <v>4258.0791015625</v>
      </c>
      <c r="O53" s="74">
        <v>8507.7529296875</v>
      </c>
      <c r="P53" s="75"/>
      <c r="Q53" s="76"/>
      <c r="R53" s="76"/>
      <c r="S53" s="86"/>
      <c r="T53" s="48">
        <v>0</v>
      </c>
      <c r="U53" s="48">
        <v>1</v>
      </c>
      <c r="V53" s="49">
        <v>0</v>
      </c>
      <c r="W53" s="49">
        <v>0.002375</v>
      </c>
      <c r="X53" s="49">
        <v>0.000641</v>
      </c>
      <c r="Y53" s="49">
        <v>0.382434</v>
      </c>
      <c r="Z53" s="49">
        <v>0</v>
      </c>
      <c r="AA53" s="49">
        <v>0</v>
      </c>
      <c r="AB53" s="71">
        <v>53</v>
      </c>
      <c r="AC53" s="71"/>
      <c r="AD53" s="72"/>
      <c r="AE53" s="78" t="s">
        <v>1215</v>
      </c>
      <c r="AF53" s="78">
        <v>215</v>
      </c>
      <c r="AG53" s="78">
        <v>130</v>
      </c>
      <c r="AH53" s="78">
        <v>434</v>
      </c>
      <c r="AI53" s="78">
        <v>457</v>
      </c>
      <c r="AJ53" s="78"/>
      <c r="AK53" s="78" t="s">
        <v>1352</v>
      </c>
      <c r="AL53" s="78" t="s">
        <v>1137</v>
      </c>
      <c r="AM53" s="82" t="s">
        <v>1538</v>
      </c>
      <c r="AN53" s="78"/>
      <c r="AO53" s="80">
        <v>43578.27390046296</v>
      </c>
      <c r="AP53" s="82" t="s">
        <v>1637</v>
      </c>
      <c r="AQ53" s="78" t="b">
        <v>0</v>
      </c>
      <c r="AR53" s="78" t="b">
        <v>0</v>
      </c>
      <c r="AS53" s="78" t="b">
        <v>0</v>
      </c>
      <c r="AT53" s="78" t="s">
        <v>1119</v>
      </c>
      <c r="AU53" s="78">
        <v>0</v>
      </c>
      <c r="AV53" s="82" t="s">
        <v>1716</v>
      </c>
      <c r="AW53" s="78" t="b">
        <v>0</v>
      </c>
      <c r="AX53" s="78" t="s">
        <v>1748</v>
      </c>
      <c r="AY53" s="82" t="s">
        <v>1799</v>
      </c>
      <c r="AZ53" s="78" t="s">
        <v>66</v>
      </c>
      <c r="BA53" s="78" t="str">
        <f>REPLACE(INDEX(GroupVertices[Group],MATCH(Vertices[[#This Row],[Vertex]],GroupVertices[Vertex],0)),1,1,"")</f>
        <v>2</v>
      </c>
      <c r="BB53" s="48"/>
      <c r="BC53" s="48"/>
      <c r="BD53" s="48"/>
      <c r="BE53" s="48"/>
      <c r="BF53" s="48" t="s">
        <v>508</v>
      </c>
      <c r="BG53" s="48" t="s">
        <v>508</v>
      </c>
      <c r="BH53" s="121" t="s">
        <v>2408</v>
      </c>
      <c r="BI53" s="121" t="s">
        <v>2408</v>
      </c>
      <c r="BJ53" s="121" t="s">
        <v>2483</v>
      </c>
      <c r="BK53" s="121" t="s">
        <v>2483</v>
      </c>
      <c r="BL53" s="121">
        <v>1</v>
      </c>
      <c r="BM53" s="124">
        <v>4</v>
      </c>
      <c r="BN53" s="121">
        <v>0</v>
      </c>
      <c r="BO53" s="124">
        <v>0</v>
      </c>
      <c r="BP53" s="121">
        <v>0</v>
      </c>
      <c r="BQ53" s="124">
        <v>0</v>
      </c>
      <c r="BR53" s="121">
        <v>24</v>
      </c>
      <c r="BS53" s="124">
        <v>96</v>
      </c>
      <c r="BT53" s="121">
        <v>25</v>
      </c>
      <c r="BU53" s="2"/>
      <c r="BV53" s="3"/>
      <c r="BW53" s="3"/>
      <c r="BX53" s="3"/>
      <c r="BY53" s="3"/>
    </row>
    <row r="54" spans="1:77" ht="41.45" customHeight="1">
      <c r="A54" s="64" t="s">
        <v>253</v>
      </c>
      <c r="C54" s="65"/>
      <c r="D54" s="65" t="s">
        <v>64</v>
      </c>
      <c r="E54" s="66">
        <v>162.24060354333344</v>
      </c>
      <c r="F54" s="68">
        <v>99.99986600321176</v>
      </c>
      <c r="G54" s="100" t="s">
        <v>572</v>
      </c>
      <c r="H54" s="65"/>
      <c r="I54" s="69" t="s">
        <v>253</v>
      </c>
      <c r="J54" s="70"/>
      <c r="K54" s="70"/>
      <c r="L54" s="69" t="s">
        <v>1938</v>
      </c>
      <c r="M54" s="73">
        <v>1.044656662961523</v>
      </c>
      <c r="N54" s="74">
        <v>5331.50390625</v>
      </c>
      <c r="O54" s="74">
        <v>3211.60009765625</v>
      </c>
      <c r="P54" s="75"/>
      <c r="Q54" s="76"/>
      <c r="R54" s="76"/>
      <c r="S54" s="86"/>
      <c r="T54" s="48">
        <v>0</v>
      </c>
      <c r="U54" s="48">
        <v>1</v>
      </c>
      <c r="V54" s="49">
        <v>0</v>
      </c>
      <c r="W54" s="49">
        <v>0.003236</v>
      </c>
      <c r="X54" s="49">
        <v>0.003486</v>
      </c>
      <c r="Y54" s="49">
        <v>0.389775</v>
      </c>
      <c r="Z54" s="49">
        <v>0</v>
      </c>
      <c r="AA54" s="49">
        <v>0</v>
      </c>
      <c r="AB54" s="71">
        <v>54</v>
      </c>
      <c r="AC54" s="71"/>
      <c r="AD54" s="72"/>
      <c r="AE54" s="78" t="s">
        <v>1216</v>
      </c>
      <c r="AF54" s="78">
        <v>712</v>
      </c>
      <c r="AG54" s="78">
        <v>163</v>
      </c>
      <c r="AH54" s="78">
        <v>35307</v>
      </c>
      <c r="AI54" s="78">
        <v>10257</v>
      </c>
      <c r="AJ54" s="78"/>
      <c r="AK54" s="78" t="s">
        <v>1353</v>
      </c>
      <c r="AL54" s="78" t="s">
        <v>1462</v>
      </c>
      <c r="AM54" s="78"/>
      <c r="AN54" s="78"/>
      <c r="AO54" s="80">
        <v>39991.9646875</v>
      </c>
      <c r="AP54" s="82" t="s">
        <v>1638</v>
      </c>
      <c r="AQ54" s="78" t="b">
        <v>0</v>
      </c>
      <c r="AR54" s="78" t="b">
        <v>0</v>
      </c>
      <c r="AS54" s="78" t="b">
        <v>0</v>
      </c>
      <c r="AT54" s="78" t="s">
        <v>1119</v>
      </c>
      <c r="AU54" s="78">
        <v>13</v>
      </c>
      <c r="AV54" s="82" t="s">
        <v>1716</v>
      </c>
      <c r="AW54" s="78" t="b">
        <v>0</v>
      </c>
      <c r="AX54" s="78" t="s">
        <v>1748</v>
      </c>
      <c r="AY54" s="82" t="s">
        <v>1800</v>
      </c>
      <c r="AZ54" s="78" t="s">
        <v>66</v>
      </c>
      <c r="BA54" s="78" t="str">
        <f>REPLACE(INDEX(GroupVertices[Group],MATCH(Vertices[[#This Row],[Vertex]],GroupVertices[Vertex],0)),1,1,"")</f>
        <v>2</v>
      </c>
      <c r="BB54" s="48"/>
      <c r="BC54" s="48"/>
      <c r="BD54" s="48"/>
      <c r="BE54" s="48"/>
      <c r="BF54" s="48"/>
      <c r="BG54" s="48"/>
      <c r="BH54" s="121" t="s">
        <v>2413</v>
      </c>
      <c r="BI54" s="121" t="s">
        <v>2413</v>
      </c>
      <c r="BJ54" s="121" t="s">
        <v>2488</v>
      </c>
      <c r="BK54" s="121" t="s">
        <v>2488</v>
      </c>
      <c r="BL54" s="121">
        <v>0</v>
      </c>
      <c r="BM54" s="124">
        <v>0</v>
      </c>
      <c r="BN54" s="121">
        <v>0</v>
      </c>
      <c r="BO54" s="124">
        <v>0</v>
      </c>
      <c r="BP54" s="121">
        <v>0</v>
      </c>
      <c r="BQ54" s="124">
        <v>0</v>
      </c>
      <c r="BR54" s="121">
        <v>24</v>
      </c>
      <c r="BS54" s="124">
        <v>100</v>
      </c>
      <c r="BT54" s="121">
        <v>24</v>
      </c>
      <c r="BU54" s="2"/>
      <c r="BV54" s="3"/>
      <c r="BW54" s="3"/>
      <c r="BX54" s="3"/>
      <c r="BY54" s="3"/>
    </row>
    <row r="55" spans="1:77" ht="41.45" customHeight="1">
      <c r="A55" s="64" t="s">
        <v>254</v>
      </c>
      <c r="C55" s="65"/>
      <c r="D55" s="65" t="s">
        <v>64</v>
      </c>
      <c r="E55" s="66">
        <v>233.66590572013374</v>
      </c>
      <c r="F55" s="68">
        <v>99.96008786462609</v>
      </c>
      <c r="G55" s="100" t="s">
        <v>573</v>
      </c>
      <c r="H55" s="65"/>
      <c r="I55" s="69" t="s">
        <v>254</v>
      </c>
      <c r="J55" s="70"/>
      <c r="K55" s="70"/>
      <c r="L55" s="69" t="s">
        <v>1939</v>
      </c>
      <c r="M55" s="73">
        <v>14.30138431561291</v>
      </c>
      <c r="N55" s="74">
        <v>6246.2734375</v>
      </c>
      <c r="O55" s="74">
        <v>7328.154296875</v>
      </c>
      <c r="P55" s="75"/>
      <c r="Q55" s="76"/>
      <c r="R55" s="76"/>
      <c r="S55" s="86"/>
      <c r="T55" s="48">
        <v>0</v>
      </c>
      <c r="U55" s="48">
        <v>1</v>
      </c>
      <c r="V55" s="49">
        <v>0</v>
      </c>
      <c r="W55" s="49">
        <v>0.003236</v>
      </c>
      <c r="X55" s="49">
        <v>0.003486</v>
      </c>
      <c r="Y55" s="49">
        <v>0.389775</v>
      </c>
      <c r="Z55" s="49">
        <v>0</v>
      </c>
      <c r="AA55" s="49">
        <v>0</v>
      </c>
      <c r="AB55" s="71">
        <v>55</v>
      </c>
      <c r="AC55" s="71"/>
      <c r="AD55" s="72"/>
      <c r="AE55" s="78" t="s">
        <v>1217</v>
      </c>
      <c r="AF55" s="78">
        <v>404</v>
      </c>
      <c r="AG55" s="78">
        <v>48551</v>
      </c>
      <c r="AH55" s="78">
        <v>26338</v>
      </c>
      <c r="AI55" s="78">
        <v>5528</v>
      </c>
      <c r="AJ55" s="78"/>
      <c r="AK55" s="78" t="s">
        <v>1354</v>
      </c>
      <c r="AL55" s="78" t="s">
        <v>1463</v>
      </c>
      <c r="AM55" s="82" t="s">
        <v>1539</v>
      </c>
      <c r="AN55" s="78"/>
      <c r="AO55" s="80">
        <v>39699.06427083333</v>
      </c>
      <c r="AP55" s="82" t="s">
        <v>1639</v>
      </c>
      <c r="AQ55" s="78" t="b">
        <v>0</v>
      </c>
      <c r="AR55" s="78" t="b">
        <v>0</v>
      </c>
      <c r="AS55" s="78" t="b">
        <v>0</v>
      </c>
      <c r="AT55" s="78" t="s">
        <v>1119</v>
      </c>
      <c r="AU55" s="78">
        <v>197</v>
      </c>
      <c r="AV55" s="82" t="s">
        <v>1718</v>
      </c>
      <c r="AW55" s="78" t="b">
        <v>0</v>
      </c>
      <c r="AX55" s="78" t="s">
        <v>1748</v>
      </c>
      <c r="AY55" s="82" t="s">
        <v>1801</v>
      </c>
      <c r="AZ55" s="78" t="s">
        <v>66</v>
      </c>
      <c r="BA55" s="78" t="str">
        <f>REPLACE(INDEX(GroupVertices[Group],MATCH(Vertices[[#This Row],[Vertex]],GroupVertices[Vertex],0)),1,1,"")</f>
        <v>2</v>
      </c>
      <c r="BB55" s="48" t="s">
        <v>476</v>
      </c>
      <c r="BC55" s="48" t="s">
        <v>476</v>
      </c>
      <c r="BD55" s="48" t="s">
        <v>498</v>
      </c>
      <c r="BE55" s="48" t="s">
        <v>498</v>
      </c>
      <c r="BF55" s="48" t="s">
        <v>508</v>
      </c>
      <c r="BG55" s="48" t="s">
        <v>508</v>
      </c>
      <c r="BH55" s="121" t="s">
        <v>2386</v>
      </c>
      <c r="BI55" s="121" t="s">
        <v>2386</v>
      </c>
      <c r="BJ55" s="121" t="s">
        <v>2463</v>
      </c>
      <c r="BK55" s="121" t="s">
        <v>2463</v>
      </c>
      <c r="BL55" s="121">
        <v>0</v>
      </c>
      <c r="BM55" s="124">
        <v>0</v>
      </c>
      <c r="BN55" s="121">
        <v>0</v>
      </c>
      <c r="BO55" s="124">
        <v>0</v>
      </c>
      <c r="BP55" s="121">
        <v>0</v>
      </c>
      <c r="BQ55" s="124">
        <v>0</v>
      </c>
      <c r="BR55" s="121">
        <v>11</v>
      </c>
      <c r="BS55" s="124">
        <v>100</v>
      </c>
      <c r="BT55" s="121">
        <v>11</v>
      </c>
      <c r="BU55" s="2"/>
      <c r="BV55" s="3"/>
      <c r="BW55" s="3"/>
      <c r="BX55" s="3"/>
      <c r="BY55" s="3"/>
    </row>
    <row r="56" spans="1:77" ht="41.45" customHeight="1">
      <c r="A56" s="64" t="s">
        <v>255</v>
      </c>
      <c r="C56" s="65"/>
      <c r="D56" s="65" t="s">
        <v>64</v>
      </c>
      <c r="E56" s="66">
        <v>162.59191423850743</v>
      </c>
      <c r="F56" s="68">
        <v>99.9996703514596</v>
      </c>
      <c r="G56" s="100" t="s">
        <v>574</v>
      </c>
      <c r="H56" s="65"/>
      <c r="I56" s="69" t="s">
        <v>255</v>
      </c>
      <c r="J56" s="70"/>
      <c r="K56" s="70"/>
      <c r="L56" s="69" t="s">
        <v>1940</v>
      </c>
      <c r="M56" s="73">
        <v>1.1098608702304953</v>
      </c>
      <c r="N56" s="74">
        <v>6066.32666015625</v>
      </c>
      <c r="O56" s="74">
        <v>4316.115234375</v>
      </c>
      <c r="P56" s="75"/>
      <c r="Q56" s="76"/>
      <c r="R56" s="76"/>
      <c r="S56" s="86"/>
      <c r="T56" s="48">
        <v>0</v>
      </c>
      <c r="U56" s="48">
        <v>1</v>
      </c>
      <c r="V56" s="49">
        <v>0</v>
      </c>
      <c r="W56" s="49">
        <v>0.003236</v>
      </c>
      <c r="X56" s="49">
        <v>0.003486</v>
      </c>
      <c r="Y56" s="49">
        <v>0.389775</v>
      </c>
      <c r="Z56" s="49">
        <v>0</v>
      </c>
      <c r="AA56" s="49">
        <v>0</v>
      </c>
      <c r="AB56" s="71">
        <v>56</v>
      </c>
      <c r="AC56" s="71"/>
      <c r="AD56" s="72"/>
      <c r="AE56" s="78" t="s">
        <v>1218</v>
      </c>
      <c r="AF56" s="78">
        <v>48</v>
      </c>
      <c r="AG56" s="78">
        <v>401</v>
      </c>
      <c r="AH56" s="78">
        <v>13083</v>
      </c>
      <c r="AI56" s="78">
        <v>2039</v>
      </c>
      <c r="AJ56" s="78"/>
      <c r="AK56" s="78" t="s">
        <v>1355</v>
      </c>
      <c r="AL56" s="78" t="s">
        <v>1464</v>
      </c>
      <c r="AM56" s="82" t="s">
        <v>1540</v>
      </c>
      <c r="AN56" s="78"/>
      <c r="AO56" s="80">
        <v>40163.475011574075</v>
      </c>
      <c r="AP56" s="82" t="s">
        <v>1640</v>
      </c>
      <c r="AQ56" s="78" t="b">
        <v>1</v>
      </c>
      <c r="AR56" s="78" t="b">
        <v>0</v>
      </c>
      <c r="AS56" s="78" t="b">
        <v>1</v>
      </c>
      <c r="AT56" s="78" t="s">
        <v>1119</v>
      </c>
      <c r="AU56" s="78">
        <v>17</v>
      </c>
      <c r="AV56" s="82" t="s">
        <v>1716</v>
      </c>
      <c r="AW56" s="78" t="b">
        <v>0</v>
      </c>
      <c r="AX56" s="78" t="s">
        <v>1748</v>
      </c>
      <c r="AY56" s="82" t="s">
        <v>1802</v>
      </c>
      <c r="AZ56" s="78" t="s">
        <v>66</v>
      </c>
      <c r="BA56" s="78" t="str">
        <f>REPLACE(INDEX(GroupVertices[Group],MATCH(Vertices[[#This Row],[Vertex]],GroupVertices[Vertex],0)),1,1,"")</f>
        <v>2</v>
      </c>
      <c r="BB56" s="48" t="s">
        <v>476</v>
      </c>
      <c r="BC56" s="48" t="s">
        <v>476</v>
      </c>
      <c r="BD56" s="48" t="s">
        <v>498</v>
      </c>
      <c r="BE56" s="48" t="s">
        <v>498</v>
      </c>
      <c r="BF56" s="48" t="s">
        <v>508</v>
      </c>
      <c r="BG56" s="48" t="s">
        <v>508</v>
      </c>
      <c r="BH56" s="121" t="s">
        <v>2386</v>
      </c>
      <c r="BI56" s="121" t="s">
        <v>2386</v>
      </c>
      <c r="BJ56" s="121" t="s">
        <v>2463</v>
      </c>
      <c r="BK56" s="121" t="s">
        <v>2463</v>
      </c>
      <c r="BL56" s="121">
        <v>0</v>
      </c>
      <c r="BM56" s="124">
        <v>0</v>
      </c>
      <c r="BN56" s="121">
        <v>0</v>
      </c>
      <c r="BO56" s="124">
        <v>0</v>
      </c>
      <c r="BP56" s="121">
        <v>0</v>
      </c>
      <c r="BQ56" s="124">
        <v>0</v>
      </c>
      <c r="BR56" s="121">
        <v>11</v>
      </c>
      <c r="BS56" s="124">
        <v>100</v>
      </c>
      <c r="BT56" s="121">
        <v>11</v>
      </c>
      <c r="BU56" s="2"/>
      <c r="BV56" s="3"/>
      <c r="BW56" s="3"/>
      <c r="BX56" s="3"/>
      <c r="BY56" s="3"/>
    </row>
    <row r="57" spans="1:77" ht="41.45" customHeight="1">
      <c r="A57" s="64" t="s">
        <v>256</v>
      </c>
      <c r="C57" s="65"/>
      <c r="D57" s="65" t="s">
        <v>64</v>
      </c>
      <c r="E57" s="66">
        <v>168.3590188017206</v>
      </c>
      <c r="F57" s="68">
        <v>99.99645853887272</v>
      </c>
      <c r="G57" s="100" t="s">
        <v>575</v>
      </c>
      <c r="H57" s="65"/>
      <c r="I57" s="69" t="s">
        <v>256</v>
      </c>
      <c r="J57" s="70"/>
      <c r="K57" s="70"/>
      <c r="L57" s="69" t="s">
        <v>1941</v>
      </c>
      <c r="M57" s="73">
        <v>2.1802509450198846</v>
      </c>
      <c r="N57" s="74">
        <v>7065.56982421875</v>
      </c>
      <c r="O57" s="74">
        <v>2720.316162109375</v>
      </c>
      <c r="P57" s="75"/>
      <c r="Q57" s="76"/>
      <c r="R57" s="76"/>
      <c r="S57" s="86"/>
      <c r="T57" s="48">
        <v>1</v>
      </c>
      <c r="U57" s="48">
        <v>1</v>
      </c>
      <c r="V57" s="49">
        <v>0</v>
      </c>
      <c r="W57" s="49">
        <v>0</v>
      </c>
      <c r="X57" s="49">
        <v>0</v>
      </c>
      <c r="Y57" s="49">
        <v>0.999996</v>
      </c>
      <c r="Z57" s="49">
        <v>0</v>
      </c>
      <c r="AA57" s="49" t="s">
        <v>2756</v>
      </c>
      <c r="AB57" s="71">
        <v>57</v>
      </c>
      <c r="AC57" s="71"/>
      <c r="AD57" s="72"/>
      <c r="AE57" s="78" t="s">
        <v>1219</v>
      </c>
      <c r="AF57" s="78">
        <v>1985</v>
      </c>
      <c r="AG57" s="78">
        <v>4308</v>
      </c>
      <c r="AH57" s="78">
        <v>47238</v>
      </c>
      <c r="AI57" s="78">
        <v>71805</v>
      </c>
      <c r="AJ57" s="78"/>
      <c r="AK57" s="78" t="s">
        <v>1356</v>
      </c>
      <c r="AL57" s="78"/>
      <c r="AM57" s="82" t="s">
        <v>1541</v>
      </c>
      <c r="AN57" s="78"/>
      <c r="AO57" s="80">
        <v>40521.678564814814</v>
      </c>
      <c r="AP57" s="82" t="s">
        <v>1641</v>
      </c>
      <c r="AQ57" s="78" t="b">
        <v>0</v>
      </c>
      <c r="AR57" s="78" t="b">
        <v>0</v>
      </c>
      <c r="AS57" s="78" t="b">
        <v>0</v>
      </c>
      <c r="AT57" s="78" t="s">
        <v>1119</v>
      </c>
      <c r="AU57" s="78">
        <v>83</v>
      </c>
      <c r="AV57" s="82" t="s">
        <v>1724</v>
      </c>
      <c r="AW57" s="78" t="b">
        <v>0</v>
      </c>
      <c r="AX57" s="78" t="s">
        <v>1748</v>
      </c>
      <c r="AY57" s="82" t="s">
        <v>1803</v>
      </c>
      <c r="AZ57" s="78" t="s">
        <v>66</v>
      </c>
      <c r="BA57" s="78" t="str">
        <f>REPLACE(INDEX(GroupVertices[Group],MATCH(Vertices[[#This Row],[Vertex]],GroupVertices[Vertex],0)),1,1,"")</f>
        <v>4</v>
      </c>
      <c r="BB57" s="48" t="s">
        <v>482</v>
      </c>
      <c r="BC57" s="48" t="s">
        <v>482</v>
      </c>
      <c r="BD57" s="48" t="s">
        <v>502</v>
      </c>
      <c r="BE57" s="48" t="s">
        <v>502</v>
      </c>
      <c r="BF57" s="48" t="s">
        <v>508</v>
      </c>
      <c r="BG57" s="48" t="s">
        <v>508</v>
      </c>
      <c r="BH57" s="121" t="s">
        <v>2404</v>
      </c>
      <c r="BI57" s="121" t="s">
        <v>2404</v>
      </c>
      <c r="BJ57" s="121" t="s">
        <v>2480</v>
      </c>
      <c r="BK57" s="121" t="s">
        <v>2480</v>
      </c>
      <c r="BL57" s="121">
        <v>0</v>
      </c>
      <c r="BM57" s="124">
        <v>0</v>
      </c>
      <c r="BN57" s="121">
        <v>0</v>
      </c>
      <c r="BO57" s="124">
        <v>0</v>
      </c>
      <c r="BP57" s="121">
        <v>0</v>
      </c>
      <c r="BQ57" s="124">
        <v>0</v>
      </c>
      <c r="BR57" s="121">
        <v>9</v>
      </c>
      <c r="BS57" s="124">
        <v>100</v>
      </c>
      <c r="BT57" s="121">
        <v>9</v>
      </c>
      <c r="BU57" s="2"/>
      <c r="BV57" s="3"/>
      <c r="BW57" s="3"/>
      <c r="BX57" s="3"/>
      <c r="BY57" s="3"/>
    </row>
    <row r="58" spans="1:77" ht="41.45" customHeight="1">
      <c r="A58" s="64" t="s">
        <v>257</v>
      </c>
      <c r="C58" s="65"/>
      <c r="D58" s="65" t="s">
        <v>64</v>
      </c>
      <c r="E58" s="66">
        <v>162.83694606791448</v>
      </c>
      <c r="F58" s="68">
        <v>99.9995338884728</v>
      </c>
      <c r="G58" s="100" t="s">
        <v>576</v>
      </c>
      <c r="H58" s="65"/>
      <c r="I58" s="69" t="s">
        <v>257</v>
      </c>
      <c r="J58" s="70"/>
      <c r="K58" s="70"/>
      <c r="L58" s="69" t="s">
        <v>1942</v>
      </c>
      <c r="M58" s="73">
        <v>1.1553394349643162</v>
      </c>
      <c r="N58" s="74">
        <v>4661.29443359375</v>
      </c>
      <c r="O58" s="74">
        <v>5701.3994140625</v>
      </c>
      <c r="P58" s="75"/>
      <c r="Q58" s="76"/>
      <c r="R58" s="76"/>
      <c r="S58" s="86"/>
      <c r="T58" s="48">
        <v>2</v>
      </c>
      <c r="U58" s="48">
        <v>5</v>
      </c>
      <c r="V58" s="49">
        <v>247.190476</v>
      </c>
      <c r="W58" s="49">
        <v>0.003322</v>
      </c>
      <c r="X58" s="49">
        <v>0.006866</v>
      </c>
      <c r="Y58" s="49">
        <v>1.607988</v>
      </c>
      <c r="Z58" s="49">
        <v>0.25</v>
      </c>
      <c r="AA58" s="49">
        <v>0</v>
      </c>
      <c r="AB58" s="71">
        <v>58</v>
      </c>
      <c r="AC58" s="71"/>
      <c r="AD58" s="72"/>
      <c r="AE58" s="78" t="s">
        <v>1220</v>
      </c>
      <c r="AF58" s="78">
        <v>115</v>
      </c>
      <c r="AG58" s="78">
        <v>567</v>
      </c>
      <c r="AH58" s="78">
        <v>746</v>
      </c>
      <c r="AI58" s="78">
        <v>369</v>
      </c>
      <c r="AJ58" s="78"/>
      <c r="AK58" s="78" t="s">
        <v>1357</v>
      </c>
      <c r="AL58" s="78" t="s">
        <v>1465</v>
      </c>
      <c r="AM58" s="82" t="s">
        <v>1542</v>
      </c>
      <c r="AN58" s="78"/>
      <c r="AO58" s="80">
        <v>43561.9465162037</v>
      </c>
      <c r="AP58" s="82" t="s">
        <v>1642</v>
      </c>
      <c r="AQ58" s="78" t="b">
        <v>1</v>
      </c>
      <c r="AR58" s="78" t="b">
        <v>0</v>
      </c>
      <c r="AS58" s="78" t="b">
        <v>0</v>
      </c>
      <c r="AT58" s="78" t="s">
        <v>1119</v>
      </c>
      <c r="AU58" s="78">
        <v>0</v>
      </c>
      <c r="AV58" s="78"/>
      <c r="AW58" s="78" t="b">
        <v>0</v>
      </c>
      <c r="AX58" s="78" t="s">
        <v>1748</v>
      </c>
      <c r="AY58" s="82" t="s">
        <v>1804</v>
      </c>
      <c r="AZ58" s="78" t="s">
        <v>66</v>
      </c>
      <c r="BA58" s="78" t="str">
        <f>REPLACE(INDEX(GroupVertices[Group],MATCH(Vertices[[#This Row],[Vertex]],GroupVertices[Vertex],0)),1,1,"")</f>
        <v>2</v>
      </c>
      <c r="BB58" s="48"/>
      <c r="BC58" s="48"/>
      <c r="BD58" s="48"/>
      <c r="BE58" s="48"/>
      <c r="BF58" s="48" t="s">
        <v>2373</v>
      </c>
      <c r="BG58" s="48" t="s">
        <v>2378</v>
      </c>
      <c r="BH58" s="121" t="s">
        <v>2414</v>
      </c>
      <c r="BI58" s="121" t="s">
        <v>2449</v>
      </c>
      <c r="BJ58" s="121" t="s">
        <v>2489</v>
      </c>
      <c r="BK58" s="121" t="s">
        <v>2489</v>
      </c>
      <c r="BL58" s="121">
        <v>4</v>
      </c>
      <c r="BM58" s="124">
        <v>2.2857142857142856</v>
      </c>
      <c r="BN58" s="121">
        <v>3</v>
      </c>
      <c r="BO58" s="124">
        <v>1.7142857142857142</v>
      </c>
      <c r="BP58" s="121">
        <v>0</v>
      </c>
      <c r="BQ58" s="124">
        <v>0</v>
      </c>
      <c r="BR58" s="121">
        <v>168</v>
      </c>
      <c r="BS58" s="124">
        <v>96</v>
      </c>
      <c r="BT58" s="121">
        <v>175</v>
      </c>
      <c r="BU58" s="2"/>
      <c r="BV58" s="3"/>
      <c r="BW58" s="3"/>
      <c r="BX58" s="3"/>
      <c r="BY58" s="3"/>
    </row>
    <row r="59" spans="1:77" ht="41.45" customHeight="1">
      <c r="A59" s="64" t="s">
        <v>313</v>
      </c>
      <c r="C59" s="65"/>
      <c r="D59" s="65" t="s">
        <v>64</v>
      </c>
      <c r="E59" s="66">
        <v>230.21036648735102</v>
      </c>
      <c r="F59" s="68">
        <v>99.96201232156642</v>
      </c>
      <c r="G59" s="100" t="s">
        <v>629</v>
      </c>
      <c r="H59" s="65"/>
      <c r="I59" s="69" t="s">
        <v>313</v>
      </c>
      <c r="J59" s="70"/>
      <c r="K59" s="70"/>
      <c r="L59" s="69" t="s">
        <v>1943</v>
      </c>
      <c r="M59" s="73">
        <v>13.660026965963063</v>
      </c>
      <c r="N59" s="74">
        <v>4831.50732421875</v>
      </c>
      <c r="O59" s="74">
        <v>3661.2734375</v>
      </c>
      <c r="P59" s="75"/>
      <c r="Q59" s="76"/>
      <c r="R59" s="76"/>
      <c r="S59" s="86"/>
      <c r="T59" s="48">
        <v>3</v>
      </c>
      <c r="U59" s="48">
        <v>3</v>
      </c>
      <c r="V59" s="49">
        <v>4</v>
      </c>
      <c r="W59" s="49">
        <v>0.003279</v>
      </c>
      <c r="X59" s="49">
        <v>0.004802</v>
      </c>
      <c r="Y59" s="49">
        <v>1.144645</v>
      </c>
      <c r="Z59" s="49">
        <v>0.3333333333333333</v>
      </c>
      <c r="AA59" s="49">
        <v>0.3333333333333333</v>
      </c>
      <c r="AB59" s="71">
        <v>59</v>
      </c>
      <c r="AC59" s="71"/>
      <c r="AD59" s="72"/>
      <c r="AE59" s="78" t="s">
        <v>1221</v>
      </c>
      <c r="AF59" s="78">
        <v>458</v>
      </c>
      <c r="AG59" s="78">
        <v>46210</v>
      </c>
      <c r="AH59" s="78">
        <v>33983</v>
      </c>
      <c r="AI59" s="78">
        <v>14800</v>
      </c>
      <c r="AJ59" s="78"/>
      <c r="AK59" s="78" t="s">
        <v>1358</v>
      </c>
      <c r="AL59" s="78" t="s">
        <v>1466</v>
      </c>
      <c r="AM59" s="82" t="s">
        <v>1543</v>
      </c>
      <c r="AN59" s="78"/>
      <c r="AO59" s="80">
        <v>40784.95145833334</v>
      </c>
      <c r="AP59" s="82" t="s">
        <v>1643</v>
      </c>
      <c r="AQ59" s="78" t="b">
        <v>0</v>
      </c>
      <c r="AR59" s="78" t="b">
        <v>0</v>
      </c>
      <c r="AS59" s="78" t="b">
        <v>1</v>
      </c>
      <c r="AT59" s="78" t="s">
        <v>1119</v>
      </c>
      <c r="AU59" s="78">
        <v>137</v>
      </c>
      <c r="AV59" s="82" t="s">
        <v>1716</v>
      </c>
      <c r="AW59" s="78" t="b">
        <v>1</v>
      </c>
      <c r="AX59" s="78" t="s">
        <v>1748</v>
      </c>
      <c r="AY59" s="82" t="s">
        <v>1805</v>
      </c>
      <c r="AZ59" s="78" t="s">
        <v>66</v>
      </c>
      <c r="BA59" s="78" t="str">
        <f>REPLACE(INDEX(GroupVertices[Group],MATCH(Vertices[[#This Row],[Vertex]],GroupVertices[Vertex],0)),1,1,"")</f>
        <v>2</v>
      </c>
      <c r="BB59" s="48" t="s">
        <v>2360</v>
      </c>
      <c r="BC59" s="48" t="s">
        <v>2360</v>
      </c>
      <c r="BD59" s="48" t="s">
        <v>2136</v>
      </c>
      <c r="BE59" s="48" t="s">
        <v>2371</v>
      </c>
      <c r="BF59" s="48" t="s">
        <v>2375</v>
      </c>
      <c r="BG59" s="48" t="s">
        <v>2379</v>
      </c>
      <c r="BH59" s="121" t="s">
        <v>2415</v>
      </c>
      <c r="BI59" s="121" t="s">
        <v>2450</v>
      </c>
      <c r="BJ59" s="121" t="s">
        <v>2490</v>
      </c>
      <c r="BK59" s="121" t="s">
        <v>2515</v>
      </c>
      <c r="BL59" s="121">
        <v>6</v>
      </c>
      <c r="BM59" s="124">
        <v>4.878048780487805</v>
      </c>
      <c r="BN59" s="121">
        <v>3</v>
      </c>
      <c r="BO59" s="124">
        <v>2.4390243902439024</v>
      </c>
      <c r="BP59" s="121">
        <v>0</v>
      </c>
      <c r="BQ59" s="124">
        <v>0</v>
      </c>
      <c r="BR59" s="121">
        <v>114</v>
      </c>
      <c r="BS59" s="124">
        <v>92.6829268292683</v>
      </c>
      <c r="BT59" s="121">
        <v>123</v>
      </c>
      <c r="BU59" s="2"/>
      <c r="BV59" s="3"/>
      <c r="BW59" s="3"/>
      <c r="BX59" s="3"/>
      <c r="BY59" s="3"/>
    </row>
    <row r="60" spans="1:77" ht="41.45" customHeight="1">
      <c r="A60" s="64" t="s">
        <v>314</v>
      </c>
      <c r="C60" s="65"/>
      <c r="D60" s="65" t="s">
        <v>64</v>
      </c>
      <c r="E60" s="66">
        <v>163.90121082094154</v>
      </c>
      <c r="F60" s="68">
        <v>99.99894117875303</v>
      </c>
      <c r="G60" s="100" t="s">
        <v>630</v>
      </c>
      <c r="H60" s="65"/>
      <c r="I60" s="69" t="s">
        <v>314</v>
      </c>
      <c r="J60" s="70"/>
      <c r="K60" s="70"/>
      <c r="L60" s="69" t="s">
        <v>1944</v>
      </c>
      <c r="M60" s="73">
        <v>1.3528698275732618</v>
      </c>
      <c r="N60" s="74">
        <v>4965.64794921875</v>
      </c>
      <c r="O60" s="74">
        <v>5547.97119140625</v>
      </c>
      <c r="P60" s="75"/>
      <c r="Q60" s="76"/>
      <c r="R60" s="76"/>
      <c r="S60" s="86"/>
      <c r="T60" s="48">
        <v>4</v>
      </c>
      <c r="U60" s="48">
        <v>7</v>
      </c>
      <c r="V60" s="49">
        <v>242.614719</v>
      </c>
      <c r="W60" s="49">
        <v>0.004149</v>
      </c>
      <c r="X60" s="49">
        <v>0.020185</v>
      </c>
      <c r="Y60" s="49">
        <v>2.05005</v>
      </c>
      <c r="Z60" s="49">
        <v>0.25</v>
      </c>
      <c r="AA60" s="49">
        <v>0.125</v>
      </c>
      <c r="AB60" s="71">
        <v>60</v>
      </c>
      <c r="AC60" s="71"/>
      <c r="AD60" s="72"/>
      <c r="AE60" s="78" t="s">
        <v>1222</v>
      </c>
      <c r="AF60" s="78">
        <v>47</v>
      </c>
      <c r="AG60" s="78">
        <v>1288</v>
      </c>
      <c r="AH60" s="78">
        <v>1034</v>
      </c>
      <c r="AI60" s="78">
        <v>1133</v>
      </c>
      <c r="AJ60" s="78"/>
      <c r="AK60" s="78" t="s">
        <v>1359</v>
      </c>
      <c r="AL60" s="78" t="s">
        <v>1467</v>
      </c>
      <c r="AM60" s="82" t="s">
        <v>1544</v>
      </c>
      <c r="AN60" s="78"/>
      <c r="AO60" s="80">
        <v>43115.47486111111</v>
      </c>
      <c r="AP60" s="82" t="s">
        <v>1644</v>
      </c>
      <c r="AQ60" s="78" t="b">
        <v>1</v>
      </c>
      <c r="AR60" s="78" t="b">
        <v>0</v>
      </c>
      <c r="AS60" s="78" t="b">
        <v>0</v>
      </c>
      <c r="AT60" s="78" t="s">
        <v>1119</v>
      </c>
      <c r="AU60" s="78">
        <v>3</v>
      </c>
      <c r="AV60" s="78"/>
      <c r="AW60" s="78" t="b">
        <v>0</v>
      </c>
      <c r="AX60" s="78" t="s">
        <v>1748</v>
      </c>
      <c r="AY60" s="82" t="s">
        <v>1806</v>
      </c>
      <c r="AZ60" s="78" t="s">
        <v>66</v>
      </c>
      <c r="BA60" s="78" t="str">
        <f>REPLACE(INDEX(GroupVertices[Group],MATCH(Vertices[[#This Row],[Vertex]],GroupVertices[Vertex],0)),1,1,"")</f>
        <v>2</v>
      </c>
      <c r="BB60" s="48"/>
      <c r="BC60" s="48"/>
      <c r="BD60" s="48"/>
      <c r="BE60" s="48"/>
      <c r="BF60" s="48" t="s">
        <v>2165</v>
      </c>
      <c r="BG60" s="48" t="s">
        <v>2376</v>
      </c>
      <c r="BH60" s="121" t="s">
        <v>2416</v>
      </c>
      <c r="BI60" s="121" t="s">
        <v>2451</v>
      </c>
      <c r="BJ60" s="121" t="s">
        <v>2491</v>
      </c>
      <c r="BK60" s="121" t="s">
        <v>2491</v>
      </c>
      <c r="BL60" s="121">
        <v>8</v>
      </c>
      <c r="BM60" s="124">
        <v>2.6578073089700998</v>
      </c>
      <c r="BN60" s="121">
        <v>8</v>
      </c>
      <c r="BO60" s="124">
        <v>2.6578073089700998</v>
      </c>
      <c r="BP60" s="121">
        <v>0</v>
      </c>
      <c r="BQ60" s="124">
        <v>0</v>
      </c>
      <c r="BR60" s="121">
        <v>285</v>
      </c>
      <c r="BS60" s="124">
        <v>94.6843853820598</v>
      </c>
      <c r="BT60" s="121">
        <v>301</v>
      </c>
      <c r="BU60" s="2"/>
      <c r="BV60" s="3"/>
      <c r="BW60" s="3"/>
      <c r="BX60" s="3"/>
      <c r="BY60" s="3"/>
    </row>
    <row r="61" spans="1:77" ht="41.45" customHeight="1">
      <c r="A61" s="64" t="s">
        <v>258</v>
      </c>
      <c r="C61" s="65"/>
      <c r="D61" s="65" t="s">
        <v>64</v>
      </c>
      <c r="E61" s="66">
        <v>162.02804581179961</v>
      </c>
      <c r="F61" s="68">
        <v>99.99998438074248</v>
      </c>
      <c r="G61" s="100" t="s">
        <v>577</v>
      </c>
      <c r="H61" s="65"/>
      <c r="I61" s="69" t="s">
        <v>258</v>
      </c>
      <c r="J61" s="70"/>
      <c r="K61" s="70"/>
      <c r="L61" s="69" t="s">
        <v>1945</v>
      </c>
      <c r="M61" s="73">
        <v>1.0052053778912204</v>
      </c>
      <c r="N61" s="74">
        <v>3820.28076171875</v>
      </c>
      <c r="O61" s="74">
        <v>5479.73779296875</v>
      </c>
      <c r="P61" s="75"/>
      <c r="Q61" s="76"/>
      <c r="R61" s="76"/>
      <c r="S61" s="86"/>
      <c r="T61" s="48">
        <v>0</v>
      </c>
      <c r="U61" s="48">
        <v>1</v>
      </c>
      <c r="V61" s="49">
        <v>0</v>
      </c>
      <c r="W61" s="49">
        <v>0.002375</v>
      </c>
      <c r="X61" s="49">
        <v>0.00058</v>
      </c>
      <c r="Y61" s="49">
        <v>0.377798</v>
      </c>
      <c r="Z61" s="49">
        <v>0</v>
      </c>
      <c r="AA61" s="49">
        <v>0</v>
      </c>
      <c r="AB61" s="71">
        <v>61</v>
      </c>
      <c r="AC61" s="71"/>
      <c r="AD61" s="72"/>
      <c r="AE61" s="78" t="s">
        <v>1223</v>
      </c>
      <c r="AF61" s="78">
        <v>258</v>
      </c>
      <c r="AG61" s="78">
        <v>19</v>
      </c>
      <c r="AH61" s="78">
        <v>393</v>
      </c>
      <c r="AI61" s="78">
        <v>770</v>
      </c>
      <c r="AJ61" s="78"/>
      <c r="AK61" s="78" t="s">
        <v>1360</v>
      </c>
      <c r="AL61" s="78"/>
      <c r="AM61" s="78"/>
      <c r="AN61" s="78"/>
      <c r="AO61" s="80">
        <v>43560.60055555555</v>
      </c>
      <c r="AP61" s="78"/>
      <c r="AQ61" s="78" t="b">
        <v>1</v>
      </c>
      <c r="AR61" s="78" t="b">
        <v>0</v>
      </c>
      <c r="AS61" s="78" t="b">
        <v>1</v>
      </c>
      <c r="AT61" s="78" t="s">
        <v>1713</v>
      </c>
      <c r="AU61" s="78">
        <v>0</v>
      </c>
      <c r="AV61" s="78"/>
      <c r="AW61" s="78" t="b">
        <v>0</v>
      </c>
      <c r="AX61" s="78" t="s">
        <v>1748</v>
      </c>
      <c r="AY61" s="82" t="s">
        <v>1807</v>
      </c>
      <c r="AZ61" s="78" t="s">
        <v>66</v>
      </c>
      <c r="BA61" s="78" t="str">
        <f>REPLACE(INDEX(GroupVertices[Group],MATCH(Vertices[[#This Row],[Vertex]],GroupVertices[Vertex],0)),1,1,"")</f>
        <v>2</v>
      </c>
      <c r="BB61" s="48"/>
      <c r="BC61" s="48"/>
      <c r="BD61" s="48"/>
      <c r="BE61" s="48"/>
      <c r="BF61" s="48" t="s">
        <v>508</v>
      </c>
      <c r="BG61" s="48" t="s">
        <v>508</v>
      </c>
      <c r="BH61" s="121" t="s">
        <v>2417</v>
      </c>
      <c r="BI61" s="121" t="s">
        <v>2452</v>
      </c>
      <c r="BJ61" s="121" t="s">
        <v>2492</v>
      </c>
      <c r="BK61" s="121" t="s">
        <v>2516</v>
      </c>
      <c r="BL61" s="121">
        <v>0</v>
      </c>
      <c r="BM61" s="124">
        <v>0</v>
      </c>
      <c r="BN61" s="121">
        <v>0</v>
      </c>
      <c r="BO61" s="124">
        <v>0</v>
      </c>
      <c r="BP61" s="121">
        <v>0</v>
      </c>
      <c r="BQ61" s="124">
        <v>0</v>
      </c>
      <c r="BR61" s="121">
        <v>11</v>
      </c>
      <c r="BS61" s="124">
        <v>100</v>
      </c>
      <c r="BT61" s="121">
        <v>11</v>
      </c>
      <c r="BU61" s="2"/>
      <c r="BV61" s="3"/>
      <c r="BW61" s="3"/>
      <c r="BX61" s="3"/>
      <c r="BY61" s="3"/>
    </row>
    <row r="62" spans="1:77" ht="41.45" customHeight="1">
      <c r="A62" s="64" t="s">
        <v>259</v>
      </c>
      <c r="C62" s="65"/>
      <c r="D62" s="65" t="s">
        <v>64</v>
      </c>
      <c r="E62" s="66">
        <v>162.5254899474031</v>
      </c>
      <c r="F62" s="68">
        <v>99.99970734443795</v>
      </c>
      <c r="G62" s="100" t="s">
        <v>578</v>
      </c>
      <c r="H62" s="65"/>
      <c r="I62" s="69" t="s">
        <v>259</v>
      </c>
      <c r="J62" s="70"/>
      <c r="K62" s="70"/>
      <c r="L62" s="69" t="s">
        <v>1946</v>
      </c>
      <c r="M62" s="73">
        <v>1.0975323436460258</v>
      </c>
      <c r="N62" s="74">
        <v>4861.40576171875</v>
      </c>
      <c r="O62" s="74">
        <v>6251.67138671875</v>
      </c>
      <c r="P62" s="75"/>
      <c r="Q62" s="76"/>
      <c r="R62" s="76"/>
      <c r="S62" s="86"/>
      <c r="T62" s="48">
        <v>0</v>
      </c>
      <c r="U62" s="48">
        <v>1</v>
      </c>
      <c r="V62" s="49">
        <v>0</v>
      </c>
      <c r="W62" s="49">
        <v>0.003236</v>
      </c>
      <c r="X62" s="49">
        <v>0.003486</v>
      </c>
      <c r="Y62" s="49">
        <v>0.389775</v>
      </c>
      <c r="Z62" s="49">
        <v>0</v>
      </c>
      <c r="AA62" s="49">
        <v>0</v>
      </c>
      <c r="AB62" s="71">
        <v>62</v>
      </c>
      <c r="AC62" s="71"/>
      <c r="AD62" s="72"/>
      <c r="AE62" s="78" t="s">
        <v>1224</v>
      </c>
      <c r="AF62" s="78">
        <v>123</v>
      </c>
      <c r="AG62" s="78">
        <v>356</v>
      </c>
      <c r="AH62" s="78">
        <v>3109</v>
      </c>
      <c r="AI62" s="78">
        <v>761</v>
      </c>
      <c r="AJ62" s="78"/>
      <c r="AK62" s="78" t="s">
        <v>1361</v>
      </c>
      <c r="AL62" s="78" t="s">
        <v>1468</v>
      </c>
      <c r="AM62" s="82" t="s">
        <v>1545</v>
      </c>
      <c r="AN62" s="78"/>
      <c r="AO62" s="80">
        <v>40791.136712962965</v>
      </c>
      <c r="AP62" s="82" t="s">
        <v>1645</v>
      </c>
      <c r="AQ62" s="78" t="b">
        <v>0</v>
      </c>
      <c r="AR62" s="78" t="b">
        <v>0</v>
      </c>
      <c r="AS62" s="78" t="b">
        <v>0</v>
      </c>
      <c r="AT62" s="78" t="s">
        <v>1119</v>
      </c>
      <c r="AU62" s="78">
        <v>7</v>
      </c>
      <c r="AV62" s="82" t="s">
        <v>1718</v>
      </c>
      <c r="AW62" s="78" t="b">
        <v>0</v>
      </c>
      <c r="AX62" s="78" t="s">
        <v>1748</v>
      </c>
      <c r="AY62" s="82" t="s">
        <v>1808</v>
      </c>
      <c r="AZ62" s="78" t="s">
        <v>66</v>
      </c>
      <c r="BA62" s="78" t="str">
        <f>REPLACE(INDEX(GroupVertices[Group],MATCH(Vertices[[#This Row],[Vertex]],GroupVertices[Vertex],0)),1,1,"")</f>
        <v>2</v>
      </c>
      <c r="BB62" s="48" t="s">
        <v>476</v>
      </c>
      <c r="BC62" s="48" t="s">
        <v>476</v>
      </c>
      <c r="BD62" s="48" t="s">
        <v>498</v>
      </c>
      <c r="BE62" s="48" t="s">
        <v>498</v>
      </c>
      <c r="BF62" s="48" t="s">
        <v>508</v>
      </c>
      <c r="BG62" s="48" t="s">
        <v>508</v>
      </c>
      <c r="BH62" s="121" t="s">
        <v>2413</v>
      </c>
      <c r="BI62" s="121" t="s">
        <v>2453</v>
      </c>
      <c r="BJ62" s="121" t="s">
        <v>2488</v>
      </c>
      <c r="BK62" s="121" t="s">
        <v>2488</v>
      </c>
      <c r="BL62" s="121">
        <v>0</v>
      </c>
      <c r="BM62" s="124">
        <v>0</v>
      </c>
      <c r="BN62" s="121">
        <v>0</v>
      </c>
      <c r="BO62" s="124">
        <v>0</v>
      </c>
      <c r="BP62" s="121">
        <v>0</v>
      </c>
      <c r="BQ62" s="124">
        <v>0</v>
      </c>
      <c r="BR62" s="121">
        <v>35</v>
      </c>
      <c r="BS62" s="124">
        <v>100</v>
      </c>
      <c r="BT62" s="121">
        <v>35</v>
      </c>
      <c r="BU62" s="2"/>
      <c r="BV62" s="3"/>
      <c r="BW62" s="3"/>
      <c r="BX62" s="3"/>
      <c r="BY62" s="3"/>
    </row>
    <row r="63" spans="1:77" ht="41.45" customHeight="1">
      <c r="A63" s="64" t="s">
        <v>260</v>
      </c>
      <c r="C63" s="65"/>
      <c r="D63" s="65" t="s">
        <v>64</v>
      </c>
      <c r="E63" s="66">
        <v>184.59606773833303</v>
      </c>
      <c r="F63" s="68">
        <v>99.98741581083183</v>
      </c>
      <c r="G63" s="100" t="s">
        <v>579</v>
      </c>
      <c r="H63" s="65"/>
      <c r="I63" s="69" t="s">
        <v>260</v>
      </c>
      <c r="J63" s="70"/>
      <c r="K63" s="70"/>
      <c r="L63" s="69" t="s">
        <v>1947</v>
      </c>
      <c r="M63" s="73">
        <v>5.193890776779107</v>
      </c>
      <c r="N63" s="74">
        <v>5905.4677734375</v>
      </c>
      <c r="O63" s="74">
        <v>3558.89990234375</v>
      </c>
      <c r="P63" s="75"/>
      <c r="Q63" s="76"/>
      <c r="R63" s="76"/>
      <c r="S63" s="86"/>
      <c r="T63" s="48">
        <v>0</v>
      </c>
      <c r="U63" s="48">
        <v>1</v>
      </c>
      <c r="V63" s="49">
        <v>0</v>
      </c>
      <c r="W63" s="49">
        <v>0.003236</v>
      </c>
      <c r="X63" s="49">
        <v>0.003486</v>
      </c>
      <c r="Y63" s="49">
        <v>0.389775</v>
      </c>
      <c r="Z63" s="49">
        <v>0</v>
      </c>
      <c r="AA63" s="49">
        <v>0</v>
      </c>
      <c r="AB63" s="71">
        <v>63</v>
      </c>
      <c r="AC63" s="71"/>
      <c r="AD63" s="72"/>
      <c r="AE63" s="78" t="s">
        <v>1225</v>
      </c>
      <c r="AF63" s="78">
        <v>1215</v>
      </c>
      <c r="AG63" s="78">
        <v>15308</v>
      </c>
      <c r="AH63" s="78">
        <v>65625</v>
      </c>
      <c r="AI63" s="78">
        <v>37389</v>
      </c>
      <c r="AJ63" s="78"/>
      <c r="AK63" s="78" t="s">
        <v>1362</v>
      </c>
      <c r="AL63" s="78" t="s">
        <v>1469</v>
      </c>
      <c r="AM63" s="78"/>
      <c r="AN63" s="78"/>
      <c r="AO63" s="80">
        <v>39901.92219907408</v>
      </c>
      <c r="AP63" s="82" t="s">
        <v>1646</v>
      </c>
      <c r="AQ63" s="78" t="b">
        <v>0</v>
      </c>
      <c r="AR63" s="78" t="b">
        <v>0</v>
      </c>
      <c r="AS63" s="78" t="b">
        <v>1</v>
      </c>
      <c r="AT63" s="78" t="s">
        <v>1119</v>
      </c>
      <c r="AU63" s="78">
        <v>106</v>
      </c>
      <c r="AV63" s="82" t="s">
        <v>1716</v>
      </c>
      <c r="AW63" s="78" t="b">
        <v>0</v>
      </c>
      <c r="AX63" s="78" t="s">
        <v>1748</v>
      </c>
      <c r="AY63" s="82" t="s">
        <v>1809</v>
      </c>
      <c r="AZ63" s="78" t="s">
        <v>66</v>
      </c>
      <c r="BA63" s="78" t="str">
        <f>REPLACE(INDEX(GroupVertices[Group],MATCH(Vertices[[#This Row],[Vertex]],GroupVertices[Vertex],0)),1,1,"")</f>
        <v>2</v>
      </c>
      <c r="BB63" s="48"/>
      <c r="BC63" s="48"/>
      <c r="BD63" s="48"/>
      <c r="BE63" s="48"/>
      <c r="BF63" s="48" t="s">
        <v>508</v>
      </c>
      <c r="BG63" s="48" t="s">
        <v>508</v>
      </c>
      <c r="BH63" s="121" t="s">
        <v>2418</v>
      </c>
      <c r="BI63" s="121" t="s">
        <v>2418</v>
      </c>
      <c r="BJ63" s="121" t="s">
        <v>2493</v>
      </c>
      <c r="BK63" s="121" t="s">
        <v>2493</v>
      </c>
      <c r="BL63" s="121">
        <v>1</v>
      </c>
      <c r="BM63" s="124">
        <v>7.142857142857143</v>
      </c>
      <c r="BN63" s="121">
        <v>0</v>
      </c>
      <c r="BO63" s="124">
        <v>0</v>
      </c>
      <c r="BP63" s="121">
        <v>0</v>
      </c>
      <c r="BQ63" s="124">
        <v>0</v>
      </c>
      <c r="BR63" s="121">
        <v>13</v>
      </c>
      <c r="BS63" s="124">
        <v>92.85714285714286</v>
      </c>
      <c r="BT63" s="121">
        <v>14</v>
      </c>
      <c r="BU63" s="2"/>
      <c r="BV63" s="3"/>
      <c r="BW63" s="3"/>
      <c r="BX63" s="3"/>
      <c r="BY63" s="3"/>
    </row>
    <row r="64" spans="1:77" ht="41.45" customHeight="1">
      <c r="A64" s="64" t="s">
        <v>261</v>
      </c>
      <c r="C64" s="65"/>
      <c r="D64" s="65" t="s">
        <v>64</v>
      </c>
      <c r="E64" s="66">
        <v>162.01918923965235</v>
      </c>
      <c r="F64" s="68">
        <v>99.9999893131396</v>
      </c>
      <c r="G64" s="100" t="s">
        <v>580</v>
      </c>
      <c r="H64" s="65"/>
      <c r="I64" s="69" t="s">
        <v>261</v>
      </c>
      <c r="J64" s="70"/>
      <c r="K64" s="70"/>
      <c r="L64" s="69" t="s">
        <v>1948</v>
      </c>
      <c r="M64" s="73">
        <v>1.0035615743466246</v>
      </c>
      <c r="N64" s="74">
        <v>5613.6796875</v>
      </c>
      <c r="O64" s="74">
        <v>2393.707275390625</v>
      </c>
      <c r="P64" s="75"/>
      <c r="Q64" s="76"/>
      <c r="R64" s="76"/>
      <c r="S64" s="86"/>
      <c r="T64" s="48">
        <v>0</v>
      </c>
      <c r="U64" s="48">
        <v>1</v>
      </c>
      <c r="V64" s="49">
        <v>0</v>
      </c>
      <c r="W64" s="49">
        <v>0.003236</v>
      </c>
      <c r="X64" s="49">
        <v>0.003486</v>
      </c>
      <c r="Y64" s="49">
        <v>0.389775</v>
      </c>
      <c r="Z64" s="49">
        <v>0</v>
      </c>
      <c r="AA64" s="49">
        <v>0</v>
      </c>
      <c r="AB64" s="71">
        <v>64</v>
      </c>
      <c r="AC64" s="71"/>
      <c r="AD64" s="72"/>
      <c r="AE64" s="78" t="s">
        <v>1226</v>
      </c>
      <c r="AF64" s="78">
        <v>26</v>
      </c>
      <c r="AG64" s="78">
        <v>13</v>
      </c>
      <c r="AH64" s="78">
        <v>76</v>
      </c>
      <c r="AI64" s="78">
        <v>68</v>
      </c>
      <c r="AJ64" s="78"/>
      <c r="AK64" s="78" t="s">
        <v>1363</v>
      </c>
      <c r="AL64" s="78" t="s">
        <v>1447</v>
      </c>
      <c r="AM64" s="78"/>
      <c r="AN64" s="78"/>
      <c r="AO64" s="80">
        <v>43592.76005787037</v>
      </c>
      <c r="AP64" s="82" t="s">
        <v>1647</v>
      </c>
      <c r="AQ64" s="78" t="b">
        <v>1</v>
      </c>
      <c r="AR64" s="78" t="b">
        <v>0</v>
      </c>
      <c r="AS64" s="78" t="b">
        <v>1</v>
      </c>
      <c r="AT64" s="78" t="s">
        <v>1119</v>
      </c>
      <c r="AU64" s="78">
        <v>0</v>
      </c>
      <c r="AV64" s="78"/>
      <c r="AW64" s="78" t="b">
        <v>0</v>
      </c>
      <c r="AX64" s="78" t="s">
        <v>1748</v>
      </c>
      <c r="AY64" s="82" t="s">
        <v>1810</v>
      </c>
      <c r="AZ64" s="78" t="s">
        <v>66</v>
      </c>
      <c r="BA64" s="78" t="str">
        <f>REPLACE(INDEX(GroupVertices[Group],MATCH(Vertices[[#This Row],[Vertex]],GroupVertices[Vertex],0)),1,1,"")</f>
        <v>2</v>
      </c>
      <c r="BB64" s="48"/>
      <c r="BC64" s="48"/>
      <c r="BD64" s="48"/>
      <c r="BE64" s="48"/>
      <c r="BF64" s="48" t="s">
        <v>508</v>
      </c>
      <c r="BG64" s="48" t="s">
        <v>508</v>
      </c>
      <c r="BH64" s="121" t="s">
        <v>2419</v>
      </c>
      <c r="BI64" s="121" t="s">
        <v>2454</v>
      </c>
      <c r="BJ64" s="121" t="s">
        <v>2488</v>
      </c>
      <c r="BK64" s="121" t="s">
        <v>2488</v>
      </c>
      <c r="BL64" s="121">
        <v>2</v>
      </c>
      <c r="BM64" s="124">
        <v>4</v>
      </c>
      <c r="BN64" s="121">
        <v>0</v>
      </c>
      <c r="BO64" s="124">
        <v>0</v>
      </c>
      <c r="BP64" s="121">
        <v>0</v>
      </c>
      <c r="BQ64" s="124">
        <v>0</v>
      </c>
      <c r="BR64" s="121">
        <v>48</v>
      </c>
      <c r="BS64" s="124">
        <v>96</v>
      </c>
      <c r="BT64" s="121">
        <v>50</v>
      </c>
      <c r="BU64" s="2"/>
      <c r="BV64" s="3"/>
      <c r="BW64" s="3"/>
      <c r="BX64" s="3"/>
      <c r="BY64" s="3"/>
    </row>
    <row r="65" spans="1:77" ht="41.45" customHeight="1">
      <c r="A65" s="64" t="s">
        <v>262</v>
      </c>
      <c r="C65" s="65"/>
      <c r="D65" s="65" t="s">
        <v>64</v>
      </c>
      <c r="E65" s="66">
        <v>162.98012731762825</v>
      </c>
      <c r="F65" s="68">
        <v>99.9994541480528</v>
      </c>
      <c r="G65" s="100" t="s">
        <v>581</v>
      </c>
      <c r="H65" s="65"/>
      <c r="I65" s="69" t="s">
        <v>262</v>
      </c>
      <c r="J65" s="70"/>
      <c r="K65" s="70"/>
      <c r="L65" s="69" t="s">
        <v>1949</v>
      </c>
      <c r="M65" s="73">
        <v>1.181914258935284</v>
      </c>
      <c r="N65" s="74">
        <v>6185.66748046875</v>
      </c>
      <c r="O65" s="74">
        <v>6328.9541015625</v>
      </c>
      <c r="P65" s="75"/>
      <c r="Q65" s="76"/>
      <c r="R65" s="76"/>
      <c r="S65" s="86"/>
      <c r="T65" s="48">
        <v>0</v>
      </c>
      <c r="U65" s="48">
        <v>1</v>
      </c>
      <c r="V65" s="49">
        <v>0</v>
      </c>
      <c r="W65" s="49">
        <v>0.003236</v>
      </c>
      <c r="X65" s="49">
        <v>0.003486</v>
      </c>
      <c r="Y65" s="49">
        <v>0.389775</v>
      </c>
      <c r="Z65" s="49">
        <v>0</v>
      </c>
      <c r="AA65" s="49">
        <v>0</v>
      </c>
      <c r="AB65" s="71">
        <v>65</v>
      </c>
      <c r="AC65" s="71"/>
      <c r="AD65" s="72"/>
      <c r="AE65" s="78" t="s">
        <v>1227</v>
      </c>
      <c r="AF65" s="78">
        <v>283</v>
      </c>
      <c r="AG65" s="78">
        <v>664</v>
      </c>
      <c r="AH65" s="78">
        <v>136</v>
      </c>
      <c r="AI65" s="78">
        <v>195</v>
      </c>
      <c r="AJ65" s="78"/>
      <c r="AK65" s="78" t="s">
        <v>1364</v>
      </c>
      <c r="AL65" s="78" t="s">
        <v>1470</v>
      </c>
      <c r="AM65" s="82" t="s">
        <v>1546</v>
      </c>
      <c r="AN65" s="78"/>
      <c r="AO65" s="80">
        <v>43119.836643518516</v>
      </c>
      <c r="AP65" s="82" t="s">
        <v>1648</v>
      </c>
      <c r="AQ65" s="78" t="b">
        <v>1</v>
      </c>
      <c r="AR65" s="78" t="b">
        <v>0</v>
      </c>
      <c r="AS65" s="78" t="b">
        <v>1</v>
      </c>
      <c r="AT65" s="78" t="s">
        <v>1119</v>
      </c>
      <c r="AU65" s="78">
        <v>0</v>
      </c>
      <c r="AV65" s="78"/>
      <c r="AW65" s="78" t="b">
        <v>0</v>
      </c>
      <c r="AX65" s="78" t="s">
        <v>1748</v>
      </c>
      <c r="AY65" s="82" t="s">
        <v>1811</v>
      </c>
      <c r="AZ65" s="78" t="s">
        <v>66</v>
      </c>
      <c r="BA65" s="78" t="str">
        <f>REPLACE(INDEX(GroupVertices[Group],MATCH(Vertices[[#This Row],[Vertex]],GroupVertices[Vertex],0)),1,1,"")</f>
        <v>2</v>
      </c>
      <c r="BB65" s="48"/>
      <c r="BC65" s="48"/>
      <c r="BD65" s="48"/>
      <c r="BE65" s="48"/>
      <c r="BF65" s="48" t="s">
        <v>508</v>
      </c>
      <c r="BG65" s="48" t="s">
        <v>508</v>
      </c>
      <c r="BH65" s="121" t="s">
        <v>2420</v>
      </c>
      <c r="BI65" s="121" t="s">
        <v>2420</v>
      </c>
      <c r="BJ65" s="121" t="s">
        <v>2494</v>
      </c>
      <c r="BK65" s="121" t="s">
        <v>2494</v>
      </c>
      <c r="BL65" s="121">
        <v>2</v>
      </c>
      <c r="BM65" s="124">
        <v>7.6923076923076925</v>
      </c>
      <c r="BN65" s="121">
        <v>0</v>
      </c>
      <c r="BO65" s="124">
        <v>0</v>
      </c>
      <c r="BP65" s="121">
        <v>0</v>
      </c>
      <c r="BQ65" s="124">
        <v>0</v>
      </c>
      <c r="BR65" s="121">
        <v>24</v>
      </c>
      <c r="BS65" s="124">
        <v>92.3076923076923</v>
      </c>
      <c r="BT65" s="121">
        <v>26</v>
      </c>
      <c r="BU65" s="2"/>
      <c r="BV65" s="3"/>
      <c r="BW65" s="3"/>
      <c r="BX65" s="3"/>
      <c r="BY65" s="3"/>
    </row>
    <row r="66" spans="1:77" ht="41.45" customHeight="1">
      <c r="A66" s="64" t="s">
        <v>263</v>
      </c>
      <c r="C66" s="65"/>
      <c r="D66" s="65" t="s">
        <v>64</v>
      </c>
      <c r="E66" s="66">
        <v>170.38274553736565</v>
      </c>
      <c r="F66" s="68">
        <v>99.99533148613234</v>
      </c>
      <c r="G66" s="100" t="s">
        <v>582</v>
      </c>
      <c r="H66" s="65"/>
      <c r="I66" s="69" t="s">
        <v>263</v>
      </c>
      <c r="J66" s="70"/>
      <c r="K66" s="70"/>
      <c r="L66" s="69" t="s">
        <v>1950</v>
      </c>
      <c r="M66" s="73">
        <v>2.555860054960057</v>
      </c>
      <c r="N66" s="74">
        <v>7571.13427734375</v>
      </c>
      <c r="O66" s="74">
        <v>8787.8857421875</v>
      </c>
      <c r="P66" s="75"/>
      <c r="Q66" s="76"/>
      <c r="R66" s="76"/>
      <c r="S66" s="86"/>
      <c r="T66" s="48">
        <v>1</v>
      </c>
      <c r="U66" s="48">
        <v>4</v>
      </c>
      <c r="V66" s="49">
        <v>0</v>
      </c>
      <c r="W66" s="49">
        <v>0.003344</v>
      </c>
      <c r="X66" s="49">
        <v>0.006809</v>
      </c>
      <c r="Y66" s="49">
        <v>1.022736</v>
      </c>
      <c r="Z66" s="49">
        <v>0.6666666666666666</v>
      </c>
      <c r="AA66" s="49">
        <v>0</v>
      </c>
      <c r="AB66" s="71">
        <v>66</v>
      </c>
      <c r="AC66" s="71"/>
      <c r="AD66" s="72"/>
      <c r="AE66" s="78" t="s">
        <v>1228</v>
      </c>
      <c r="AF66" s="78">
        <v>707</v>
      </c>
      <c r="AG66" s="78">
        <v>5679</v>
      </c>
      <c r="AH66" s="78">
        <v>63103</v>
      </c>
      <c r="AI66" s="78">
        <v>46908</v>
      </c>
      <c r="AJ66" s="78"/>
      <c r="AK66" s="78" t="s">
        <v>1365</v>
      </c>
      <c r="AL66" s="78" t="s">
        <v>1471</v>
      </c>
      <c r="AM66" s="82" t="s">
        <v>1547</v>
      </c>
      <c r="AN66" s="78"/>
      <c r="AO66" s="80">
        <v>39887.11232638889</v>
      </c>
      <c r="AP66" s="82" t="s">
        <v>1649</v>
      </c>
      <c r="AQ66" s="78" t="b">
        <v>0</v>
      </c>
      <c r="AR66" s="78" t="b">
        <v>0</v>
      </c>
      <c r="AS66" s="78" t="b">
        <v>0</v>
      </c>
      <c r="AT66" s="78" t="s">
        <v>1119</v>
      </c>
      <c r="AU66" s="78">
        <v>146</v>
      </c>
      <c r="AV66" s="82" t="s">
        <v>1716</v>
      </c>
      <c r="AW66" s="78" t="b">
        <v>0</v>
      </c>
      <c r="AX66" s="78" t="s">
        <v>1748</v>
      </c>
      <c r="AY66" s="82" t="s">
        <v>1812</v>
      </c>
      <c r="AZ66" s="78" t="s">
        <v>66</v>
      </c>
      <c r="BA66" s="78" t="str">
        <f>REPLACE(INDEX(GroupVertices[Group],MATCH(Vertices[[#This Row],[Vertex]],GroupVertices[Vertex],0)),1,1,"")</f>
        <v>3</v>
      </c>
      <c r="BB66" s="48" t="s">
        <v>2361</v>
      </c>
      <c r="BC66" s="48" t="s">
        <v>2361</v>
      </c>
      <c r="BD66" s="48" t="s">
        <v>2368</v>
      </c>
      <c r="BE66" s="48" t="s">
        <v>2368</v>
      </c>
      <c r="BF66" s="48" t="s">
        <v>508</v>
      </c>
      <c r="BG66" s="48" t="s">
        <v>508</v>
      </c>
      <c r="BH66" s="121" t="s">
        <v>2421</v>
      </c>
      <c r="BI66" s="121" t="s">
        <v>2421</v>
      </c>
      <c r="BJ66" s="121" t="s">
        <v>2495</v>
      </c>
      <c r="BK66" s="121" t="s">
        <v>2495</v>
      </c>
      <c r="BL66" s="121">
        <v>2</v>
      </c>
      <c r="BM66" s="124">
        <v>8.333333333333334</v>
      </c>
      <c r="BN66" s="121">
        <v>0</v>
      </c>
      <c r="BO66" s="124">
        <v>0</v>
      </c>
      <c r="BP66" s="121">
        <v>0</v>
      </c>
      <c r="BQ66" s="124">
        <v>0</v>
      </c>
      <c r="BR66" s="121">
        <v>22</v>
      </c>
      <c r="BS66" s="124">
        <v>91.66666666666667</v>
      </c>
      <c r="BT66" s="121">
        <v>24</v>
      </c>
      <c r="BU66" s="2"/>
      <c r="BV66" s="3"/>
      <c r="BW66" s="3"/>
      <c r="BX66" s="3"/>
      <c r="BY66" s="3"/>
    </row>
    <row r="67" spans="1:77" ht="41.45" customHeight="1">
      <c r="A67" s="64" t="s">
        <v>264</v>
      </c>
      <c r="C67" s="65"/>
      <c r="D67" s="65" t="s">
        <v>64</v>
      </c>
      <c r="E67" s="66">
        <v>173.22865738734646</v>
      </c>
      <c r="F67" s="68">
        <v>99.99374654252664</v>
      </c>
      <c r="G67" s="100" t="s">
        <v>583</v>
      </c>
      <c r="H67" s="65"/>
      <c r="I67" s="69" t="s">
        <v>264</v>
      </c>
      <c r="J67" s="70"/>
      <c r="K67" s="70"/>
      <c r="L67" s="69" t="s">
        <v>1951</v>
      </c>
      <c r="M67" s="73">
        <v>3.0840689272902186</v>
      </c>
      <c r="N67" s="74">
        <v>8836.0234375</v>
      </c>
      <c r="O67" s="74">
        <v>4605.421875</v>
      </c>
      <c r="P67" s="75"/>
      <c r="Q67" s="76"/>
      <c r="R67" s="76"/>
      <c r="S67" s="86"/>
      <c r="T67" s="48">
        <v>2</v>
      </c>
      <c r="U67" s="48">
        <v>1</v>
      </c>
      <c r="V67" s="49">
        <v>0</v>
      </c>
      <c r="W67" s="49">
        <v>1</v>
      </c>
      <c r="X67" s="49">
        <v>0</v>
      </c>
      <c r="Y67" s="49">
        <v>1.298241</v>
      </c>
      <c r="Z67" s="49">
        <v>0</v>
      </c>
      <c r="AA67" s="49">
        <v>0</v>
      </c>
      <c r="AB67" s="71">
        <v>67</v>
      </c>
      <c r="AC67" s="71"/>
      <c r="AD67" s="72"/>
      <c r="AE67" s="78" t="s">
        <v>1229</v>
      </c>
      <c r="AF67" s="78">
        <v>1172</v>
      </c>
      <c r="AG67" s="78">
        <v>7607</v>
      </c>
      <c r="AH67" s="78">
        <v>43255</v>
      </c>
      <c r="AI67" s="78">
        <v>781</v>
      </c>
      <c r="AJ67" s="78"/>
      <c r="AK67" s="78" t="s">
        <v>1366</v>
      </c>
      <c r="AL67" s="78" t="s">
        <v>1472</v>
      </c>
      <c r="AM67" s="82" t="s">
        <v>1548</v>
      </c>
      <c r="AN67" s="78"/>
      <c r="AO67" s="80">
        <v>39859.106458333335</v>
      </c>
      <c r="AP67" s="82" t="s">
        <v>1650</v>
      </c>
      <c r="AQ67" s="78" t="b">
        <v>0</v>
      </c>
      <c r="AR67" s="78" t="b">
        <v>0</v>
      </c>
      <c r="AS67" s="78" t="b">
        <v>0</v>
      </c>
      <c r="AT67" s="78" t="s">
        <v>1119</v>
      </c>
      <c r="AU67" s="78">
        <v>39</v>
      </c>
      <c r="AV67" s="82" t="s">
        <v>1716</v>
      </c>
      <c r="AW67" s="78" t="b">
        <v>0</v>
      </c>
      <c r="AX67" s="78" t="s">
        <v>1748</v>
      </c>
      <c r="AY67" s="82" t="s">
        <v>1813</v>
      </c>
      <c r="AZ67" s="78" t="s">
        <v>66</v>
      </c>
      <c r="BA67" s="78" t="str">
        <f>REPLACE(INDEX(GroupVertices[Group],MATCH(Vertices[[#This Row],[Vertex]],GroupVertices[Vertex],0)),1,1,"")</f>
        <v>9</v>
      </c>
      <c r="BB67" s="48"/>
      <c r="BC67" s="48"/>
      <c r="BD67" s="48"/>
      <c r="BE67" s="48"/>
      <c r="BF67" s="48" t="s">
        <v>513</v>
      </c>
      <c r="BG67" s="48" t="s">
        <v>513</v>
      </c>
      <c r="BH67" s="121" t="s">
        <v>2422</v>
      </c>
      <c r="BI67" s="121" t="s">
        <v>2422</v>
      </c>
      <c r="BJ67" s="121" t="s">
        <v>2300</v>
      </c>
      <c r="BK67" s="121" t="s">
        <v>2300</v>
      </c>
      <c r="BL67" s="121">
        <v>2</v>
      </c>
      <c r="BM67" s="124">
        <v>8.695652173913043</v>
      </c>
      <c r="BN67" s="121">
        <v>0</v>
      </c>
      <c r="BO67" s="124">
        <v>0</v>
      </c>
      <c r="BP67" s="121">
        <v>0</v>
      </c>
      <c r="BQ67" s="124">
        <v>0</v>
      </c>
      <c r="BR67" s="121">
        <v>21</v>
      </c>
      <c r="BS67" s="124">
        <v>91.30434782608695</v>
      </c>
      <c r="BT67" s="121">
        <v>23</v>
      </c>
      <c r="BU67" s="2"/>
      <c r="BV67" s="3"/>
      <c r="BW67" s="3"/>
      <c r="BX67" s="3"/>
      <c r="BY67" s="3"/>
    </row>
    <row r="68" spans="1:77" ht="41.45" customHeight="1">
      <c r="A68" s="64" t="s">
        <v>265</v>
      </c>
      <c r="C68" s="65"/>
      <c r="D68" s="65" t="s">
        <v>64</v>
      </c>
      <c r="E68" s="66">
        <v>165.21198349873353</v>
      </c>
      <c r="F68" s="68">
        <v>99.99821118398027</v>
      </c>
      <c r="G68" s="100" t="s">
        <v>584</v>
      </c>
      <c r="H68" s="65"/>
      <c r="I68" s="69" t="s">
        <v>265</v>
      </c>
      <c r="J68" s="70"/>
      <c r="K68" s="70"/>
      <c r="L68" s="69" t="s">
        <v>1952</v>
      </c>
      <c r="M68" s="73">
        <v>1.5961527521734609</v>
      </c>
      <c r="N68" s="74">
        <v>8836.0234375</v>
      </c>
      <c r="O68" s="74">
        <v>5393.578125</v>
      </c>
      <c r="P68" s="75"/>
      <c r="Q68" s="76"/>
      <c r="R68" s="76"/>
      <c r="S68" s="86"/>
      <c r="T68" s="48">
        <v>0</v>
      </c>
      <c r="U68" s="48">
        <v>1</v>
      </c>
      <c r="V68" s="49">
        <v>0</v>
      </c>
      <c r="W68" s="49">
        <v>1</v>
      </c>
      <c r="X68" s="49">
        <v>0</v>
      </c>
      <c r="Y68" s="49">
        <v>0.701752</v>
      </c>
      <c r="Z68" s="49">
        <v>0</v>
      </c>
      <c r="AA68" s="49">
        <v>0</v>
      </c>
      <c r="AB68" s="71">
        <v>68</v>
      </c>
      <c r="AC68" s="71"/>
      <c r="AD68" s="72"/>
      <c r="AE68" s="78" t="s">
        <v>1230</v>
      </c>
      <c r="AF68" s="78">
        <v>752</v>
      </c>
      <c r="AG68" s="78">
        <v>2176</v>
      </c>
      <c r="AH68" s="78">
        <v>18821</v>
      </c>
      <c r="AI68" s="78">
        <v>645</v>
      </c>
      <c r="AJ68" s="78"/>
      <c r="AK68" s="78" t="s">
        <v>1367</v>
      </c>
      <c r="AL68" s="78"/>
      <c r="AM68" s="82" t="s">
        <v>1548</v>
      </c>
      <c r="AN68" s="78"/>
      <c r="AO68" s="80">
        <v>41067.89413194444</v>
      </c>
      <c r="AP68" s="82" t="s">
        <v>1651</v>
      </c>
      <c r="AQ68" s="78" t="b">
        <v>0</v>
      </c>
      <c r="AR68" s="78" t="b">
        <v>0</v>
      </c>
      <c r="AS68" s="78" t="b">
        <v>0</v>
      </c>
      <c r="AT68" s="78" t="s">
        <v>1119</v>
      </c>
      <c r="AU68" s="78">
        <v>14</v>
      </c>
      <c r="AV68" s="82" t="s">
        <v>1719</v>
      </c>
      <c r="AW68" s="78" t="b">
        <v>0</v>
      </c>
      <c r="AX68" s="78" t="s">
        <v>1748</v>
      </c>
      <c r="AY68" s="82" t="s">
        <v>1814</v>
      </c>
      <c r="AZ68" s="78" t="s">
        <v>66</v>
      </c>
      <c r="BA68" s="78" t="str">
        <f>REPLACE(INDEX(GroupVertices[Group],MATCH(Vertices[[#This Row],[Vertex]],GroupVertices[Vertex],0)),1,1,"")</f>
        <v>9</v>
      </c>
      <c r="BB68" s="48"/>
      <c r="BC68" s="48"/>
      <c r="BD68" s="48"/>
      <c r="BE68" s="48"/>
      <c r="BF68" s="48" t="s">
        <v>508</v>
      </c>
      <c r="BG68" s="48" t="s">
        <v>508</v>
      </c>
      <c r="BH68" s="121" t="s">
        <v>2422</v>
      </c>
      <c r="BI68" s="121" t="s">
        <v>2422</v>
      </c>
      <c r="BJ68" s="121" t="s">
        <v>2496</v>
      </c>
      <c r="BK68" s="121" t="s">
        <v>2496</v>
      </c>
      <c r="BL68" s="121">
        <v>1</v>
      </c>
      <c r="BM68" s="124">
        <v>4.761904761904762</v>
      </c>
      <c r="BN68" s="121">
        <v>0</v>
      </c>
      <c r="BO68" s="124">
        <v>0</v>
      </c>
      <c r="BP68" s="121">
        <v>0</v>
      </c>
      <c r="BQ68" s="124">
        <v>0</v>
      </c>
      <c r="BR68" s="121">
        <v>20</v>
      </c>
      <c r="BS68" s="124">
        <v>95.23809523809524</v>
      </c>
      <c r="BT68" s="121">
        <v>21</v>
      </c>
      <c r="BU68" s="2"/>
      <c r="BV68" s="3"/>
      <c r="BW68" s="3"/>
      <c r="BX68" s="3"/>
      <c r="BY68" s="3"/>
    </row>
    <row r="69" spans="1:77" ht="41.45" customHeight="1">
      <c r="A69" s="64" t="s">
        <v>266</v>
      </c>
      <c r="C69" s="65"/>
      <c r="D69" s="65" t="s">
        <v>64</v>
      </c>
      <c r="E69" s="66">
        <v>162.04723505145196</v>
      </c>
      <c r="F69" s="68">
        <v>99.99997369388207</v>
      </c>
      <c r="G69" s="100" t="s">
        <v>585</v>
      </c>
      <c r="H69" s="65"/>
      <c r="I69" s="69" t="s">
        <v>266</v>
      </c>
      <c r="J69" s="70"/>
      <c r="K69" s="70"/>
      <c r="L69" s="69" t="s">
        <v>1953</v>
      </c>
      <c r="M69" s="73">
        <v>1.008766952237845</v>
      </c>
      <c r="N69" s="74">
        <v>2578.886474609375</v>
      </c>
      <c r="O69" s="74">
        <v>645.8690185546875</v>
      </c>
      <c r="P69" s="75"/>
      <c r="Q69" s="76"/>
      <c r="R69" s="76"/>
      <c r="S69" s="86"/>
      <c r="T69" s="48">
        <v>0</v>
      </c>
      <c r="U69" s="48">
        <v>2</v>
      </c>
      <c r="V69" s="49">
        <v>0</v>
      </c>
      <c r="W69" s="49">
        <v>0.003322</v>
      </c>
      <c r="X69" s="49">
        <v>0.009746</v>
      </c>
      <c r="Y69" s="49">
        <v>0.549973</v>
      </c>
      <c r="Z69" s="49">
        <v>0.5</v>
      </c>
      <c r="AA69" s="49">
        <v>0</v>
      </c>
      <c r="AB69" s="71">
        <v>69</v>
      </c>
      <c r="AC69" s="71"/>
      <c r="AD69" s="72"/>
      <c r="AE69" s="78" t="s">
        <v>1231</v>
      </c>
      <c r="AF69" s="78">
        <v>374</v>
      </c>
      <c r="AG69" s="78">
        <v>32</v>
      </c>
      <c r="AH69" s="78">
        <v>527</v>
      </c>
      <c r="AI69" s="78">
        <v>3866</v>
      </c>
      <c r="AJ69" s="78"/>
      <c r="AK69" s="78"/>
      <c r="AL69" s="78"/>
      <c r="AM69" s="78"/>
      <c r="AN69" s="78"/>
      <c r="AO69" s="80">
        <v>41884.3021875</v>
      </c>
      <c r="AP69" s="78"/>
      <c r="AQ69" s="78" t="b">
        <v>1</v>
      </c>
      <c r="AR69" s="78" t="b">
        <v>0</v>
      </c>
      <c r="AS69" s="78" t="b">
        <v>0</v>
      </c>
      <c r="AT69" s="78" t="s">
        <v>1119</v>
      </c>
      <c r="AU69" s="78">
        <v>0</v>
      </c>
      <c r="AV69" s="82" t="s">
        <v>1716</v>
      </c>
      <c r="AW69" s="78" t="b">
        <v>0</v>
      </c>
      <c r="AX69" s="78" t="s">
        <v>1748</v>
      </c>
      <c r="AY69" s="82" t="s">
        <v>1815</v>
      </c>
      <c r="AZ69" s="78" t="s">
        <v>66</v>
      </c>
      <c r="BA69" s="78" t="str">
        <f>REPLACE(INDEX(GroupVertices[Group],MATCH(Vertices[[#This Row],[Vertex]],GroupVertices[Vertex],0)),1,1,"")</f>
        <v>1</v>
      </c>
      <c r="BB69" s="48"/>
      <c r="BC69" s="48"/>
      <c r="BD69" s="48"/>
      <c r="BE69" s="48"/>
      <c r="BF69" s="48" t="s">
        <v>514</v>
      </c>
      <c r="BG69" s="48" t="s">
        <v>514</v>
      </c>
      <c r="BH69" s="121" t="s">
        <v>2423</v>
      </c>
      <c r="BI69" s="121" t="s">
        <v>2423</v>
      </c>
      <c r="BJ69" s="121" t="s">
        <v>2497</v>
      </c>
      <c r="BK69" s="121" t="s">
        <v>2497</v>
      </c>
      <c r="BL69" s="121">
        <v>0</v>
      </c>
      <c r="BM69" s="124">
        <v>0</v>
      </c>
      <c r="BN69" s="121">
        <v>1</v>
      </c>
      <c r="BO69" s="124">
        <v>4.545454545454546</v>
      </c>
      <c r="BP69" s="121">
        <v>0</v>
      </c>
      <c r="BQ69" s="124">
        <v>0</v>
      </c>
      <c r="BR69" s="121">
        <v>21</v>
      </c>
      <c r="BS69" s="124">
        <v>95.45454545454545</v>
      </c>
      <c r="BT69" s="121">
        <v>22</v>
      </c>
      <c r="BU69" s="2"/>
      <c r="BV69" s="3"/>
      <c r="BW69" s="3"/>
      <c r="BX69" s="3"/>
      <c r="BY69" s="3"/>
    </row>
    <row r="70" spans="1:77" ht="41.45" customHeight="1">
      <c r="A70" s="64" t="s">
        <v>333</v>
      </c>
      <c r="C70" s="65"/>
      <c r="D70" s="65" t="s">
        <v>64</v>
      </c>
      <c r="E70" s="66">
        <v>1000</v>
      </c>
      <c r="F70" s="68">
        <v>99.53330151754514</v>
      </c>
      <c r="G70" s="100" t="s">
        <v>1737</v>
      </c>
      <c r="H70" s="65"/>
      <c r="I70" s="69" t="s">
        <v>333</v>
      </c>
      <c r="J70" s="70"/>
      <c r="K70" s="70"/>
      <c r="L70" s="69" t="s">
        <v>1954</v>
      </c>
      <c r="M70" s="73">
        <v>156.53504758612323</v>
      </c>
      <c r="N70" s="74">
        <v>1950.450439453125</v>
      </c>
      <c r="O70" s="74">
        <v>4721.4560546875</v>
      </c>
      <c r="P70" s="75"/>
      <c r="Q70" s="76"/>
      <c r="R70" s="76"/>
      <c r="S70" s="86"/>
      <c r="T70" s="48">
        <v>51</v>
      </c>
      <c r="U70" s="48">
        <v>2</v>
      </c>
      <c r="V70" s="49">
        <v>3423.927273</v>
      </c>
      <c r="W70" s="49">
        <v>0.004975</v>
      </c>
      <c r="X70" s="49">
        <v>0.053565</v>
      </c>
      <c r="Y70" s="49">
        <v>12.364365</v>
      </c>
      <c r="Z70" s="49">
        <v>0.021407837445573296</v>
      </c>
      <c r="AA70" s="49">
        <v>0</v>
      </c>
      <c r="AB70" s="71">
        <v>70</v>
      </c>
      <c r="AC70" s="71"/>
      <c r="AD70" s="72"/>
      <c r="AE70" s="78" t="s">
        <v>1232</v>
      </c>
      <c r="AF70" s="78">
        <v>18843</v>
      </c>
      <c r="AG70" s="78">
        <v>567714</v>
      </c>
      <c r="AH70" s="78">
        <v>66116</v>
      </c>
      <c r="AI70" s="78">
        <v>10032</v>
      </c>
      <c r="AJ70" s="78"/>
      <c r="AK70" s="78" t="s">
        <v>1368</v>
      </c>
      <c r="AL70" s="78" t="s">
        <v>1473</v>
      </c>
      <c r="AM70" s="82" t="s">
        <v>1549</v>
      </c>
      <c r="AN70" s="78"/>
      <c r="AO70" s="80">
        <v>41352.058900462966</v>
      </c>
      <c r="AP70" s="82" t="s">
        <v>1652</v>
      </c>
      <c r="AQ70" s="78" t="b">
        <v>0</v>
      </c>
      <c r="AR70" s="78" t="b">
        <v>0</v>
      </c>
      <c r="AS70" s="78" t="b">
        <v>1</v>
      </c>
      <c r="AT70" s="78" t="s">
        <v>1119</v>
      </c>
      <c r="AU70" s="78">
        <v>1245</v>
      </c>
      <c r="AV70" s="82" t="s">
        <v>1716</v>
      </c>
      <c r="AW70" s="78" t="b">
        <v>1</v>
      </c>
      <c r="AX70" s="78" t="s">
        <v>1748</v>
      </c>
      <c r="AY70" s="82" t="s">
        <v>1816</v>
      </c>
      <c r="AZ70" s="78" t="s">
        <v>66</v>
      </c>
      <c r="BA70" s="78" t="str">
        <f>REPLACE(INDEX(GroupVertices[Group],MATCH(Vertices[[#This Row],[Vertex]],GroupVertices[Vertex],0)),1,1,"")</f>
        <v>1</v>
      </c>
      <c r="BB70" s="48"/>
      <c r="BC70" s="48"/>
      <c r="BD70" s="48"/>
      <c r="BE70" s="48"/>
      <c r="BF70" s="48" t="s">
        <v>520</v>
      </c>
      <c r="BG70" s="48" t="s">
        <v>520</v>
      </c>
      <c r="BH70" s="121" t="s">
        <v>2424</v>
      </c>
      <c r="BI70" s="121" t="s">
        <v>2424</v>
      </c>
      <c r="BJ70" s="121" t="s">
        <v>2295</v>
      </c>
      <c r="BK70" s="121" t="s">
        <v>2295</v>
      </c>
      <c r="BL70" s="121">
        <v>0</v>
      </c>
      <c r="BM70" s="124">
        <v>0</v>
      </c>
      <c r="BN70" s="121">
        <v>1</v>
      </c>
      <c r="BO70" s="124">
        <v>3.4482758620689653</v>
      </c>
      <c r="BP70" s="121">
        <v>0</v>
      </c>
      <c r="BQ70" s="124">
        <v>0</v>
      </c>
      <c r="BR70" s="121">
        <v>28</v>
      </c>
      <c r="BS70" s="124">
        <v>96.55172413793103</v>
      </c>
      <c r="BT70" s="121">
        <v>29</v>
      </c>
      <c r="BU70" s="2"/>
      <c r="BV70" s="3"/>
      <c r="BW70" s="3"/>
      <c r="BX70" s="3"/>
      <c r="BY70" s="3"/>
    </row>
    <row r="71" spans="1:77" ht="41.45" customHeight="1">
      <c r="A71" s="64" t="s">
        <v>267</v>
      </c>
      <c r="C71" s="65"/>
      <c r="D71" s="65" t="s">
        <v>64</v>
      </c>
      <c r="E71" s="66">
        <v>162.01180876286298</v>
      </c>
      <c r="F71" s="68">
        <v>99.99999342347051</v>
      </c>
      <c r="G71" s="100" t="s">
        <v>586</v>
      </c>
      <c r="H71" s="65"/>
      <c r="I71" s="69" t="s">
        <v>267</v>
      </c>
      <c r="J71" s="70"/>
      <c r="K71" s="70"/>
      <c r="L71" s="69" t="s">
        <v>1955</v>
      </c>
      <c r="M71" s="73">
        <v>1.0021917380594612</v>
      </c>
      <c r="N71" s="74">
        <v>2280.988037109375</v>
      </c>
      <c r="O71" s="74">
        <v>3030.52685546875</v>
      </c>
      <c r="P71" s="75"/>
      <c r="Q71" s="76"/>
      <c r="R71" s="76"/>
      <c r="S71" s="86"/>
      <c r="T71" s="48">
        <v>0</v>
      </c>
      <c r="U71" s="48">
        <v>2</v>
      </c>
      <c r="V71" s="49">
        <v>0</v>
      </c>
      <c r="W71" s="49">
        <v>0.003322</v>
      </c>
      <c r="X71" s="49">
        <v>0.009746</v>
      </c>
      <c r="Y71" s="49">
        <v>0.549973</v>
      </c>
      <c r="Z71" s="49">
        <v>0.5</v>
      </c>
      <c r="AA71" s="49">
        <v>0</v>
      </c>
      <c r="AB71" s="71">
        <v>71</v>
      </c>
      <c r="AC71" s="71"/>
      <c r="AD71" s="72"/>
      <c r="AE71" s="78" t="s">
        <v>1233</v>
      </c>
      <c r="AF71" s="78">
        <v>17</v>
      </c>
      <c r="AG71" s="78">
        <v>8</v>
      </c>
      <c r="AH71" s="78">
        <v>12</v>
      </c>
      <c r="AI71" s="78">
        <v>20</v>
      </c>
      <c r="AJ71" s="78"/>
      <c r="AK71" s="78" t="s">
        <v>1369</v>
      </c>
      <c r="AL71" s="78" t="s">
        <v>1474</v>
      </c>
      <c r="AM71" s="82" t="s">
        <v>1550</v>
      </c>
      <c r="AN71" s="78"/>
      <c r="AO71" s="80">
        <v>43621.745358796295</v>
      </c>
      <c r="AP71" s="82" t="s">
        <v>1653</v>
      </c>
      <c r="AQ71" s="78" t="b">
        <v>1</v>
      </c>
      <c r="AR71" s="78" t="b">
        <v>0</v>
      </c>
      <c r="AS71" s="78" t="b">
        <v>0</v>
      </c>
      <c r="AT71" s="78" t="s">
        <v>1119</v>
      </c>
      <c r="AU71" s="78">
        <v>0</v>
      </c>
      <c r="AV71" s="78"/>
      <c r="AW71" s="78" t="b">
        <v>0</v>
      </c>
      <c r="AX71" s="78" t="s">
        <v>1748</v>
      </c>
      <c r="AY71" s="82" t="s">
        <v>1817</v>
      </c>
      <c r="AZ71" s="78" t="s">
        <v>66</v>
      </c>
      <c r="BA71" s="78" t="str">
        <f>REPLACE(INDEX(GroupVertices[Group],MATCH(Vertices[[#This Row],[Vertex]],GroupVertices[Vertex],0)),1,1,"")</f>
        <v>1</v>
      </c>
      <c r="BB71" s="48"/>
      <c r="BC71" s="48"/>
      <c r="BD71" s="48"/>
      <c r="BE71" s="48"/>
      <c r="BF71" s="48" t="s">
        <v>514</v>
      </c>
      <c r="BG71" s="48" t="s">
        <v>514</v>
      </c>
      <c r="BH71" s="121" t="s">
        <v>2423</v>
      </c>
      <c r="BI71" s="121" t="s">
        <v>2423</v>
      </c>
      <c r="BJ71" s="121" t="s">
        <v>2497</v>
      </c>
      <c r="BK71" s="121" t="s">
        <v>2497</v>
      </c>
      <c r="BL71" s="121">
        <v>0</v>
      </c>
      <c r="BM71" s="124">
        <v>0</v>
      </c>
      <c r="BN71" s="121">
        <v>1</v>
      </c>
      <c r="BO71" s="124">
        <v>4.545454545454546</v>
      </c>
      <c r="BP71" s="121">
        <v>0</v>
      </c>
      <c r="BQ71" s="124">
        <v>0</v>
      </c>
      <c r="BR71" s="121">
        <v>21</v>
      </c>
      <c r="BS71" s="124">
        <v>95.45454545454545</v>
      </c>
      <c r="BT71" s="121">
        <v>22</v>
      </c>
      <c r="BU71" s="2"/>
      <c r="BV71" s="3"/>
      <c r="BW71" s="3"/>
      <c r="BX71" s="3"/>
      <c r="BY71" s="3"/>
    </row>
    <row r="72" spans="1:77" ht="41.45" customHeight="1">
      <c r="A72" s="64" t="s">
        <v>268</v>
      </c>
      <c r="C72" s="65"/>
      <c r="D72" s="65" t="s">
        <v>64</v>
      </c>
      <c r="E72" s="66">
        <v>162.01918923965235</v>
      </c>
      <c r="F72" s="68">
        <v>99.9999893131396</v>
      </c>
      <c r="G72" s="100" t="s">
        <v>587</v>
      </c>
      <c r="H72" s="65"/>
      <c r="I72" s="69" t="s">
        <v>268</v>
      </c>
      <c r="J72" s="70"/>
      <c r="K72" s="70"/>
      <c r="L72" s="69" t="s">
        <v>1956</v>
      </c>
      <c r="M72" s="73">
        <v>1.0035615743466246</v>
      </c>
      <c r="N72" s="74">
        <v>1310.5955810546875</v>
      </c>
      <c r="O72" s="74">
        <v>3980.797119140625</v>
      </c>
      <c r="P72" s="75"/>
      <c r="Q72" s="76"/>
      <c r="R72" s="76"/>
      <c r="S72" s="86"/>
      <c r="T72" s="48">
        <v>0</v>
      </c>
      <c r="U72" s="48">
        <v>2</v>
      </c>
      <c r="V72" s="49">
        <v>0</v>
      </c>
      <c r="W72" s="49">
        <v>0.003322</v>
      </c>
      <c r="X72" s="49">
        <v>0.009746</v>
      </c>
      <c r="Y72" s="49">
        <v>0.549973</v>
      </c>
      <c r="Z72" s="49">
        <v>0.5</v>
      </c>
      <c r="AA72" s="49">
        <v>0</v>
      </c>
      <c r="AB72" s="71">
        <v>72</v>
      </c>
      <c r="AC72" s="71"/>
      <c r="AD72" s="72"/>
      <c r="AE72" s="78" t="s">
        <v>1234</v>
      </c>
      <c r="AF72" s="78">
        <v>95</v>
      </c>
      <c r="AG72" s="78">
        <v>13</v>
      </c>
      <c r="AH72" s="78">
        <v>85</v>
      </c>
      <c r="AI72" s="78">
        <v>637</v>
      </c>
      <c r="AJ72" s="78"/>
      <c r="AK72" s="78"/>
      <c r="AL72" s="78" t="s">
        <v>1446</v>
      </c>
      <c r="AM72" s="78"/>
      <c r="AN72" s="78"/>
      <c r="AO72" s="80">
        <v>43147.530590277776</v>
      </c>
      <c r="AP72" s="78"/>
      <c r="AQ72" s="78" t="b">
        <v>1</v>
      </c>
      <c r="AR72" s="78" t="b">
        <v>0</v>
      </c>
      <c r="AS72" s="78" t="b">
        <v>0</v>
      </c>
      <c r="AT72" s="78" t="s">
        <v>1119</v>
      </c>
      <c r="AU72" s="78">
        <v>0</v>
      </c>
      <c r="AV72" s="78"/>
      <c r="AW72" s="78" t="b">
        <v>0</v>
      </c>
      <c r="AX72" s="78" t="s">
        <v>1748</v>
      </c>
      <c r="AY72" s="82" t="s">
        <v>1818</v>
      </c>
      <c r="AZ72" s="78" t="s">
        <v>66</v>
      </c>
      <c r="BA72" s="78" t="str">
        <f>REPLACE(INDEX(GroupVertices[Group],MATCH(Vertices[[#This Row],[Vertex]],GroupVertices[Vertex],0)),1,1,"")</f>
        <v>1</v>
      </c>
      <c r="BB72" s="48"/>
      <c r="BC72" s="48"/>
      <c r="BD72" s="48"/>
      <c r="BE72" s="48"/>
      <c r="BF72" s="48" t="s">
        <v>514</v>
      </c>
      <c r="BG72" s="48" t="s">
        <v>514</v>
      </c>
      <c r="BH72" s="121" t="s">
        <v>2423</v>
      </c>
      <c r="BI72" s="121" t="s">
        <v>2423</v>
      </c>
      <c r="BJ72" s="121" t="s">
        <v>2497</v>
      </c>
      <c r="BK72" s="121" t="s">
        <v>2497</v>
      </c>
      <c r="BL72" s="121">
        <v>0</v>
      </c>
      <c r="BM72" s="124">
        <v>0</v>
      </c>
      <c r="BN72" s="121">
        <v>1</v>
      </c>
      <c r="BO72" s="124">
        <v>4.545454545454546</v>
      </c>
      <c r="BP72" s="121">
        <v>0</v>
      </c>
      <c r="BQ72" s="124">
        <v>0</v>
      </c>
      <c r="BR72" s="121">
        <v>21</v>
      </c>
      <c r="BS72" s="124">
        <v>95.45454545454545</v>
      </c>
      <c r="BT72" s="121">
        <v>22</v>
      </c>
      <c r="BU72" s="2"/>
      <c r="BV72" s="3"/>
      <c r="BW72" s="3"/>
      <c r="BX72" s="3"/>
      <c r="BY72" s="3"/>
    </row>
    <row r="73" spans="1:77" ht="41.45" customHeight="1">
      <c r="A73" s="64" t="s">
        <v>269</v>
      </c>
      <c r="C73" s="65"/>
      <c r="D73" s="65" t="s">
        <v>64</v>
      </c>
      <c r="E73" s="66">
        <v>163.603039558651</v>
      </c>
      <c r="F73" s="68">
        <v>99.99910723612251</v>
      </c>
      <c r="G73" s="100" t="s">
        <v>1738</v>
      </c>
      <c r="H73" s="65"/>
      <c r="I73" s="69" t="s">
        <v>269</v>
      </c>
      <c r="J73" s="70"/>
      <c r="K73" s="70"/>
      <c r="L73" s="69" t="s">
        <v>1957</v>
      </c>
      <c r="M73" s="73">
        <v>1.297528441571865</v>
      </c>
      <c r="N73" s="74">
        <v>6030.8818359375</v>
      </c>
      <c r="O73" s="74">
        <v>7706.1865234375</v>
      </c>
      <c r="P73" s="75"/>
      <c r="Q73" s="76"/>
      <c r="R73" s="76"/>
      <c r="S73" s="86"/>
      <c r="T73" s="48">
        <v>0</v>
      </c>
      <c r="U73" s="48">
        <v>1</v>
      </c>
      <c r="V73" s="49">
        <v>0</v>
      </c>
      <c r="W73" s="49">
        <v>0.003236</v>
      </c>
      <c r="X73" s="49">
        <v>0.003486</v>
      </c>
      <c r="Y73" s="49">
        <v>0.389775</v>
      </c>
      <c r="Z73" s="49">
        <v>0</v>
      </c>
      <c r="AA73" s="49">
        <v>0</v>
      </c>
      <c r="AB73" s="71">
        <v>73</v>
      </c>
      <c r="AC73" s="71"/>
      <c r="AD73" s="72"/>
      <c r="AE73" s="78" t="s">
        <v>1235</v>
      </c>
      <c r="AF73" s="78">
        <v>783</v>
      </c>
      <c r="AG73" s="78">
        <v>1086</v>
      </c>
      <c r="AH73" s="78">
        <v>3971</v>
      </c>
      <c r="AI73" s="78">
        <v>9156</v>
      </c>
      <c r="AJ73" s="78"/>
      <c r="AK73" s="78" t="s">
        <v>1370</v>
      </c>
      <c r="AL73" s="78" t="s">
        <v>1440</v>
      </c>
      <c r="AM73" s="82" t="s">
        <v>1551</v>
      </c>
      <c r="AN73" s="78"/>
      <c r="AO73" s="80">
        <v>42897.048530092594</v>
      </c>
      <c r="AP73" s="82" t="s">
        <v>1654</v>
      </c>
      <c r="AQ73" s="78" t="b">
        <v>1</v>
      </c>
      <c r="AR73" s="78" t="b">
        <v>0</v>
      </c>
      <c r="AS73" s="78" t="b">
        <v>1</v>
      </c>
      <c r="AT73" s="78" t="s">
        <v>1119</v>
      </c>
      <c r="AU73" s="78">
        <v>18</v>
      </c>
      <c r="AV73" s="78"/>
      <c r="AW73" s="78" t="b">
        <v>0</v>
      </c>
      <c r="AX73" s="78" t="s">
        <v>1748</v>
      </c>
      <c r="AY73" s="82" t="s">
        <v>1819</v>
      </c>
      <c r="AZ73" s="78" t="s">
        <v>66</v>
      </c>
      <c r="BA73" s="78" t="str">
        <f>REPLACE(INDEX(GroupVertices[Group],MATCH(Vertices[[#This Row],[Vertex]],GroupVertices[Vertex],0)),1,1,"")</f>
        <v>2</v>
      </c>
      <c r="BB73" s="48"/>
      <c r="BC73" s="48"/>
      <c r="BD73" s="48"/>
      <c r="BE73" s="48"/>
      <c r="BF73" s="48" t="s">
        <v>508</v>
      </c>
      <c r="BG73" s="48" t="s">
        <v>508</v>
      </c>
      <c r="BH73" s="121" t="s">
        <v>2425</v>
      </c>
      <c r="BI73" s="121" t="s">
        <v>2425</v>
      </c>
      <c r="BJ73" s="121" t="s">
        <v>2498</v>
      </c>
      <c r="BK73" s="121" t="s">
        <v>2498</v>
      </c>
      <c r="BL73" s="121">
        <v>0</v>
      </c>
      <c r="BM73" s="124">
        <v>0</v>
      </c>
      <c r="BN73" s="121">
        <v>0</v>
      </c>
      <c r="BO73" s="124">
        <v>0</v>
      </c>
      <c r="BP73" s="121">
        <v>0</v>
      </c>
      <c r="BQ73" s="124">
        <v>0</v>
      </c>
      <c r="BR73" s="121">
        <v>15</v>
      </c>
      <c r="BS73" s="124">
        <v>100</v>
      </c>
      <c r="BT73" s="121">
        <v>15</v>
      </c>
      <c r="BU73" s="2"/>
      <c r="BV73" s="3"/>
      <c r="BW73" s="3"/>
      <c r="BX73" s="3"/>
      <c r="BY73" s="3"/>
    </row>
    <row r="74" spans="1:77" ht="41.45" customHeight="1">
      <c r="A74" s="64" t="s">
        <v>270</v>
      </c>
      <c r="C74" s="65"/>
      <c r="D74" s="65" t="s">
        <v>64</v>
      </c>
      <c r="E74" s="66">
        <v>162.0103326675051</v>
      </c>
      <c r="F74" s="68">
        <v>99.9999942455367</v>
      </c>
      <c r="G74" s="100" t="s">
        <v>588</v>
      </c>
      <c r="H74" s="65"/>
      <c r="I74" s="69" t="s">
        <v>270</v>
      </c>
      <c r="J74" s="70"/>
      <c r="K74" s="70"/>
      <c r="L74" s="69" t="s">
        <v>1958</v>
      </c>
      <c r="M74" s="73">
        <v>1.0019177708020286</v>
      </c>
      <c r="N74" s="74">
        <v>3611.80224609375</v>
      </c>
      <c r="O74" s="74">
        <v>4086.58203125</v>
      </c>
      <c r="P74" s="75"/>
      <c r="Q74" s="76"/>
      <c r="R74" s="76"/>
      <c r="S74" s="86"/>
      <c r="T74" s="48">
        <v>0</v>
      </c>
      <c r="U74" s="48">
        <v>2</v>
      </c>
      <c r="V74" s="49">
        <v>0</v>
      </c>
      <c r="W74" s="49">
        <v>0.003322</v>
      </c>
      <c r="X74" s="49">
        <v>0.009746</v>
      </c>
      <c r="Y74" s="49">
        <v>0.549973</v>
      </c>
      <c r="Z74" s="49">
        <v>0.5</v>
      </c>
      <c r="AA74" s="49">
        <v>0</v>
      </c>
      <c r="AB74" s="71">
        <v>74</v>
      </c>
      <c r="AC74" s="71"/>
      <c r="AD74" s="72"/>
      <c r="AE74" s="78" t="s">
        <v>1236</v>
      </c>
      <c r="AF74" s="78">
        <v>114</v>
      </c>
      <c r="AG74" s="78">
        <v>7</v>
      </c>
      <c r="AH74" s="78">
        <v>64</v>
      </c>
      <c r="AI74" s="78">
        <v>42</v>
      </c>
      <c r="AJ74" s="78"/>
      <c r="AK74" s="78" t="s">
        <v>1371</v>
      </c>
      <c r="AL74" s="78" t="s">
        <v>1475</v>
      </c>
      <c r="AM74" s="78"/>
      <c r="AN74" s="78"/>
      <c r="AO74" s="80">
        <v>43627.64386574074</v>
      </c>
      <c r="AP74" s="78"/>
      <c r="AQ74" s="78" t="b">
        <v>1</v>
      </c>
      <c r="AR74" s="78" t="b">
        <v>0</v>
      </c>
      <c r="AS74" s="78" t="b">
        <v>0</v>
      </c>
      <c r="AT74" s="78" t="s">
        <v>1119</v>
      </c>
      <c r="AU74" s="78">
        <v>0</v>
      </c>
      <c r="AV74" s="78"/>
      <c r="AW74" s="78" t="b">
        <v>0</v>
      </c>
      <c r="AX74" s="78" t="s">
        <v>1748</v>
      </c>
      <c r="AY74" s="82" t="s">
        <v>1820</v>
      </c>
      <c r="AZ74" s="78" t="s">
        <v>66</v>
      </c>
      <c r="BA74" s="78" t="str">
        <f>REPLACE(INDEX(GroupVertices[Group],MATCH(Vertices[[#This Row],[Vertex]],GroupVertices[Vertex],0)),1,1,"")</f>
        <v>1</v>
      </c>
      <c r="BB74" s="48"/>
      <c r="BC74" s="48"/>
      <c r="BD74" s="48"/>
      <c r="BE74" s="48"/>
      <c r="BF74" s="48" t="s">
        <v>514</v>
      </c>
      <c r="BG74" s="48" t="s">
        <v>514</v>
      </c>
      <c r="BH74" s="121" t="s">
        <v>2423</v>
      </c>
      <c r="BI74" s="121" t="s">
        <v>2423</v>
      </c>
      <c r="BJ74" s="121" t="s">
        <v>2497</v>
      </c>
      <c r="BK74" s="121" t="s">
        <v>2497</v>
      </c>
      <c r="BL74" s="121">
        <v>0</v>
      </c>
      <c r="BM74" s="124">
        <v>0</v>
      </c>
      <c r="BN74" s="121">
        <v>1</v>
      </c>
      <c r="BO74" s="124">
        <v>4.545454545454546</v>
      </c>
      <c r="BP74" s="121">
        <v>0</v>
      </c>
      <c r="BQ74" s="124">
        <v>0</v>
      </c>
      <c r="BR74" s="121">
        <v>21</v>
      </c>
      <c r="BS74" s="124">
        <v>95.45454545454545</v>
      </c>
      <c r="BT74" s="121">
        <v>22</v>
      </c>
      <c r="BU74" s="2"/>
      <c r="BV74" s="3"/>
      <c r="BW74" s="3"/>
      <c r="BX74" s="3"/>
      <c r="BY74" s="3"/>
    </row>
    <row r="75" spans="1:77" ht="41.45" customHeight="1">
      <c r="A75" s="64" t="s">
        <v>271</v>
      </c>
      <c r="C75" s="65"/>
      <c r="D75" s="65" t="s">
        <v>64</v>
      </c>
      <c r="E75" s="66">
        <v>162.06494819574644</v>
      </c>
      <c r="F75" s="68">
        <v>99.99996382908783</v>
      </c>
      <c r="G75" s="100" t="s">
        <v>589</v>
      </c>
      <c r="H75" s="65"/>
      <c r="I75" s="69" t="s">
        <v>271</v>
      </c>
      <c r="J75" s="70"/>
      <c r="K75" s="70"/>
      <c r="L75" s="69" t="s">
        <v>1959</v>
      </c>
      <c r="M75" s="73">
        <v>1.012054559327037</v>
      </c>
      <c r="N75" s="74">
        <v>2198.93798828125</v>
      </c>
      <c r="O75" s="74">
        <v>352.9058837890625</v>
      </c>
      <c r="P75" s="75"/>
      <c r="Q75" s="76"/>
      <c r="R75" s="76"/>
      <c r="S75" s="86"/>
      <c r="T75" s="48">
        <v>0</v>
      </c>
      <c r="U75" s="48">
        <v>2</v>
      </c>
      <c r="V75" s="49">
        <v>0</v>
      </c>
      <c r="W75" s="49">
        <v>0.003322</v>
      </c>
      <c r="X75" s="49">
        <v>0.009746</v>
      </c>
      <c r="Y75" s="49">
        <v>0.549973</v>
      </c>
      <c r="Z75" s="49">
        <v>0.5</v>
      </c>
      <c r="AA75" s="49">
        <v>0</v>
      </c>
      <c r="AB75" s="71">
        <v>75</v>
      </c>
      <c r="AC75" s="71"/>
      <c r="AD75" s="72"/>
      <c r="AE75" s="78" t="s">
        <v>1237</v>
      </c>
      <c r="AF75" s="78">
        <v>313</v>
      </c>
      <c r="AG75" s="78">
        <v>44</v>
      </c>
      <c r="AH75" s="78">
        <v>521</v>
      </c>
      <c r="AI75" s="78">
        <v>1491</v>
      </c>
      <c r="AJ75" s="78"/>
      <c r="AK75" s="78" t="s">
        <v>1372</v>
      </c>
      <c r="AL75" s="78" t="s">
        <v>1476</v>
      </c>
      <c r="AM75" s="82" t="s">
        <v>1552</v>
      </c>
      <c r="AN75" s="78"/>
      <c r="AO75" s="80">
        <v>43496.6178125</v>
      </c>
      <c r="AP75" s="82" t="s">
        <v>1655</v>
      </c>
      <c r="AQ75" s="78" t="b">
        <v>0</v>
      </c>
      <c r="AR75" s="78" t="b">
        <v>0</v>
      </c>
      <c r="AS75" s="78" t="b">
        <v>0</v>
      </c>
      <c r="AT75" s="78" t="s">
        <v>1119</v>
      </c>
      <c r="AU75" s="78">
        <v>0</v>
      </c>
      <c r="AV75" s="82" t="s">
        <v>1716</v>
      </c>
      <c r="AW75" s="78" t="b">
        <v>0</v>
      </c>
      <c r="AX75" s="78" t="s">
        <v>1748</v>
      </c>
      <c r="AY75" s="82" t="s">
        <v>1821</v>
      </c>
      <c r="AZ75" s="78" t="s">
        <v>66</v>
      </c>
      <c r="BA75" s="78" t="str">
        <f>REPLACE(INDEX(GroupVertices[Group],MATCH(Vertices[[#This Row],[Vertex]],GroupVertices[Vertex],0)),1,1,"")</f>
        <v>1</v>
      </c>
      <c r="BB75" s="48"/>
      <c r="BC75" s="48"/>
      <c r="BD75" s="48"/>
      <c r="BE75" s="48"/>
      <c r="BF75" s="48" t="s">
        <v>514</v>
      </c>
      <c r="BG75" s="48" t="s">
        <v>514</v>
      </c>
      <c r="BH75" s="121" t="s">
        <v>2423</v>
      </c>
      <c r="BI75" s="121" t="s">
        <v>2423</v>
      </c>
      <c r="BJ75" s="121" t="s">
        <v>2497</v>
      </c>
      <c r="BK75" s="121" t="s">
        <v>2497</v>
      </c>
      <c r="BL75" s="121">
        <v>0</v>
      </c>
      <c r="BM75" s="124">
        <v>0</v>
      </c>
      <c r="BN75" s="121">
        <v>1</v>
      </c>
      <c r="BO75" s="124">
        <v>4.545454545454546</v>
      </c>
      <c r="BP75" s="121">
        <v>0</v>
      </c>
      <c r="BQ75" s="124">
        <v>0</v>
      </c>
      <c r="BR75" s="121">
        <v>21</v>
      </c>
      <c r="BS75" s="124">
        <v>95.45454545454545</v>
      </c>
      <c r="BT75" s="121">
        <v>22</v>
      </c>
      <c r="BU75" s="2"/>
      <c r="BV75" s="3"/>
      <c r="BW75" s="3"/>
      <c r="BX75" s="3"/>
      <c r="BY75" s="3"/>
    </row>
    <row r="76" spans="1:77" ht="41.45" customHeight="1">
      <c r="A76" s="64" t="s">
        <v>272</v>
      </c>
      <c r="C76" s="65"/>
      <c r="D76" s="65" t="s">
        <v>64</v>
      </c>
      <c r="E76" s="66">
        <v>178.45698714493565</v>
      </c>
      <c r="F76" s="68">
        <v>99.99083478409747</v>
      </c>
      <c r="G76" s="100" t="s">
        <v>590</v>
      </c>
      <c r="H76" s="65"/>
      <c r="I76" s="69" t="s">
        <v>272</v>
      </c>
      <c r="J76" s="70"/>
      <c r="K76" s="70"/>
      <c r="L76" s="69" t="s">
        <v>1960</v>
      </c>
      <c r="M76" s="73">
        <v>4.054460953116688</v>
      </c>
      <c r="N76" s="74">
        <v>3222.870361328125</v>
      </c>
      <c r="O76" s="74">
        <v>5054.06787109375</v>
      </c>
      <c r="P76" s="75"/>
      <c r="Q76" s="76"/>
      <c r="R76" s="76"/>
      <c r="S76" s="86"/>
      <c r="T76" s="48">
        <v>0</v>
      </c>
      <c r="U76" s="48">
        <v>2</v>
      </c>
      <c r="V76" s="49">
        <v>0</v>
      </c>
      <c r="W76" s="49">
        <v>0.003322</v>
      </c>
      <c r="X76" s="49">
        <v>0.009746</v>
      </c>
      <c r="Y76" s="49">
        <v>0.549973</v>
      </c>
      <c r="Z76" s="49">
        <v>0.5</v>
      </c>
      <c r="AA76" s="49">
        <v>0</v>
      </c>
      <c r="AB76" s="71">
        <v>76</v>
      </c>
      <c r="AC76" s="71"/>
      <c r="AD76" s="72"/>
      <c r="AE76" s="78" t="s">
        <v>1238</v>
      </c>
      <c r="AF76" s="78">
        <v>75</v>
      </c>
      <c r="AG76" s="78">
        <v>11149</v>
      </c>
      <c r="AH76" s="78">
        <v>97</v>
      </c>
      <c r="AI76" s="78">
        <v>810</v>
      </c>
      <c r="AJ76" s="78"/>
      <c r="AK76" s="78" t="s">
        <v>1373</v>
      </c>
      <c r="AL76" s="78" t="s">
        <v>1477</v>
      </c>
      <c r="AM76" s="78"/>
      <c r="AN76" s="78"/>
      <c r="AO76" s="80">
        <v>43607.84422453704</v>
      </c>
      <c r="AP76" s="82" t="s">
        <v>1656</v>
      </c>
      <c r="AQ76" s="78" t="b">
        <v>1</v>
      </c>
      <c r="AR76" s="78" t="b">
        <v>0</v>
      </c>
      <c r="AS76" s="78" t="b">
        <v>0</v>
      </c>
      <c r="AT76" s="78" t="s">
        <v>1119</v>
      </c>
      <c r="AU76" s="78">
        <v>32</v>
      </c>
      <c r="AV76" s="78"/>
      <c r="AW76" s="78" t="b">
        <v>0</v>
      </c>
      <c r="AX76" s="78" t="s">
        <v>1748</v>
      </c>
      <c r="AY76" s="82" t="s">
        <v>1822</v>
      </c>
      <c r="AZ76" s="78" t="s">
        <v>66</v>
      </c>
      <c r="BA76" s="78" t="str">
        <f>REPLACE(INDEX(GroupVertices[Group],MATCH(Vertices[[#This Row],[Vertex]],GroupVertices[Vertex],0)),1,1,"")</f>
        <v>1</v>
      </c>
      <c r="BB76" s="48"/>
      <c r="BC76" s="48"/>
      <c r="BD76" s="48"/>
      <c r="BE76" s="48"/>
      <c r="BF76" s="48" t="s">
        <v>514</v>
      </c>
      <c r="BG76" s="48" t="s">
        <v>514</v>
      </c>
      <c r="BH76" s="121" t="s">
        <v>2423</v>
      </c>
      <c r="BI76" s="121" t="s">
        <v>2423</v>
      </c>
      <c r="BJ76" s="121" t="s">
        <v>2497</v>
      </c>
      <c r="BK76" s="121" t="s">
        <v>2497</v>
      </c>
      <c r="BL76" s="121">
        <v>0</v>
      </c>
      <c r="BM76" s="124">
        <v>0</v>
      </c>
      <c r="BN76" s="121">
        <v>1</v>
      </c>
      <c r="BO76" s="124">
        <v>4.545454545454546</v>
      </c>
      <c r="BP76" s="121">
        <v>0</v>
      </c>
      <c r="BQ76" s="124">
        <v>0</v>
      </c>
      <c r="BR76" s="121">
        <v>21</v>
      </c>
      <c r="BS76" s="124">
        <v>95.45454545454545</v>
      </c>
      <c r="BT76" s="121">
        <v>22</v>
      </c>
      <c r="BU76" s="2"/>
      <c r="BV76" s="3"/>
      <c r="BW76" s="3"/>
      <c r="BX76" s="3"/>
      <c r="BY76" s="3"/>
    </row>
    <row r="77" spans="1:77" ht="41.45" customHeight="1">
      <c r="A77" s="64" t="s">
        <v>273</v>
      </c>
      <c r="C77" s="65"/>
      <c r="D77" s="65" t="s">
        <v>64</v>
      </c>
      <c r="E77" s="66">
        <v>162.8812289286507</v>
      </c>
      <c r="F77" s="68">
        <v>99.99950922648723</v>
      </c>
      <c r="G77" s="100" t="s">
        <v>591</v>
      </c>
      <c r="H77" s="65"/>
      <c r="I77" s="69" t="s">
        <v>273</v>
      </c>
      <c r="J77" s="70"/>
      <c r="K77" s="70"/>
      <c r="L77" s="69" t="s">
        <v>1961</v>
      </c>
      <c r="M77" s="73">
        <v>1.163558452687296</v>
      </c>
      <c r="N77" s="74">
        <v>1166.6197509765625</v>
      </c>
      <c r="O77" s="74">
        <v>709.9638671875</v>
      </c>
      <c r="P77" s="75"/>
      <c r="Q77" s="76"/>
      <c r="R77" s="76"/>
      <c r="S77" s="86"/>
      <c r="T77" s="48">
        <v>0</v>
      </c>
      <c r="U77" s="48">
        <v>2</v>
      </c>
      <c r="V77" s="49">
        <v>0</v>
      </c>
      <c r="W77" s="49">
        <v>0.003322</v>
      </c>
      <c r="X77" s="49">
        <v>0.009746</v>
      </c>
      <c r="Y77" s="49">
        <v>0.549973</v>
      </c>
      <c r="Z77" s="49">
        <v>0.5</v>
      </c>
      <c r="AA77" s="49">
        <v>0</v>
      </c>
      <c r="AB77" s="71">
        <v>77</v>
      </c>
      <c r="AC77" s="71"/>
      <c r="AD77" s="72"/>
      <c r="AE77" s="78" t="s">
        <v>1239</v>
      </c>
      <c r="AF77" s="78">
        <v>1335</v>
      </c>
      <c r="AG77" s="78">
        <v>597</v>
      </c>
      <c r="AH77" s="78">
        <v>1742</v>
      </c>
      <c r="AI77" s="78">
        <v>852</v>
      </c>
      <c r="AJ77" s="78"/>
      <c r="AK77" s="78" t="s">
        <v>1374</v>
      </c>
      <c r="AL77" s="78" t="s">
        <v>1478</v>
      </c>
      <c r="AM77" s="82" t="s">
        <v>1553</v>
      </c>
      <c r="AN77" s="78"/>
      <c r="AO77" s="80">
        <v>39563.89837962963</v>
      </c>
      <c r="AP77" s="82" t="s">
        <v>1657</v>
      </c>
      <c r="AQ77" s="78" t="b">
        <v>0</v>
      </c>
      <c r="AR77" s="78" t="b">
        <v>0</v>
      </c>
      <c r="AS77" s="78" t="b">
        <v>1</v>
      </c>
      <c r="AT77" s="78" t="s">
        <v>1119</v>
      </c>
      <c r="AU77" s="78">
        <v>7</v>
      </c>
      <c r="AV77" s="82" t="s">
        <v>1716</v>
      </c>
      <c r="AW77" s="78" t="b">
        <v>0</v>
      </c>
      <c r="AX77" s="78" t="s">
        <v>1748</v>
      </c>
      <c r="AY77" s="82" t="s">
        <v>1823</v>
      </c>
      <c r="AZ77" s="78" t="s">
        <v>66</v>
      </c>
      <c r="BA77" s="78" t="str">
        <f>REPLACE(INDEX(GroupVertices[Group],MATCH(Vertices[[#This Row],[Vertex]],GroupVertices[Vertex],0)),1,1,"")</f>
        <v>1</v>
      </c>
      <c r="BB77" s="48"/>
      <c r="BC77" s="48"/>
      <c r="BD77" s="48"/>
      <c r="BE77" s="48"/>
      <c r="BF77" s="48" t="s">
        <v>514</v>
      </c>
      <c r="BG77" s="48" t="s">
        <v>514</v>
      </c>
      <c r="BH77" s="121" t="s">
        <v>2423</v>
      </c>
      <c r="BI77" s="121" t="s">
        <v>2423</v>
      </c>
      <c r="BJ77" s="121" t="s">
        <v>2497</v>
      </c>
      <c r="BK77" s="121" t="s">
        <v>2497</v>
      </c>
      <c r="BL77" s="121">
        <v>0</v>
      </c>
      <c r="BM77" s="124">
        <v>0</v>
      </c>
      <c r="BN77" s="121">
        <v>1</v>
      </c>
      <c r="BO77" s="124">
        <v>4.545454545454546</v>
      </c>
      <c r="BP77" s="121">
        <v>0</v>
      </c>
      <c r="BQ77" s="124">
        <v>0</v>
      </c>
      <c r="BR77" s="121">
        <v>21</v>
      </c>
      <c r="BS77" s="124">
        <v>95.45454545454545</v>
      </c>
      <c r="BT77" s="121">
        <v>22</v>
      </c>
      <c r="BU77" s="2"/>
      <c r="BV77" s="3"/>
      <c r="BW77" s="3"/>
      <c r="BX77" s="3"/>
      <c r="BY77" s="3"/>
    </row>
    <row r="78" spans="1:77" ht="41.45" customHeight="1">
      <c r="A78" s="64" t="s">
        <v>274</v>
      </c>
      <c r="C78" s="65"/>
      <c r="D78" s="65" t="s">
        <v>64</v>
      </c>
      <c r="E78" s="66">
        <v>162.08266134004094</v>
      </c>
      <c r="F78" s="68">
        <v>99.99995396429361</v>
      </c>
      <c r="G78" s="100" t="s">
        <v>592</v>
      </c>
      <c r="H78" s="65"/>
      <c r="I78" s="69" t="s">
        <v>274</v>
      </c>
      <c r="J78" s="70"/>
      <c r="K78" s="70"/>
      <c r="L78" s="69" t="s">
        <v>1962</v>
      </c>
      <c r="M78" s="73">
        <v>1.0153421664162288</v>
      </c>
      <c r="N78" s="74">
        <v>655.9683227539062</v>
      </c>
      <c r="O78" s="74">
        <v>6672.955078125</v>
      </c>
      <c r="P78" s="75"/>
      <c r="Q78" s="76"/>
      <c r="R78" s="76"/>
      <c r="S78" s="86"/>
      <c r="T78" s="48">
        <v>0</v>
      </c>
      <c r="U78" s="48">
        <v>2</v>
      </c>
      <c r="V78" s="49">
        <v>0</v>
      </c>
      <c r="W78" s="49">
        <v>0.003322</v>
      </c>
      <c r="X78" s="49">
        <v>0.009746</v>
      </c>
      <c r="Y78" s="49">
        <v>0.549973</v>
      </c>
      <c r="Z78" s="49">
        <v>0.5</v>
      </c>
      <c r="AA78" s="49">
        <v>0</v>
      </c>
      <c r="AB78" s="71">
        <v>78</v>
      </c>
      <c r="AC78" s="71"/>
      <c r="AD78" s="72"/>
      <c r="AE78" s="78" t="s">
        <v>1240</v>
      </c>
      <c r="AF78" s="78">
        <v>43</v>
      </c>
      <c r="AG78" s="78">
        <v>56</v>
      </c>
      <c r="AH78" s="78">
        <v>42</v>
      </c>
      <c r="AI78" s="78">
        <v>67</v>
      </c>
      <c r="AJ78" s="78"/>
      <c r="AK78" s="78" t="s">
        <v>1375</v>
      </c>
      <c r="AL78" s="78"/>
      <c r="AM78" s="78"/>
      <c r="AN78" s="78"/>
      <c r="AO78" s="80">
        <v>43619.73332175926</v>
      </c>
      <c r="AP78" s="82" t="s">
        <v>1658</v>
      </c>
      <c r="AQ78" s="78" t="b">
        <v>1</v>
      </c>
      <c r="AR78" s="78" t="b">
        <v>0</v>
      </c>
      <c r="AS78" s="78" t="b">
        <v>0</v>
      </c>
      <c r="AT78" s="78" t="s">
        <v>1119</v>
      </c>
      <c r="AU78" s="78">
        <v>0</v>
      </c>
      <c r="AV78" s="78"/>
      <c r="AW78" s="78" t="b">
        <v>0</v>
      </c>
      <c r="AX78" s="78" t="s">
        <v>1748</v>
      </c>
      <c r="AY78" s="82" t="s">
        <v>1824</v>
      </c>
      <c r="AZ78" s="78" t="s">
        <v>66</v>
      </c>
      <c r="BA78" s="78" t="str">
        <f>REPLACE(INDEX(GroupVertices[Group],MATCH(Vertices[[#This Row],[Vertex]],GroupVertices[Vertex],0)),1,1,"")</f>
        <v>1</v>
      </c>
      <c r="BB78" s="48"/>
      <c r="BC78" s="48"/>
      <c r="BD78" s="48"/>
      <c r="BE78" s="48"/>
      <c r="BF78" s="48" t="s">
        <v>514</v>
      </c>
      <c r="BG78" s="48" t="s">
        <v>514</v>
      </c>
      <c r="BH78" s="121" t="s">
        <v>2423</v>
      </c>
      <c r="BI78" s="121" t="s">
        <v>2423</v>
      </c>
      <c r="BJ78" s="121" t="s">
        <v>2497</v>
      </c>
      <c r="BK78" s="121" t="s">
        <v>2497</v>
      </c>
      <c r="BL78" s="121">
        <v>0</v>
      </c>
      <c r="BM78" s="124">
        <v>0</v>
      </c>
      <c r="BN78" s="121">
        <v>1</v>
      </c>
      <c r="BO78" s="124">
        <v>4.545454545454546</v>
      </c>
      <c r="BP78" s="121">
        <v>0</v>
      </c>
      <c r="BQ78" s="124">
        <v>0</v>
      </c>
      <c r="BR78" s="121">
        <v>21</v>
      </c>
      <c r="BS78" s="124">
        <v>95.45454545454545</v>
      </c>
      <c r="BT78" s="121">
        <v>22</v>
      </c>
      <c r="BU78" s="2"/>
      <c r="BV78" s="3"/>
      <c r="BW78" s="3"/>
      <c r="BX78" s="3"/>
      <c r="BY78" s="3"/>
    </row>
    <row r="79" spans="1:77" ht="41.45" customHeight="1">
      <c r="A79" s="64" t="s">
        <v>275</v>
      </c>
      <c r="C79" s="65"/>
      <c r="D79" s="65" t="s">
        <v>64</v>
      </c>
      <c r="E79" s="66">
        <v>162.08118524468307</v>
      </c>
      <c r="F79" s="68">
        <v>99.9999547863598</v>
      </c>
      <c r="G79" s="100" t="s">
        <v>593</v>
      </c>
      <c r="H79" s="65"/>
      <c r="I79" s="69" t="s">
        <v>275</v>
      </c>
      <c r="J79" s="70"/>
      <c r="K79" s="70"/>
      <c r="L79" s="69" t="s">
        <v>1963</v>
      </c>
      <c r="M79" s="73">
        <v>1.0150681991587962</v>
      </c>
      <c r="N79" s="74">
        <v>2866.77783203125</v>
      </c>
      <c r="O79" s="74">
        <v>1190.630859375</v>
      </c>
      <c r="P79" s="75"/>
      <c r="Q79" s="76"/>
      <c r="R79" s="76"/>
      <c r="S79" s="86"/>
      <c r="T79" s="48">
        <v>0</v>
      </c>
      <c r="U79" s="48">
        <v>2</v>
      </c>
      <c r="V79" s="49">
        <v>0</v>
      </c>
      <c r="W79" s="49">
        <v>0.003322</v>
      </c>
      <c r="X79" s="49">
        <v>0.009746</v>
      </c>
      <c r="Y79" s="49">
        <v>0.549973</v>
      </c>
      <c r="Z79" s="49">
        <v>0.5</v>
      </c>
      <c r="AA79" s="49">
        <v>0</v>
      </c>
      <c r="AB79" s="71">
        <v>79</v>
      </c>
      <c r="AC79" s="71"/>
      <c r="AD79" s="72"/>
      <c r="AE79" s="78" t="s">
        <v>1241</v>
      </c>
      <c r="AF79" s="78">
        <v>101</v>
      </c>
      <c r="AG79" s="78">
        <v>55</v>
      </c>
      <c r="AH79" s="78">
        <v>233</v>
      </c>
      <c r="AI79" s="78">
        <v>819</v>
      </c>
      <c r="AJ79" s="78"/>
      <c r="AK79" s="78" t="s">
        <v>1376</v>
      </c>
      <c r="AL79" s="78" t="s">
        <v>1467</v>
      </c>
      <c r="AM79" s="78"/>
      <c r="AN79" s="78"/>
      <c r="AO79" s="80">
        <v>43519.60265046296</v>
      </c>
      <c r="AP79" s="82" t="s">
        <v>1659</v>
      </c>
      <c r="AQ79" s="78" t="b">
        <v>1</v>
      </c>
      <c r="AR79" s="78" t="b">
        <v>0</v>
      </c>
      <c r="AS79" s="78" t="b">
        <v>0</v>
      </c>
      <c r="AT79" s="78" t="s">
        <v>1119</v>
      </c>
      <c r="AU79" s="78">
        <v>0</v>
      </c>
      <c r="AV79" s="78"/>
      <c r="AW79" s="78" t="b">
        <v>0</v>
      </c>
      <c r="AX79" s="78" t="s">
        <v>1748</v>
      </c>
      <c r="AY79" s="82" t="s">
        <v>1825</v>
      </c>
      <c r="AZ79" s="78" t="s">
        <v>66</v>
      </c>
      <c r="BA79" s="78" t="str">
        <f>REPLACE(INDEX(GroupVertices[Group],MATCH(Vertices[[#This Row],[Vertex]],GroupVertices[Vertex],0)),1,1,"")</f>
        <v>1</v>
      </c>
      <c r="BB79" s="48"/>
      <c r="BC79" s="48"/>
      <c r="BD79" s="48"/>
      <c r="BE79" s="48"/>
      <c r="BF79" s="48" t="s">
        <v>514</v>
      </c>
      <c r="BG79" s="48" t="s">
        <v>514</v>
      </c>
      <c r="BH79" s="121" t="s">
        <v>2423</v>
      </c>
      <c r="BI79" s="121" t="s">
        <v>2423</v>
      </c>
      <c r="BJ79" s="121" t="s">
        <v>2497</v>
      </c>
      <c r="BK79" s="121" t="s">
        <v>2497</v>
      </c>
      <c r="BL79" s="121">
        <v>0</v>
      </c>
      <c r="BM79" s="124">
        <v>0</v>
      </c>
      <c r="BN79" s="121">
        <v>1</v>
      </c>
      <c r="BO79" s="124">
        <v>4.545454545454546</v>
      </c>
      <c r="BP79" s="121">
        <v>0</v>
      </c>
      <c r="BQ79" s="124">
        <v>0</v>
      </c>
      <c r="BR79" s="121">
        <v>21</v>
      </c>
      <c r="BS79" s="124">
        <v>95.45454545454545</v>
      </c>
      <c r="BT79" s="121">
        <v>22</v>
      </c>
      <c r="BU79" s="2"/>
      <c r="BV79" s="3"/>
      <c r="BW79" s="3"/>
      <c r="BX79" s="3"/>
      <c r="BY79" s="3"/>
    </row>
    <row r="80" spans="1:77" ht="41.45" customHeight="1">
      <c r="A80" s="64" t="s">
        <v>276</v>
      </c>
      <c r="C80" s="65"/>
      <c r="D80" s="65" t="s">
        <v>64</v>
      </c>
      <c r="E80" s="66">
        <v>162.0738047678937</v>
      </c>
      <c r="F80" s="68">
        <v>99.99995889669073</v>
      </c>
      <c r="G80" s="100" t="s">
        <v>594</v>
      </c>
      <c r="H80" s="65"/>
      <c r="I80" s="69" t="s">
        <v>276</v>
      </c>
      <c r="J80" s="70"/>
      <c r="K80" s="70"/>
      <c r="L80" s="69" t="s">
        <v>1964</v>
      </c>
      <c r="M80" s="73">
        <v>1.0136983628716327</v>
      </c>
      <c r="N80" s="74">
        <v>572.4852294921875</v>
      </c>
      <c r="O80" s="74">
        <v>7709.53466796875</v>
      </c>
      <c r="P80" s="75"/>
      <c r="Q80" s="76"/>
      <c r="R80" s="76"/>
      <c r="S80" s="86"/>
      <c r="T80" s="48">
        <v>0</v>
      </c>
      <c r="U80" s="48">
        <v>2</v>
      </c>
      <c r="V80" s="49">
        <v>0</v>
      </c>
      <c r="W80" s="49">
        <v>0.003322</v>
      </c>
      <c r="X80" s="49">
        <v>0.009746</v>
      </c>
      <c r="Y80" s="49">
        <v>0.549973</v>
      </c>
      <c r="Z80" s="49">
        <v>0.5</v>
      </c>
      <c r="AA80" s="49">
        <v>0</v>
      </c>
      <c r="AB80" s="71">
        <v>80</v>
      </c>
      <c r="AC80" s="71"/>
      <c r="AD80" s="72"/>
      <c r="AE80" s="78" t="s">
        <v>1242</v>
      </c>
      <c r="AF80" s="78">
        <v>15</v>
      </c>
      <c r="AG80" s="78">
        <v>50</v>
      </c>
      <c r="AH80" s="78">
        <v>100</v>
      </c>
      <c r="AI80" s="78">
        <v>14</v>
      </c>
      <c r="AJ80" s="78"/>
      <c r="AK80" s="78" t="s">
        <v>1377</v>
      </c>
      <c r="AL80" s="78" t="s">
        <v>1467</v>
      </c>
      <c r="AM80" s="82" t="s">
        <v>1554</v>
      </c>
      <c r="AN80" s="78"/>
      <c r="AO80" s="80">
        <v>43588.36004629629</v>
      </c>
      <c r="AP80" s="82" t="s">
        <v>1660</v>
      </c>
      <c r="AQ80" s="78" t="b">
        <v>1</v>
      </c>
      <c r="AR80" s="78" t="b">
        <v>0</v>
      </c>
      <c r="AS80" s="78" t="b">
        <v>1</v>
      </c>
      <c r="AT80" s="78" t="s">
        <v>1119</v>
      </c>
      <c r="AU80" s="78">
        <v>0</v>
      </c>
      <c r="AV80" s="78"/>
      <c r="AW80" s="78" t="b">
        <v>0</v>
      </c>
      <c r="AX80" s="78" t="s">
        <v>1748</v>
      </c>
      <c r="AY80" s="82" t="s">
        <v>1826</v>
      </c>
      <c r="AZ80" s="78" t="s">
        <v>66</v>
      </c>
      <c r="BA80" s="78" t="str">
        <f>REPLACE(INDEX(GroupVertices[Group],MATCH(Vertices[[#This Row],[Vertex]],GroupVertices[Vertex],0)),1,1,"")</f>
        <v>1</v>
      </c>
      <c r="BB80" s="48"/>
      <c r="BC80" s="48"/>
      <c r="BD80" s="48"/>
      <c r="BE80" s="48"/>
      <c r="BF80" s="48" t="s">
        <v>514</v>
      </c>
      <c r="BG80" s="48" t="s">
        <v>514</v>
      </c>
      <c r="BH80" s="121" t="s">
        <v>2423</v>
      </c>
      <c r="BI80" s="121" t="s">
        <v>2423</v>
      </c>
      <c r="BJ80" s="121" t="s">
        <v>2497</v>
      </c>
      <c r="BK80" s="121" t="s">
        <v>2497</v>
      </c>
      <c r="BL80" s="121">
        <v>0</v>
      </c>
      <c r="BM80" s="124">
        <v>0</v>
      </c>
      <c r="BN80" s="121">
        <v>1</v>
      </c>
      <c r="BO80" s="124">
        <v>4.545454545454546</v>
      </c>
      <c r="BP80" s="121">
        <v>0</v>
      </c>
      <c r="BQ80" s="124">
        <v>0</v>
      </c>
      <c r="BR80" s="121">
        <v>21</v>
      </c>
      <c r="BS80" s="124">
        <v>95.45454545454545</v>
      </c>
      <c r="BT80" s="121">
        <v>22</v>
      </c>
      <c r="BU80" s="2"/>
      <c r="BV80" s="3"/>
      <c r="BW80" s="3"/>
      <c r="BX80" s="3"/>
      <c r="BY80" s="3"/>
    </row>
    <row r="81" spans="1:77" ht="41.45" customHeight="1">
      <c r="A81" s="64" t="s">
        <v>277</v>
      </c>
      <c r="C81" s="65"/>
      <c r="D81" s="65" t="s">
        <v>64</v>
      </c>
      <c r="E81" s="66">
        <v>164.81048556139183</v>
      </c>
      <c r="F81" s="68">
        <v>99.99843478598274</v>
      </c>
      <c r="G81" s="100" t="s">
        <v>595</v>
      </c>
      <c r="H81" s="65"/>
      <c r="I81" s="69" t="s">
        <v>277</v>
      </c>
      <c r="J81" s="70"/>
      <c r="K81" s="70"/>
      <c r="L81" s="69" t="s">
        <v>1965</v>
      </c>
      <c r="M81" s="73">
        <v>1.5216336581517782</v>
      </c>
      <c r="N81" s="74">
        <v>1533.0445556640625</v>
      </c>
      <c r="O81" s="74">
        <v>488.2503662109375</v>
      </c>
      <c r="P81" s="75"/>
      <c r="Q81" s="76"/>
      <c r="R81" s="76"/>
      <c r="S81" s="86"/>
      <c r="T81" s="48">
        <v>1</v>
      </c>
      <c r="U81" s="48">
        <v>3</v>
      </c>
      <c r="V81" s="49">
        <v>0</v>
      </c>
      <c r="W81" s="49">
        <v>0.003322</v>
      </c>
      <c r="X81" s="49">
        <v>0.010645</v>
      </c>
      <c r="Y81" s="49">
        <v>0.767404</v>
      </c>
      <c r="Z81" s="49">
        <v>0.5</v>
      </c>
      <c r="AA81" s="49">
        <v>0</v>
      </c>
      <c r="AB81" s="71">
        <v>81</v>
      </c>
      <c r="AC81" s="71"/>
      <c r="AD81" s="72"/>
      <c r="AE81" s="78" t="s">
        <v>1243</v>
      </c>
      <c r="AF81" s="78">
        <v>45</v>
      </c>
      <c r="AG81" s="78">
        <v>1904</v>
      </c>
      <c r="AH81" s="78">
        <v>781</v>
      </c>
      <c r="AI81" s="78">
        <v>2137</v>
      </c>
      <c r="AJ81" s="78"/>
      <c r="AK81" s="78" t="s">
        <v>1378</v>
      </c>
      <c r="AL81" s="78" t="s">
        <v>1479</v>
      </c>
      <c r="AM81" s="82" t="s">
        <v>1555</v>
      </c>
      <c r="AN81" s="78"/>
      <c r="AO81" s="80">
        <v>42692.12466435185</v>
      </c>
      <c r="AP81" s="82" t="s">
        <v>1661</v>
      </c>
      <c r="AQ81" s="78" t="b">
        <v>0</v>
      </c>
      <c r="AR81" s="78" t="b">
        <v>0</v>
      </c>
      <c r="AS81" s="78" t="b">
        <v>0</v>
      </c>
      <c r="AT81" s="78" t="s">
        <v>1119</v>
      </c>
      <c r="AU81" s="78">
        <v>6</v>
      </c>
      <c r="AV81" s="82" t="s">
        <v>1716</v>
      </c>
      <c r="AW81" s="78" t="b">
        <v>0</v>
      </c>
      <c r="AX81" s="78" t="s">
        <v>1748</v>
      </c>
      <c r="AY81" s="82" t="s">
        <v>1827</v>
      </c>
      <c r="AZ81" s="78" t="s">
        <v>66</v>
      </c>
      <c r="BA81" s="78" t="str">
        <f>REPLACE(INDEX(GroupVertices[Group],MATCH(Vertices[[#This Row],[Vertex]],GroupVertices[Vertex],0)),1,1,"")</f>
        <v>1</v>
      </c>
      <c r="BB81" s="48"/>
      <c r="BC81" s="48"/>
      <c r="BD81" s="48"/>
      <c r="BE81" s="48"/>
      <c r="BF81" s="48" t="s">
        <v>2165</v>
      </c>
      <c r="BG81" s="48" t="s">
        <v>2165</v>
      </c>
      <c r="BH81" s="121" t="s">
        <v>2426</v>
      </c>
      <c r="BI81" s="121" t="s">
        <v>2426</v>
      </c>
      <c r="BJ81" s="121" t="s">
        <v>2499</v>
      </c>
      <c r="BK81" s="121" t="s">
        <v>2499</v>
      </c>
      <c r="BL81" s="121">
        <v>1</v>
      </c>
      <c r="BM81" s="124">
        <v>1.9230769230769231</v>
      </c>
      <c r="BN81" s="121">
        <v>1</v>
      </c>
      <c r="BO81" s="124">
        <v>1.9230769230769231</v>
      </c>
      <c r="BP81" s="121">
        <v>0</v>
      </c>
      <c r="BQ81" s="124">
        <v>0</v>
      </c>
      <c r="BR81" s="121">
        <v>50</v>
      </c>
      <c r="BS81" s="124">
        <v>96.15384615384616</v>
      </c>
      <c r="BT81" s="121">
        <v>52</v>
      </c>
      <c r="BU81" s="2"/>
      <c r="BV81" s="3"/>
      <c r="BW81" s="3"/>
      <c r="BX81" s="3"/>
      <c r="BY81" s="3"/>
    </row>
    <row r="82" spans="1:77" ht="41.45" customHeight="1">
      <c r="A82" s="64" t="s">
        <v>278</v>
      </c>
      <c r="C82" s="65"/>
      <c r="D82" s="65" t="s">
        <v>64</v>
      </c>
      <c r="E82" s="66">
        <v>162.24060354333344</v>
      </c>
      <c r="F82" s="68">
        <v>99.99986600321176</v>
      </c>
      <c r="G82" s="100" t="s">
        <v>596</v>
      </c>
      <c r="H82" s="65"/>
      <c r="I82" s="69" t="s">
        <v>278</v>
      </c>
      <c r="J82" s="70"/>
      <c r="K82" s="70"/>
      <c r="L82" s="69" t="s">
        <v>1966</v>
      </c>
      <c r="M82" s="73">
        <v>1.044656662961523</v>
      </c>
      <c r="N82" s="74">
        <v>1382.231689453125</v>
      </c>
      <c r="O82" s="74">
        <v>6393.27685546875</v>
      </c>
      <c r="P82" s="75"/>
      <c r="Q82" s="76"/>
      <c r="R82" s="76"/>
      <c r="S82" s="86"/>
      <c r="T82" s="48">
        <v>0</v>
      </c>
      <c r="U82" s="48">
        <v>2</v>
      </c>
      <c r="V82" s="49">
        <v>0</v>
      </c>
      <c r="W82" s="49">
        <v>0.003322</v>
      </c>
      <c r="X82" s="49">
        <v>0.009746</v>
      </c>
      <c r="Y82" s="49">
        <v>0.549973</v>
      </c>
      <c r="Z82" s="49">
        <v>0.5</v>
      </c>
      <c r="AA82" s="49">
        <v>0</v>
      </c>
      <c r="AB82" s="71">
        <v>82</v>
      </c>
      <c r="AC82" s="71"/>
      <c r="AD82" s="72"/>
      <c r="AE82" s="78" t="s">
        <v>1244</v>
      </c>
      <c r="AF82" s="78">
        <v>30</v>
      </c>
      <c r="AG82" s="78">
        <v>163</v>
      </c>
      <c r="AH82" s="78">
        <v>483</v>
      </c>
      <c r="AI82" s="78">
        <v>2139</v>
      </c>
      <c r="AJ82" s="78"/>
      <c r="AK82" s="78"/>
      <c r="AL82" s="78"/>
      <c r="AM82" s="78"/>
      <c r="AN82" s="78"/>
      <c r="AO82" s="80">
        <v>42390.788194444445</v>
      </c>
      <c r="AP82" s="82" t="s">
        <v>1662</v>
      </c>
      <c r="AQ82" s="78" t="b">
        <v>0</v>
      </c>
      <c r="AR82" s="78" t="b">
        <v>0</v>
      </c>
      <c r="AS82" s="78" t="b">
        <v>0</v>
      </c>
      <c r="AT82" s="78" t="s">
        <v>1119</v>
      </c>
      <c r="AU82" s="78">
        <v>0</v>
      </c>
      <c r="AV82" s="82" t="s">
        <v>1719</v>
      </c>
      <c r="AW82" s="78" t="b">
        <v>0</v>
      </c>
      <c r="AX82" s="78" t="s">
        <v>1748</v>
      </c>
      <c r="AY82" s="82" t="s">
        <v>1828</v>
      </c>
      <c r="AZ82" s="78" t="s">
        <v>66</v>
      </c>
      <c r="BA82" s="78" t="str">
        <f>REPLACE(INDEX(GroupVertices[Group],MATCH(Vertices[[#This Row],[Vertex]],GroupVertices[Vertex],0)),1,1,"")</f>
        <v>1</v>
      </c>
      <c r="BB82" s="48"/>
      <c r="BC82" s="48"/>
      <c r="BD82" s="48"/>
      <c r="BE82" s="48"/>
      <c r="BF82" s="48" t="s">
        <v>514</v>
      </c>
      <c r="BG82" s="48" t="s">
        <v>514</v>
      </c>
      <c r="BH82" s="121" t="s">
        <v>2423</v>
      </c>
      <c r="BI82" s="121" t="s">
        <v>2423</v>
      </c>
      <c r="BJ82" s="121" t="s">
        <v>2497</v>
      </c>
      <c r="BK82" s="121" t="s">
        <v>2497</v>
      </c>
      <c r="BL82" s="121">
        <v>0</v>
      </c>
      <c r="BM82" s="124">
        <v>0</v>
      </c>
      <c r="BN82" s="121">
        <v>1</v>
      </c>
      <c r="BO82" s="124">
        <v>4.545454545454546</v>
      </c>
      <c r="BP82" s="121">
        <v>0</v>
      </c>
      <c r="BQ82" s="124">
        <v>0</v>
      </c>
      <c r="BR82" s="121">
        <v>21</v>
      </c>
      <c r="BS82" s="124">
        <v>95.45454545454545</v>
      </c>
      <c r="BT82" s="121">
        <v>22</v>
      </c>
      <c r="BU82" s="2"/>
      <c r="BV82" s="3"/>
      <c r="BW82" s="3"/>
      <c r="BX82" s="3"/>
      <c r="BY82" s="3"/>
    </row>
    <row r="83" spans="1:77" ht="41.45" customHeight="1">
      <c r="A83" s="64" t="s">
        <v>279</v>
      </c>
      <c r="C83" s="65"/>
      <c r="D83" s="65" t="s">
        <v>64</v>
      </c>
      <c r="E83" s="66">
        <v>162.03247409787323</v>
      </c>
      <c r="F83" s="68">
        <v>99.99998191454392</v>
      </c>
      <c r="G83" s="100" t="s">
        <v>597</v>
      </c>
      <c r="H83" s="65"/>
      <c r="I83" s="69" t="s">
        <v>279</v>
      </c>
      <c r="J83" s="70"/>
      <c r="K83" s="70"/>
      <c r="L83" s="69" t="s">
        <v>1967</v>
      </c>
      <c r="M83" s="73">
        <v>1.0060272796635183</v>
      </c>
      <c r="N83" s="74">
        <v>3407.76806640625</v>
      </c>
      <c r="O83" s="74">
        <v>2604.75439453125</v>
      </c>
      <c r="P83" s="75"/>
      <c r="Q83" s="76"/>
      <c r="R83" s="76"/>
      <c r="S83" s="86"/>
      <c r="T83" s="48">
        <v>0</v>
      </c>
      <c r="U83" s="48">
        <v>2</v>
      </c>
      <c r="V83" s="49">
        <v>0</v>
      </c>
      <c r="W83" s="49">
        <v>0.003322</v>
      </c>
      <c r="X83" s="49">
        <v>0.009746</v>
      </c>
      <c r="Y83" s="49">
        <v>0.549973</v>
      </c>
      <c r="Z83" s="49">
        <v>0.5</v>
      </c>
      <c r="AA83" s="49">
        <v>0</v>
      </c>
      <c r="AB83" s="71">
        <v>83</v>
      </c>
      <c r="AC83" s="71"/>
      <c r="AD83" s="72"/>
      <c r="AE83" s="78" t="s">
        <v>1245</v>
      </c>
      <c r="AF83" s="78">
        <v>73</v>
      </c>
      <c r="AG83" s="78">
        <v>22</v>
      </c>
      <c r="AH83" s="78">
        <v>28</v>
      </c>
      <c r="AI83" s="78">
        <v>20</v>
      </c>
      <c r="AJ83" s="78"/>
      <c r="AK83" s="78" t="s">
        <v>1379</v>
      </c>
      <c r="AL83" s="78"/>
      <c r="AM83" s="78"/>
      <c r="AN83" s="78"/>
      <c r="AO83" s="80">
        <v>43616.07871527778</v>
      </c>
      <c r="AP83" s="78"/>
      <c r="AQ83" s="78" t="b">
        <v>1</v>
      </c>
      <c r="AR83" s="78" t="b">
        <v>0</v>
      </c>
      <c r="AS83" s="78" t="b">
        <v>0</v>
      </c>
      <c r="AT83" s="78" t="s">
        <v>1119</v>
      </c>
      <c r="AU83" s="78">
        <v>0</v>
      </c>
      <c r="AV83" s="78"/>
      <c r="AW83" s="78" t="b">
        <v>0</v>
      </c>
      <c r="AX83" s="78" t="s">
        <v>1748</v>
      </c>
      <c r="AY83" s="82" t="s">
        <v>1829</v>
      </c>
      <c r="AZ83" s="78" t="s">
        <v>66</v>
      </c>
      <c r="BA83" s="78" t="str">
        <f>REPLACE(INDEX(GroupVertices[Group],MATCH(Vertices[[#This Row],[Vertex]],GroupVertices[Vertex],0)),1,1,"")</f>
        <v>1</v>
      </c>
      <c r="BB83" s="48"/>
      <c r="BC83" s="48"/>
      <c r="BD83" s="48"/>
      <c r="BE83" s="48"/>
      <c r="BF83" s="48" t="s">
        <v>514</v>
      </c>
      <c r="BG83" s="48" t="s">
        <v>514</v>
      </c>
      <c r="BH83" s="121" t="s">
        <v>2423</v>
      </c>
      <c r="BI83" s="121" t="s">
        <v>2423</v>
      </c>
      <c r="BJ83" s="121" t="s">
        <v>2497</v>
      </c>
      <c r="BK83" s="121" t="s">
        <v>2497</v>
      </c>
      <c r="BL83" s="121">
        <v>0</v>
      </c>
      <c r="BM83" s="124">
        <v>0</v>
      </c>
      <c r="BN83" s="121">
        <v>1</v>
      </c>
      <c r="BO83" s="124">
        <v>4.545454545454546</v>
      </c>
      <c r="BP83" s="121">
        <v>0</v>
      </c>
      <c r="BQ83" s="124">
        <v>0</v>
      </c>
      <c r="BR83" s="121">
        <v>21</v>
      </c>
      <c r="BS83" s="124">
        <v>95.45454545454545</v>
      </c>
      <c r="BT83" s="121">
        <v>22</v>
      </c>
      <c r="BU83" s="2"/>
      <c r="BV83" s="3"/>
      <c r="BW83" s="3"/>
      <c r="BX83" s="3"/>
      <c r="BY83" s="3"/>
    </row>
    <row r="84" spans="1:77" ht="41.45" customHeight="1">
      <c r="A84" s="64" t="s">
        <v>280</v>
      </c>
      <c r="C84" s="65"/>
      <c r="D84" s="65" t="s">
        <v>64</v>
      </c>
      <c r="E84" s="66">
        <v>162.05461552824133</v>
      </c>
      <c r="F84" s="68">
        <v>99.99996958355113</v>
      </c>
      <c r="G84" s="100" t="s">
        <v>598</v>
      </c>
      <c r="H84" s="65"/>
      <c r="I84" s="69" t="s">
        <v>280</v>
      </c>
      <c r="J84" s="70"/>
      <c r="K84" s="70"/>
      <c r="L84" s="69" t="s">
        <v>1968</v>
      </c>
      <c r="M84" s="73">
        <v>1.0101367885250083</v>
      </c>
      <c r="N84" s="74">
        <v>2704.496337890625</v>
      </c>
      <c r="O84" s="74">
        <v>7330.21533203125</v>
      </c>
      <c r="P84" s="75"/>
      <c r="Q84" s="76"/>
      <c r="R84" s="76"/>
      <c r="S84" s="86"/>
      <c r="T84" s="48">
        <v>0</v>
      </c>
      <c r="U84" s="48">
        <v>2</v>
      </c>
      <c r="V84" s="49">
        <v>0</v>
      </c>
      <c r="W84" s="49">
        <v>0.003322</v>
      </c>
      <c r="X84" s="49">
        <v>0.009746</v>
      </c>
      <c r="Y84" s="49">
        <v>0.549973</v>
      </c>
      <c r="Z84" s="49">
        <v>0.5</v>
      </c>
      <c r="AA84" s="49">
        <v>0</v>
      </c>
      <c r="AB84" s="71">
        <v>84</v>
      </c>
      <c r="AC84" s="71"/>
      <c r="AD84" s="72"/>
      <c r="AE84" s="78" t="s">
        <v>1246</v>
      </c>
      <c r="AF84" s="78">
        <v>601</v>
      </c>
      <c r="AG84" s="78">
        <v>37</v>
      </c>
      <c r="AH84" s="78">
        <v>38</v>
      </c>
      <c r="AI84" s="78">
        <v>30</v>
      </c>
      <c r="AJ84" s="78"/>
      <c r="AK84" s="78" t="s">
        <v>1380</v>
      </c>
      <c r="AL84" s="78"/>
      <c r="AM84" s="78"/>
      <c r="AN84" s="78"/>
      <c r="AO84" s="80">
        <v>41563.78931712963</v>
      </c>
      <c r="AP84" s="78"/>
      <c r="AQ84" s="78" t="b">
        <v>1</v>
      </c>
      <c r="AR84" s="78" t="b">
        <v>1</v>
      </c>
      <c r="AS84" s="78" t="b">
        <v>0</v>
      </c>
      <c r="AT84" s="78" t="s">
        <v>1714</v>
      </c>
      <c r="AU84" s="78">
        <v>0</v>
      </c>
      <c r="AV84" s="82" t="s">
        <v>1716</v>
      </c>
      <c r="AW84" s="78" t="b">
        <v>0</v>
      </c>
      <c r="AX84" s="78" t="s">
        <v>1748</v>
      </c>
      <c r="AY84" s="82" t="s">
        <v>1830</v>
      </c>
      <c r="AZ84" s="78" t="s">
        <v>66</v>
      </c>
      <c r="BA84" s="78" t="str">
        <f>REPLACE(INDEX(GroupVertices[Group],MATCH(Vertices[[#This Row],[Vertex]],GroupVertices[Vertex],0)),1,1,"")</f>
        <v>1</v>
      </c>
      <c r="BB84" s="48"/>
      <c r="BC84" s="48"/>
      <c r="BD84" s="48"/>
      <c r="BE84" s="48"/>
      <c r="BF84" s="48" t="s">
        <v>514</v>
      </c>
      <c r="BG84" s="48" t="s">
        <v>514</v>
      </c>
      <c r="BH84" s="121" t="s">
        <v>2423</v>
      </c>
      <c r="BI84" s="121" t="s">
        <v>2423</v>
      </c>
      <c r="BJ84" s="121" t="s">
        <v>2497</v>
      </c>
      <c r="BK84" s="121" t="s">
        <v>2497</v>
      </c>
      <c r="BL84" s="121">
        <v>0</v>
      </c>
      <c r="BM84" s="124">
        <v>0</v>
      </c>
      <c r="BN84" s="121">
        <v>1</v>
      </c>
      <c r="BO84" s="124">
        <v>4.545454545454546</v>
      </c>
      <c r="BP84" s="121">
        <v>0</v>
      </c>
      <c r="BQ84" s="124">
        <v>0</v>
      </c>
      <c r="BR84" s="121">
        <v>21</v>
      </c>
      <c r="BS84" s="124">
        <v>95.45454545454545</v>
      </c>
      <c r="BT84" s="121">
        <v>22</v>
      </c>
      <c r="BU84" s="2"/>
      <c r="BV84" s="3"/>
      <c r="BW84" s="3"/>
      <c r="BX84" s="3"/>
      <c r="BY84" s="3"/>
    </row>
    <row r="85" spans="1:77" ht="41.45" customHeight="1">
      <c r="A85" s="64" t="s">
        <v>281</v>
      </c>
      <c r="C85" s="65"/>
      <c r="D85" s="65" t="s">
        <v>64</v>
      </c>
      <c r="E85" s="66">
        <v>162.7055735810637</v>
      </c>
      <c r="F85" s="68">
        <v>99.99960705236332</v>
      </c>
      <c r="G85" s="100" t="s">
        <v>599</v>
      </c>
      <c r="H85" s="65"/>
      <c r="I85" s="69" t="s">
        <v>281</v>
      </c>
      <c r="J85" s="70"/>
      <c r="K85" s="70"/>
      <c r="L85" s="69" t="s">
        <v>1969</v>
      </c>
      <c r="M85" s="73">
        <v>1.1309563490528098</v>
      </c>
      <c r="N85" s="74">
        <v>215.83193969726562</v>
      </c>
      <c r="O85" s="74">
        <v>4758.11474609375</v>
      </c>
      <c r="P85" s="75"/>
      <c r="Q85" s="76"/>
      <c r="R85" s="76"/>
      <c r="S85" s="86"/>
      <c r="T85" s="48">
        <v>0</v>
      </c>
      <c r="U85" s="48">
        <v>2</v>
      </c>
      <c r="V85" s="49">
        <v>0</v>
      </c>
      <c r="W85" s="49">
        <v>0.003322</v>
      </c>
      <c r="X85" s="49">
        <v>0.009746</v>
      </c>
      <c r="Y85" s="49">
        <v>0.549973</v>
      </c>
      <c r="Z85" s="49">
        <v>0.5</v>
      </c>
      <c r="AA85" s="49">
        <v>0</v>
      </c>
      <c r="AB85" s="71">
        <v>85</v>
      </c>
      <c r="AC85" s="71"/>
      <c r="AD85" s="72"/>
      <c r="AE85" s="78" t="s">
        <v>1247</v>
      </c>
      <c r="AF85" s="78">
        <v>15</v>
      </c>
      <c r="AG85" s="78">
        <v>478</v>
      </c>
      <c r="AH85" s="78">
        <v>144</v>
      </c>
      <c r="AI85" s="78">
        <v>26</v>
      </c>
      <c r="AJ85" s="78"/>
      <c r="AK85" s="78" t="s">
        <v>1381</v>
      </c>
      <c r="AL85" s="78"/>
      <c r="AM85" s="82" t="s">
        <v>1556</v>
      </c>
      <c r="AN85" s="78"/>
      <c r="AO85" s="80">
        <v>42883.10980324074</v>
      </c>
      <c r="AP85" s="82" t="s">
        <v>1663</v>
      </c>
      <c r="AQ85" s="78" t="b">
        <v>1</v>
      </c>
      <c r="AR85" s="78" t="b">
        <v>0</v>
      </c>
      <c r="AS85" s="78" t="b">
        <v>0</v>
      </c>
      <c r="AT85" s="78" t="s">
        <v>1119</v>
      </c>
      <c r="AU85" s="78">
        <v>1</v>
      </c>
      <c r="AV85" s="78"/>
      <c r="AW85" s="78" t="b">
        <v>0</v>
      </c>
      <c r="AX85" s="78" t="s">
        <v>1748</v>
      </c>
      <c r="AY85" s="82" t="s">
        <v>1831</v>
      </c>
      <c r="AZ85" s="78" t="s">
        <v>66</v>
      </c>
      <c r="BA85" s="78" t="str">
        <f>REPLACE(INDEX(GroupVertices[Group],MATCH(Vertices[[#This Row],[Vertex]],GroupVertices[Vertex],0)),1,1,"")</f>
        <v>1</v>
      </c>
      <c r="BB85" s="48"/>
      <c r="BC85" s="48"/>
      <c r="BD85" s="48"/>
      <c r="BE85" s="48"/>
      <c r="BF85" s="48" t="s">
        <v>514</v>
      </c>
      <c r="BG85" s="48" t="s">
        <v>514</v>
      </c>
      <c r="BH85" s="121" t="s">
        <v>2423</v>
      </c>
      <c r="BI85" s="121" t="s">
        <v>2423</v>
      </c>
      <c r="BJ85" s="121" t="s">
        <v>2497</v>
      </c>
      <c r="BK85" s="121" t="s">
        <v>2497</v>
      </c>
      <c r="BL85" s="121">
        <v>0</v>
      </c>
      <c r="BM85" s="124">
        <v>0</v>
      </c>
      <c r="BN85" s="121">
        <v>1</v>
      </c>
      <c r="BO85" s="124">
        <v>4.545454545454546</v>
      </c>
      <c r="BP85" s="121">
        <v>0</v>
      </c>
      <c r="BQ85" s="124">
        <v>0</v>
      </c>
      <c r="BR85" s="121">
        <v>21</v>
      </c>
      <c r="BS85" s="124">
        <v>95.45454545454545</v>
      </c>
      <c r="BT85" s="121">
        <v>22</v>
      </c>
      <c r="BU85" s="2"/>
      <c r="BV85" s="3"/>
      <c r="BW85" s="3"/>
      <c r="BX85" s="3"/>
      <c r="BY85" s="3"/>
    </row>
    <row r="86" spans="1:77" ht="41.45" customHeight="1">
      <c r="A86" s="64" t="s">
        <v>282</v>
      </c>
      <c r="C86" s="65"/>
      <c r="D86" s="65" t="s">
        <v>64</v>
      </c>
      <c r="E86" s="66">
        <v>162.01328485822086</v>
      </c>
      <c r="F86" s="68">
        <v>99.99999260140433</v>
      </c>
      <c r="G86" s="100" t="s">
        <v>598</v>
      </c>
      <c r="H86" s="65"/>
      <c r="I86" s="69" t="s">
        <v>282</v>
      </c>
      <c r="J86" s="70"/>
      <c r="K86" s="70"/>
      <c r="L86" s="69" t="s">
        <v>1970</v>
      </c>
      <c r="M86" s="73">
        <v>1.002465705316894</v>
      </c>
      <c r="N86" s="74">
        <v>1431.9866943359375</v>
      </c>
      <c r="O86" s="74">
        <v>9363.9716796875</v>
      </c>
      <c r="P86" s="75"/>
      <c r="Q86" s="76"/>
      <c r="R86" s="76"/>
      <c r="S86" s="86"/>
      <c r="T86" s="48">
        <v>0</v>
      </c>
      <c r="U86" s="48">
        <v>2</v>
      </c>
      <c r="V86" s="49">
        <v>0</v>
      </c>
      <c r="W86" s="49">
        <v>0.003322</v>
      </c>
      <c r="X86" s="49">
        <v>0.009746</v>
      </c>
      <c r="Y86" s="49">
        <v>0.549973</v>
      </c>
      <c r="Z86" s="49">
        <v>0.5</v>
      </c>
      <c r="AA86" s="49">
        <v>0</v>
      </c>
      <c r="AB86" s="71">
        <v>86</v>
      </c>
      <c r="AC86" s="71"/>
      <c r="AD86" s="72"/>
      <c r="AE86" s="78" t="s">
        <v>1248</v>
      </c>
      <c r="AF86" s="78">
        <v>97</v>
      </c>
      <c r="AG86" s="78">
        <v>9</v>
      </c>
      <c r="AH86" s="78">
        <v>237</v>
      </c>
      <c r="AI86" s="78">
        <v>2704</v>
      </c>
      <c r="AJ86" s="78"/>
      <c r="AK86" s="78"/>
      <c r="AL86" s="78"/>
      <c r="AM86" s="78"/>
      <c r="AN86" s="78"/>
      <c r="AO86" s="80">
        <v>40176.898368055554</v>
      </c>
      <c r="AP86" s="78"/>
      <c r="AQ86" s="78" t="b">
        <v>1</v>
      </c>
      <c r="AR86" s="78" t="b">
        <v>1</v>
      </c>
      <c r="AS86" s="78" t="b">
        <v>0</v>
      </c>
      <c r="AT86" s="78" t="s">
        <v>1119</v>
      </c>
      <c r="AU86" s="78">
        <v>0</v>
      </c>
      <c r="AV86" s="82" t="s">
        <v>1716</v>
      </c>
      <c r="AW86" s="78" t="b">
        <v>0</v>
      </c>
      <c r="AX86" s="78" t="s">
        <v>1748</v>
      </c>
      <c r="AY86" s="82" t="s">
        <v>1832</v>
      </c>
      <c r="AZ86" s="78" t="s">
        <v>66</v>
      </c>
      <c r="BA86" s="78" t="str">
        <f>REPLACE(INDEX(GroupVertices[Group],MATCH(Vertices[[#This Row],[Vertex]],GroupVertices[Vertex],0)),1,1,"")</f>
        <v>1</v>
      </c>
      <c r="BB86" s="48"/>
      <c r="BC86" s="48"/>
      <c r="BD86" s="48"/>
      <c r="BE86" s="48"/>
      <c r="BF86" s="48" t="s">
        <v>514</v>
      </c>
      <c r="BG86" s="48" t="s">
        <v>514</v>
      </c>
      <c r="BH86" s="121" t="s">
        <v>2423</v>
      </c>
      <c r="BI86" s="121" t="s">
        <v>2423</v>
      </c>
      <c r="BJ86" s="121" t="s">
        <v>2497</v>
      </c>
      <c r="BK86" s="121" t="s">
        <v>2497</v>
      </c>
      <c r="BL86" s="121">
        <v>0</v>
      </c>
      <c r="BM86" s="124">
        <v>0</v>
      </c>
      <c r="BN86" s="121">
        <v>1</v>
      </c>
      <c r="BO86" s="124">
        <v>4.545454545454546</v>
      </c>
      <c r="BP86" s="121">
        <v>0</v>
      </c>
      <c r="BQ86" s="124">
        <v>0</v>
      </c>
      <c r="BR86" s="121">
        <v>21</v>
      </c>
      <c r="BS86" s="124">
        <v>95.45454545454545</v>
      </c>
      <c r="BT86" s="121">
        <v>22</v>
      </c>
      <c r="BU86" s="2"/>
      <c r="BV86" s="3"/>
      <c r="BW86" s="3"/>
      <c r="BX86" s="3"/>
      <c r="BY86" s="3"/>
    </row>
    <row r="87" spans="1:77" ht="41.45" customHeight="1">
      <c r="A87" s="64" t="s">
        <v>283</v>
      </c>
      <c r="C87" s="65"/>
      <c r="D87" s="65" t="s">
        <v>64</v>
      </c>
      <c r="E87" s="66">
        <v>163.1528304744995</v>
      </c>
      <c r="F87" s="68">
        <v>99.99935796630909</v>
      </c>
      <c r="G87" s="100" t="s">
        <v>1739</v>
      </c>
      <c r="H87" s="65"/>
      <c r="I87" s="69" t="s">
        <v>283</v>
      </c>
      <c r="J87" s="70"/>
      <c r="K87" s="70"/>
      <c r="L87" s="69" t="s">
        <v>1971</v>
      </c>
      <c r="M87" s="73">
        <v>1.2139684280549048</v>
      </c>
      <c r="N87" s="74">
        <v>7262.90771484375</v>
      </c>
      <c r="O87" s="74">
        <v>9448.6962890625</v>
      </c>
      <c r="P87" s="75"/>
      <c r="Q87" s="76"/>
      <c r="R87" s="76"/>
      <c r="S87" s="86"/>
      <c r="T87" s="48">
        <v>0</v>
      </c>
      <c r="U87" s="48">
        <v>2</v>
      </c>
      <c r="V87" s="49">
        <v>0</v>
      </c>
      <c r="W87" s="49">
        <v>0.003333</v>
      </c>
      <c r="X87" s="49">
        <v>0.005493</v>
      </c>
      <c r="Y87" s="49">
        <v>0.59879</v>
      </c>
      <c r="Z87" s="49">
        <v>1</v>
      </c>
      <c r="AA87" s="49">
        <v>0</v>
      </c>
      <c r="AB87" s="71">
        <v>87</v>
      </c>
      <c r="AC87" s="71"/>
      <c r="AD87" s="72"/>
      <c r="AE87" s="78" t="s">
        <v>1249</v>
      </c>
      <c r="AF87" s="78">
        <v>117</v>
      </c>
      <c r="AG87" s="78">
        <v>781</v>
      </c>
      <c r="AH87" s="78">
        <v>646</v>
      </c>
      <c r="AI87" s="78">
        <v>1043</v>
      </c>
      <c r="AJ87" s="78"/>
      <c r="AK87" s="78" t="s">
        <v>1382</v>
      </c>
      <c r="AL87" s="78" t="s">
        <v>1480</v>
      </c>
      <c r="AM87" s="82" t="s">
        <v>1557</v>
      </c>
      <c r="AN87" s="78"/>
      <c r="AO87" s="80">
        <v>43215.81317129629</v>
      </c>
      <c r="AP87" s="82" t="s">
        <v>1664</v>
      </c>
      <c r="AQ87" s="78" t="b">
        <v>1</v>
      </c>
      <c r="AR87" s="78" t="b">
        <v>0</v>
      </c>
      <c r="AS87" s="78" t="b">
        <v>0</v>
      </c>
      <c r="AT87" s="78" t="s">
        <v>1119</v>
      </c>
      <c r="AU87" s="78">
        <v>2</v>
      </c>
      <c r="AV87" s="78"/>
      <c r="AW87" s="78" t="b">
        <v>0</v>
      </c>
      <c r="AX87" s="78" t="s">
        <v>1748</v>
      </c>
      <c r="AY87" s="82" t="s">
        <v>1833</v>
      </c>
      <c r="AZ87" s="78" t="s">
        <v>66</v>
      </c>
      <c r="BA87" s="78" t="str">
        <f>REPLACE(INDEX(GroupVertices[Group],MATCH(Vertices[[#This Row],[Vertex]],GroupVertices[Vertex],0)),1,1,"")</f>
        <v>3</v>
      </c>
      <c r="BB87" s="48"/>
      <c r="BC87" s="48"/>
      <c r="BD87" s="48"/>
      <c r="BE87" s="48"/>
      <c r="BF87" s="48" t="s">
        <v>515</v>
      </c>
      <c r="BG87" s="48" t="s">
        <v>515</v>
      </c>
      <c r="BH87" s="121" t="s">
        <v>2427</v>
      </c>
      <c r="BI87" s="121" t="s">
        <v>2427</v>
      </c>
      <c r="BJ87" s="121" t="s">
        <v>2500</v>
      </c>
      <c r="BK87" s="121" t="s">
        <v>2500</v>
      </c>
      <c r="BL87" s="121">
        <v>1</v>
      </c>
      <c r="BM87" s="124">
        <v>10</v>
      </c>
      <c r="BN87" s="121">
        <v>0</v>
      </c>
      <c r="BO87" s="124">
        <v>0</v>
      </c>
      <c r="BP87" s="121">
        <v>0</v>
      </c>
      <c r="BQ87" s="124">
        <v>0</v>
      </c>
      <c r="BR87" s="121">
        <v>9</v>
      </c>
      <c r="BS87" s="124">
        <v>90</v>
      </c>
      <c r="BT87" s="121">
        <v>10</v>
      </c>
      <c r="BU87" s="2"/>
      <c r="BV87" s="3"/>
      <c r="BW87" s="3"/>
      <c r="BX87" s="3"/>
      <c r="BY87" s="3"/>
    </row>
    <row r="88" spans="1:77" ht="41.45" customHeight="1">
      <c r="A88" s="64" t="s">
        <v>284</v>
      </c>
      <c r="C88" s="65"/>
      <c r="D88" s="65" t="s">
        <v>64</v>
      </c>
      <c r="E88" s="66">
        <v>162.15941829865037</v>
      </c>
      <c r="F88" s="68">
        <v>99.99991121685196</v>
      </c>
      <c r="G88" s="100" t="s">
        <v>600</v>
      </c>
      <c r="H88" s="65"/>
      <c r="I88" s="69" t="s">
        <v>284</v>
      </c>
      <c r="J88" s="70"/>
      <c r="K88" s="70"/>
      <c r="L88" s="69" t="s">
        <v>1972</v>
      </c>
      <c r="M88" s="73">
        <v>1.0295884638027268</v>
      </c>
      <c r="N88" s="74">
        <v>2799.4921875</v>
      </c>
      <c r="O88" s="74">
        <v>4071.69140625</v>
      </c>
      <c r="P88" s="75"/>
      <c r="Q88" s="76"/>
      <c r="R88" s="76"/>
      <c r="S88" s="86"/>
      <c r="T88" s="48">
        <v>0</v>
      </c>
      <c r="U88" s="48">
        <v>2</v>
      </c>
      <c r="V88" s="49">
        <v>0</v>
      </c>
      <c r="W88" s="49">
        <v>0.003322</v>
      </c>
      <c r="X88" s="49">
        <v>0.009746</v>
      </c>
      <c r="Y88" s="49">
        <v>0.549973</v>
      </c>
      <c r="Z88" s="49">
        <v>0.5</v>
      </c>
      <c r="AA88" s="49">
        <v>0</v>
      </c>
      <c r="AB88" s="71">
        <v>88</v>
      </c>
      <c r="AC88" s="71"/>
      <c r="AD88" s="72"/>
      <c r="AE88" s="78" t="s">
        <v>1250</v>
      </c>
      <c r="AF88" s="78">
        <v>159</v>
      </c>
      <c r="AG88" s="78">
        <v>108</v>
      </c>
      <c r="AH88" s="78">
        <v>107</v>
      </c>
      <c r="AI88" s="78">
        <v>305</v>
      </c>
      <c r="AJ88" s="78"/>
      <c r="AK88" s="78" t="s">
        <v>1383</v>
      </c>
      <c r="AL88" s="78" t="s">
        <v>1481</v>
      </c>
      <c r="AM88" s="82" t="s">
        <v>1558</v>
      </c>
      <c r="AN88" s="78"/>
      <c r="AO88" s="80">
        <v>43569.83996527778</v>
      </c>
      <c r="AP88" s="82" t="s">
        <v>1665</v>
      </c>
      <c r="AQ88" s="78" t="b">
        <v>1</v>
      </c>
      <c r="AR88" s="78" t="b">
        <v>0</v>
      </c>
      <c r="AS88" s="78" t="b">
        <v>0</v>
      </c>
      <c r="AT88" s="78" t="s">
        <v>1119</v>
      </c>
      <c r="AU88" s="78">
        <v>0</v>
      </c>
      <c r="AV88" s="78"/>
      <c r="AW88" s="78" t="b">
        <v>0</v>
      </c>
      <c r="AX88" s="78" t="s">
        <v>1748</v>
      </c>
      <c r="AY88" s="82" t="s">
        <v>1834</v>
      </c>
      <c r="AZ88" s="78" t="s">
        <v>66</v>
      </c>
      <c r="BA88" s="78" t="str">
        <f>REPLACE(INDEX(GroupVertices[Group],MATCH(Vertices[[#This Row],[Vertex]],GroupVertices[Vertex],0)),1,1,"")</f>
        <v>1</v>
      </c>
      <c r="BB88" s="48"/>
      <c r="BC88" s="48"/>
      <c r="BD88" s="48"/>
      <c r="BE88" s="48"/>
      <c r="BF88" s="48" t="s">
        <v>514</v>
      </c>
      <c r="BG88" s="48" t="s">
        <v>514</v>
      </c>
      <c r="BH88" s="121" t="s">
        <v>2423</v>
      </c>
      <c r="BI88" s="121" t="s">
        <v>2423</v>
      </c>
      <c r="BJ88" s="121" t="s">
        <v>2497</v>
      </c>
      <c r="BK88" s="121" t="s">
        <v>2497</v>
      </c>
      <c r="BL88" s="121">
        <v>0</v>
      </c>
      <c r="BM88" s="124">
        <v>0</v>
      </c>
      <c r="BN88" s="121">
        <v>1</v>
      </c>
      <c r="BO88" s="124">
        <v>4.545454545454546</v>
      </c>
      <c r="BP88" s="121">
        <v>0</v>
      </c>
      <c r="BQ88" s="124">
        <v>0</v>
      </c>
      <c r="BR88" s="121">
        <v>21</v>
      </c>
      <c r="BS88" s="124">
        <v>95.45454545454545</v>
      </c>
      <c r="BT88" s="121">
        <v>22</v>
      </c>
      <c r="BU88" s="2"/>
      <c r="BV88" s="3"/>
      <c r="BW88" s="3"/>
      <c r="BX88" s="3"/>
      <c r="BY88" s="3"/>
    </row>
    <row r="89" spans="1:77" ht="41.45" customHeight="1">
      <c r="A89" s="64" t="s">
        <v>285</v>
      </c>
      <c r="C89" s="65"/>
      <c r="D89" s="65" t="s">
        <v>64</v>
      </c>
      <c r="E89" s="66">
        <v>162.53287042419245</v>
      </c>
      <c r="F89" s="68">
        <v>99.99970323410702</v>
      </c>
      <c r="G89" s="100" t="s">
        <v>601</v>
      </c>
      <c r="H89" s="65"/>
      <c r="I89" s="69" t="s">
        <v>285</v>
      </c>
      <c r="J89" s="70"/>
      <c r="K89" s="70"/>
      <c r="L89" s="69" t="s">
        <v>1973</v>
      </c>
      <c r="M89" s="73">
        <v>1.098902179933189</v>
      </c>
      <c r="N89" s="74">
        <v>2819.203125</v>
      </c>
      <c r="O89" s="74">
        <v>2556.72021484375</v>
      </c>
      <c r="P89" s="75"/>
      <c r="Q89" s="76"/>
      <c r="R89" s="76"/>
      <c r="S89" s="86"/>
      <c r="T89" s="48">
        <v>0</v>
      </c>
      <c r="U89" s="48">
        <v>2</v>
      </c>
      <c r="V89" s="49">
        <v>0</v>
      </c>
      <c r="W89" s="49">
        <v>0.003322</v>
      </c>
      <c r="X89" s="49">
        <v>0.009746</v>
      </c>
      <c r="Y89" s="49">
        <v>0.549973</v>
      </c>
      <c r="Z89" s="49">
        <v>0.5</v>
      </c>
      <c r="AA89" s="49">
        <v>0</v>
      </c>
      <c r="AB89" s="71">
        <v>89</v>
      </c>
      <c r="AC89" s="71"/>
      <c r="AD89" s="72"/>
      <c r="AE89" s="78" t="s">
        <v>1251</v>
      </c>
      <c r="AF89" s="78">
        <v>47</v>
      </c>
      <c r="AG89" s="78">
        <v>361</v>
      </c>
      <c r="AH89" s="78">
        <v>784</v>
      </c>
      <c r="AI89" s="78">
        <v>1041</v>
      </c>
      <c r="AJ89" s="78"/>
      <c r="AK89" s="78" t="s">
        <v>1384</v>
      </c>
      <c r="AL89" s="78"/>
      <c r="AM89" s="82" t="s">
        <v>1559</v>
      </c>
      <c r="AN89" s="78"/>
      <c r="AO89" s="80">
        <v>42832.89542824074</v>
      </c>
      <c r="AP89" s="78"/>
      <c r="AQ89" s="78" t="b">
        <v>0</v>
      </c>
      <c r="AR89" s="78" t="b">
        <v>0</v>
      </c>
      <c r="AS89" s="78" t="b">
        <v>0</v>
      </c>
      <c r="AT89" s="78" t="s">
        <v>1713</v>
      </c>
      <c r="AU89" s="78">
        <v>1</v>
      </c>
      <c r="AV89" s="82" t="s">
        <v>1716</v>
      </c>
      <c r="AW89" s="78" t="b">
        <v>0</v>
      </c>
      <c r="AX89" s="78" t="s">
        <v>1748</v>
      </c>
      <c r="AY89" s="82" t="s">
        <v>1835</v>
      </c>
      <c r="AZ89" s="78" t="s">
        <v>66</v>
      </c>
      <c r="BA89" s="78" t="str">
        <f>REPLACE(INDEX(GroupVertices[Group],MATCH(Vertices[[#This Row],[Vertex]],GroupVertices[Vertex],0)),1,1,"")</f>
        <v>1</v>
      </c>
      <c r="BB89" s="48"/>
      <c r="BC89" s="48"/>
      <c r="BD89" s="48"/>
      <c r="BE89" s="48"/>
      <c r="BF89" s="48" t="s">
        <v>514</v>
      </c>
      <c r="BG89" s="48" t="s">
        <v>514</v>
      </c>
      <c r="BH89" s="121" t="s">
        <v>2423</v>
      </c>
      <c r="BI89" s="121" t="s">
        <v>2423</v>
      </c>
      <c r="BJ89" s="121" t="s">
        <v>2497</v>
      </c>
      <c r="BK89" s="121" t="s">
        <v>2497</v>
      </c>
      <c r="BL89" s="121">
        <v>0</v>
      </c>
      <c r="BM89" s="124">
        <v>0</v>
      </c>
      <c r="BN89" s="121">
        <v>1</v>
      </c>
      <c r="BO89" s="124">
        <v>4.545454545454546</v>
      </c>
      <c r="BP89" s="121">
        <v>0</v>
      </c>
      <c r="BQ89" s="124">
        <v>0</v>
      </c>
      <c r="BR89" s="121">
        <v>21</v>
      </c>
      <c r="BS89" s="124">
        <v>95.45454545454545</v>
      </c>
      <c r="BT89" s="121">
        <v>22</v>
      </c>
      <c r="BU89" s="2"/>
      <c r="BV89" s="3"/>
      <c r="BW89" s="3"/>
      <c r="BX89" s="3"/>
      <c r="BY89" s="3"/>
    </row>
    <row r="90" spans="1:77" ht="41.45" customHeight="1">
      <c r="A90" s="64" t="s">
        <v>286</v>
      </c>
      <c r="C90" s="65"/>
      <c r="D90" s="65" t="s">
        <v>64</v>
      </c>
      <c r="E90" s="66">
        <v>162.09447010290393</v>
      </c>
      <c r="F90" s="68">
        <v>99.99994738776412</v>
      </c>
      <c r="G90" s="100" t="s">
        <v>602</v>
      </c>
      <c r="H90" s="65"/>
      <c r="I90" s="69" t="s">
        <v>286</v>
      </c>
      <c r="J90" s="70"/>
      <c r="K90" s="70"/>
      <c r="L90" s="69" t="s">
        <v>1974</v>
      </c>
      <c r="M90" s="73">
        <v>1.01753390447569</v>
      </c>
      <c r="N90" s="74">
        <v>5114.47119140625</v>
      </c>
      <c r="O90" s="74">
        <v>6620.42529296875</v>
      </c>
      <c r="P90" s="75"/>
      <c r="Q90" s="76"/>
      <c r="R90" s="76"/>
      <c r="S90" s="86"/>
      <c r="T90" s="48">
        <v>0</v>
      </c>
      <c r="U90" s="48">
        <v>8</v>
      </c>
      <c r="V90" s="49">
        <v>226.479365</v>
      </c>
      <c r="W90" s="49">
        <v>0.004167</v>
      </c>
      <c r="X90" s="49">
        <v>0.018958</v>
      </c>
      <c r="Y90" s="49">
        <v>1.852299</v>
      </c>
      <c r="Z90" s="49">
        <v>0.30357142857142855</v>
      </c>
      <c r="AA90" s="49">
        <v>0</v>
      </c>
      <c r="AB90" s="71">
        <v>90</v>
      </c>
      <c r="AC90" s="71"/>
      <c r="AD90" s="72"/>
      <c r="AE90" s="78" t="s">
        <v>1252</v>
      </c>
      <c r="AF90" s="78">
        <v>205</v>
      </c>
      <c r="AG90" s="78">
        <v>64</v>
      </c>
      <c r="AH90" s="78">
        <v>8474</v>
      </c>
      <c r="AI90" s="78">
        <v>14947</v>
      </c>
      <c r="AJ90" s="78"/>
      <c r="AK90" s="78" t="s">
        <v>1385</v>
      </c>
      <c r="AL90" s="78" t="s">
        <v>1482</v>
      </c>
      <c r="AM90" s="78"/>
      <c r="AN90" s="78"/>
      <c r="AO90" s="80">
        <v>39895.72934027778</v>
      </c>
      <c r="AP90" s="82" t="s">
        <v>1666</v>
      </c>
      <c r="AQ90" s="78" t="b">
        <v>0</v>
      </c>
      <c r="AR90" s="78" t="b">
        <v>0</v>
      </c>
      <c r="AS90" s="78" t="b">
        <v>0</v>
      </c>
      <c r="AT90" s="78" t="s">
        <v>1119</v>
      </c>
      <c r="AU90" s="78">
        <v>4</v>
      </c>
      <c r="AV90" s="82" t="s">
        <v>1718</v>
      </c>
      <c r="AW90" s="78" t="b">
        <v>0</v>
      </c>
      <c r="AX90" s="78" t="s">
        <v>1748</v>
      </c>
      <c r="AY90" s="82" t="s">
        <v>1836</v>
      </c>
      <c r="AZ90" s="78" t="s">
        <v>66</v>
      </c>
      <c r="BA90" s="78" t="str">
        <f>REPLACE(INDEX(GroupVertices[Group],MATCH(Vertices[[#This Row],[Vertex]],GroupVertices[Vertex],0)),1,1,"")</f>
        <v>2</v>
      </c>
      <c r="BB90" s="48" t="s">
        <v>477</v>
      </c>
      <c r="BC90" s="48" t="s">
        <v>477</v>
      </c>
      <c r="BD90" s="48" t="s">
        <v>499</v>
      </c>
      <c r="BE90" s="48" t="s">
        <v>499</v>
      </c>
      <c r="BF90" s="48" t="s">
        <v>2165</v>
      </c>
      <c r="BG90" s="48" t="s">
        <v>2376</v>
      </c>
      <c r="BH90" s="121" t="s">
        <v>2428</v>
      </c>
      <c r="BI90" s="121" t="s">
        <v>2428</v>
      </c>
      <c r="BJ90" s="121" t="s">
        <v>2501</v>
      </c>
      <c r="BK90" s="121" t="s">
        <v>2501</v>
      </c>
      <c r="BL90" s="121">
        <v>4</v>
      </c>
      <c r="BM90" s="124">
        <v>3.8461538461538463</v>
      </c>
      <c r="BN90" s="121">
        <v>3</v>
      </c>
      <c r="BO90" s="124">
        <v>2.8846153846153846</v>
      </c>
      <c r="BP90" s="121">
        <v>0</v>
      </c>
      <c r="BQ90" s="124">
        <v>0</v>
      </c>
      <c r="BR90" s="121">
        <v>97</v>
      </c>
      <c r="BS90" s="124">
        <v>93.26923076923077</v>
      </c>
      <c r="BT90" s="121">
        <v>104</v>
      </c>
      <c r="BU90" s="2"/>
      <c r="BV90" s="3"/>
      <c r="BW90" s="3"/>
      <c r="BX90" s="3"/>
      <c r="BY90" s="3"/>
    </row>
    <row r="91" spans="1:77" ht="41.45" customHeight="1">
      <c r="A91" s="64" t="s">
        <v>287</v>
      </c>
      <c r="C91" s="65"/>
      <c r="D91" s="65" t="s">
        <v>64</v>
      </c>
      <c r="E91" s="66">
        <v>162.0398545746626</v>
      </c>
      <c r="F91" s="68">
        <v>99.99997780421299</v>
      </c>
      <c r="G91" s="100" t="s">
        <v>603</v>
      </c>
      <c r="H91" s="65"/>
      <c r="I91" s="69" t="s">
        <v>287</v>
      </c>
      <c r="J91" s="70"/>
      <c r="K91" s="70"/>
      <c r="L91" s="69" t="s">
        <v>1975</v>
      </c>
      <c r="M91" s="73">
        <v>1.0073971159506818</v>
      </c>
      <c r="N91" s="74">
        <v>9547.453125</v>
      </c>
      <c r="O91" s="74">
        <v>1535.140625</v>
      </c>
      <c r="P91" s="75"/>
      <c r="Q91" s="76"/>
      <c r="R91" s="76"/>
      <c r="S91" s="86"/>
      <c r="T91" s="48">
        <v>0</v>
      </c>
      <c r="U91" s="48">
        <v>1</v>
      </c>
      <c r="V91" s="49">
        <v>0</v>
      </c>
      <c r="W91" s="49">
        <v>1</v>
      </c>
      <c r="X91" s="49">
        <v>0</v>
      </c>
      <c r="Y91" s="49">
        <v>0.999996</v>
      </c>
      <c r="Z91" s="49">
        <v>0</v>
      </c>
      <c r="AA91" s="49">
        <v>0</v>
      </c>
      <c r="AB91" s="71">
        <v>91</v>
      </c>
      <c r="AC91" s="71"/>
      <c r="AD91" s="72"/>
      <c r="AE91" s="78" t="s">
        <v>1253</v>
      </c>
      <c r="AF91" s="78">
        <v>193</v>
      </c>
      <c r="AG91" s="78">
        <v>27</v>
      </c>
      <c r="AH91" s="78">
        <v>110</v>
      </c>
      <c r="AI91" s="78">
        <v>46</v>
      </c>
      <c r="AJ91" s="78"/>
      <c r="AK91" s="78" t="s">
        <v>1386</v>
      </c>
      <c r="AL91" s="78"/>
      <c r="AM91" s="78"/>
      <c r="AN91" s="78"/>
      <c r="AO91" s="80">
        <v>43591.75084490741</v>
      </c>
      <c r="AP91" s="78"/>
      <c r="AQ91" s="78" t="b">
        <v>1</v>
      </c>
      <c r="AR91" s="78" t="b">
        <v>0</v>
      </c>
      <c r="AS91" s="78" t="b">
        <v>0</v>
      </c>
      <c r="AT91" s="78" t="s">
        <v>1119</v>
      </c>
      <c r="AU91" s="78">
        <v>0</v>
      </c>
      <c r="AV91" s="78"/>
      <c r="AW91" s="78" t="b">
        <v>0</v>
      </c>
      <c r="AX91" s="78" t="s">
        <v>1748</v>
      </c>
      <c r="AY91" s="82" t="s">
        <v>1837</v>
      </c>
      <c r="AZ91" s="78" t="s">
        <v>66</v>
      </c>
      <c r="BA91" s="78" t="str">
        <f>REPLACE(INDEX(GroupVertices[Group],MATCH(Vertices[[#This Row],[Vertex]],GroupVertices[Vertex],0)),1,1,"")</f>
        <v>8</v>
      </c>
      <c r="BB91" s="48"/>
      <c r="BC91" s="48"/>
      <c r="BD91" s="48"/>
      <c r="BE91" s="48"/>
      <c r="BF91" s="48" t="s">
        <v>508</v>
      </c>
      <c r="BG91" s="48" t="s">
        <v>508</v>
      </c>
      <c r="BH91" s="121" t="s">
        <v>2429</v>
      </c>
      <c r="BI91" s="121" t="s">
        <v>2429</v>
      </c>
      <c r="BJ91" s="121" t="s">
        <v>2502</v>
      </c>
      <c r="BK91" s="121" t="s">
        <v>2502</v>
      </c>
      <c r="BL91" s="121">
        <v>1</v>
      </c>
      <c r="BM91" s="124">
        <v>4.545454545454546</v>
      </c>
      <c r="BN91" s="121">
        <v>1</v>
      </c>
      <c r="BO91" s="124">
        <v>4.545454545454546</v>
      </c>
      <c r="BP91" s="121">
        <v>0</v>
      </c>
      <c r="BQ91" s="124">
        <v>0</v>
      </c>
      <c r="BR91" s="121">
        <v>20</v>
      </c>
      <c r="BS91" s="124">
        <v>90.9090909090909</v>
      </c>
      <c r="BT91" s="121">
        <v>22</v>
      </c>
      <c r="BU91" s="2"/>
      <c r="BV91" s="3"/>
      <c r="BW91" s="3"/>
      <c r="BX91" s="3"/>
      <c r="BY91" s="3"/>
    </row>
    <row r="92" spans="1:77" ht="41.45" customHeight="1">
      <c r="A92" s="64" t="s">
        <v>342</v>
      </c>
      <c r="C92" s="65"/>
      <c r="D92" s="65" t="s">
        <v>64</v>
      </c>
      <c r="E92" s="66">
        <v>265.25582247399217</v>
      </c>
      <c r="F92" s="68">
        <v>99.94249482618945</v>
      </c>
      <c r="G92" s="100" t="s">
        <v>1740</v>
      </c>
      <c r="H92" s="65"/>
      <c r="I92" s="69" t="s">
        <v>342</v>
      </c>
      <c r="J92" s="70"/>
      <c r="K92" s="70"/>
      <c r="L92" s="69" t="s">
        <v>1976</v>
      </c>
      <c r="M92" s="73">
        <v>20.164557591929196</v>
      </c>
      <c r="N92" s="74">
        <v>9547.453125</v>
      </c>
      <c r="O92" s="74">
        <v>746.984130859375</v>
      </c>
      <c r="P92" s="75"/>
      <c r="Q92" s="76"/>
      <c r="R92" s="76"/>
      <c r="S92" s="86"/>
      <c r="T92" s="48">
        <v>1</v>
      </c>
      <c r="U92" s="48">
        <v>0</v>
      </c>
      <c r="V92" s="49">
        <v>0</v>
      </c>
      <c r="W92" s="49">
        <v>1</v>
      </c>
      <c r="X92" s="49">
        <v>0</v>
      </c>
      <c r="Y92" s="49">
        <v>0.999996</v>
      </c>
      <c r="Z92" s="49">
        <v>0</v>
      </c>
      <c r="AA92" s="49">
        <v>0</v>
      </c>
      <c r="AB92" s="71">
        <v>92</v>
      </c>
      <c r="AC92" s="71"/>
      <c r="AD92" s="72"/>
      <c r="AE92" s="78" t="s">
        <v>1254</v>
      </c>
      <c r="AF92" s="78">
        <v>299</v>
      </c>
      <c r="AG92" s="78">
        <v>69952</v>
      </c>
      <c r="AH92" s="78">
        <v>17562</v>
      </c>
      <c r="AI92" s="78">
        <v>14955</v>
      </c>
      <c r="AJ92" s="78"/>
      <c r="AK92" s="78" t="s">
        <v>1387</v>
      </c>
      <c r="AL92" s="78" t="s">
        <v>1465</v>
      </c>
      <c r="AM92" s="82" t="s">
        <v>1560</v>
      </c>
      <c r="AN92" s="78"/>
      <c r="AO92" s="80">
        <v>40855.885659722226</v>
      </c>
      <c r="AP92" s="82" t="s">
        <v>1667</v>
      </c>
      <c r="AQ92" s="78" t="b">
        <v>0</v>
      </c>
      <c r="AR92" s="78" t="b">
        <v>0</v>
      </c>
      <c r="AS92" s="78" t="b">
        <v>1</v>
      </c>
      <c r="AT92" s="78"/>
      <c r="AU92" s="78">
        <v>332</v>
      </c>
      <c r="AV92" s="82" t="s">
        <v>1724</v>
      </c>
      <c r="AW92" s="78" t="b">
        <v>0</v>
      </c>
      <c r="AX92" s="78" t="s">
        <v>1748</v>
      </c>
      <c r="AY92" s="82" t="s">
        <v>1838</v>
      </c>
      <c r="AZ92" s="78" t="s">
        <v>65</v>
      </c>
      <c r="BA92" s="78" t="str">
        <f>REPLACE(INDEX(GroupVertices[Group],MATCH(Vertices[[#This Row],[Vertex]],GroupVertices[Vertex],0)),1,1,"")</f>
        <v>8</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288</v>
      </c>
      <c r="C93" s="65"/>
      <c r="D93" s="65" t="s">
        <v>64</v>
      </c>
      <c r="E93" s="66">
        <v>203.01330951852518</v>
      </c>
      <c r="F93" s="68">
        <v>99.9771588910349</v>
      </c>
      <c r="G93" s="100" t="s">
        <v>604</v>
      </c>
      <c r="H93" s="65"/>
      <c r="I93" s="69" t="s">
        <v>288</v>
      </c>
      <c r="J93" s="70"/>
      <c r="K93" s="70"/>
      <c r="L93" s="69" t="s">
        <v>1977</v>
      </c>
      <c r="M93" s="73">
        <v>8.612180247766364</v>
      </c>
      <c r="N93" s="74">
        <v>2059.71875</v>
      </c>
      <c r="O93" s="74">
        <v>6938.162109375</v>
      </c>
      <c r="P93" s="75"/>
      <c r="Q93" s="76"/>
      <c r="R93" s="76"/>
      <c r="S93" s="86"/>
      <c r="T93" s="48">
        <v>0</v>
      </c>
      <c r="U93" s="48">
        <v>2</v>
      </c>
      <c r="V93" s="49">
        <v>0</v>
      </c>
      <c r="W93" s="49">
        <v>0.003322</v>
      </c>
      <c r="X93" s="49">
        <v>0.009746</v>
      </c>
      <c r="Y93" s="49">
        <v>0.549973</v>
      </c>
      <c r="Z93" s="49">
        <v>0.5</v>
      </c>
      <c r="AA93" s="49">
        <v>0</v>
      </c>
      <c r="AB93" s="71">
        <v>93</v>
      </c>
      <c r="AC93" s="71"/>
      <c r="AD93" s="72"/>
      <c r="AE93" s="78" t="s">
        <v>1255</v>
      </c>
      <c r="AF93" s="78">
        <v>273</v>
      </c>
      <c r="AG93" s="78">
        <v>27785</v>
      </c>
      <c r="AH93" s="78">
        <v>7026</v>
      </c>
      <c r="AI93" s="78">
        <v>5491</v>
      </c>
      <c r="AJ93" s="78"/>
      <c r="AK93" s="78" t="s">
        <v>1388</v>
      </c>
      <c r="AL93" s="78" t="s">
        <v>1483</v>
      </c>
      <c r="AM93" s="82" t="s">
        <v>1561</v>
      </c>
      <c r="AN93" s="78"/>
      <c r="AO93" s="80">
        <v>41197.86898148148</v>
      </c>
      <c r="AP93" s="82" t="s">
        <v>1668</v>
      </c>
      <c r="AQ93" s="78" t="b">
        <v>0</v>
      </c>
      <c r="AR93" s="78" t="b">
        <v>0</v>
      </c>
      <c r="AS93" s="78" t="b">
        <v>0</v>
      </c>
      <c r="AT93" s="78" t="s">
        <v>1119</v>
      </c>
      <c r="AU93" s="78">
        <v>208</v>
      </c>
      <c r="AV93" s="82" t="s">
        <v>1725</v>
      </c>
      <c r="AW93" s="78" t="b">
        <v>0</v>
      </c>
      <c r="AX93" s="78" t="s">
        <v>1748</v>
      </c>
      <c r="AY93" s="82" t="s">
        <v>1839</v>
      </c>
      <c r="AZ93" s="78" t="s">
        <v>66</v>
      </c>
      <c r="BA93" s="78" t="str">
        <f>REPLACE(INDEX(GroupVertices[Group],MATCH(Vertices[[#This Row],[Vertex]],GroupVertices[Vertex],0)),1,1,"")</f>
        <v>1</v>
      </c>
      <c r="BB93" s="48"/>
      <c r="BC93" s="48"/>
      <c r="BD93" s="48"/>
      <c r="BE93" s="48"/>
      <c r="BF93" s="48" t="s">
        <v>514</v>
      </c>
      <c r="BG93" s="48" t="s">
        <v>514</v>
      </c>
      <c r="BH93" s="121" t="s">
        <v>2423</v>
      </c>
      <c r="BI93" s="121" t="s">
        <v>2423</v>
      </c>
      <c r="BJ93" s="121" t="s">
        <v>2497</v>
      </c>
      <c r="BK93" s="121" t="s">
        <v>2497</v>
      </c>
      <c r="BL93" s="121">
        <v>0</v>
      </c>
      <c r="BM93" s="124">
        <v>0</v>
      </c>
      <c r="BN93" s="121">
        <v>1</v>
      </c>
      <c r="BO93" s="124">
        <v>4.545454545454546</v>
      </c>
      <c r="BP93" s="121">
        <v>0</v>
      </c>
      <c r="BQ93" s="124">
        <v>0</v>
      </c>
      <c r="BR93" s="121">
        <v>21</v>
      </c>
      <c r="BS93" s="124">
        <v>95.45454545454545</v>
      </c>
      <c r="BT93" s="121">
        <v>22</v>
      </c>
      <c r="BU93" s="2"/>
      <c r="BV93" s="3"/>
      <c r="BW93" s="3"/>
      <c r="BX93" s="3"/>
      <c r="BY93" s="3"/>
    </row>
    <row r="94" spans="1:77" ht="41.45" customHeight="1">
      <c r="A94" s="64" t="s">
        <v>289</v>
      </c>
      <c r="C94" s="65"/>
      <c r="D94" s="65" t="s">
        <v>64</v>
      </c>
      <c r="E94" s="66">
        <v>162.02066533501022</v>
      </c>
      <c r="F94" s="68">
        <v>99.99998849107341</v>
      </c>
      <c r="G94" s="100" t="s">
        <v>605</v>
      </c>
      <c r="H94" s="65"/>
      <c r="I94" s="69" t="s">
        <v>289</v>
      </c>
      <c r="J94" s="70"/>
      <c r="K94" s="70"/>
      <c r="L94" s="69" t="s">
        <v>1978</v>
      </c>
      <c r="M94" s="73">
        <v>1.0038355416040572</v>
      </c>
      <c r="N94" s="74">
        <v>912.1091918945312</v>
      </c>
      <c r="O94" s="74">
        <v>5532.2177734375</v>
      </c>
      <c r="P94" s="75"/>
      <c r="Q94" s="76"/>
      <c r="R94" s="76"/>
      <c r="S94" s="86"/>
      <c r="T94" s="48">
        <v>0</v>
      </c>
      <c r="U94" s="48">
        <v>2</v>
      </c>
      <c r="V94" s="49">
        <v>0</v>
      </c>
      <c r="W94" s="49">
        <v>0.003322</v>
      </c>
      <c r="X94" s="49">
        <v>0.009746</v>
      </c>
      <c r="Y94" s="49">
        <v>0.549973</v>
      </c>
      <c r="Z94" s="49">
        <v>0.5</v>
      </c>
      <c r="AA94" s="49">
        <v>0</v>
      </c>
      <c r="AB94" s="71">
        <v>94</v>
      </c>
      <c r="AC94" s="71"/>
      <c r="AD94" s="72"/>
      <c r="AE94" s="78" t="s">
        <v>1256</v>
      </c>
      <c r="AF94" s="78">
        <v>127</v>
      </c>
      <c r="AG94" s="78">
        <v>14</v>
      </c>
      <c r="AH94" s="78">
        <v>25</v>
      </c>
      <c r="AI94" s="78">
        <v>24</v>
      </c>
      <c r="AJ94" s="78"/>
      <c r="AK94" s="78" t="s">
        <v>1389</v>
      </c>
      <c r="AL94" s="78" t="s">
        <v>1446</v>
      </c>
      <c r="AM94" s="78"/>
      <c r="AN94" s="78"/>
      <c r="AO94" s="80">
        <v>43635.099131944444</v>
      </c>
      <c r="AP94" s="82" t="s">
        <v>1669</v>
      </c>
      <c r="AQ94" s="78" t="b">
        <v>1</v>
      </c>
      <c r="AR94" s="78" t="b">
        <v>0</v>
      </c>
      <c r="AS94" s="78" t="b">
        <v>0</v>
      </c>
      <c r="AT94" s="78" t="s">
        <v>1119</v>
      </c>
      <c r="AU94" s="78">
        <v>0</v>
      </c>
      <c r="AV94" s="78"/>
      <c r="AW94" s="78" t="b">
        <v>0</v>
      </c>
      <c r="AX94" s="78" t="s">
        <v>1748</v>
      </c>
      <c r="AY94" s="82" t="s">
        <v>1840</v>
      </c>
      <c r="AZ94" s="78" t="s">
        <v>66</v>
      </c>
      <c r="BA94" s="78" t="str">
        <f>REPLACE(INDEX(GroupVertices[Group],MATCH(Vertices[[#This Row],[Vertex]],GroupVertices[Vertex],0)),1,1,"")</f>
        <v>1</v>
      </c>
      <c r="BB94" s="48"/>
      <c r="BC94" s="48"/>
      <c r="BD94" s="48"/>
      <c r="BE94" s="48"/>
      <c r="BF94" s="48" t="s">
        <v>514</v>
      </c>
      <c r="BG94" s="48" t="s">
        <v>514</v>
      </c>
      <c r="BH94" s="121" t="s">
        <v>2423</v>
      </c>
      <c r="BI94" s="121" t="s">
        <v>2423</v>
      </c>
      <c r="BJ94" s="121" t="s">
        <v>2497</v>
      </c>
      <c r="BK94" s="121" t="s">
        <v>2497</v>
      </c>
      <c r="BL94" s="121">
        <v>0</v>
      </c>
      <c r="BM94" s="124">
        <v>0</v>
      </c>
      <c r="BN94" s="121">
        <v>1</v>
      </c>
      <c r="BO94" s="124">
        <v>4.545454545454546</v>
      </c>
      <c r="BP94" s="121">
        <v>0</v>
      </c>
      <c r="BQ94" s="124">
        <v>0</v>
      </c>
      <c r="BR94" s="121">
        <v>21</v>
      </c>
      <c r="BS94" s="124">
        <v>95.45454545454545</v>
      </c>
      <c r="BT94" s="121">
        <v>22</v>
      </c>
      <c r="BU94" s="2"/>
      <c r="BV94" s="3"/>
      <c r="BW94" s="3"/>
      <c r="BX94" s="3"/>
      <c r="BY94" s="3"/>
    </row>
    <row r="95" spans="1:77" ht="41.45" customHeight="1">
      <c r="A95" s="64" t="s">
        <v>290</v>
      </c>
      <c r="C95" s="65"/>
      <c r="D95" s="65" t="s">
        <v>64</v>
      </c>
      <c r="E95" s="66">
        <v>162.39559355591018</v>
      </c>
      <c r="F95" s="68">
        <v>99.99977968626227</v>
      </c>
      <c r="G95" s="100" t="s">
        <v>606</v>
      </c>
      <c r="H95" s="65"/>
      <c r="I95" s="69" t="s">
        <v>290</v>
      </c>
      <c r="J95" s="70"/>
      <c r="K95" s="70"/>
      <c r="L95" s="69" t="s">
        <v>1979</v>
      </c>
      <c r="M95" s="73">
        <v>1.073423224991952</v>
      </c>
      <c r="N95" s="74">
        <v>1202.606201171875</v>
      </c>
      <c r="O95" s="74">
        <v>7686.3037109375</v>
      </c>
      <c r="P95" s="75"/>
      <c r="Q95" s="76"/>
      <c r="R95" s="76"/>
      <c r="S95" s="86"/>
      <c r="T95" s="48">
        <v>0</v>
      </c>
      <c r="U95" s="48">
        <v>2</v>
      </c>
      <c r="V95" s="49">
        <v>0</v>
      </c>
      <c r="W95" s="49">
        <v>0.003322</v>
      </c>
      <c r="X95" s="49">
        <v>0.009746</v>
      </c>
      <c r="Y95" s="49">
        <v>0.549973</v>
      </c>
      <c r="Z95" s="49">
        <v>0.5</v>
      </c>
      <c r="AA95" s="49">
        <v>0</v>
      </c>
      <c r="AB95" s="71">
        <v>95</v>
      </c>
      <c r="AC95" s="71"/>
      <c r="AD95" s="72"/>
      <c r="AE95" s="78" t="s">
        <v>1257</v>
      </c>
      <c r="AF95" s="78">
        <v>260</v>
      </c>
      <c r="AG95" s="78">
        <v>268</v>
      </c>
      <c r="AH95" s="78">
        <v>1526</v>
      </c>
      <c r="AI95" s="78">
        <v>54</v>
      </c>
      <c r="AJ95" s="78"/>
      <c r="AK95" s="78" t="s">
        <v>1390</v>
      </c>
      <c r="AL95" s="78" t="s">
        <v>1484</v>
      </c>
      <c r="AM95" s="82" t="s">
        <v>1562</v>
      </c>
      <c r="AN95" s="78"/>
      <c r="AO95" s="80">
        <v>43243.397511574076</v>
      </c>
      <c r="AP95" s="82" t="s">
        <v>1670</v>
      </c>
      <c r="AQ95" s="78" t="b">
        <v>1</v>
      </c>
      <c r="AR95" s="78" t="b">
        <v>0</v>
      </c>
      <c r="AS95" s="78" t="b">
        <v>0</v>
      </c>
      <c r="AT95" s="78" t="s">
        <v>1119</v>
      </c>
      <c r="AU95" s="78">
        <v>2</v>
      </c>
      <c r="AV95" s="78"/>
      <c r="AW95" s="78" t="b">
        <v>0</v>
      </c>
      <c r="AX95" s="78" t="s">
        <v>1748</v>
      </c>
      <c r="AY95" s="82" t="s">
        <v>1841</v>
      </c>
      <c r="AZ95" s="78" t="s">
        <v>66</v>
      </c>
      <c r="BA95" s="78" t="str">
        <f>REPLACE(INDEX(GroupVertices[Group],MATCH(Vertices[[#This Row],[Vertex]],GroupVertices[Vertex],0)),1,1,"")</f>
        <v>1</v>
      </c>
      <c r="BB95" s="48"/>
      <c r="BC95" s="48"/>
      <c r="BD95" s="48"/>
      <c r="BE95" s="48"/>
      <c r="BF95" s="48" t="s">
        <v>514</v>
      </c>
      <c r="BG95" s="48" t="s">
        <v>514</v>
      </c>
      <c r="BH95" s="121" t="s">
        <v>2423</v>
      </c>
      <c r="BI95" s="121" t="s">
        <v>2423</v>
      </c>
      <c r="BJ95" s="121" t="s">
        <v>2497</v>
      </c>
      <c r="BK95" s="121" t="s">
        <v>2497</v>
      </c>
      <c r="BL95" s="121">
        <v>0</v>
      </c>
      <c r="BM95" s="124">
        <v>0</v>
      </c>
      <c r="BN95" s="121">
        <v>1</v>
      </c>
      <c r="BO95" s="124">
        <v>4.545454545454546</v>
      </c>
      <c r="BP95" s="121">
        <v>0</v>
      </c>
      <c r="BQ95" s="124">
        <v>0</v>
      </c>
      <c r="BR95" s="121">
        <v>21</v>
      </c>
      <c r="BS95" s="124">
        <v>95.45454545454545</v>
      </c>
      <c r="BT95" s="121">
        <v>22</v>
      </c>
      <c r="BU95" s="2"/>
      <c r="BV95" s="3"/>
      <c r="BW95" s="3"/>
      <c r="BX95" s="3"/>
      <c r="BY95" s="3"/>
    </row>
    <row r="96" spans="1:77" ht="41.45" customHeight="1">
      <c r="A96" s="64" t="s">
        <v>291</v>
      </c>
      <c r="C96" s="65"/>
      <c r="D96" s="65" t="s">
        <v>64</v>
      </c>
      <c r="E96" s="66">
        <v>162.9033703590188</v>
      </c>
      <c r="F96" s="68">
        <v>99.99949689549446</v>
      </c>
      <c r="G96" s="100" t="s">
        <v>607</v>
      </c>
      <c r="H96" s="65"/>
      <c r="I96" s="69" t="s">
        <v>291</v>
      </c>
      <c r="J96" s="70"/>
      <c r="K96" s="70"/>
      <c r="L96" s="69" t="s">
        <v>1980</v>
      </c>
      <c r="M96" s="73">
        <v>1.167667961548786</v>
      </c>
      <c r="N96" s="74">
        <v>2146.376953125</v>
      </c>
      <c r="O96" s="74">
        <v>9418.28515625</v>
      </c>
      <c r="P96" s="75"/>
      <c r="Q96" s="76"/>
      <c r="R96" s="76"/>
      <c r="S96" s="86"/>
      <c r="T96" s="48">
        <v>0</v>
      </c>
      <c r="U96" s="48">
        <v>2</v>
      </c>
      <c r="V96" s="49">
        <v>0</v>
      </c>
      <c r="W96" s="49">
        <v>0.003322</v>
      </c>
      <c r="X96" s="49">
        <v>0.009746</v>
      </c>
      <c r="Y96" s="49">
        <v>0.549973</v>
      </c>
      <c r="Z96" s="49">
        <v>0.5</v>
      </c>
      <c r="AA96" s="49">
        <v>0</v>
      </c>
      <c r="AB96" s="71">
        <v>96</v>
      </c>
      <c r="AC96" s="71"/>
      <c r="AD96" s="72"/>
      <c r="AE96" s="78" t="s">
        <v>1258</v>
      </c>
      <c r="AF96" s="78">
        <v>81</v>
      </c>
      <c r="AG96" s="78">
        <v>612</v>
      </c>
      <c r="AH96" s="78">
        <v>359</v>
      </c>
      <c r="AI96" s="78">
        <v>315</v>
      </c>
      <c r="AJ96" s="78"/>
      <c r="AK96" s="78" t="s">
        <v>1391</v>
      </c>
      <c r="AL96" s="78" t="s">
        <v>1485</v>
      </c>
      <c r="AM96" s="82" t="s">
        <v>1563</v>
      </c>
      <c r="AN96" s="78"/>
      <c r="AO96" s="80">
        <v>43139.10631944444</v>
      </c>
      <c r="AP96" s="82" t="s">
        <v>1671</v>
      </c>
      <c r="AQ96" s="78" t="b">
        <v>0</v>
      </c>
      <c r="AR96" s="78" t="b">
        <v>0</v>
      </c>
      <c r="AS96" s="78" t="b">
        <v>0</v>
      </c>
      <c r="AT96" s="78" t="s">
        <v>1119</v>
      </c>
      <c r="AU96" s="78">
        <v>2</v>
      </c>
      <c r="AV96" s="82" t="s">
        <v>1716</v>
      </c>
      <c r="AW96" s="78" t="b">
        <v>0</v>
      </c>
      <c r="AX96" s="78" t="s">
        <v>1748</v>
      </c>
      <c r="AY96" s="82" t="s">
        <v>1842</v>
      </c>
      <c r="AZ96" s="78" t="s">
        <v>66</v>
      </c>
      <c r="BA96" s="78" t="str">
        <f>REPLACE(INDEX(GroupVertices[Group],MATCH(Vertices[[#This Row],[Vertex]],GroupVertices[Vertex],0)),1,1,"")</f>
        <v>1</v>
      </c>
      <c r="BB96" s="48"/>
      <c r="BC96" s="48"/>
      <c r="BD96" s="48"/>
      <c r="BE96" s="48"/>
      <c r="BF96" s="48" t="s">
        <v>514</v>
      </c>
      <c r="BG96" s="48" t="s">
        <v>514</v>
      </c>
      <c r="BH96" s="121" t="s">
        <v>2423</v>
      </c>
      <c r="BI96" s="121" t="s">
        <v>2423</v>
      </c>
      <c r="BJ96" s="121" t="s">
        <v>2497</v>
      </c>
      <c r="BK96" s="121" t="s">
        <v>2497</v>
      </c>
      <c r="BL96" s="121">
        <v>0</v>
      </c>
      <c r="BM96" s="124">
        <v>0</v>
      </c>
      <c r="BN96" s="121">
        <v>1</v>
      </c>
      <c r="BO96" s="124">
        <v>4.545454545454546</v>
      </c>
      <c r="BP96" s="121">
        <v>0</v>
      </c>
      <c r="BQ96" s="124">
        <v>0</v>
      </c>
      <c r="BR96" s="121">
        <v>21</v>
      </c>
      <c r="BS96" s="124">
        <v>95.45454545454545</v>
      </c>
      <c r="BT96" s="121">
        <v>22</v>
      </c>
      <c r="BU96" s="2"/>
      <c r="BV96" s="3"/>
      <c r="BW96" s="3"/>
      <c r="BX96" s="3"/>
      <c r="BY96" s="3"/>
    </row>
    <row r="97" spans="1:77" ht="41.45" customHeight="1">
      <c r="A97" s="64" t="s">
        <v>292</v>
      </c>
      <c r="C97" s="65"/>
      <c r="D97" s="65" t="s">
        <v>64</v>
      </c>
      <c r="E97" s="66">
        <v>162.86942016578772</v>
      </c>
      <c r="F97" s="68">
        <v>99.99951580301672</v>
      </c>
      <c r="G97" s="100" t="s">
        <v>608</v>
      </c>
      <c r="H97" s="65"/>
      <c r="I97" s="69" t="s">
        <v>292</v>
      </c>
      <c r="J97" s="70"/>
      <c r="K97" s="70"/>
      <c r="L97" s="69" t="s">
        <v>1981</v>
      </c>
      <c r="M97" s="73">
        <v>1.1613667146278348</v>
      </c>
      <c r="N97" s="74">
        <v>3165.01953125</v>
      </c>
      <c r="O97" s="74">
        <v>1773.841064453125</v>
      </c>
      <c r="P97" s="75"/>
      <c r="Q97" s="76"/>
      <c r="R97" s="76"/>
      <c r="S97" s="86"/>
      <c r="T97" s="48">
        <v>0</v>
      </c>
      <c r="U97" s="48">
        <v>2</v>
      </c>
      <c r="V97" s="49">
        <v>0</v>
      </c>
      <c r="W97" s="49">
        <v>0.003322</v>
      </c>
      <c r="X97" s="49">
        <v>0.009746</v>
      </c>
      <c r="Y97" s="49">
        <v>0.549973</v>
      </c>
      <c r="Z97" s="49">
        <v>0.5</v>
      </c>
      <c r="AA97" s="49">
        <v>0</v>
      </c>
      <c r="AB97" s="71">
        <v>97</v>
      </c>
      <c r="AC97" s="71"/>
      <c r="AD97" s="72"/>
      <c r="AE97" s="78" t="s">
        <v>1259</v>
      </c>
      <c r="AF97" s="78">
        <v>876</v>
      </c>
      <c r="AG97" s="78">
        <v>589</v>
      </c>
      <c r="AH97" s="78">
        <v>1866</v>
      </c>
      <c r="AI97" s="78">
        <v>13210</v>
      </c>
      <c r="AJ97" s="78"/>
      <c r="AK97" s="78" t="s">
        <v>1392</v>
      </c>
      <c r="AL97" s="78" t="s">
        <v>1486</v>
      </c>
      <c r="AM97" s="82" t="s">
        <v>1564</v>
      </c>
      <c r="AN97" s="78"/>
      <c r="AO97" s="80">
        <v>43128.83091435185</v>
      </c>
      <c r="AP97" s="82" t="s">
        <v>1672</v>
      </c>
      <c r="AQ97" s="78" t="b">
        <v>1</v>
      </c>
      <c r="AR97" s="78" t="b">
        <v>0</v>
      </c>
      <c r="AS97" s="78" t="b">
        <v>0</v>
      </c>
      <c r="AT97" s="78" t="s">
        <v>1119</v>
      </c>
      <c r="AU97" s="78">
        <v>5</v>
      </c>
      <c r="AV97" s="78"/>
      <c r="AW97" s="78" t="b">
        <v>0</v>
      </c>
      <c r="AX97" s="78" t="s">
        <v>1748</v>
      </c>
      <c r="AY97" s="82" t="s">
        <v>1843</v>
      </c>
      <c r="AZ97" s="78" t="s">
        <v>66</v>
      </c>
      <c r="BA97" s="78" t="str">
        <f>REPLACE(INDEX(GroupVertices[Group],MATCH(Vertices[[#This Row],[Vertex]],GroupVertices[Vertex],0)),1,1,"")</f>
        <v>1</v>
      </c>
      <c r="BB97" s="48"/>
      <c r="BC97" s="48"/>
      <c r="BD97" s="48"/>
      <c r="BE97" s="48"/>
      <c r="BF97" s="48" t="s">
        <v>514</v>
      </c>
      <c r="BG97" s="48" t="s">
        <v>514</v>
      </c>
      <c r="BH97" s="121" t="s">
        <v>2423</v>
      </c>
      <c r="BI97" s="121" t="s">
        <v>2423</v>
      </c>
      <c r="BJ97" s="121" t="s">
        <v>2497</v>
      </c>
      <c r="BK97" s="121" t="s">
        <v>2497</v>
      </c>
      <c r="BL97" s="121">
        <v>0</v>
      </c>
      <c r="BM97" s="124">
        <v>0</v>
      </c>
      <c r="BN97" s="121">
        <v>1</v>
      </c>
      <c r="BO97" s="124">
        <v>4.545454545454546</v>
      </c>
      <c r="BP97" s="121">
        <v>0</v>
      </c>
      <c r="BQ97" s="124">
        <v>0</v>
      </c>
      <c r="BR97" s="121">
        <v>21</v>
      </c>
      <c r="BS97" s="124">
        <v>95.45454545454545</v>
      </c>
      <c r="BT97" s="121">
        <v>22</v>
      </c>
      <c r="BU97" s="2"/>
      <c r="BV97" s="3"/>
      <c r="BW97" s="3"/>
      <c r="BX97" s="3"/>
      <c r="BY97" s="3"/>
    </row>
    <row r="98" spans="1:77" ht="41.45" customHeight="1">
      <c r="A98" s="64" t="s">
        <v>293</v>
      </c>
      <c r="C98" s="65"/>
      <c r="D98" s="65" t="s">
        <v>64</v>
      </c>
      <c r="E98" s="66">
        <v>162.00147609535787</v>
      </c>
      <c r="F98" s="68">
        <v>99.99999917793382</v>
      </c>
      <c r="G98" s="100" t="s">
        <v>609</v>
      </c>
      <c r="H98" s="65"/>
      <c r="I98" s="69" t="s">
        <v>293</v>
      </c>
      <c r="J98" s="70"/>
      <c r="K98" s="70"/>
      <c r="L98" s="69" t="s">
        <v>1982</v>
      </c>
      <c r="M98" s="73">
        <v>1.0002739672574326</v>
      </c>
      <c r="N98" s="74">
        <v>1342.012939453125</v>
      </c>
      <c r="O98" s="74">
        <v>1801.9525146484375</v>
      </c>
      <c r="P98" s="75"/>
      <c r="Q98" s="76"/>
      <c r="R98" s="76"/>
      <c r="S98" s="86"/>
      <c r="T98" s="48">
        <v>0</v>
      </c>
      <c r="U98" s="48">
        <v>2</v>
      </c>
      <c r="V98" s="49">
        <v>0</v>
      </c>
      <c r="W98" s="49">
        <v>0.003322</v>
      </c>
      <c r="X98" s="49">
        <v>0.009746</v>
      </c>
      <c r="Y98" s="49">
        <v>0.549973</v>
      </c>
      <c r="Z98" s="49">
        <v>0.5</v>
      </c>
      <c r="AA98" s="49">
        <v>0</v>
      </c>
      <c r="AB98" s="71">
        <v>98</v>
      </c>
      <c r="AC98" s="71"/>
      <c r="AD98" s="72"/>
      <c r="AE98" s="78" t="s">
        <v>1260</v>
      </c>
      <c r="AF98" s="78">
        <v>7</v>
      </c>
      <c r="AG98" s="78">
        <v>1</v>
      </c>
      <c r="AH98" s="78">
        <v>78</v>
      </c>
      <c r="AI98" s="78">
        <v>426</v>
      </c>
      <c r="AJ98" s="78"/>
      <c r="AK98" s="78" t="s">
        <v>1393</v>
      </c>
      <c r="AL98" s="78" t="s">
        <v>1487</v>
      </c>
      <c r="AM98" s="78"/>
      <c r="AN98" s="78"/>
      <c r="AO98" s="80">
        <v>41711.48751157407</v>
      </c>
      <c r="AP98" s="82" t="s">
        <v>1673</v>
      </c>
      <c r="AQ98" s="78" t="b">
        <v>1</v>
      </c>
      <c r="AR98" s="78" t="b">
        <v>0</v>
      </c>
      <c r="AS98" s="78" t="b">
        <v>0</v>
      </c>
      <c r="AT98" s="78" t="s">
        <v>1715</v>
      </c>
      <c r="AU98" s="78">
        <v>0</v>
      </c>
      <c r="AV98" s="82" t="s">
        <v>1716</v>
      </c>
      <c r="AW98" s="78" t="b">
        <v>0</v>
      </c>
      <c r="AX98" s="78" t="s">
        <v>1748</v>
      </c>
      <c r="AY98" s="82" t="s">
        <v>1844</v>
      </c>
      <c r="AZ98" s="78" t="s">
        <v>66</v>
      </c>
      <c r="BA98" s="78" t="str">
        <f>REPLACE(INDEX(GroupVertices[Group],MATCH(Vertices[[#This Row],[Vertex]],GroupVertices[Vertex],0)),1,1,"")</f>
        <v>1</v>
      </c>
      <c r="BB98" s="48"/>
      <c r="BC98" s="48"/>
      <c r="BD98" s="48"/>
      <c r="BE98" s="48"/>
      <c r="BF98" s="48" t="s">
        <v>514</v>
      </c>
      <c r="BG98" s="48" t="s">
        <v>514</v>
      </c>
      <c r="BH98" s="121" t="s">
        <v>2423</v>
      </c>
      <c r="BI98" s="121" t="s">
        <v>2423</v>
      </c>
      <c r="BJ98" s="121" t="s">
        <v>2497</v>
      </c>
      <c r="BK98" s="121" t="s">
        <v>2497</v>
      </c>
      <c r="BL98" s="121">
        <v>0</v>
      </c>
      <c r="BM98" s="124">
        <v>0</v>
      </c>
      <c r="BN98" s="121">
        <v>1</v>
      </c>
      <c r="BO98" s="124">
        <v>4.545454545454546</v>
      </c>
      <c r="BP98" s="121">
        <v>0</v>
      </c>
      <c r="BQ98" s="124">
        <v>0</v>
      </c>
      <c r="BR98" s="121">
        <v>21</v>
      </c>
      <c r="BS98" s="124">
        <v>95.45454545454545</v>
      </c>
      <c r="BT98" s="121">
        <v>22</v>
      </c>
      <c r="BU98" s="2"/>
      <c r="BV98" s="3"/>
      <c r="BW98" s="3"/>
      <c r="BX98" s="3"/>
      <c r="BY98" s="3"/>
    </row>
    <row r="99" spans="1:77" ht="41.45" customHeight="1">
      <c r="A99" s="64" t="s">
        <v>294</v>
      </c>
      <c r="C99" s="65"/>
      <c r="D99" s="65" t="s">
        <v>64</v>
      </c>
      <c r="E99" s="66">
        <v>162.5594401406342</v>
      </c>
      <c r="F99" s="68">
        <v>99.99968843691568</v>
      </c>
      <c r="G99" s="100" t="s">
        <v>610</v>
      </c>
      <c r="H99" s="65"/>
      <c r="I99" s="69" t="s">
        <v>294</v>
      </c>
      <c r="J99" s="70"/>
      <c r="K99" s="70"/>
      <c r="L99" s="69" t="s">
        <v>1983</v>
      </c>
      <c r="M99" s="73">
        <v>1.103833590566977</v>
      </c>
      <c r="N99" s="74">
        <v>3377.85986328125</v>
      </c>
      <c r="O99" s="74">
        <v>7405.81298828125</v>
      </c>
      <c r="P99" s="75"/>
      <c r="Q99" s="76"/>
      <c r="R99" s="76"/>
      <c r="S99" s="86"/>
      <c r="T99" s="48">
        <v>0</v>
      </c>
      <c r="U99" s="48">
        <v>2</v>
      </c>
      <c r="V99" s="49">
        <v>0</v>
      </c>
      <c r="W99" s="49">
        <v>0.003322</v>
      </c>
      <c r="X99" s="49">
        <v>0.009746</v>
      </c>
      <c r="Y99" s="49">
        <v>0.549973</v>
      </c>
      <c r="Z99" s="49">
        <v>0.5</v>
      </c>
      <c r="AA99" s="49">
        <v>0</v>
      </c>
      <c r="AB99" s="71">
        <v>99</v>
      </c>
      <c r="AC99" s="71"/>
      <c r="AD99" s="72"/>
      <c r="AE99" s="78" t="s">
        <v>1261</v>
      </c>
      <c r="AF99" s="78">
        <v>129</v>
      </c>
      <c r="AG99" s="78">
        <v>379</v>
      </c>
      <c r="AH99" s="78">
        <v>747</v>
      </c>
      <c r="AI99" s="78">
        <v>3650</v>
      </c>
      <c r="AJ99" s="78"/>
      <c r="AK99" s="78" t="s">
        <v>1394</v>
      </c>
      <c r="AL99" s="78"/>
      <c r="AM99" s="82" t="s">
        <v>1565</v>
      </c>
      <c r="AN99" s="78"/>
      <c r="AO99" s="80">
        <v>42786.37793981482</v>
      </c>
      <c r="AP99" s="82" t="s">
        <v>1674</v>
      </c>
      <c r="AQ99" s="78" t="b">
        <v>1</v>
      </c>
      <c r="AR99" s="78" t="b">
        <v>0</v>
      </c>
      <c r="AS99" s="78" t="b">
        <v>0</v>
      </c>
      <c r="AT99" s="78" t="s">
        <v>1119</v>
      </c>
      <c r="AU99" s="78">
        <v>3</v>
      </c>
      <c r="AV99" s="78"/>
      <c r="AW99" s="78" t="b">
        <v>0</v>
      </c>
      <c r="AX99" s="78" t="s">
        <v>1748</v>
      </c>
      <c r="AY99" s="82" t="s">
        <v>1845</v>
      </c>
      <c r="AZ99" s="78" t="s">
        <v>66</v>
      </c>
      <c r="BA99" s="78" t="str">
        <f>REPLACE(INDEX(GroupVertices[Group],MATCH(Vertices[[#This Row],[Vertex]],GroupVertices[Vertex],0)),1,1,"")</f>
        <v>1</v>
      </c>
      <c r="BB99" s="48"/>
      <c r="BC99" s="48"/>
      <c r="BD99" s="48"/>
      <c r="BE99" s="48"/>
      <c r="BF99" s="48" t="s">
        <v>514</v>
      </c>
      <c r="BG99" s="48" t="s">
        <v>514</v>
      </c>
      <c r="BH99" s="121" t="s">
        <v>2423</v>
      </c>
      <c r="BI99" s="121" t="s">
        <v>2423</v>
      </c>
      <c r="BJ99" s="121" t="s">
        <v>2497</v>
      </c>
      <c r="BK99" s="121" t="s">
        <v>2497</v>
      </c>
      <c r="BL99" s="121">
        <v>0</v>
      </c>
      <c r="BM99" s="124">
        <v>0</v>
      </c>
      <c r="BN99" s="121">
        <v>1</v>
      </c>
      <c r="BO99" s="124">
        <v>4.545454545454546</v>
      </c>
      <c r="BP99" s="121">
        <v>0</v>
      </c>
      <c r="BQ99" s="124">
        <v>0</v>
      </c>
      <c r="BR99" s="121">
        <v>21</v>
      </c>
      <c r="BS99" s="124">
        <v>95.45454545454545</v>
      </c>
      <c r="BT99" s="121">
        <v>22</v>
      </c>
      <c r="BU99" s="2"/>
      <c r="BV99" s="3"/>
      <c r="BW99" s="3"/>
      <c r="BX99" s="3"/>
      <c r="BY99" s="3"/>
    </row>
    <row r="100" spans="1:77" ht="41.45" customHeight="1">
      <c r="A100" s="64" t="s">
        <v>295</v>
      </c>
      <c r="C100" s="65"/>
      <c r="D100" s="65" t="s">
        <v>64</v>
      </c>
      <c r="E100" s="66">
        <v>162.06347210038857</v>
      </c>
      <c r="F100" s="68">
        <v>99.99996465115402</v>
      </c>
      <c r="G100" s="100" t="s">
        <v>611</v>
      </c>
      <c r="H100" s="65"/>
      <c r="I100" s="69" t="s">
        <v>295</v>
      </c>
      <c r="J100" s="70"/>
      <c r="K100" s="70"/>
      <c r="L100" s="69" t="s">
        <v>1984</v>
      </c>
      <c r="M100" s="73">
        <v>1.0117805920696041</v>
      </c>
      <c r="N100" s="74">
        <v>3138.813720703125</v>
      </c>
      <c r="O100" s="74">
        <v>6518.5986328125</v>
      </c>
      <c r="P100" s="75"/>
      <c r="Q100" s="76"/>
      <c r="R100" s="76"/>
      <c r="S100" s="86"/>
      <c r="T100" s="48">
        <v>0</v>
      </c>
      <c r="U100" s="48">
        <v>2</v>
      </c>
      <c r="V100" s="49">
        <v>0</v>
      </c>
      <c r="W100" s="49">
        <v>0.003322</v>
      </c>
      <c r="X100" s="49">
        <v>0.009746</v>
      </c>
      <c r="Y100" s="49">
        <v>0.549973</v>
      </c>
      <c r="Z100" s="49">
        <v>0.5</v>
      </c>
      <c r="AA100" s="49">
        <v>0</v>
      </c>
      <c r="AB100" s="71">
        <v>100</v>
      </c>
      <c r="AC100" s="71"/>
      <c r="AD100" s="72"/>
      <c r="AE100" s="78" t="s">
        <v>1262</v>
      </c>
      <c r="AF100" s="78">
        <v>86</v>
      </c>
      <c r="AG100" s="78">
        <v>43</v>
      </c>
      <c r="AH100" s="78">
        <v>68</v>
      </c>
      <c r="AI100" s="78">
        <v>50</v>
      </c>
      <c r="AJ100" s="78"/>
      <c r="AK100" s="78" t="s">
        <v>1395</v>
      </c>
      <c r="AL100" s="78" t="s">
        <v>1446</v>
      </c>
      <c r="AM100" s="82" t="s">
        <v>1566</v>
      </c>
      <c r="AN100" s="78"/>
      <c r="AO100" s="80">
        <v>43617.368252314816</v>
      </c>
      <c r="AP100" s="82" t="s">
        <v>1675</v>
      </c>
      <c r="AQ100" s="78" t="b">
        <v>1</v>
      </c>
      <c r="AR100" s="78" t="b">
        <v>0</v>
      </c>
      <c r="AS100" s="78" t="b">
        <v>0</v>
      </c>
      <c r="AT100" s="78" t="s">
        <v>1119</v>
      </c>
      <c r="AU100" s="78">
        <v>0</v>
      </c>
      <c r="AV100" s="78"/>
      <c r="AW100" s="78" t="b">
        <v>0</v>
      </c>
      <c r="AX100" s="78" t="s">
        <v>1748</v>
      </c>
      <c r="AY100" s="82" t="s">
        <v>1846</v>
      </c>
      <c r="AZ100" s="78" t="s">
        <v>66</v>
      </c>
      <c r="BA100" s="78" t="str">
        <f>REPLACE(INDEX(GroupVertices[Group],MATCH(Vertices[[#This Row],[Vertex]],GroupVertices[Vertex],0)),1,1,"")</f>
        <v>1</v>
      </c>
      <c r="BB100" s="48"/>
      <c r="BC100" s="48"/>
      <c r="BD100" s="48"/>
      <c r="BE100" s="48"/>
      <c r="BF100" s="48" t="s">
        <v>514</v>
      </c>
      <c r="BG100" s="48" t="s">
        <v>514</v>
      </c>
      <c r="BH100" s="121" t="s">
        <v>2423</v>
      </c>
      <c r="BI100" s="121" t="s">
        <v>2423</v>
      </c>
      <c r="BJ100" s="121" t="s">
        <v>2497</v>
      </c>
      <c r="BK100" s="121" t="s">
        <v>2497</v>
      </c>
      <c r="BL100" s="121">
        <v>0</v>
      </c>
      <c r="BM100" s="124">
        <v>0</v>
      </c>
      <c r="BN100" s="121">
        <v>1</v>
      </c>
      <c r="BO100" s="124">
        <v>4.545454545454546</v>
      </c>
      <c r="BP100" s="121">
        <v>0</v>
      </c>
      <c r="BQ100" s="124">
        <v>0</v>
      </c>
      <c r="BR100" s="121">
        <v>21</v>
      </c>
      <c r="BS100" s="124">
        <v>95.45454545454545</v>
      </c>
      <c r="BT100" s="121">
        <v>22</v>
      </c>
      <c r="BU100" s="2"/>
      <c r="BV100" s="3"/>
      <c r="BW100" s="3"/>
      <c r="BX100" s="3"/>
      <c r="BY100" s="3"/>
    </row>
    <row r="101" spans="1:77" ht="41.45" customHeight="1">
      <c r="A101" s="64" t="s">
        <v>296</v>
      </c>
      <c r="C101" s="65"/>
      <c r="D101" s="65" t="s">
        <v>64</v>
      </c>
      <c r="E101" s="66">
        <v>162.0664242911043</v>
      </c>
      <c r="F101" s="68">
        <v>99.99996300702165</v>
      </c>
      <c r="G101" s="100" t="s">
        <v>612</v>
      </c>
      <c r="H101" s="65"/>
      <c r="I101" s="69" t="s">
        <v>296</v>
      </c>
      <c r="J101" s="70"/>
      <c r="K101" s="70"/>
      <c r="L101" s="69" t="s">
        <v>1985</v>
      </c>
      <c r="M101" s="73">
        <v>1.0123285265844695</v>
      </c>
      <c r="N101" s="74">
        <v>588.06787109375</v>
      </c>
      <c r="O101" s="74">
        <v>2017.5516357421875</v>
      </c>
      <c r="P101" s="75"/>
      <c r="Q101" s="76"/>
      <c r="R101" s="76"/>
      <c r="S101" s="86"/>
      <c r="T101" s="48">
        <v>0</v>
      </c>
      <c r="U101" s="48">
        <v>2</v>
      </c>
      <c r="V101" s="49">
        <v>0</v>
      </c>
      <c r="W101" s="49">
        <v>0.003322</v>
      </c>
      <c r="X101" s="49">
        <v>0.009746</v>
      </c>
      <c r="Y101" s="49">
        <v>0.549973</v>
      </c>
      <c r="Z101" s="49">
        <v>0.5</v>
      </c>
      <c r="AA101" s="49">
        <v>0</v>
      </c>
      <c r="AB101" s="71">
        <v>101</v>
      </c>
      <c r="AC101" s="71"/>
      <c r="AD101" s="72"/>
      <c r="AE101" s="78" t="s">
        <v>1263</v>
      </c>
      <c r="AF101" s="78">
        <v>6</v>
      </c>
      <c r="AG101" s="78">
        <v>45</v>
      </c>
      <c r="AH101" s="78">
        <v>38</v>
      </c>
      <c r="AI101" s="78">
        <v>1</v>
      </c>
      <c r="AJ101" s="78"/>
      <c r="AK101" s="78" t="s">
        <v>1396</v>
      </c>
      <c r="AL101" s="78" t="s">
        <v>1137</v>
      </c>
      <c r="AM101" s="82" t="s">
        <v>1567</v>
      </c>
      <c r="AN101" s="78"/>
      <c r="AO101" s="80">
        <v>43590.97041666666</v>
      </c>
      <c r="AP101" s="82" t="s">
        <v>1676</v>
      </c>
      <c r="AQ101" s="78" t="b">
        <v>0</v>
      </c>
      <c r="AR101" s="78" t="b">
        <v>0</v>
      </c>
      <c r="AS101" s="78" t="b">
        <v>0</v>
      </c>
      <c r="AT101" s="78" t="s">
        <v>1119</v>
      </c>
      <c r="AU101" s="78">
        <v>0</v>
      </c>
      <c r="AV101" s="82" t="s">
        <v>1716</v>
      </c>
      <c r="AW101" s="78" t="b">
        <v>0</v>
      </c>
      <c r="AX101" s="78" t="s">
        <v>1748</v>
      </c>
      <c r="AY101" s="82" t="s">
        <v>1847</v>
      </c>
      <c r="AZ101" s="78" t="s">
        <v>66</v>
      </c>
      <c r="BA101" s="78" t="str">
        <f>REPLACE(INDEX(GroupVertices[Group],MATCH(Vertices[[#This Row],[Vertex]],GroupVertices[Vertex],0)),1,1,"")</f>
        <v>1</v>
      </c>
      <c r="BB101" s="48"/>
      <c r="BC101" s="48"/>
      <c r="BD101" s="48"/>
      <c r="BE101" s="48"/>
      <c r="BF101" s="48" t="s">
        <v>514</v>
      </c>
      <c r="BG101" s="48" t="s">
        <v>514</v>
      </c>
      <c r="BH101" s="121" t="s">
        <v>2423</v>
      </c>
      <c r="BI101" s="121" t="s">
        <v>2423</v>
      </c>
      <c r="BJ101" s="121" t="s">
        <v>2497</v>
      </c>
      <c r="BK101" s="121" t="s">
        <v>2497</v>
      </c>
      <c r="BL101" s="121">
        <v>0</v>
      </c>
      <c r="BM101" s="124">
        <v>0</v>
      </c>
      <c r="BN101" s="121">
        <v>1</v>
      </c>
      <c r="BO101" s="124">
        <v>4.545454545454546</v>
      </c>
      <c r="BP101" s="121">
        <v>0</v>
      </c>
      <c r="BQ101" s="124">
        <v>0</v>
      </c>
      <c r="BR101" s="121">
        <v>21</v>
      </c>
      <c r="BS101" s="124">
        <v>95.45454545454545</v>
      </c>
      <c r="BT101" s="121">
        <v>22</v>
      </c>
      <c r="BU101" s="2"/>
      <c r="BV101" s="3"/>
      <c r="BW101" s="3"/>
      <c r="BX101" s="3"/>
      <c r="BY101" s="3"/>
    </row>
    <row r="102" spans="1:77" ht="41.45" customHeight="1">
      <c r="A102" s="64" t="s">
        <v>297</v>
      </c>
      <c r="C102" s="65"/>
      <c r="D102" s="65" t="s">
        <v>64</v>
      </c>
      <c r="E102" s="66">
        <v>162.00147609535787</v>
      </c>
      <c r="F102" s="68">
        <v>99.99999917793382</v>
      </c>
      <c r="G102" s="100" t="s">
        <v>613</v>
      </c>
      <c r="H102" s="65"/>
      <c r="I102" s="69" t="s">
        <v>297</v>
      </c>
      <c r="J102" s="70"/>
      <c r="K102" s="70"/>
      <c r="L102" s="69" t="s">
        <v>1986</v>
      </c>
      <c r="M102" s="73">
        <v>1.0002739672574326</v>
      </c>
      <c r="N102" s="74">
        <v>3558.0546875</v>
      </c>
      <c r="O102" s="74">
        <v>6307.01953125</v>
      </c>
      <c r="P102" s="75"/>
      <c r="Q102" s="76"/>
      <c r="R102" s="76"/>
      <c r="S102" s="86"/>
      <c r="T102" s="48">
        <v>0</v>
      </c>
      <c r="U102" s="48">
        <v>2</v>
      </c>
      <c r="V102" s="49">
        <v>0</v>
      </c>
      <c r="W102" s="49">
        <v>0.003322</v>
      </c>
      <c r="X102" s="49">
        <v>0.009746</v>
      </c>
      <c r="Y102" s="49">
        <v>0.549973</v>
      </c>
      <c r="Z102" s="49">
        <v>0.5</v>
      </c>
      <c r="AA102" s="49">
        <v>0</v>
      </c>
      <c r="AB102" s="71">
        <v>102</v>
      </c>
      <c r="AC102" s="71"/>
      <c r="AD102" s="72"/>
      <c r="AE102" s="78" t="s">
        <v>1264</v>
      </c>
      <c r="AF102" s="78">
        <v>13</v>
      </c>
      <c r="AG102" s="78">
        <v>1</v>
      </c>
      <c r="AH102" s="78">
        <v>6</v>
      </c>
      <c r="AI102" s="78">
        <v>3</v>
      </c>
      <c r="AJ102" s="78"/>
      <c r="AK102" s="78" t="s">
        <v>1397</v>
      </c>
      <c r="AL102" s="78" t="s">
        <v>1438</v>
      </c>
      <c r="AM102" s="78"/>
      <c r="AN102" s="78"/>
      <c r="AO102" s="80">
        <v>43207.4249537037</v>
      </c>
      <c r="AP102" s="82" t="s">
        <v>1677</v>
      </c>
      <c r="AQ102" s="78" t="b">
        <v>1</v>
      </c>
      <c r="AR102" s="78" t="b">
        <v>0</v>
      </c>
      <c r="AS102" s="78" t="b">
        <v>0</v>
      </c>
      <c r="AT102" s="78" t="s">
        <v>1119</v>
      </c>
      <c r="AU102" s="78">
        <v>0</v>
      </c>
      <c r="AV102" s="78"/>
      <c r="AW102" s="78" t="b">
        <v>0</v>
      </c>
      <c r="AX102" s="78" t="s">
        <v>1748</v>
      </c>
      <c r="AY102" s="82" t="s">
        <v>1848</v>
      </c>
      <c r="AZ102" s="78" t="s">
        <v>66</v>
      </c>
      <c r="BA102" s="78" t="str">
        <f>REPLACE(INDEX(GroupVertices[Group],MATCH(Vertices[[#This Row],[Vertex]],GroupVertices[Vertex],0)),1,1,"")</f>
        <v>1</v>
      </c>
      <c r="BB102" s="48"/>
      <c r="BC102" s="48"/>
      <c r="BD102" s="48"/>
      <c r="BE102" s="48"/>
      <c r="BF102" s="48" t="s">
        <v>514</v>
      </c>
      <c r="BG102" s="48" t="s">
        <v>514</v>
      </c>
      <c r="BH102" s="121" t="s">
        <v>2423</v>
      </c>
      <c r="BI102" s="121" t="s">
        <v>2423</v>
      </c>
      <c r="BJ102" s="121" t="s">
        <v>2497</v>
      </c>
      <c r="BK102" s="121" t="s">
        <v>2497</v>
      </c>
      <c r="BL102" s="121">
        <v>0</v>
      </c>
      <c r="BM102" s="124">
        <v>0</v>
      </c>
      <c r="BN102" s="121">
        <v>1</v>
      </c>
      <c r="BO102" s="124">
        <v>4.545454545454546</v>
      </c>
      <c r="BP102" s="121">
        <v>0</v>
      </c>
      <c r="BQ102" s="124">
        <v>0</v>
      </c>
      <c r="BR102" s="121">
        <v>21</v>
      </c>
      <c r="BS102" s="124">
        <v>95.45454545454545</v>
      </c>
      <c r="BT102" s="121">
        <v>22</v>
      </c>
      <c r="BU102" s="2"/>
      <c r="BV102" s="3"/>
      <c r="BW102" s="3"/>
      <c r="BX102" s="3"/>
      <c r="BY102" s="3"/>
    </row>
    <row r="103" spans="1:77" ht="41.45" customHeight="1">
      <c r="A103" s="64" t="s">
        <v>298</v>
      </c>
      <c r="C103" s="65"/>
      <c r="D103" s="65" t="s">
        <v>64</v>
      </c>
      <c r="E103" s="66">
        <v>162.06937648182006</v>
      </c>
      <c r="F103" s="68">
        <v>99.99996136288928</v>
      </c>
      <c r="G103" s="100" t="s">
        <v>614</v>
      </c>
      <c r="H103" s="65"/>
      <c r="I103" s="69" t="s">
        <v>298</v>
      </c>
      <c r="J103" s="70"/>
      <c r="K103" s="70"/>
      <c r="L103" s="69" t="s">
        <v>1987</v>
      </c>
      <c r="M103" s="73">
        <v>1.0128764610993348</v>
      </c>
      <c r="N103" s="74">
        <v>8836.0234375</v>
      </c>
      <c r="O103" s="74">
        <v>1535.140625</v>
      </c>
      <c r="P103" s="75"/>
      <c r="Q103" s="76"/>
      <c r="R103" s="76"/>
      <c r="S103" s="86"/>
      <c r="T103" s="48">
        <v>0</v>
      </c>
      <c r="U103" s="48">
        <v>2</v>
      </c>
      <c r="V103" s="49">
        <v>240</v>
      </c>
      <c r="W103" s="49">
        <v>0.003333</v>
      </c>
      <c r="X103" s="49">
        <v>0.00526</v>
      </c>
      <c r="Y103" s="49">
        <v>0.750178</v>
      </c>
      <c r="Z103" s="49">
        <v>0</v>
      </c>
      <c r="AA103" s="49">
        <v>0</v>
      </c>
      <c r="AB103" s="71">
        <v>103</v>
      </c>
      <c r="AC103" s="71"/>
      <c r="AD103" s="72"/>
      <c r="AE103" s="78" t="s">
        <v>1265</v>
      </c>
      <c r="AF103" s="78">
        <v>179</v>
      </c>
      <c r="AG103" s="78">
        <v>47</v>
      </c>
      <c r="AH103" s="78">
        <v>4035</v>
      </c>
      <c r="AI103" s="78">
        <v>9211</v>
      </c>
      <c r="AJ103" s="78"/>
      <c r="AK103" s="78"/>
      <c r="AL103" s="78" t="s">
        <v>1488</v>
      </c>
      <c r="AM103" s="78"/>
      <c r="AN103" s="78"/>
      <c r="AO103" s="80">
        <v>41700.98730324074</v>
      </c>
      <c r="AP103" s="82" t="s">
        <v>1678</v>
      </c>
      <c r="AQ103" s="78" t="b">
        <v>1</v>
      </c>
      <c r="AR103" s="78" t="b">
        <v>0</v>
      </c>
      <c r="AS103" s="78" t="b">
        <v>0</v>
      </c>
      <c r="AT103" s="78" t="s">
        <v>1119</v>
      </c>
      <c r="AU103" s="78">
        <v>3</v>
      </c>
      <c r="AV103" s="82" t="s">
        <v>1716</v>
      </c>
      <c r="AW103" s="78" t="b">
        <v>0</v>
      </c>
      <c r="AX103" s="78" t="s">
        <v>1748</v>
      </c>
      <c r="AY103" s="82" t="s">
        <v>1849</v>
      </c>
      <c r="AZ103" s="78" t="s">
        <v>66</v>
      </c>
      <c r="BA103" s="78" t="str">
        <f>REPLACE(INDEX(GroupVertices[Group],MATCH(Vertices[[#This Row],[Vertex]],GroupVertices[Vertex],0)),1,1,"")</f>
        <v>7</v>
      </c>
      <c r="BB103" s="48"/>
      <c r="BC103" s="48"/>
      <c r="BD103" s="48"/>
      <c r="BE103" s="48"/>
      <c r="BF103" s="48" t="s">
        <v>516</v>
      </c>
      <c r="BG103" s="48" t="s">
        <v>516</v>
      </c>
      <c r="BH103" s="121" t="s">
        <v>2430</v>
      </c>
      <c r="BI103" s="121" t="s">
        <v>2430</v>
      </c>
      <c r="BJ103" s="121" t="s">
        <v>2503</v>
      </c>
      <c r="BK103" s="121" t="s">
        <v>2503</v>
      </c>
      <c r="BL103" s="121">
        <v>0</v>
      </c>
      <c r="BM103" s="124">
        <v>0</v>
      </c>
      <c r="BN103" s="121">
        <v>0</v>
      </c>
      <c r="BO103" s="124">
        <v>0</v>
      </c>
      <c r="BP103" s="121">
        <v>0</v>
      </c>
      <c r="BQ103" s="124">
        <v>0</v>
      </c>
      <c r="BR103" s="121">
        <v>19</v>
      </c>
      <c r="BS103" s="124">
        <v>100</v>
      </c>
      <c r="BT103" s="121">
        <v>19</v>
      </c>
      <c r="BU103" s="2"/>
      <c r="BV103" s="3"/>
      <c r="BW103" s="3"/>
      <c r="BX103" s="3"/>
      <c r="BY103" s="3"/>
    </row>
    <row r="104" spans="1:77" ht="41.45" customHeight="1">
      <c r="A104" s="64" t="s">
        <v>343</v>
      </c>
      <c r="C104" s="65"/>
      <c r="D104" s="65" t="s">
        <v>64</v>
      </c>
      <c r="E104" s="66">
        <v>293.76069992989426</v>
      </c>
      <c r="F104" s="68">
        <v>99.92661990608059</v>
      </c>
      <c r="G104" s="100" t="s">
        <v>1741</v>
      </c>
      <c r="H104" s="65"/>
      <c r="I104" s="69" t="s">
        <v>343</v>
      </c>
      <c r="J104" s="70"/>
      <c r="K104" s="70"/>
      <c r="L104" s="69" t="s">
        <v>1988</v>
      </c>
      <c r="M104" s="73">
        <v>25.455139300211226</v>
      </c>
      <c r="N104" s="74">
        <v>8836.0234375</v>
      </c>
      <c r="O104" s="74">
        <v>746.984130859375</v>
      </c>
      <c r="P104" s="75"/>
      <c r="Q104" s="76"/>
      <c r="R104" s="76"/>
      <c r="S104" s="86"/>
      <c r="T104" s="48">
        <v>1</v>
      </c>
      <c r="U104" s="48">
        <v>0</v>
      </c>
      <c r="V104" s="49">
        <v>0</v>
      </c>
      <c r="W104" s="49">
        <v>0.002381</v>
      </c>
      <c r="X104" s="49">
        <v>0.000444</v>
      </c>
      <c r="Y104" s="49">
        <v>0.468826</v>
      </c>
      <c r="Z104" s="49">
        <v>0</v>
      </c>
      <c r="AA104" s="49">
        <v>0</v>
      </c>
      <c r="AB104" s="71">
        <v>104</v>
      </c>
      <c r="AC104" s="71"/>
      <c r="AD104" s="72"/>
      <c r="AE104" s="78" t="s">
        <v>1266</v>
      </c>
      <c r="AF104" s="78">
        <v>302</v>
      </c>
      <c r="AG104" s="78">
        <v>89263</v>
      </c>
      <c r="AH104" s="78">
        <v>119993</v>
      </c>
      <c r="AI104" s="78">
        <v>81047</v>
      </c>
      <c r="AJ104" s="78"/>
      <c r="AK104" s="78" t="s">
        <v>1398</v>
      </c>
      <c r="AL104" s="78" t="s">
        <v>1489</v>
      </c>
      <c r="AM104" s="82" t="s">
        <v>1568</v>
      </c>
      <c r="AN104" s="78"/>
      <c r="AO104" s="80">
        <v>40473.62061342593</v>
      </c>
      <c r="AP104" s="82" t="s">
        <v>1679</v>
      </c>
      <c r="AQ104" s="78" t="b">
        <v>0</v>
      </c>
      <c r="AR104" s="78" t="b">
        <v>0</v>
      </c>
      <c r="AS104" s="78" t="b">
        <v>0</v>
      </c>
      <c r="AT104" s="78"/>
      <c r="AU104" s="78">
        <v>812</v>
      </c>
      <c r="AV104" s="82" t="s">
        <v>1725</v>
      </c>
      <c r="AW104" s="78" t="b">
        <v>0</v>
      </c>
      <c r="AX104" s="78" t="s">
        <v>1748</v>
      </c>
      <c r="AY104" s="82" t="s">
        <v>1850</v>
      </c>
      <c r="AZ104" s="78" t="s">
        <v>65</v>
      </c>
      <c r="BA104" s="78" t="str">
        <f>REPLACE(INDEX(GroupVertices[Group],MATCH(Vertices[[#This Row],[Vertex]],GroupVertices[Vertex],0)),1,1,"")</f>
        <v>7</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299</v>
      </c>
      <c r="C105" s="65"/>
      <c r="D105" s="65" t="s">
        <v>64</v>
      </c>
      <c r="E105" s="66">
        <v>162.11070715184053</v>
      </c>
      <c r="F105" s="68">
        <v>99.99993834503609</v>
      </c>
      <c r="G105" s="100" t="s">
        <v>615</v>
      </c>
      <c r="H105" s="65"/>
      <c r="I105" s="69" t="s">
        <v>299</v>
      </c>
      <c r="J105" s="70"/>
      <c r="K105" s="70"/>
      <c r="L105" s="69" t="s">
        <v>1989</v>
      </c>
      <c r="M105" s="73">
        <v>1.0205475443074492</v>
      </c>
      <c r="N105" s="74">
        <v>692.8018188476562</v>
      </c>
      <c r="O105" s="74">
        <v>4268.09326171875</v>
      </c>
      <c r="P105" s="75"/>
      <c r="Q105" s="76"/>
      <c r="R105" s="76"/>
      <c r="S105" s="86"/>
      <c r="T105" s="48">
        <v>0</v>
      </c>
      <c r="U105" s="48">
        <v>2</v>
      </c>
      <c r="V105" s="49">
        <v>0</v>
      </c>
      <c r="W105" s="49">
        <v>0.003322</v>
      </c>
      <c r="X105" s="49">
        <v>0.009746</v>
      </c>
      <c r="Y105" s="49">
        <v>0.549973</v>
      </c>
      <c r="Z105" s="49">
        <v>0.5</v>
      </c>
      <c r="AA105" s="49">
        <v>0</v>
      </c>
      <c r="AB105" s="71">
        <v>105</v>
      </c>
      <c r="AC105" s="71"/>
      <c r="AD105" s="72"/>
      <c r="AE105" s="78" t="s">
        <v>1267</v>
      </c>
      <c r="AF105" s="78">
        <v>32</v>
      </c>
      <c r="AG105" s="78">
        <v>75</v>
      </c>
      <c r="AH105" s="78">
        <v>670</v>
      </c>
      <c r="AI105" s="78">
        <v>12</v>
      </c>
      <c r="AJ105" s="78"/>
      <c r="AK105" s="78" t="s">
        <v>1399</v>
      </c>
      <c r="AL105" s="78"/>
      <c r="AM105" s="82" t="s">
        <v>1569</v>
      </c>
      <c r="AN105" s="78"/>
      <c r="AO105" s="80">
        <v>43166.805763888886</v>
      </c>
      <c r="AP105" s="82" t="s">
        <v>1680</v>
      </c>
      <c r="AQ105" s="78" t="b">
        <v>1</v>
      </c>
      <c r="AR105" s="78" t="b">
        <v>0</v>
      </c>
      <c r="AS105" s="78" t="b">
        <v>0</v>
      </c>
      <c r="AT105" s="78" t="s">
        <v>1119</v>
      </c>
      <c r="AU105" s="78">
        <v>0</v>
      </c>
      <c r="AV105" s="78"/>
      <c r="AW105" s="78" t="b">
        <v>0</v>
      </c>
      <c r="AX105" s="78" t="s">
        <v>1748</v>
      </c>
      <c r="AY105" s="82" t="s">
        <v>1851</v>
      </c>
      <c r="AZ105" s="78" t="s">
        <v>66</v>
      </c>
      <c r="BA105" s="78" t="str">
        <f>REPLACE(INDEX(GroupVertices[Group],MATCH(Vertices[[#This Row],[Vertex]],GroupVertices[Vertex],0)),1,1,"")</f>
        <v>1</v>
      </c>
      <c r="BB105" s="48"/>
      <c r="BC105" s="48"/>
      <c r="BD105" s="48"/>
      <c r="BE105" s="48"/>
      <c r="BF105" s="48" t="s">
        <v>514</v>
      </c>
      <c r="BG105" s="48" t="s">
        <v>514</v>
      </c>
      <c r="BH105" s="121" t="s">
        <v>2423</v>
      </c>
      <c r="BI105" s="121" t="s">
        <v>2423</v>
      </c>
      <c r="BJ105" s="121" t="s">
        <v>2497</v>
      </c>
      <c r="BK105" s="121" t="s">
        <v>2497</v>
      </c>
      <c r="BL105" s="121">
        <v>0</v>
      </c>
      <c r="BM105" s="124">
        <v>0</v>
      </c>
      <c r="BN105" s="121">
        <v>1</v>
      </c>
      <c r="BO105" s="124">
        <v>4.545454545454546</v>
      </c>
      <c r="BP105" s="121">
        <v>0</v>
      </c>
      <c r="BQ105" s="124">
        <v>0</v>
      </c>
      <c r="BR105" s="121">
        <v>21</v>
      </c>
      <c r="BS105" s="124">
        <v>95.45454545454545</v>
      </c>
      <c r="BT105" s="121">
        <v>22</v>
      </c>
      <c r="BU105" s="2"/>
      <c r="BV105" s="3"/>
      <c r="BW105" s="3"/>
      <c r="BX105" s="3"/>
      <c r="BY105" s="3"/>
    </row>
    <row r="106" spans="1:77" ht="41.45" customHeight="1">
      <c r="A106" s="64" t="s">
        <v>300</v>
      </c>
      <c r="C106" s="65"/>
      <c r="D106" s="65" t="s">
        <v>64</v>
      </c>
      <c r="E106" s="66">
        <v>173.7511951440338</v>
      </c>
      <c r="F106" s="68">
        <v>99.99345553109696</v>
      </c>
      <c r="G106" s="100" t="s">
        <v>616</v>
      </c>
      <c r="H106" s="65"/>
      <c r="I106" s="69" t="s">
        <v>300</v>
      </c>
      <c r="J106" s="70"/>
      <c r="K106" s="70"/>
      <c r="L106" s="69" t="s">
        <v>1990</v>
      </c>
      <c r="M106" s="73">
        <v>3.181053336421379</v>
      </c>
      <c r="N106" s="74">
        <v>6229.31494140625</v>
      </c>
      <c r="O106" s="74">
        <v>5420.8671875</v>
      </c>
      <c r="P106" s="75"/>
      <c r="Q106" s="76"/>
      <c r="R106" s="76"/>
      <c r="S106" s="86"/>
      <c r="T106" s="48">
        <v>0</v>
      </c>
      <c r="U106" s="48">
        <v>1</v>
      </c>
      <c r="V106" s="49">
        <v>0</v>
      </c>
      <c r="W106" s="49">
        <v>0.003236</v>
      </c>
      <c r="X106" s="49">
        <v>0.003486</v>
      </c>
      <c r="Y106" s="49">
        <v>0.389775</v>
      </c>
      <c r="Z106" s="49">
        <v>0</v>
      </c>
      <c r="AA106" s="49">
        <v>0</v>
      </c>
      <c r="AB106" s="71">
        <v>106</v>
      </c>
      <c r="AC106" s="71"/>
      <c r="AD106" s="72"/>
      <c r="AE106" s="78" t="s">
        <v>1268</v>
      </c>
      <c r="AF106" s="78">
        <v>889</v>
      </c>
      <c r="AG106" s="78">
        <v>7961</v>
      </c>
      <c r="AH106" s="78">
        <v>21024</v>
      </c>
      <c r="AI106" s="78">
        <v>4642</v>
      </c>
      <c r="AJ106" s="78"/>
      <c r="AK106" s="78" t="s">
        <v>1400</v>
      </c>
      <c r="AL106" s="78" t="s">
        <v>1490</v>
      </c>
      <c r="AM106" s="82" t="s">
        <v>1570</v>
      </c>
      <c r="AN106" s="78"/>
      <c r="AO106" s="80">
        <v>40199.28260416666</v>
      </c>
      <c r="AP106" s="82" t="s">
        <v>1681</v>
      </c>
      <c r="AQ106" s="78" t="b">
        <v>0</v>
      </c>
      <c r="AR106" s="78" t="b">
        <v>0</v>
      </c>
      <c r="AS106" s="78" t="b">
        <v>0</v>
      </c>
      <c r="AT106" s="78" t="s">
        <v>1119</v>
      </c>
      <c r="AU106" s="78">
        <v>124</v>
      </c>
      <c r="AV106" s="82" t="s">
        <v>1726</v>
      </c>
      <c r="AW106" s="78" t="b">
        <v>0</v>
      </c>
      <c r="AX106" s="78" t="s">
        <v>1748</v>
      </c>
      <c r="AY106" s="82" t="s">
        <v>1852</v>
      </c>
      <c r="AZ106" s="78" t="s">
        <v>66</v>
      </c>
      <c r="BA106" s="78" t="str">
        <f>REPLACE(INDEX(GroupVertices[Group],MATCH(Vertices[[#This Row],[Vertex]],GroupVertices[Vertex],0)),1,1,"")</f>
        <v>2</v>
      </c>
      <c r="BB106" s="48" t="s">
        <v>476</v>
      </c>
      <c r="BC106" s="48" t="s">
        <v>476</v>
      </c>
      <c r="BD106" s="48" t="s">
        <v>498</v>
      </c>
      <c r="BE106" s="48" t="s">
        <v>498</v>
      </c>
      <c r="BF106" s="48" t="s">
        <v>508</v>
      </c>
      <c r="BG106" s="48" t="s">
        <v>508</v>
      </c>
      <c r="BH106" s="121" t="s">
        <v>2386</v>
      </c>
      <c r="BI106" s="121" t="s">
        <v>2386</v>
      </c>
      <c r="BJ106" s="121" t="s">
        <v>2463</v>
      </c>
      <c r="BK106" s="121" t="s">
        <v>2463</v>
      </c>
      <c r="BL106" s="121">
        <v>0</v>
      </c>
      <c r="BM106" s="124">
        <v>0</v>
      </c>
      <c r="BN106" s="121">
        <v>0</v>
      </c>
      <c r="BO106" s="124">
        <v>0</v>
      </c>
      <c r="BP106" s="121">
        <v>0</v>
      </c>
      <c r="BQ106" s="124">
        <v>0</v>
      </c>
      <c r="BR106" s="121">
        <v>11</v>
      </c>
      <c r="BS106" s="124">
        <v>100</v>
      </c>
      <c r="BT106" s="121">
        <v>11</v>
      </c>
      <c r="BU106" s="2"/>
      <c r="BV106" s="3"/>
      <c r="BW106" s="3"/>
      <c r="BX106" s="3"/>
      <c r="BY106" s="3"/>
    </row>
    <row r="107" spans="1:77" ht="41.45" customHeight="1">
      <c r="A107" s="64" t="s">
        <v>301</v>
      </c>
      <c r="C107" s="65"/>
      <c r="D107" s="65" t="s">
        <v>64</v>
      </c>
      <c r="E107" s="66">
        <v>162.2214143036811</v>
      </c>
      <c r="F107" s="68">
        <v>99.99987669007217</v>
      </c>
      <c r="G107" s="100" t="s">
        <v>617</v>
      </c>
      <c r="H107" s="65"/>
      <c r="I107" s="69" t="s">
        <v>301</v>
      </c>
      <c r="J107" s="70"/>
      <c r="K107" s="70"/>
      <c r="L107" s="69" t="s">
        <v>1991</v>
      </c>
      <c r="M107" s="73">
        <v>1.0410950886148984</v>
      </c>
      <c r="N107" s="74">
        <v>1763.2352294921875</v>
      </c>
      <c r="O107" s="74">
        <v>2329.36328125</v>
      </c>
      <c r="P107" s="75"/>
      <c r="Q107" s="76"/>
      <c r="R107" s="76"/>
      <c r="S107" s="86"/>
      <c r="T107" s="48">
        <v>0</v>
      </c>
      <c r="U107" s="48">
        <v>2</v>
      </c>
      <c r="V107" s="49">
        <v>0</v>
      </c>
      <c r="W107" s="49">
        <v>0.003322</v>
      </c>
      <c r="X107" s="49">
        <v>0.009746</v>
      </c>
      <c r="Y107" s="49">
        <v>0.549973</v>
      </c>
      <c r="Z107" s="49">
        <v>0.5</v>
      </c>
      <c r="AA107" s="49">
        <v>0</v>
      </c>
      <c r="AB107" s="71">
        <v>107</v>
      </c>
      <c r="AC107" s="71"/>
      <c r="AD107" s="72"/>
      <c r="AE107" s="78" t="s">
        <v>1269</v>
      </c>
      <c r="AF107" s="78">
        <v>63</v>
      </c>
      <c r="AG107" s="78">
        <v>150</v>
      </c>
      <c r="AH107" s="78">
        <v>37</v>
      </c>
      <c r="AI107" s="78">
        <v>78</v>
      </c>
      <c r="AJ107" s="78"/>
      <c r="AK107" s="78" t="s">
        <v>1401</v>
      </c>
      <c r="AL107" s="78" t="s">
        <v>1465</v>
      </c>
      <c r="AM107" s="82" t="s">
        <v>1571</v>
      </c>
      <c r="AN107" s="78"/>
      <c r="AO107" s="80">
        <v>43340.27096064815</v>
      </c>
      <c r="AP107" s="82" t="s">
        <v>1682</v>
      </c>
      <c r="AQ107" s="78" t="b">
        <v>0</v>
      </c>
      <c r="AR107" s="78" t="b">
        <v>0</v>
      </c>
      <c r="AS107" s="78" t="b">
        <v>0</v>
      </c>
      <c r="AT107" s="78" t="s">
        <v>1119</v>
      </c>
      <c r="AU107" s="78">
        <v>1</v>
      </c>
      <c r="AV107" s="82" t="s">
        <v>1716</v>
      </c>
      <c r="AW107" s="78" t="b">
        <v>0</v>
      </c>
      <c r="AX107" s="78" t="s">
        <v>1748</v>
      </c>
      <c r="AY107" s="82" t="s">
        <v>1853</v>
      </c>
      <c r="AZ107" s="78" t="s">
        <v>66</v>
      </c>
      <c r="BA107" s="78" t="str">
        <f>REPLACE(INDEX(GroupVertices[Group],MATCH(Vertices[[#This Row],[Vertex]],GroupVertices[Vertex],0)),1,1,"")</f>
        <v>1</v>
      </c>
      <c r="BB107" s="48"/>
      <c r="BC107" s="48"/>
      <c r="BD107" s="48"/>
      <c r="BE107" s="48"/>
      <c r="BF107" s="48" t="s">
        <v>514</v>
      </c>
      <c r="BG107" s="48" t="s">
        <v>514</v>
      </c>
      <c r="BH107" s="121" t="s">
        <v>2423</v>
      </c>
      <c r="BI107" s="121" t="s">
        <v>2423</v>
      </c>
      <c r="BJ107" s="121" t="s">
        <v>2497</v>
      </c>
      <c r="BK107" s="121" t="s">
        <v>2497</v>
      </c>
      <c r="BL107" s="121">
        <v>0</v>
      </c>
      <c r="BM107" s="124">
        <v>0</v>
      </c>
      <c r="BN107" s="121">
        <v>1</v>
      </c>
      <c r="BO107" s="124">
        <v>4.545454545454546</v>
      </c>
      <c r="BP107" s="121">
        <v>0</v>
      </c>
      <c r="BQ107" s="124">
        <v>0</v>
      </c>
      <c r="BR107" s="121">
        <v>21</v>
      </c>
      <c r="BS107" s="124">
        <v>95.45454545454545</v>
      </c>
      <c r="BT107" s="121">
        <v>22</v>
      </c>
      <c r="BU107" s="2"/>
      <c r="BV107" s="3"/>
      <c r="BW107" s="3"/>
      <c r="BX107" s="3"/>
      <c r="BY107" s="3"/>
    </row>
    <row r="108" spans="1:77" ht="41.45" customHeight="1">
      <c r="A108" s="64" t="s">
        <v>302</v>
      </c>
      <c r="C108" s="65"/>
      <c r="D108" s="65" t="s">
        <v>64</v>
      </c>
      <c r="E108" s="66">
        <v>165.29021655270083</v>
      </c>
      <c r="F108" s="68">
        <v>99.99816761447244</v>
      </c>
      <c r="G108" s="100" t="s">
        <v>618</v>
      </c>
      <c r="H108" s="65"/>
      <c r="I108" s="69" t="s">
        <v>302</v>
      </c>
      <c r="J108" s="70"/>
      <c r="K108" s="70"/>
      <c r="L108" s="69" t="s">
        <v>1992</v>
      </c>
      <c r="M108" s="73">
        <v>1.6106730168173917</v>
      </c>
      <c r="N108" s="74">
        <v>5894.81787109375</v>
      </c>
      <c r="O108" s="74">
        <v>2521.2509765625</v>
      </c>
      <c r="P108" s="75"/>
      <c r="Q108" s="76"/>
      <c r="R108" s="76"/>
      <c r="S108" s="86"/>
      <c r="T108" s="48">
        <v>0</v>
      </c>
      <c r="U108" s="48">
        <v>1</v>
      </c>
      <c r="V108" s="49">
        <v>0</v>
      </c>
      <c r="W108" s="49">
        <v>0.003236</v>
      </c>
      <c r="X108" s="49">
        <v>0.003486</v>
      </c>
      <c r="Y108" s="49">
        <v>0.389775</v>
      </c>
      <c r="Z108" s="49">
        <v>0</v>
      </c>
      <c r="AA108" s="49">
        <v>0</v>
      </c>
      <c r="AB108" s="71">
        <v>108</v>
      </c>
      <c r="AC108" s="71"/>
      <c r="AD108" s="72"/>
      <c r="AE108" s="78" t="s">
        <v>1270</v>
      </c>
      <c r="AF108" s="78">
        <v>348</v>
      </c>
      <c r="AG108" s="78">
        <v>2229</v>
      </c>
      <c r="AH108" s="78">
        <v>4196</v>
      </c>
      <c r="AI108" s="78">
        <v>859</v>
      </c>
      <c r="AJ108" s="78"/>
      <c r="AK108" s="78" t="s">
        <v>1402</v>
      </c>
      <c r="AL108" s="78"/>
      <c r="AM108" s="78"/>
      <c r="AN108" s="78"/>
      <c r="AO108" s="80">
        <v>42144.308703703704</v>
      </c>
      <c r="AP108" s="82" t="s">
        <v>1683</v>
      </c>
      <c r="AQ108" s="78" t="b">
        <v>1</v>
      </c>
      <c r="AR108" s="78" t="b">
        <v>0</v>
      </c>
      <c r="AS108" s="78" t="b">
        <v>1</v>
      </c>
      <c r="AT108" s="78" t="s">
        <v>1119</v>
      </c>
      <c r="AU108" s="78">
        <v>17</v>
      </c>
      <c r="AV108" s="82" t="s">
        <v>1716</v>
      </c>
      <c r="AW108" s="78" t="b">
        <v>0</v>
      </c>
      <c r="AX108" s="78" t="s">
        <v>1748</v>
      </c>
      <c r="AY108" s="82" t="s">
        <v>1854</v>
      </c>
      <c r="AZ108" s="78" t="s">
        <v>66</v>
      </c>
      <c r="BA108" s="78" t="str">
        <f>REPLACE(INDEX(GroupVertices[Group],MATCH(Vertices[[#This Row],[Vertex]],GroupVertices[Vertex],0)),1,1,"")</f>
        <v>2</v>
      </c>
      <c r="BB108" s="48"/>
      <c r="BC108" s="48"/>
      <c r="BD108" s="48"/>
      <c r="BE108" s="48"/>
      <c r="BF108" s="48" t="s">
        <v>508</v>
      </c>
      <c r="BG108" s="48" t="s">
        <v>508</v>
      </c>
      <c r="BH108" s="121" t="s">
        <v>2431</v>
      </c>
      <c r="BI108" s="121" t="s">
        <v>2431</v>
      </c>
      <c r="BJ108" s="121" t="s">
        <v>2504</v>
      </c>
      <c r="BK108" s="121" t="s">
        <v>2504</v>
      </c>
      <c r="BL108" s="121">
        <v>0</v>
      </c>
      <c r="BM108" s="124">
        <v>0</v>
      </c>
      <c r="BN108" s="121">
        <v>0</v>
      </c>
      <c r="BO108" s="124">
        <v>0</v>
      </c>
      <c r="BP108" s="121">
        <v>0</v>
      </c>
      <c r="BQ108" s="124">
        <v>0</v>
      </c>
      <c r="BR108" s="121">
        <v>8</v>
      </c>
      <c r="BS108" s="124">
        <v>100</v>
      </c>
      <c r="BT108" s="121">
        <v>8</v>
      </c>
      <c r="BU108" s="2"/>
      <c r="BV108" s="3"/>
      <c r="BW108" s="3"/>
      <c r="BX108" s="3"/>
      <c r="BY108" s="3"/>
    </row>
    <row r="109" spans="1:77" ht="41.45" customHeight="1">
      <c r="A109" s="64" t="s">
        <v>303</v>
      </c>
      <c r="C109" s="65"/>
      <c r="D109" s="65" t="s">
        <v>64</v>
      </c>
      <c r="E109" s="66">
        <v>162.05313943288346</v>
      </c>
      <c r="F109" s="68">
        <v>99.99997040561732</v>
      </c>
      <c r="G109" s="100" t="s">
        <v>619</v>
      </c>
      <c r="H109" s="65"/>
      <c r="I109" s="69" t="s">
        <v>303</v>
      </c>
      <c r="J109" s="70"/>
      <c r="K109" s="70"/>
      <c r="L109" s="69" t="s">
        <v>1993</v>
      </c>
      <c r="M109" s="73">
        <v>1.0098628212675755</v>
      </c>
      <c r="N109" s="74">
        <v>7591.83349609375</v>
      </c>
      <c r="O109" s="74">
        <v>5349.46484375</v>
      </c>
      <c r="P109" s="75"/>
      <c r="Q109" s="76"/>
      <c r="R109" s="76"/>
      <c r="S109" s="86"/>
      <c r="T109" s="48">
        <v>1</v>
      </c>
      <c r="U109" s="48">
        <v>1</v>
      </c>
      <c r="V109" s="49">
        <v>0</v>
      </c>
      <c r="W109" s="49">
        <v>0</v>
      </c>
      <c r="X109" s="49">
        <v>0</v>
      </c>
      <c r="Y109" s="49">
        <v>0.999996</v>
      </c>
      <c r="Z109" s="49">
        <v>0</v>
      </c>
      <c r="AA109" s="49" t="s">
        <v>2756</v>
      </c>
      <c r="AB109" s="71">
        <v>109</v>
      </c>
      <c r="AC109" s="71"/>
      <c r="AD109" s="72"/>
      <c r="AE109" s="78" t="s">
        <v>1271</v>
      </c>
      <c r="AF109" s="78">
        <v>153</v>
      </c>
      <c r="AG109" s="78">
        <v>36</v>
      </c>
      <c r="AH109" s="78">
        <v>61</v>
      </c>
      <c r="AI109" s="78">
        <v>94</v>
      </c>
      <c r="AJ109" s="78"/>
      <c r="AK109" s="78" t="s">
        <v>1403</v>
      </c>
      <c r="AL109" s="78" t="s">
        <v>1491</v>
      </c>
      <c r="AM109" s="82" t="s">
        <v>1572</v>
      </c>
      <c r="AN109" s="78"/>
      <c r="AO109" s="80">
        <v>43631.09390046296</v>
      </c>
      <c r="AP109" s="82" t="s">
        <v>1684</v>
      </c>
      <c r="AQ109" s="78" t="b">
        <v>1</v>
      </c>
      <c r="AR109" s="78" t="b">
        <v>0</v>
      </c>
      <c r="AS109" s="78" t="b">
        <v>0</v>
      </c>
      <c r="AT109" s="78" t="s">
        <v>1119</v>
      </c>
      <c r="AU109" s="78">
        <v>0</v>
      </c>
      <c r="AV109" s="78"/>
      <c r="AW109" s="78" t="b">
        <v>0</v>
      </c>
      <c r="AX109" s="78" t="s">
        <v>1748</v>
      </c>
      <c r="AY109" s="82" t="s">
        <v>1855</v>
      </c>
      <c r="AZ109" s="78" t="s">
        <v>66</v>
      </c>
      <c r="BA109" s="78" t="str">
        <f>REPLACE(INDEX(GroupVertices[Group],MATCH(Vertices[[#This Row],[Vertex]],GroupVertices[Vertex],0)),1,1,"")</f>
        <v>4</v>
      </c>
      <c r="BB109" s="48" t="s">
        <v>484</v>
      </c>
      <c r="BC109" s="48" t="s">
        <v>484</v>
      </c>
      <c r="BD109" s="48" t="s">
        <v>500</v>
      </c>
      <c r="BE109" s="48" t="s">
        <v>500</v>
      </c>
      <c r="BF109" s="48" t="s">
        <v>508</v>
      </c>
      <c r="BG109" s="48" t="s">
        <v>508</v>
      </c>
      <c r="BH109" s="121" t="s">
        <v>2432</v>
      </c>
      <c r="BI109" s="121" t="s">
        <v>2432</v>
      </c>
      <c r="BJ109" s="121" t="s">
        <v>2505</v>
      </c>
      <c r="BK109" s="121" t="s">
        <v>2505</v>
      </c>
      <c r="BL109" s="121">
        <v>1</v>
      </c>
      <c r="BM109" s="124">
        <v>50</v>
      </c>
      <c r="BN109" s="121">
        <v>0</v>
      </c>
      <c r="BO109" s="124">
        <v>0</v>
      </c>
      <c r="BP109" s="121">
        <v>0</v>
      </c>
      <c r="BQ109" s="124">
        <v>0</v>
      </c>
      <c r="BR109" s="121">
        <v>1</v>
      </c>
      <c r="BS109" s="124">
        <v>50</v>
      </c>
      <c r="BT109" s="121">
        <v>2</v>
      </c>
      <c r="BU109" s="2"/>
      <c r="BV109" s="3"/>
      <c r="BW109" s="3"/>
      <c r="BX109" s="3"/>
      <c r="BY109" s="3"/>
    </row>
    <row r="110" spans="1:77" ht="41.45" customHeight="1">
      <c r="A110" s="64" t="s">
        <v>304</v>
      </c>
      <c r="C110" s="65"/>
      <c r="D110" s="65" t="s">
        <v>64</v>
      </c>
      <c r="E110" s="66">
        <v>162.0797091493252</v>
      </c>
      <c r="F110" s="68">
        <v>99.99995560842598</v>
      </c>
      <c r="G110" s="100" t="s">
        <v>620</v>
      </c>
      <c r="H110" s="65"/>
      <c r="I110" s="69" t="s">
        <v>304</v>
      </c>
      <c r="J110" s="70"/>
      <c r="K110" s="70"/>
      <c r="L110" s="69" t="s">
        <v>1994</v>
      </c>
      <c r="M110" s="73">
        <v>1.0147942319013634</v>
      </c>
      <c r="N110" s="74">
        <v>2627.142578125</v>
      </c>
      <c r="O110" s="74">
        <v>5693.37353515625</v>
      </c>
      <c r="P110" s="75"/>
      <c r="Q110" s="76"/>
      <c r="R110" s="76"/>
      <c r="S110" s="86"/>
      <c r="T110" s="48">
        <v>0</v>
      </c>
      <c r="U110" s="48">
        <v>2</v>
      </c>
      <c r="V110" s="49">
        <v>0</v>
      </c>
      <c r="W110" s="49">
        <v>0.003322</v>
      </c>
      <c r="X110" s="49">
        <v>0.009746</v>
      </c>
      <c r="Y110" s="49">
        <v>0.549973</v>
      </c>
      <c r="Z110" s="49">
        <v>0.5</v>
      </c>
      <c r="AA110" s="49">
        <v>0</v>
      </c>
      <c r="AB110" s="71">
        <v>110</v>
      </c>
      <c r="AC110" s="71"/>
      <c r="AD110" s="72"/>
      <c r="AE110" s="78" t="s">
        <v>1272</v>
      </c>
      <c r="AF110" s="78">
        <v>107</v>
      </c>
      <c r="AG110" s="78">
        <v>54</v>
      </c>
      <c r="AH110" s="78">
        <v>77</v>
      </c>
      <c r="AI110" s="78">
        <v>30</v>
      </c>
      <c r="AJ110" s="78"/>
      <c r="AK110" s="78" t="s">
        <v>1404</v>
      </c>
      <c r="AL110" s="78"/>
      <c r="AM110" s="82" t="s">
        <v>1573</v>
      </c>
      <c r="AN110" s="78"/>
      <c r="AO110" s="80">
        <v>43542.72488425926</v>
      </c>
      <c r="AP110" s="78"/>
      <c r="AQ110" s="78" t="b">
        <v>1</v>
      </c>
      <c r="AR110" s="78" t="b">
        <v>0</v>
      </c>
      <c r="AS110" s="78" t="b">
        <v>0</v>
      </c>
      <c r="AT110" s="78" t="s">
        <v>1119</v>
      </c>
      <c r="AU110" s="78">
        <v>0</v>
      </c>
      <c r="AV110" s="78"/>
      <c r="AW110" s="78" t="b">
        <v>0</v>
      </c>
      <c r="AX110" s="78" t="s">
        <v>1748</v>
      </c>
      <c r="AY110" s="82" t="s">
        <v>1856</v>
      </c>
      <c r="AZ110" s="78" t="s">
        <v>66</v>
      </c>
      <c r="BA110" s="78" t="str">
        <f>REPLACE(INDEX(GroupVertices[Group],MATCH(Vertices[[#This Row],[Vertex]],GroupVertices[Vertex],0)),1,1,"")</f>
        <v>1</v>
      </c>
      <c r="BB110" s="48"/>
      <c r="BC110" s="48"/>
      <c r="BD110" s="48"/>
      <c r="BE110" s="48"/>
      <c r="BF110" s="48" t="s">
        <v>514</v>
      </c>
      <c r="BG110" s="48" t="s">
        <v>514</v>
      </c>
      <c r="BH110" s="121" t="s">
        <v>2423</v>
      </c>
      <c r="BI110" s="121" t="s">
        <v>2423</v>
      </c>
      <c r="BJ110" s="121" t="s">
        <v>2497</v>
      </c>
      <c r="BK110" s="121" t="s">
        <v>2497</v>
      </c>
      <c r="BL110" s="121">
        <v>0</v>
      </c>
      <c r="BM110" s="124">
        <v>0</v>
      </c>
      <c r="BN110" s="121">
        <v>1</v>
      </c>
      <c r="BO110" s="124">
        <v>4.545454545454546</v>
      </c>
      <c r="BP110" s="121">
        <v>0</v>
      </c>
      <c r="BQ110" s="124">
        <v>0</v>
      </c>
      <c r="BR110" s="121">
        <v>21</v>
      </c>
      <c r="BS110" s="124">
        <v>95.45454545454545</v>
      </c>
      <c r="BT110" s="121">
        <v>22</v>
      </c>
      <c r="BU110" s="2"/>
      <c r="BV110" s="3"/>
      <c r="BW110" s="3"/>
      <c r="BX110" s="3"/>
      <c r="BY110" s="3"/>
    </row>
    <row r="111" spans="1:77" ht="41.45" customHeight="1">
      <c r="A111" s="64" t="s">
        <v>305</v>
      </c>
      <c r="C111" s="65"/>
      <c r="D111" s="65" t="s">
        <v>64</v>
      </c>
      <c r="E111" s="66">
        <v>162.07528086325158</v>
      </c>
      <c r="F111" s="68">
        <v>99.99995807462454</v>
      </c>
      <c r="G111" s="100" t="s">
        <v>621</v>
      </c>
      <c r="H111" s="65"/>
      <c r="I111" s="69" t="s">
        <v>305</v>
      </c>
      <c r="J111" s="70"/>
      <c r="K111" s="70"/>
      <c r="L111" s="69" t="s">
        <v>1995</v>
      </c>
      <c r="M111" s="73">
        <v>1.0139723301290655</v>
      </c>
      <c r="N111" s="74">
        <v>9547.453125</v>
      </c>
      <c r="O111" s="74">
        <v>3464.359375</v>
      </c>
      <c r="P111" s="75"/>
      <c r="Q111" s="76"/>
      <c r="R111" s="76"/>
      <c r="S111" s="86"/>
      <c r="T111" s="48">
        <v>0</v>
      </c>
      <c r="U111" s="48">
        <v>2</v>
      </c>
      <c r="V111" s="49">
        <v>240</v>
      </c>
      <c r="W111" s="49">
        <v>0.003333</v>
      </c>
      <c r="X111" s="49">
        <v>0.00526</v>
      </c>
      <c r="Y111" s="49">
        <v>0.750178</v>
      </c>
      <c r="Z111" s="49">
        <v>0</v>
      </c>
      <c r="AA111" s="49">
        <v>0</v>
      </c>
      <c r="AB111" s="71">
        <v>111</v>
      </c>
      <c r="AC111" s="71"/>
      <c r="AD111" s="72"/>
      <c r="AE111" s="78" t="s">
        <v>1273</v>
      </c>
      <c r="AF111" s="78">
        <v>69</v>
      </c>
      <c r="AG111" s="78">
        <v>51</v>
      </c>
      <c r="AH111" s="78">
        <v>181</v>
      </c>
      <c r="AI111" s="78">
        <v>279</v>
      </c>
      <c r="AJ111" s="78"/>
      <c r="AK111" s="78" t="s">
        <v>1405</v>
      </c>
      <c r="AL111" s="78" t="s">
        <v>1492</v>
      </c>
      <c r="AM111" s="78"/>
      <c r="AN111" s="78"/>
      <c r="AO111" s="80">
        <v>43139.23523148148</v>
      </c>
      <c r="AP111" s="82" t="s">
        <v>1685</v>
      </c>
      <c r="AQ111" s="78" t="b">
        <v>1</v>
      </c>
      <c r="AR111" s="78" t="b">
        <v>0</v>
      </c>
      <c r="AS111" s="78" t="b">
        <v>0</v>
      </c>
      <c r="AT111" s="78" t="s">
        <v>1119</v>
      </c>
      <c r="AU111" s="78">
        <v>0</v>
      </c>
      <c r="AV111" s="78"/>
      <c r="AW111" s="78" t="b">
        <v>0</v>
      </c>
      <c r="AX111" s="78" t="s">
        <v>1748</v>
      </c>
      <c r="AY111" s="82" t="s">
        <v>1857</v>
      </c>
      <c r="AZ111" s="78" t="s">
        <v>66</v>
      </c>
      <c r="BA111" s="78" t="str">
        <f>REPLACE(INDEX(GroupVertices[Group],MATCH(Vertices[[#This Row],[Vertex]],GroupVertices[Vertex],0)),1,1,"")</f>
        <v>6</v>
      </c>
      <c r="BB111" s="48"/>
      <c r="BC111" s="48"/>
      <c r="BD111" s="48"/>
      <c r="BE111" s="48"/>
      <c r="BF111" s="48" t="s">
        <v>508</v>
      </c>
      <c r="BG111" s="48" t="s">
        <v>508</v>
      </c>
      <c r="BH111" s="121" t="s">
        <v>2433</v>
      </c>
      <c r="BI111" s="121" t="s">
        <v>2433</v>
      </c>
      <c r="BJ111" s="121" t="s">
        <v>2506</v>
      </c>
      <c r="BK111" s="121" t="s">
        <v>2506</v>
      </c>
      <c r="BL111" s="121">
        <v>1</v>
      </c>
      <c r="BM111" s="124">
        <v>6.25</v>
      </c>
      <c r="BN111" s="121">
        <v>1</v>
      </c>
      <c r="BO111" s="124">
        <v>6.25</v>
      </c>
      <c r="BP111" s="121">
        <v>0</v>
      </c>
      <c r="BQ111" s="124">
        <v>0</v>
      </c>
      <c r="BR111" s="121">
        <v>14</v>
      </c>
      <c r="BS111" s="124">
        <v>87.5</v>
      </c>
      <c r="BT111" s="121">
        <v>16</v>
      </c>
      <c r="BU111" s="2"/>
      <c r="BV111" s="3"/>
      <c r="BW111" s="3"/>
      <c r="BX111" s="3"/>
      <c r="BY111" s="3"/>
    </row>
    <row r="112" spans="1:77" ht="41.45" customHeight="1">
      <c r="A112" s="64" t="s">
        <v>344</v>
      </c>
      <c r="C112" s="65"/>
      <c r="D112" s="65" t="s">
        <v>64</v>
      </c>
      <c r="E112" s="66">
        <v>172.2869085490229</v>
      </c>
      <c r="F112" s="68">
        <v>99.994271020753</v>
      </c>
      <c r="G112" s="100" t="s">
        <v>1742</v>
      </c>
      <c r="H112" s="65"/>
      <c r="I112" s="69" t="s">
        <v>344</v>
      </c>
      <c r="J112" s="70"/>
      <c r="K112" s="70"/>
      <c r="L112" s="69" t="s">
        <v>1996</v>
      </c>
      <c r="M112" s="73">
        <v>2.909277817048184</v>
      </c>
      <c r="N112" s="74">
        <v>9547.453125</v>
      </c>
      <c r="O112" s="74">
        <v>2676.202880859375</v>
      </c>
      <c r="P112" s="75"/>
      <c r="Q112" s="76"/>
      <c r="R112" s="76"/>
      <c r="S112" s="86"/>
      <c r="T112" s="48">
        <v>1</v>
      </c>
      <c r="U112" s="48">
        <v>0</v>
      </c>
      <c r="V112" s="49">
        <v>0</v>
      </c>
      <c r="W112" s="49">
        <v>0.002381</v>
      </c>
      <c r="X112" s="49">
        <v>0.000444</v>
      </c>
      <c r="Y112" s="49">
        <v>0.468826</v>
      </c>
      <c r="Z112" s="49">
        <v>0</v>
      </c>
      <c r="AA112" s="49">
        <v>0</v>
      </c>
      <c r="AB112" s="71">
        <v>112</v>
      </c>
      <c r="AC112" s="71"/>
      <c r="AD112" s="72"/>
      <c r="AE112" s="78" t="s">
        <v>1274</v>
      </c>
      <c r="AF112" s="78">
        <v>87</v>
      </c>
      <c r="AG112" s="78">
        <v>6969</v>
      </c>
      <c r="AH112" s="78">
        <v>137</v>
      </c>
      <c r="AI112" s="78">
        <v>398</v>
      </c>
      <c r="AJ112" s="78"/>
      <c r="AK112" s="78" t="s">
        <v>1406</v>
      </c>
      <c r="AL112" s="78" t="s">
        <v>1493</v>
      </c>
      <c r="AM112" s="82" t="s">
        <v>1574</v>
      </c>
      <c r="AN112" s="78"/>
      <c r="AO112" s="80">
        <v>43611.72101851852</v>
      </c>
      <c r="AP112" s="82" t="s">
        <v>1686</v>
      </c>
      <c r="AQ112" s="78" t="b">
        <v>1</v>
      </c>
      <c r="AR112" s="78" t="b">
        <v>0</v>
      </c>
      <c r="AS112" s="78" t="b">
        <v>0</v>
      </c>
      <c r="AT112" s="78"/>
      <c r="AU112" s="78">
        <v>13</v>
      </c>
      <c r="AV112" s="78"/>
      <c r="AW112" s="78" t="b">
        <v>0</v>
      </c>
      <c r="AX112" s="78" t="s">
        <v>1748</v>
      </c>
      <c r="AY112" s="82" t="s">
        <v>1858</v>
      </c>
      <c r="AZ112" s="78" t="s">
        <v>65</v>
      </c>
      <c r="BA112" s="78" t="str">
        <f>REPLACE(INDEX(GroupVertices[Group],MATCH(Vertices[[#This Row],[Vertex]],GroupVertices[Vertex],0)),1,1,"")</f>
        <v>6</v>
      </c>
      <c r="BB112" s="48"/>
      <c r="BC112" s="48"/>
      <c r="BD112" s="48"/>
      <c r="BE112" s="48"/>
      <c r="BF112" s="48"/>
      <c r="BG112" s="48"/>
      <c r="BH112" s="48"/>
      <c r="BI112" s="48"/>
      <c r="BJ112" s="48"/>
      <c r="BK112" s="48"/>
      <c r="BL112" s="48"/>
      <c r="BM112" s="49"/>
      <c r="BN112" s="48"/>
      <c r="BO112" s="49"/>
      <c r="BP112" s="48"/>
      <c r="BQ112" s="49"/>
      <c r="BR112" s="48"/>
      <c r="BS112" s="49"/>
      <c r="BT112" s="48"/>
      <c r="BU112" s="2"/>
      <c r="BV112" s="3"/>
      <c r="BW112" s="3"/>
      <c r="BX112" s="3"/>
      <c r="BY112" s="3"/>
    </row>
    <row r="113" spans="1:77" ht="41.45" customHeight="1">
      <c r="A113" s="64" t="s">
        <v>306</v>
      </c>
      <c r="C113" s="65"/>
      <c r="D113" s="65" t="s">
        <v>64</v>
      </c>
      <c r="E113" s="66">
        <v>163.5631849839884</v>
      </c>
      <c r="F113" s="68">
        <v>99.99912943190952</v>
      </c>
      <c r="G113" s="100" t="s">
        <v>622</v>
      </c>
      <c r="H113" s="65"/>
      <c r="I113" s="69" t="s">
        <v>306</v>
      </c>
      <c r="J113" s="70"/>
      <c r="K113" s="70"/>
      <c r="L113" s="69" t="s">
        <v>1997</v>
      </c>
      <c r="M113" s="73">
        <v>1.2901313256211835</v>
      </c>
      <c r="N113" s="74">
        <v>2308.76416015625</v>
      </c>
      <c r="O113" s="74">
        <v>8333.470703125</v>
      </c>
      <c r="P113" s="75"/>
      <c r="Q113" s="76"/>
      <c r="R113" s="76"/>
      <c r="S113" s="86"/>
      <c r="T113" s="48">
        <v>0</v>
      </c>
      <c r="U113" s="48">
        <v>2</v>
      </c>
      <c r="V113" s="49">
        <v>0</v>
      </c>
      <c r="W113" s="49">
        <v>0.003322</v>
      </c>
      <c r="X113" s="49">
        <v>0.009746</v>
      </c>
      <c r="Y113" s="49">
        <v>0.549973</v>
      </c>
      <c r="Z113" s="49">
        <v>0.5</v>
      </c>
      <c r="AA113" s="49">
        <v>0</v>
      </c>
      <c r="AB113" s="71">
        <v>113</v>
      </c>
      <c r="AC113" s="71"/>
      <c r="AD113" s="72"/>
      <c r="AE113" s="78" t="s">
        <v>1275</v>
      </c>
      <c r="AF113" s="78">
        <v>10</v>
      </c>
      <c r="AG113" s="78">
        <v>1059</v>
      </c>
      <c r="AH113" s="78">
        <v>44</v>
      </c>
      <c r="AI113" s="78">
        <v>38</v>
      </c>
      <c r="AJ113" s="78"/>
      <c r="AK113" s="78" t="s">
        <v>1407</v>
      </c>
      <c r="AL113" s="78" t="s">
        <v>1489</v>
      </c>
      <c r="AM113" s="82" t="s">
        <v>1575</v>
      </c>
      <c r="AN113" s="78"/>
      <c r="AO113" s="80">
        <v>43266.70759259259</v>
      </c>
      <c r="AP113" s="82" t="s">
        <v>1687</v>
      </c>
      <c r="AQ113" s="78" t="b">
        <v>1</v>
      </c>
      <c r="AR113" s="78" t="b">
        <v>0</v>
      </c>
      <c r="AS113" s="78" t="b">
        <v>0</v>
      </c>
      <c r="AT113" s="78" t="s">
        <v>1119</v>
      </c>
      <c r="AU113" s="78">
        <v>4</v>
      </c>
      <c r="AV113" s="78"/>
      <c r="AW113" s="78" t="b">
        <v>0</v>
      </c>
      <c r="AX113" s="78" t="s">
        <v>1748</v>
      </c>
      <c r="AY113" s="82" t="s">
        <v>1859</v>
      </c>
      <c r="AZ113" s="78" t="s">
        <v>66</v>
      </c>
      <c r="BA113" s="78" t="str">
        <f>REPLACE(INDEX(GroupVertices[Group],MATCH(Vertices[[#This Row],[Vertex]],GroupVertices[Vertex],0)),1,1,"")</f>
        <v>1</v>
      </c>
      <c r="BB113" s="48"/>
      <c r="BC113" s="48"/>
      <c r="BD113" s="48"/>
      <c r="BE113" s="48"/>
      <c r="BF113" s="48" t="s">
        <v>514</v>
      </c>
      <c r="BG113" s="48" t="s">
        <v>514</v>
      </c>
      <c r="BH113" s="121" t="s">
        <v>2423</v>
      </c>
      <c r="BI113" s="121" t="s">
        <v>2423</v>
      </c>
      <c r="BJ113" s="121" t="s">
        <v>2497</v>
      </c>
      <c r="BK113" s="121" t="s">
        <v>2497</v>
      </c>
      <c r="BL113" s="121">
        <v>0</v>
      </c>
      <c r="BM113" s="124">
        <v>0</v>
      </c>
      <c r="BN113" s="121">
        <v>1</v>
      </c>
      <c r="BO113" s="124">
        <v>4.545454545454546</v>
      </c>
      <c r="BP113" s="121">
        <v>0</v>
      </c>
      <c r="BQ113" s="124">
        <v>0</v>
      </c>
      <c r="BR113" s="121">
        <v>21</v>
      </c>
      <c r="BS113" s="124">
        <v>95.45454545454545</v>
      </c>
      <c r="BT113" s="121">
        <v>22</v>
      </c>
      <c r="BU113" s="2"/>
      <c r="BV113" s="3"/>
      <c r="BW113" s="3"/>
      <c r="BX113" s="3"/>
      <c r="BY113" s="3"/>
    </row>
    <row r="114" spans="1:77" ht="41.45" customHeight="1">
      <c r="A114" s="64" t="s">
        <v>307</v>
      </c>
      <c r="C114" s="65"/>
      <c r="D114" s="65" t="s">
        <v>64</v>
      </c>
      <c r="E114" s="66">
        <v>162.14908563114525</v>
      </c>
      <c r="F114" s="68">
        <v>99.99991697131526</v>
      </c>
      <c r="G114" s="100" t="s">
        <v>623</v>
      </c>
      <c r="H114" s="65"/>
      <c r="I114" s="69" t="s">
        <v>307</v>
      </c>
      <c r="J114" s="70"/>
      <c r="K114" s="70"/>
      <c r="L114" s="69" t="s">
        <v>1998</v>
      </c>
      <c r="M114" s="73">
        <v>1.0276706930006982</v>
      </c>
      <c r="N114" s="74">
        <v>2804.06298828125</v>
      </c>
      <c r="O114" s="74">
        <v>8684.966796875</v>
      </c>
      <c r="P114" s="75"/>
      <c r="Q114" s="76"/>
      <c r="R114" s="76"/>
      <c r="S114" s="86"/>
      <c r="T114" s="48">
        <v>0</v>
      </c>
      <c r="U114" s="48">
        <v>2</v>
      </c>
      <c r="V114" s="49">
        <v>0</v>
      </c>
      <c r="W114" s="49">
        <v>0.003322</v>
      </c>
      <c r="X114" s="49">
        <v>0.009746</v>
      </c>
      <c r="Y114" s="49">
        <v>0.549973</v>
      </c>
      <c r="Z114" s="49">
        <v>0.5</v>
      </c>
      <c r="AA114" s="49">
        <v>0</v>
      </c>
      <c r="AB114" s="71">
        <v>114</v>
      </c>
      <c r="AC114" s="71"/>
      <c r="AD114" s="72"/>
      <c r="AE114" s="78" t="s">
        <v>1276</v>
      </c>
      <c r="AF114" s="78">
        <v>33</v>
      </c>
      <c r="AG114" s="78">
        <v>101</v>
      </c>
      <c r="AH114" s="78">
        <v>322</v>
      </c>
      <c r="AI114" s="78">
        <v>387</v>
      </c>
      <c r="AJ114" s="78"/>
      <c r="AK114" s="78" t="s">
        <v>1408</v>
      </c>
      <c r="AL114" s="78" t="s">
        <v>1494</v>
      </c>
      <c r="AM114" s="78"/>
      <c r="AN114" s="78"/>
      <c r="AO114" s="80">
        <v>43509.39193287037</v>
      </c>
      <c r="AP114" s="82" t="s">
        <v>1688</v>
      </c>
      <c r="AQ114" s="78" t="b">
        <v>1</v>
      </c>
      <c r="AR114" s="78" t="b">
        <v>0</v>
      </c>
      <c r="AS114" s="78" t="b">
        <v>0</v>
      </c>
      <c r="AT114" s="78" t="s">
        <v>1119</v>
      </c>
      <c r="AU114" s="78">
        <v>0</v>
      </c>
      <c r="AV114" s="78"/>
      <c r="AW114" s="78" t="b">
        <v>0</v>
      </c>
      <c r="AX114" s="78" t="s">
        <v>1748</v>
      </c>
      <c r="AY114" s="82" t="s">
        <v>1860</v>
      </c>
      <c r="AZ114" s="78" t="s">
        <v>66</v>
      </c>
      <c r="BA114" s="78" t="str">
        <f>REPLACE(INDEX(GroupVertices[Group],MATCH(Vertices[[#This Row],[Vertex]],GroupVertices[Vertex],0)),1,1,"")</f>
        <v>1</v>
      </c>
      <c r="BB114" s="48"/>
      <c r="BC114" s="48"/>
      <c r="BD114" s="48"/>
      <c r="BE114" s="48"/>
      <c r="BF114" s="48" t="s">
        <v>514</v>
      </c>
      <c r="BG114" s="48" t="s">
        <v>514</v>
      </c>
      <c r="BH114" s="121" t="s">
        <v>2423</v>
      </c>
      <c r="BI114" s="121" t="s">
        <v>2423</v>
      </c>
      <c r="BJ114" s="121" t="s">
        <v>2497</v>
      </c>
      <c r="BK114" s="121" t="s">
        <v>2497</v>
      </c>
      <c r="BL114" s="121">
        <v>0</v>
      </c>
      <c r="BM114" s="124">
        <v>0</v>
      </c>
      <c r="BN114" s="121">
        <v>1</v>
      </c>
      <c r="BO114" s="124">
        <v>4.545454545454546</v>
      </c>
      <c r="BP114" s="121">
        <v>0</v>
      </c>
      <c r="BQ114" s="124">
        <v>0</v>
      </c>
      <c r="BR114" s="121">
        <v>21</v>
      </c>
      <c r="BS114" s="124">
        <v>95.45454545454545</v>
      </c>
      <c r="BT114" s="121">
        <v>22</v>
      </c>
      <c r="BU114" s="2"/>
      <c r="BV114" s="3"/>
      <c r="BW114" s="3"/>
      <c r="BX114" s="3"/>
      <c r="BY114" s="3"/>
    </row>
    <row r="115" spans="1:77" ht="41.45" customHeight="1">
      <c r="A115" s="64" t="s">
        <v>308</v>
      </c>
      <c r="C115" s="65"/>
      <c r="D115" s="65" t="s">
        <v>64</v>
      </c>
      <c r="E115" s="66">
        <v>162.20370115938658</v>
      </c>
      <c r="F115" s="68">
        <v>99.99988655486639</v>
      </c>
      <c r="G115" s="100" t="s">
        <v>624</v>
      </c>
      <c r="H115" s="65"/>
      <c r="I115" s="69" t="s">
        <v>308</v>
      </c>
      <c r="J115" s="70"/>
      <c r="K115" s="70"/>
      <c r="L115" s="69" t="s">
        <v>1999</v>
      </c>
      <c r="M115" s="73">
        <v>1.0378074815257066</v>
      </c>
      <c r="N115" s="74">
        <v>3625.368408203125</v>
      </c>
      <c r="O115" s="74">
        <v>5206.58349609375</v>
      </c>
      <c r="P115" s="75"/>
      <c r="Q115" s="76"/>
      <c r="R115" s="76"/>
      <c r="S115" s="86"/>
      <c r="T115" s="48">
        <v>0</v>
      </c>
      <c r="U115" s="48">
        <v>2</v>
      </c>
      <c r="V115" s="49">
        <v>0</v>
      </c>
      <c r="W115" s="49">
        <v>0.003322</v>
      </c>
      <c r="X115" s="49">
        <v>0.009746</v>
      </c>
      <c r="Y115" s="49">
        <v>0.549973</v>
      </c>
      <c r="Z115" s="49">
        <v>0.5</v>
      </c>
      <c r="AA115" s="49">
        <v>0</v>
      </c>
      <c r="AB115" s="71">
        <v>115</v>
      </c>
      <c r="AC115" s="71"/>
      <c r="AD115" s="72"/>
      <c r="AE115" s="78" t="s">
        <v>1277</v>
      </c>
      <c r="AF115" s="78">
        <v>269</v>
      </c>
      <c r="AG115" s="78">
        <v>138</v>
      </c>
      <c r="AH115" s="78">
        <v>106</v>
      </c>
      <c r="AI115" s="78">
        <v>399</v>
      </c>
      <c r="AJ115" s="78"/>
      <c r="AK115" s="78" t="s">
        <v>1409</v>
      </c>
      <c r="AL115" s="78" t="s">
        <v>1445</v>
      </c>
      <c r="AM115" s="82" t="s">
        <v>1576</v>
      </c>
      <c r="AN115" s="78"/>
      <c r="AO115" s="80">
        <v>42087.876493055555</v>
      </c>
      <c r="AP115" s="82" t="s">
        <v>1689</v>
      </c>
      <c r="AQ115" s="78" t="b">
        <v>0</v>
      </c>
      <c r="AR115" s="78" t="b">
        <v>0</v>
      </c>
      <c r="AS115" s="78" t="b">
        <v>0</v>
      </c>
      <c r="AT115" s="78" t="s">
        <v>1119</v>
      </c>
      <c r="AU115" s="78">
        <v>1</v>
      </c>
      <c r="AV115" s="82" t="s">
        <v>1716</v>
      </c>
      <c r="AW115" s="78" t="b">
        <v>0</v>
      </c>
      <c r="AX115" s="78" t="s">
        <v>1748</v>
      </c>
      <c r="AY115" s="82" t="s">
        <v>1861</v>
      </c>
      <c r="AZ115" s="78" t="s">
        <v>66</v>
      </c>
      <c r="BA115" s="78" t="str">
        <f>REPLACE(INDEX(GroupVertices[Group],MATCH(Vertices[[#This Row],[Vertex]],GroupVertices[Vertex],0)),1,1,"")</f>
        <v>1</v>
      </c>
      <c r="BB115" s="48"/>
      <c r="BC115" s="48"/>
      <c r="BD115" s="48"/>
      <c r="BE115" s="48"/>
      <c r="BF115" s="48" t="s">
        <v>514</v>
      </c>
      <c r="BG115" s="48" t="s">
        <v>514</v>
      </c>
      <c r="BH115" s="121" t="s">
        <v>2423</v>
      </c>
      <c r="BI115" s="121" t="s">
        <v>2423</v>
      </c>
      <c r="BJ115" s="121" t="s">
        <v>2497</v>
      </c>
      <c r="BK115" s="121" t="s">
        <v>2497</v>
      </c>
      <c r="BL115" s="121">
        <v>0</v>
      </c>
      <c r="BM115" s="124">
        <v>0</v>
      </c>
      <c r="BN115" s="121">
        <v>1</v>
      </c>
      <c r="BO115" s="124">
        <v>4.545454545454546</v>
      </c>
      <c r="BP115" s="121">
        <v>0</v>
      </c>
      <c r="BQ115" s="124">
        <v>0</v>
      </c>
      <c r="BR115" s="121">
        <v>21</v>
      </c>
      <c r="BS115" s="124">
        <v>95.45454545454545</v>
      </c>
      <c r="BT115" s="121">
        <v>22</v>
      </c>
      <c r="BU115" s="2"/>
      <c r="BV115" s="3"/>
      <c r="BW115" s="3"/>
      <c r="BX115" s="3"/>
      <c r="BY115" s="3"/>
    </row>
    <row r="116" spans="1:77" ht="41.45" customHeight="1">
      <c r="A116" s="64" t="s">
        <v>309</v>
      </c>
      <c r="C116" s="65"/>
      <c r="D116" s="65" t="s">
        <v>64</v>
      </c>
      <c r="E116" s="66">
        <v>162.0664242911043</v>
      </c>
      <c r="F116" s="68">
        <v>99.99996300702165</v>
      </c>
      <c r="G116" s="100" t="s">
        <v>625</v>
      </c>
      <c r="H116" s="65"/>
      <c r="I116" s="69" t="s">
        <v>309</v>
      </c>
      <c r="J116" s="70"/>
      <c r="K116" s="70"/>
      <c r="L116" s="69" t="s">
        <v>2000</v>
      </c>
      <c r="M116" s="73">
        <v>1.0123285265844695</v>
      </c>
      <c r="N116" s="74">
        <v>8919.52734375</v>
      </c>
      <c r="O116" s="74">
        <v>8131.07470703125</v>
      </c>
      <c r="P116" s="75"/>
      <c r="Q116" s="76"/>
      <c r="R116" s="76"/>
      <c r="S116" s="86"/>
      <c r="T116" s="48">
        <v>1</v>
      </c>
      <c r="U116" s="48">
        <v>4</v>
      </c>
      <c r="V116" s="49">
        <v>240</v>
      </c>
      <c r="W116" s="49">
        <v>0.003367</v>
      </c>
      <c r="X116" s="49">
        <v>0.006043</v>
      </c>
      <c r="Y116" s="49">
        <v>1.180172</v>
      </c>
      <c r="Z116" s="49">
        <v>0.3333333333333333</v>
      </c>
      <c r="AA116" s="49">
        <v>0.25</v>
      </c>
      <c r="AB116" s="71">
        <v>116</v>
      </c>
      <c r="AC116" s="71"/>
      <c r="AD116" s="72"/>
      <c r="AE116" s="78" t="s">
        <v>1278</v>
      </c>
      <c r="AF116" s="78">
        <v>42</v>
      </c>
      <c r="AG116" s="78">
        <v>45</v>
      </c>
      <c r="AH116" s="78">
        <v>13</v>
      </c>
      <c r="AI116" s="78">
        <v>9</v>
      </c>
      <c r="AJ116" s="78"/>
      <c r="AK116" s="78" t="s">
        <v>1410</v>
      </c>
      <c r="AL116" s="78" t="s">
        <v>1137</v>
      </c>
      <c r="AM116" s="78"/>
      <c r="AN116" s="78"/>
      <c r="AO116" s="80">
        <v>43448.889236111114</v>
      </c>
      <c r="AP116" s="82" t="s">
        <v>1690</v>
      </c>
      <c r="AQ116" s="78" t="b">
        <v>0</v>
      </c>
      <c r="AR116" s="78" t="b">
        <v>0</v>
      </c>
      <c r="AS116" s="78" t="b">
        <v>0</v>
      </c>
      <c r="AT116" s="78" t="s">
        <v>1119</v>
      </c>
      <c r="AU116" s="78">
        <v>1</v>
      </c>
      <c r="AV116" s="82" t="s">
        <v>1716</v>
      </c>
      <c r="AW116" s="78" t="b">
        <v>0</v>
      </c>
      <c r="AX116" s="78" t="s">
        <v>1748</v>
      </c>
      <c r="AY116" s="82" t="s">
        <v>1862</v>
      </c>
      <c r="AZ116" s="78" t="s">
        <v>66</v>
      </c>
      <c r="BA116" s="78" t="str">
        <f>REPLACE(INDEX(GroupVertices[Group],MATCH(Vertices[[#This Row],[Vertex]],GroupVertices[Vertex],0)),1,1,"")</f>
        <v>3</v>
      </c>
      <c r="BB116" s="48" t="s">
        <v>485</v>
      </c>
      <c r="BC116" s="48" t="s">
        <v>485</v>
      </c>
      <c r="BD116" s="48" t="s">
        <v>503</v>
      </c>
      <c r="BE116" s="48" t="s">
        <v>503</v>
      </c>
      <c r="BF116" s="48" t="s">
        <v>508</v>
      </c>
      <c r="BG116" s="48" t="s">
        <v>508</v>
      </c>
      <c r="BH116" s="121" t="s">
        <v>2434</v>
      </c>
      <c r="BI116" s="121" t="s">
        <v>2434</v>
      </c>
      <c r="BJ116" s="121" t="s">
        <v>2507</v>
      </c>
      <c r="BK116" s="121" t="s">
        <v>2507</v>
      </c>
      <c r="BL116" s="121">
        <v>1</v>
      </c>
      <c r="BM116" s="124">
        <v>2.7027027027027026</v>
      </c>
      <c r="BN116" s="121">
        <v>0</v>
      </c>
      <c r="BO116" s="124">
        <v>0</v>
      </c>
      <c r="BP116" s="121">
        <v>0</v>
      </c>
      <c r="BQ116" s="124">
        <v>0</v>
      </c>
      <c r="BR116" s="121">
        <v>36</v>
      </c>
      <c r="BS116" s="124">
        <v>97.29729729729729</v>
      </c>
      <c r="BT116" s="121">
        <v>37</v>
      </c>
      <c r="BU116" s="2"/>
      <c r="BV116" s="3"/>
      <c r="BW116" s="3"/>
      <c r="BX116" s="3"/>
      <c r="BY116" s="3"/>
    </row>
    <row r="117" spans="1:77" ht="41.45" customHeight="1">
      <c r="A117" s="64" t="s">
        <v>345</v>
      </c>
      <c r="C117" s="65"/>
      <c r="D117" s="65" t="s">
        <v>64</v>
      </c>
      <c r="E117" s="66">
        <v>926.722198149068</v>
      </c>
      <c r="F117" s="68">
        <v>99.57411134919366</v>
      </c>
      <c r="G117" s="100" t="s">
        <v>1743</v>
      </c>
      <c r="H117" s="65"/>
      <c r="I117" s="69" t="s">
        <v>345</v>
      </c>
      <c r="J117" s="70"/>
      <c r="K117" s="70"/>
      <c r="L117" s="69" t="s">
        <v>2001</v>
      </c>
      <c r="M117" s="73">
        <v>142.93449102539384</v>
      </c>
      <c r="N117" s="74">
        <v>9743.53515625</v>
      </c>
      <c r="O117" s="74">
        <v>8214.5771484375</v>
      </c>
      <c r="P117" s="75"/>
      <c r="Q117" s="76"/>
      <c r="R117" s="76"/>
      <c r="S117" s="86"/>
      <c r="T117" s="48">
        <v>1</v>
      </c>
      <c r="U117" s="48">
        <v>0</v>
      </c>
      <c r="V117" s="49">
        <v>0</v>
      </c>
      <c r="W117" s="49">
        <v>0.002398</v>
      </c>
      <c r="X117" s="49">
        <v>0.00051</v>
      </c>
      <c r="Y117" s="49">
        <v>0.400786</v>
      </c>
      <c r="Z117" s="49">
        <v>0</v>
      </c>
      <c r="AA117" s="49">
        <v>0</v>
      </c>
      <c r="AB117" s="71">
        <v>117</v>
      </c>
      <c r="AC117" s="71"/>
      <c r="AD117" s="72"/>
      <c r="AE117" s="78" t="s">
        <v>1279</v>
      </c>
      <c r="AF117" s="78">
        <v>5094</v>
      </c>
      <c r="AG117" s="78">
        <v>518071</v>
      </c>
      <c r="AH117" s="78">
        <v>45980</v>
      </c>
      <c r="AI117" s="78">
        <v>0</v>
      </c>
      <c r="AJ117" s="78"/>
      <c r="AK117" s="78" t="s">
        <v>1411</v>
      </c>
      <c r="AL117" s="78" t="s">
        <v>1495</v>
      </c>
      <c r="AM117" s="82" t="s">
        <v>1577</v>
      </c>
      <c r="AN117" s="78"/>
      <c r="AO117" s="80">
        <v>39833.842199074075</v>
      </c>
      <c r="AP117" s="82" t="s">
        <v>1691</v>
      </c>
      <c r="AQ117" s="78" t="b">
        <v>0</v>
      </c>
      <c r="AR117" s="78" t="b">
        <v>0</v>
      </c>
      <c r="AS117" s="78" t="b">
        <v>1</v>
      </c>
      <c r="AT117" s="78"/>
      <c r="AU117" s="78">
        <v>1464</v>
      </c>
      <c r="AV117" s="82" t="s">
        <v>1716</v>
      </c>
      <c r="AW117" s="78" t="b">
        <v>1</v>
      </c>
      <c r="AX117" s="78" t="s">
        <v>1748</v>
      </c>
      <c r="AY117" s="82" t="s">
        <v>1863</v>
      </c>
      <c r="AZ117" s="78" t="s">
        <v>65</v>
      </c>
      <c r="BA117" s="78" t="str">
        <f>REPLACE(INDEX(GroupVertices[Group],MATCH(Vertices[[#This Row],[Vertex]],GroupVertices[Vertex],0)),1,1,"")</f>
        <v>3</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310</v>
      </c>
      <c r="C118" s="65"/>
      <c r="D118" s="65" t="s">
        <v>64</v>
      </c>
      <c r="E118" s="66">
        <v>162.26422106905943</v>
      </c>
      <c r="F118" s="68">
        <v>99.99985285015279</v>
      </c>
      <c r="G118" s="100" t="s">
        <v>626</v>
      </c>
      <c r="H118" s="65"/>
      <c r="I118" s="69" t="s">
        <v>310</v>
      </c>
      <c r="J118" s="70"/>
      <c r="K118" s="70"/>
      <c r="L118" s="69" t="s">
        <v>2002</v>
      </c>
      <c r="M118" s="73">
        <v>1.0490401390804456</v>
      </c>
      <c r="N118" s="74">
        <v>5751.060546875</v>
      </c>
      <c r="O118" s="74">
        <v>5929.7021484375</v>
      </c>
      <c r="P118" s="75"/>
      <c r="Q118" s="76"/>
      <c r="R118" s="76"/>
      <c r="S118" s="86"/>
      <c r="T118" s="48">
        <v>0</v>
      </c>
      <c r="U118" s="48">
        <v>2</v>
      </c>
      <c r="V118" s="49">
        <v>0</v>
      </c>
      <c r="W118" s="49">
        <v>0.003247</v>
      </c>
      <c r="X118" s="49">
        <v>0.004118</v>
      </c>
      <c r="Y118" s="49">
        <v>0.610647</v>
      </c>
      <c r="Z118" s="49">
        <v>1</v>
      </c>
      <c r="AA118" s="49">
        <v>0</v>
      </c>
      <c r="AB118" s="71">
        <v>118</v>
      </c>
      <c r="AC118" s="71"/>
      <c r="AD118" s="72"/>
      <c r="AE118" s="78" t="s">
        <v>1280</v>
      </c>
      <c r="AF118" s="78">
        <v>1172</v>
      </c>
      <c r="AG118" s="78">
        <v>179</v>
      </c>
      <c r="AH118" s="78">
        <v>1756</v>
      </c>
      <c r="AI118" s="78">
        <v>2925</v>
      </c>
      <c r="AJ118" s="78"/>
      <c r="AK118" s="78" t="s">
        <v>1412</v>
      </c>
      <c r="AL118" s="78" t="s">
        <v>1441</v>
      </c>
      <c r="AM118" s="78"/>
      <c r="AN118" s="78"/>
      <c r="AO118" s="80">
        <v>43278.168761574074</v>
      </c>
      <c r="AP118" s="82" t="s">
        <v>1692</v>
      </c>
      <c r="AQ118" s="78" t="b">
        <v>1</v>
      </c>
      <c r="AR118" s="78" t="b">
        <v>0</v>
      </c>
      <c r="AS118" s="78" t="b">
        <v>0</v>
      </c>
      <c r="AT118" s="78" t="s">
        <v>1119</v>
      </c>
      <c r="AU118" s="78">
        <v>0</v>
      </c>
      <c r="AV118" s="78"/>
      <c r="AW118" s="78" t="b">
        <v>0</v>
      </c>
      <c r="AX118" s="78" t="s">
        <v>1748</v>
      </c>
      <c r="AY118" s="82" t="s">
        <v>1864</v>
      </c>
      <c r="AZ118" s="78" t="s">
        <v>66</v>
      </c>
      <c r="BA118" s="78" t="str">
        <f>REPLACE(INDEX(GroupVertices[Group],MATCH(Vertices[[#This Row],[Vertex]],GroupVertices[Vertex],0)),1,1,"")</f>
        <v>2</v>
      </c>
      <c r="BB118" s="48"/>
      <c r="BC118" s="48"/>
      <c r="BD118" s="48"/>
      <c r="BE118" s="48"/>
      <c r="BF118" s="48"/>
      <c r="BG118" s="48"/>
      <c r="BH118" s="121" t="s">
        <v>2435</v>
      </c>
      <c r="BI118" s="121" t="s">
        <v>2435</v>
      </c>
      <c r="BJ118" s="121" t="s">
        <v>2485</v>
      </c>
      <c r="BK118" s="121" t="s">
        <v>2485</v>
      </c>
      <c r="BL118" s="121">
        <v>0</v>
      </c>
      <c r="BM118" s="124">
        <v>0</v>
      </c>
      <c r="BN118" s="121">
        <v>1</v>
      </c>
      <c r="BO118" s="124">
        <v>4.761904761904762</v>
      </c>
      <c r="BP118" s="121">
        <v>0</v>
      </c>
      <c r="BQ118" s="124">
        <v>0</v>
      </c>
      <c r="BR118" s="121">
        <v>20</v>
      </c>
      <c r="BS118" s="124">
        <v>95.23809523809524</v>
      </c>
      <c r="BT118" s="121">
        <v>21</v>
      </c>
      <c r="BU118" s="2"/>
      <c r="BV118" s="3"/>
      <c r="BW118" s="3"/>
      <c r="BX118" s="3"/>
      <c r="BY118" s="3"/>
    </row>
    <row r="119" spans="1:77" ht="41.45" customHeight="1">
      <c r="A119" s="64" t="s">
        <v>346</v>
      </c>
      <c r="C119" s="65"/>
      <c r="D119" s="65" t="s">
        <v>64</v>
      </c>
      <c r="E119" s="66">
        <v>164.65106726274146</v>
      </c>
      <c r="F119" s="68">
        <v>99.99852356913078</v>
      </c>
      <c r="G119" s="100" t="s">
        <v>1744</v>
      </c>
      <c r="H119" s="65"/>
      <c r="I119" s="69" t="s">
        <v>346</v>
      </c>
      <c r="J119" s="70"/>
      <c r="K119" s="70"/>
      <c r="L119" s="69" t="s">
        <v>2003</v>
      </c>
      <c r="M119" s="73">
        <v>1.4920451943490511</v>
      </c>
      <c r="N119" s="74">
        <v>6381.052734375</v>
      </c>
      <c r="O119" s="74">
        <v>4533.0419921875</v>
      </c>
      <c r="P119" s="75"/>
      <c r="Q119" s="76"/>
      <c r="R119" s="76"/>
      <c r="S119" s="86"/>
      <c r="T119" s="48">
        <v>1</v>
      </c>
      <c r="U119" s="48">
        <v>0</v>
      </c>
      <c r="V119" s="49">
        <v>0</v>
      </c>
      <c r="W119" s="49">
        <v>0.003236</v>
      </c>
      <c r="X119" s="49">
        <v>0.003486</v>
      </c>
      <c r="Y119" s="49">
        <v>0.389775</v>
      </c>
      <c r="Z119" s="49">
        <v>0</v>
      </c>
      <c r="AA119" s="49">
        <v>0</v>
      </c>
      <c r="AB119" s="71">
        <v>119</v>
      </c>
      <c r="AC119" s="71"/>
      <c r="AD119" s="72"/>
      <c r="AE119" s="78" t="s">
        <v>1281</v>
      </c>
      <c r="AF119" s="78">
        <v>885</v>
      </c>
      <c r="AG119" s="78">
        <v>1796</v>
      </c>
      <c r="AH119" s="78">
        <v>1552</v>
      </c>
      <c r="AI119" s="78">
        <v>3604</v>
      </c>
      <c r="AJ119" s="78"/>
      <c r="AK119" s="78" t="s">
        <v>1413</v>
      </c>
      <c r="AL119" s="78" t="s">
        <v>1447</v>
      </c>
      <c r="AM119" s="82" t="s">
        <v>1578</v>
      </c>
      <c r="AN119" s="78"/>
      <c r="AO119" s="80">
        <v>43531.76305555556</v>
      </c>
      <c r="AP119" s="82" t="s">
        <v>1693</v>
      </c>
      <c r="AQ119" s="78" t="b">
        <v>1</v>
      </c>
      <c r="AR119" s="78" t="b">
        <v>0</v>
      </c>
      <c r="AS119" s="78" t="b">
        <v>0</v>
      </c>
      <c r="AT119" s="78"/>
      <c r="AU119" s="78">
        <v>5</v>
      </c>
      <c r="AV119" s="78"/>
      <c r="AW119" s="78" t="b">
        <v>0</v>
      </c>
      <c r="AX119" s="78" t="s">
        <v>1748</v>
      </c>
      <c r="AY119" s="82" t="s">
        <v>1865</v>
      </c>
      <c r="AZ119" s="78" t="s">
        <v>65</v>
      </c>
      <c r="BA119" s="78" t="str">
        <f>REPLACE(INDEX(GroupVertices[Group],MATCH(Vertices[[#This Row],[Vertex]],GroupVertices[Vertex],0)),1,1,"")</f>
        <v>2</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347</v>
      </c>
      <c r="C120" s="65"/>
      <c r="D120" s="65" t="s">
        <v>64</v>
      </c>
      <c r="E120" s="66">
        <v>1000</v>
      </c>
      <c r="F120" s="68">
        <v>88.89898839823474</v>
      </c>
      <c r="G120" s="100" t="s">
        <v>1745</v>
      </c>
      <c r="H120" s="65"/>
      <c r="I120" s="69" t="s">
        <v>347</v>
      </c>
      <c r="J120" s="70"/>
      <c r="K120" s="70"/>
      <c r="L120" s="69" t="s">
        <v>2004</v>
      </c>
      <c r="M120" s="73">
        <v>3700.5971331483065</v>
      </c>
      <c r="N120" s="74">
        <v>4735.498046875</v>
      </c>
      <c r="O120" s="74">
        <v>4812.04736328125</v>
      </c>
      <c r="P120" s="75"/>
      <c r="Q120" s="76"/>
      <c r="R120" s="76"/>
      <c r="S120" s="86"/>
      <c r="T120" s="48">
        <v>1</v>
      </c>
      <c r="U120" s="48">
        <v>0</v>
      </c>
      <c r="V120" s="49">
        <v>0</v>
      </c>
      <c r="W120" s="49">
        <v>0.003236</v>
      </c>
      <c r="X120" s="49">
        <v>0.003486</v>
      </c>
      <c r="Y120" s="49">
        <v>0.389775</v>
      </c>
      <c r="Z120" s="49">
        <v>0</v>
      </c>
      <c r="AA120" s="49">
        <v>0</v>
      </c>
      <c r="AB120" s="71">
        <v>120</v>
      </c>
      <c r="AC120" s="71"/>
      <c r="AD120" s="72"/>
      <c r="AE120" s="78" t="s">
        <v>1282</v>
      </c>
      <c r="AF120" s="78">
        <v>719</v>
      </c>
      <c r="AG120" s="78">
        <v>13503793</v>
      </c>
      <c r="AH120" s="78">
        <v>12562</v>
      </c>
      <c r="AI120" s="78">
        <v>1207</v>
      </c>
      <c r="AJ120" s="78"/>
      <c r="AK120" s="78" t="s">
        <v>1414</v>
      </c>
      <c r="AL120" s="78" t="s">
        <v>1496</v>
      </c>
      <c r="AM120" s="82" t="s">
        <v>1579</v>
      </c>
      <c r="AN120" s="78"/>
      <c r="AO120" s="80">
        <v>39168.31209490741</v>
      </c>
      <c r="AP120" s="82" t="s">
        <v>1694</v>
      </c>
      <c r="AQ120" s="78" t="b">
        <v>0</v>
      </c>
      <c r="AR120" s="78" t="b">
        <v>0</v>
      </c>
      <c r="AS120" s="78" t="b">
        <v>0</v>
      </c>
      <c r="AT120" s="78"/>
      <c r="AU120" s="78">
        <v>1</v>
      </c>
      <c r="AV120" s="82" t="s">
        <v>1716</v>
      </c>
      <c r="AW120" s="78" t="b">
        <v>1</v>
      </c>
      <c r="AX120" s="78" t="s">
        <v>1748</v>
      </c>
      <c r="AY120" s="82" t="s">
        <v>1866</v>
      </c>
      <c r="AZ120" s="78" t="s">
        <v>65</v>
      </c>
      <c r="BA120" s="78" t="str">
        <f>REPLACE(INDEX(GroupVertices[Group],MATCH(Vertices[[#This Row],[Vertex]],GroupVertices[Vertex],0)),1,1,"")</f>
        <v>2</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348</v>
      </c>
      <c r="C121" s="65"/>
      <c r="D121" s="65" t="s">
        <v>64</v>
      </c>
      <c r="E121" s="66">
        <v>170.99384901552543</v>
      </c>
      <c r="F121" s="68">
        <v>99.99499115073154</v>
      </c>
      <c r="G121" s="100" t="s">
        <v>1746</v>
      </c>
      <c r="H121" s="65"/>
      <c r="I121" s="69" t="s">
        <v>348</v>
      </c>
      <c r="J121" s="70"/>
      <c r="K121" s="70"/>
      <c r="L121" s="69" t="s">
        <v>2005</v>
      </c>
      <c r="M121" s="73">
        <v>2.669282499537177</v>
      </c>
      <c r="N121" s="74">
        <v>4723.61279296875</v>
      </c>
      <c r="O121" s="74">
        <v>4183.26953125</v>
      </c>
      <c r="P121" s="75"/>
      <c r="Q121" s="76"/>
      <c r="R121" s="76"/>
      <c r="S121" s="86"/>
      <c r="T121" s="48">
        <v>1</v>
      </c>
      <c r="U121" s="48">
        <v>0</v>
      </c>
      <c r="V121" s="49">
        <v>0</v>
      </c>
      <c r="W121" s="49">
        <v>0.003236</v>
      </c>
      <c r="X121" s="49">
        <v>0.003486</v>
      </c>
      <c r="Y121" s="49">
        <v>0.389775</v>
      </c>
      <c r="Z121" s="49">
        <v>0</v>
      </c>
      <c r="AA121" s="49">
        <v>0</v>
      </c>
      <c r="AB121" s="71">
        <v>121</v>
      </c>
      <c r="AC121" s="71"/>
      <c r="AD121" s="72"/>
      <c r="AE121" s="78" t="s">
        <v>1283</v>
      </c>
      <c r="AF121" s="78">
        <v>121</v>
      </c>
      <c r="AG121" s="78">
        <v>6093</v>
      </c>
      <c r="AH121" s="78">
        <v>9100</v>
      </c>
      <c r="AI121" s="78">
        <v>13568</v>
      </c>
      <c r="AJ121" s="78"/>
      <c r="AK121" s="78" t="s">
        <v>1415</v>
      </c>
      <c r="AL121" s="78" t="s">
        <v>1471</v>
      </c>
      <c r="AM121" s="82" t="s">
        <v>1580</v>
      </c>
      <c r="AN121" s="78"/>
      <c r="AO121" s="80">
        <v>42295.617685185185</v>
      </c>
      <c r="AP121" s="82" t="s">
        <v>1695</v>
      </c>
      <c r="AQ121" s="78" t="b">
        <v>0</v>
      </c>
      <c r="AR121" s="78" t="b">
        <v>0</v>
      </c>
      <c r="AS121" s="78" t="b">
        <v>1</v>
      </c>
      <c r="AT121" s="78"/>
      <c r="AU121" s="78">
        <v>28</v>
      </c>
      <c r="AV121" s="82" t="s">
        <v>1718</v>
      </c>
      <c r="AW121" s="78" t="b">
        <v>0</v>
      </c>
      <c r="AX121" s="78" t="s">
        <v>1748</v>
      </c>
      <c r="AY121" s="82" t="s">
        <v>1867</v>
      </c>
      <c r="AZ121" s="78" t="s">
        <v>65</v>
      </c>
      <c r="BA121" s="78" t="str">
        <f>REPLACE(INDEX(GroupVertices[Group],MATCH(Vertices[[#This Row],[Vertex]],GroupVertices[Vertex],0)),1,1,"")</f>
        <v>2</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349</v>
      </c>
      <c r="C122" s="65"/>
      <c r="D122" s="65" t="s">
        <v>64</v>
      </c>
      <c r="E122" s="66">
        <v>162.10923105648266</v>
      </c>
      <c r="F122" s="68">
        <v>99.99993916710227</v>
      </c>
      <c r="G122" s="100" t="s">
        <v>1747</v>
      </c>
      <c r="H122" s="65"/>
      <c r="I122" s="69" t="s">
        <v>349</v>
      </c>
      <c r="J122" s="70"/>
      <c r="K122" s="70"/>
      <c r="L122" s="69" t="s">
        <v>2006</v>
      </c>
      <c r="M122" s="73">
        <v>1.0202735770500166</v>
      </c>
      <c r="N122" s="74">
        <v>6532.46533203125</v>
      </c>
      <c r="O122" s="74">
        <v>6098.27099609375</v>
      </c>
      <c r="P122" s="75"/>
      <c r="Q122" s="76"/>
      <c r="R122" s="76"/>
      <c r="S122" s="86"/>
      <c r="T122" s="48">
        <v>1</v>
      </c>
      <c r="U122" s="48">
        <v>0</v>
      </c>
      <c r="V122" s="49">
        <v>0</v>
      </c>
      <c r="W122" s="49">
        <v>0.003236</v>
      </c>
      <c r="X122" s="49">
        <v>0.003486</v>
      </c>
      <c r="Y122" s="49">
        <v>0.389775</v>
      </c>
      <c r="Z122" s="49">
        <v>0</v>
      </c>
      <c r="AA122" s="49">
        <v>0</v>
      </c>
      <c r="AB122" s="71">
        <v>122</v>
      </c>
      <c r="AC122" s="71"/>
      <c r="AD122" s="72"/>
      <c r="AE122" s="78" t="s">
        <v>1284</v>
      </c>
      <c r="AF122" s="78">
        <v>124</v>
      </c>
      <c r="AG122" s="78">
        <v>74</v>
      </c>
      <c r="AH122" s="78">
        <v>883</v>
      </c>
      <c r="AI122" s="78">
        <v>1235</v>
      </c>
      <c r="AJ122" s="78"/>
      <c r="AK122" s="78" t="s">
        <v>1416</v>
      </c>
      <c r="AL122" s="78" t="s">
        <v>1497</v>
      </c>
      <c r="AM122" s="82" t="s">
        <v>1581</v>
      </c>
      <c r="AN122" s="78"/>
      <c r="AO122" s="80">
        <v>43552.831921296296</v>
      </c>
      <c r="AP122" s="82" t="s">
        <v>1696</v>
      </c>
      <c r="AQ122" s="78" t="b">
        <v>1</v>
      </c>
      <c r="AR122" s="78" t="b">
        <v>0</v>
      </c>
      <c r="AS122" s="78" t="b">
        <v>0</v>
      </c>
      <c r="AT122" s="78"/>
      <c r="AU122" s="78">
        <v>0</v>
      </c>
      <c r="AV122" s="78"/>
      <c r="AW122" s="78" t="b">
        <v>0</v>
      </c>
      <c r="AX122" s="78" t="s">
        <v>1748</v>
      </c>
      <c r="AY122" s="82" t="s">
        <v>1868</v>
      </c>
      <c r="AZ122" s="78" t="s">
        <v>65</v>
      </c>
      <c r="BA122" s="78" t="str">
        <f>REPLACE(INDEX(GroupVertices[Group],MATCH(Vertices[[#This Row],[Vertex]],GroupVertices[Vertex],0)),1,1,"")</f>
        <v>2</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316</v>
      </c>
      <c r="C123" s="65"/>
      <c r="D123" s="65" t="s">
        <v>64</v>
      </c>
      <c r="E123" s="66">
        <v>162.00147609535787</v>
      </c>
      <c r="F123" s="68">
        <v>99.99999917793382</v>
      </c>
      <c r="G123" s="100" t="s">
        <v>632</v>
      </c>
      <c r="H123" s="65"/>
      <c r="I123" s="69" t="s">
        <v>316</v>
      </c>
      <c r="J123" s="70"/>
      <c r="K123" s="70"/>
      <c r="L123" s="69" t="s">
        <v>2007</v>
      </c>
      <c r="M123" s="73">
        <v>1.0002739672574326</v>
      </c>
      <c r="N123" s="74">
        <v>2262.39990234375</v>
      </c>
      <c r="O123" s="74">
        <v>1545.0279541015625</v>
      </c>
      <c r="P123" s="75"/>
      <c r="Q123" s="76"/>
      <c r="R123" s="76"/>
      <c r="S123" s="86"/>
      <c r="T123" s="48">
        <v>0</v>
      </c>
      <c r="U123" s="48">
        <v>2</v>
      </c>
      <c r="V123" s="49">
        <v>0</v>
      </c>
      <c r="W123" s="49">
        <v>0.003322</v>
      </c>
      <c r="X123" s="49">
        <v>0.009746</v>
      </c>
      <c r="Y123" s="49">
        <v>0.549973</v>
      </c>
      <c r="Z123" s="49">
        <v>0.5</v>
      </c>
      <c r="AA123" s="49">
        <v>0</v>
      </c>
      <c r="AB123" s="71">
        <v>123</v>
      </c>
      <c r="AC123" s="71"/>
      <c r="AD123" s="72"/>
      <c r="AE123" s="78" t="s">
        <v>1285</v>
      </c>
      <c r="AF123" s="78">
        <v>6</v>
      </c>
      <c r="AG123" s="78">
        <v>1</v>
      </c>
      <c r="AH123" s="78">
        <v>9</v>
      </c>
      <c r="AI123" s="78">
        <v>5</v>
      </c>
      <c r="AJ123" s="78"/>
      <c r="AK123" s="78" t="s">
        <v>1417</v>
      </c>
      <c r="AL123" s="78" t="s">
        <v>1489</v>
      </c>
      <c r="AM123" s="78"/>
      <c r="AN123" s="78"/>
      <c r="AO123" s="80">
        <v>43627.96686342593</v>
      </c>
      <c r="AP123" s="82" t="s">
        <v>1697</v>
      </c>
      <c r="AQ123" s="78" t="b">
        <v>1</v>
      </c>
      <c r="AR123" s="78" t="b">
        <v>0</v>
      </c>
      <c r="AS123" s="78" t="b">
        <v>0</v>
      </c>
      <c r="AT123" s="78" t="s">
        <v>1119</v>
      </c>
      <c r="AU123" s="78">
        <v>0</v>
      </c>
      <c r="AV123" s="78"/>
      <c r="AW123" s="78" t="b">
        <v>0</v>
      </c>
      <c r="AX123" s="78" t="s">
        <v>1748</v>
      </c>
      <c r="AY123" s="82" t="s">
        <v>1869</v>
      </c>
      <c r="AZ123" s="78" t="s">
        <v>66</v>
      </c>
      <c r="BA123" s="78" t="str">
        <f>REPLACE(INDEX(GroupVertices[Group],MATCH(Vertices[[#This Row],[Vertex]],GroupVertices[Vertex],0)),1,1,"")</f>
        <v>1</v>
      </c>
      <c r="BB123" s="48"/>
      <c r="BC123" s="48"/>
      <c r="BD123" s="48"/>
      <c r="BE123" s="48"/>
      <c r="BF123" s="48" t="s">
        <v>514</v>
      </c>
      <c r="BG123" s="48" t="s">
        <v>514</v>
      </c>
      <c r="BH123" s="121" t="s">
        <v>2423</v>
      </c>
      <c r="BI123" s="121" t="s">
        <v>2423</v>
      </c>
      <c r="BJ123" s="121" t="s">
        <v>2497</v>
      </c>
      <c r="BK123" s="121" t="s">
        <v>2497</v>
      </c>
      <c r="BL123" s="121">
        <v>0</v>
      </c>
      <c r="BM123" s="124">
        <v>0</v>
      </c>
      <c r="BN123" s="121">
        <v>1</v>
      </c>
      <c r="BO123" s="124">
        <v>4.545454545454546</v>
      </c>
      <c r="BP123" s="121">
        <v>0</v>
      </c>
      <c r="BQ123" s="124">
        <v>0</v>
      </c>
      <c r="BR123" s="121">
        <v>21</v>
      </c>
      <c r="BS123" s="124">
        <v>95.45454545454545</v>
      </c>
      <c r="BT123" s="121">
        <v>22</v>
      </c>
      <c r="BU123" s="2"/>
      <c r="BV123" s="3"/>
      <c r="BW123" s="3"/>
      <c r="BX123" s="3"/>
      <c r="BY123" s="3"/>
    </row>
    <row r="124" spans="1:77" ht="41.45" customHeight="1">
      <c r="A124" s="64" t="s">
        <v>317</v>
      </c>
      <c r="C124" s="65"/>
      <c r="D124" s="65" t="s">
        <v>64</v>
      </c>
      <c r="E124" s="66">
        <v>162.3439302183846</v>
      </c>
      <c r="F124" s="68">
        <v>99.99980845857877</v>
      </c>
      <c r="G124" s="100" t="s">
        <v>633</v>
      </c>
      <c r="H124" s="65"/>
      <c r="I124" s="69" t="s">
        <v>317</v>
      </c>
      <c r="J124" s="70"/>
      <c r="K124" s="70"/>
      <c r="L124" s="69" t="s">
        <v>2008</v>
      </c>
      <c r="M124" s="73">
        <v>1.063834370981809</v>
      </c>
      <c r="N124" s="74">
        <v>7251.33154296875</v>
      </c>
      <c r="O124" s="74">
        <v>352.9058837890625</v>
      </c>
      <c r="P124" s="75"/>
      <c r="Q124" s="76"/>
      <c r="R124" s="76"/>
      <c r="S124" s="86"/>
      <c r="T124" s="48">
        <v>0</v>
      </c>
      <c r="U124" s="48">
        <v>5</v>
      </c>
      <c r="V124" s="49">
        <v>63.011544</v>
      </c>
      <c r="W124" s="49">
        <v>0.004082</v>
      </c>
      <c r="X124" s="49">
        <v>0.015667</v>
      </c>
      <c r="Y124" s="49">
        <v>1.210958</v>
      </c>
      <c r="Z124" s="49">
        <v>0.3</v>
      </c>
      <c r="AA124" s="49">
        <v>0</v>
      </c>
      <c r="AB124" s="71">
        <v>124</v>
      </c>
      <c r="AC124" s="71"/>
      <c r="AD124" s="72"/>
      <c r="AE124" s="78" t="s">
        <v>1286</v>
      </c>
      <c r="AF124" s="78">
        <v>1000</v>
      </c>
      <c r="AG124" s="78">
        <v>233</v>
      </c>
      <c r="AH124" s="78">
        <v>180</v>
      </c>
      <c r="AI124" s="78">
        <v>622</v>
      </c>
      <c r="AJ124" s="78"/>
      <c r="AK124" s="78" t="s">
        <v>1418</v>
      </c>
      <c r="AL124" s="78"/>
      <c r="AM124" s="78"/>
      <c r="AN124" s="78"/>
      <c r="AO124" s="80">
        <v>43582.85190972222</v>
      </c>
      <c r="AP124" s="82" t="s">
        <v>1698</v>
      </c>
      <c r="AQ124" s="78" t="b">
        <v>1</v>
      </c>
      <c r="AR124" s="78" t="b">
        <v>0</v>
      </c>
      <c r="AS124" s="78" t="b">
        <v>1</v>
      </c>
      <c r="AT124" s="78" t="s">
        <v>1119</v>
      </c>
      <c r="AU124" s="78">
        <v>0</v>
      </c>
      <c r="AV124" s="78"/>
      <c r="AW124" s="78" t="b">
        <v>0</v>
      </c>
      <c r="AX124" s="78" t="s">
        <v>1748</v>
      </c>
      <c r="AY124" s="82" t="s">
        <v>1870</v>
      </c>
      <c r="AZ124" s="78" t="s">
        <v>66</v>
      </c>
      <c r="BA124" s="78" t="str">
        <f>REPLACE(INDEX(GroupVertices[Group],MATCH(Vertices[[#This Row],[Vertex]],GroupVertices[Vertex],0)),1,1,"")</f>
        <v>5</v>
      </c>
      <c r="BB124" s="48"/>
      <c r="BC124" s="48"/>
      <c r="BD124" s="48"/>
      <c r="BE124" s="48"/>
      <c r="BF124" s="48" t="s">
        <v>2165</v>
      </c>
      <c r="BG124" s="48" t="s">
        <v>2376</v>
      </c>
      <c r="BH124" s="121" t="s">
        <v>2436</v>
      </c>
      <c r="BI124" s="121" t="s">
        <v>2423</v>
      </c>
      <c r="BJ124" s="121" t="s">
        <v>2497</v>
      </c>
      <c r="BK124" s="121" t="s">
        <v>2497</v>
      </c>
      <c r="BL124" s="121">
        <v>4</v>
      </c>
      <c r="BM124" s="124">
        <v>5.714285714285714</v>
      </c>
      <c r="BN124" s="121">
        <v>1</v>
      </c>
      <c r="BO124" s="124">
        <v>1.4285714285714286</v>
      </c>
      <c r="BP124" s="121">
        <v>0</v>
      </c>
      <c r="BQ124" s="124">
        <v>0</v>
      </c>
      <c r="BR124" s="121">
        <v>65</v>
      </c>
      <c r="BS124" s="124">
        <v>92.85714285714286</v>
      </c>
      <c r="BT124" s="121">
        <v>70</v>
      </c>
      <c r="BU124" s="2"/>
      <c r="BV124" s="3"/>
      <c r="BW124" s="3"/>
      <c r="BX124" s="3"/>
      <c r="BY124" s="3"/>
    </row>
    <row r="125" spans="1:77" ht="41.45" customHeight="1">
      <c r="A125" s="64" t="s">
        <v>318</v>
      </c>
      <c r="C125" s="65"/>
      <c r="D125" s="65" t="s">
        <v>64</v>
      </c>
      <c r="E125" s="66">
        <v>162.03837847930473</v>
      </c>
      <c r="F125" s="68">
        <v>99.99997862627917</v>
      </c>
      <c r="G125" s="100" t="s">
        <v>634</v>
      </c>
      <c r="H125" s="65"/>
      <c r="I125" s="69" t="s">
        <v>318</v>
      </c>
      <c r="J125" s="70"/>
      <c r="K125" s="70"/>
      <c r="L125" s="69" t="s">
        <v>2009</v>
      </c>
      <c r="M125" s="73">
        <v>1.007123148693249</v>
      </c>
      <c r="N125" s="74">
        <v>3338.05859375</v>
      </c>
      <c r="O125" s="74">
        <v>3487.692626953125</v>
      </c>
      <c r="P125" s="75"/>
      <c r="Q125" s="76"/>
      <c r="R125" s="76"/>
      <c r="S125" s="86"/>
      <c r="T125" s="48">
        <v>0</v>
      </c>
      <c r="U125" s="48">
        <v>2</v>
      </c>
      <c r="V125" s="49">
        <v>0</v>
      </c>
      <c r="W125" s="49">
        <v>0.003322</v>
      </c>
      <c r="X125" s="49">
        <v>0.009746</v>
      </c>
      <c r="Y125" s="49">
        <v>0.549973</v>
      </c>
      <c r="Z125" s="49">
        <v>0.5</v>
      </c>
      <c r="AA125" s="49">
        <v>0</v>
      </c>
      <c r="AB125" s="71">
        <v>125</v>
      </c>
      <c r="AC125" s="71"/>
      <c r="AD125" s="72"/>
      <c r="AE125" s="78" t="s">
        <v>1287</v>
      </c>
      <c r="AF125" s="78">
        <v>28</v>
      </c>
      <c r="AG125" s="78">
        <v>26</v>
      </c>
      <c r="AH125" s="78">
        <v>20</v>
      </c>
      <c r="AI125" s="78">
        <v>22</v>
      </c>
      <c r="AJ125" s="78"/>
      <c r="AK125" s="78" t="s">
        <v>1419</v>
      </c>
      <c r="AL125" s="78"/>
      <c r="AM125" s="78"/>
      <c r="AN125" s="78"/>
      <c r="AO125" s="80">
        <v>43500.068240740744</v>
      </c>
      <c r="AP125" s="82" t="s">
        <v>1699</v>
      </c>
      <c r="AQ125" s="78" t="b">
        <v>1</v>
      </c>
      <c r="AR125" s="78" t="b">
        <v>0</v>
      </c>
      <c r="AS125" s="78" t="b">
        <v>0</v>
      </c>
      <c r="AT125" s="78" t="s">
        <v>1119</v>
      </c>
      <c r="AU125" s="78">
        <v>0</v>
      </c>
      <c r="AV125" s="78"/>
      <c r="AW125" s="78" t="b">
        <v>0</v>
      </c>
      <c r="AX125" s="78" t="s">
        <v>1748</v>
      </c>
      <c r="AY125" s="82" t="s">
        <v>1871</v>
      </c>
      <c r="AZ125" s="78" t="s">
        <v>66</v>
      </c>
      <c r="BA125" s="78" t="str">
        <f>REPLACE(INDEX(GroupVertices[Group],MATCH(Vertices[[#This Row],[Vertex]],GroupVertices[Vertex],0)),1,1,"")</f>
        <v>1</v>
      </c>
      <c r="BB125" s="48"/>
      <c r="BC125" s="48"/>
      <c r="BD125" s="48"/>
      <c r="BE125" s="48"/>
      <c r="BF125" s="48" t="s">
        <v>514</v>
      </c>
      <c r="BG125" s="48" t="s">
        <v>514</v>
      </c>
      <c r="BH125" s="121" t="s">
        <v>2423</v>
      </c>
      <c r="BI125" s="121" t="s">
        <v>2423</v>
      </c>
      <c r="BJ125" s="121" t="s">
        <v>2497</v>
      </c>
      <c r="BK125" s="121" t="s">
        <v>2497</v>
      </c>
      <c r="BL125" s="121">
        <v>0</v>
      </c>
      <c r="BM125" s="124">
        <v>0</v>
      </c>
      <c r="BN125" s="121">
        <v>1</v>
      </c>
      <c r="BO125" s="124">
        <v>4.545454545454546</v>
      </c>
      <c r="BP125" s="121">
        <v>0</v>
      </c>
      <c r="BQ125" s="124">
        <v>0</v>
      </c>
      <c r="BR125" s="121">
        <v>21</v>
      </c>
      <c r="BS125" s="124">
        <v>95.45454545454545</v>
      </c>
      <c r="BT125" s="121">
        <v>22</v>
      </c>
      <c r="BU125" s="2"/>
      <c r="BV125" s="3"/>
      <c r="BW125" s="3"/>
      <c r="BX125" s="3"/>
      <c r="BY125" s="3"/>
    </row>
    <row r="126" spans="1:77" ht="41.45" customHeight="1">
      <c r="A126" s="64" t="s">
        <v>319</v>
      </c>
      <c r="C126" s="65"/>
      <c r="D126" s="65" t="s">
        <v>64</v>
      </c>
      <c r="E126" s="66">
        <v>163.66060727760808</v>
      </c>
      <c r="F126" s="68">
        <v>99.99907517554128</v>
      </c>
      <c r="G126" s="100" t="s">
        <v>635</v>
      </c>
      <c r="H126" s="65"/>
      <c r="I126" s="69" t="s">
        <v>319</v>
      </c>
      <c r="J126" s="70"/>
      <c r="K126" s="70"/>
      <c r="L126" s="69" t="s">
        <v>2010</v>
      </c>
      <c r="M126" s="73">
        <v>1.3082131646117388</v>
      </c>
      <c r="N126" s="74">
        <v>1714.7181396484375</v>
      </c>
      <c r="O126" s="74">
        <v>8209.7490234375</v>
      </c>
      <c r="P126" s="75"/>
      <c r="Q126" s="76"/>
      <c r="R126" s="76"/>
      <c r="S126" s="86"/>
      <c r="T126" s="48">
        <v>0</v>
      </c>
      <c r="U126" s="48">
        <v>2</v>
      </c>
      <c r="V126" s="49">
        <v>0</v>
      </c>
      <c r="W126" s="49">
        <v>0.003322</v>
      </c>
      <c r="X126" s="49">
        <v>0.009746</v>
      </c>
      <c r="Y126" s="49">
        <v>0.549973</v>
      </c>
      <c r="Z126" s="49">
        <v>0.5</v>
      </c>
      <c r="AA126" s="49">
        <v>0</v>
      </c>
      <c r="AB126" s="71">
        <v>126</v>
      </c>
      <c r="AC126" s="71"/>
      <c r="AD126" s="72"/>
      <c r="AE126" s="78" t="s">
        <v>1288</v>
      </c>
      <c r="AF126" s="78">
        <v>10</v>
      </c>
      <c r="AG126" s="78">
        <v>1125</v>
      </c>
      <c r="AH126" s="78">
        <v>16</v>
      </c>
      <c r="AI126" s="78">
        <v>67</v>
      </c>
      <c r="AJ126" s="78"/>
      <c r="AK126" s="78" t="s">
        <v>1420</v>
      </c>
      <c r="AL126" s="78"/>
      <c r="AM126" s="82" t="s">
        <v>1582</v>
      </c>
      <c r="AN126" s="78"/>
      <c r="AO126" s="80">
        <v>43611.257581018515</v>
      </c>
      <c r="AP126" s="78"/>
      <c r="AQ126" s="78" t="b">
        <v>1</v>
      </c>
      <c r="AR126" s="78" t="b">
        <v>0</v>
      </c>
      <c r="AS126" s="78" t="b">
        <v>0</v>
      </c>
      <c r="AT126" s="78" t="s">
        <v>1119</v>
      </c>
      <c r="AU126" s="78">
        <v>0</v>
      </c>
      <c r="AV126" s="78"/>
      <c r="AW126" s="78" t="b">
        <v>0</v>
      </c>
      <c r="AX126" s="78" t="s">
        <v>1748</v>
      </c>
      <c r="AY126" s="82" t="s">
        <v>1872</v>
      </c>
      <c r="AZ126" s="78" t="s">
        <v>66</v>
      </c>
      <c r="BA126" s="78" t="str">
        <f>REPLACE(INDEX(GroupVertices[Group],MATCH(Vertices[[#This Row],[Vertex]],GroupVertices[Vertex],0)),1,1,"")</f>
        <v>1</v>
      </c>
      <c r="BB126" s="48"/>
      <c r="BC126" s="48"/>
      <c r="BD126" s="48"/>
      <c r="BE126" s="48"/>
      <c r="BF126" s="48" t="s">
        <v>514</v>
      </c>
      <c r="BG126" s="48" t="s">
        <v>514</v>
      </c>
      <c r="BH126" s="121" t="s">
        <v>2423</v>
      </c>
      <c r="BI126" s="121" t="s">
        <v>2423</v>
      </c>
      <c r="BJ126" s="121" t="s">
        <v>2497</v>
      </c>
      <c r="BK126" s="121" t="s">
        <v>2497</v>
      </c>
      <c r="BL126" s="121">
        <v>0</v>
      </c>
      <c r="BM126" s="124">
        <v>0</v>
      </c>
      <c r="BN126" s="121">
        <v>1</v>
      </c>
      <c r="BO126" s="124">
        <v>4.545454545454546</v>
      </c>
      <c r="BP126" s="121">
        <v>0</v>
      </c>
      <c r="BQ126" s="124">
        <v>0</v>
      </c>
      <c r="BR126" s="121">
        <v>21</v>
      </c>
      <c r="BS126" s="124">
        <v>95.45454545454545</v>
      </c>
      <c r="BT126" s="121">
        <v>22</v>
      </c>
      <c r="BU126" s="2"/>
      <c r="BV126" s="3"/>
      <c r="BW126" s="3"/>
      <c r="BX126" s="3"/>
      <c r="BY126" s="3"/>
    </row>
    <row r="127" spans="1:77" ht="41.45" customHeight="1">
      <c r="A127" s="64" t="s">
        <v>320</v>
      </c>
      <c r="C127" s="65"/>
      <c r="D127" s="65" t="s">
        <v>64</v>
      </c>
      <c r="E127" s="66">
        <v>162.49301584952988</v>
      </c>
      <c r="F127" s="68">
        <v>99.99972542989403</v>
      </c>
      <c r="G127" s="100" t="s">
        <v>636</v>
      </c>
      <c r="H127" s="65"/>
      <c r="I127" s="69" t="s">
        <v>320</v>
      </c>
      <c r="J127" s="70"/>
      <c r="K127" s="70"/>
      <c r="L127" s="69" t="s">
        <v>2011</v>
      </c>
      <c r="M127" s="73">
        <v>1.0915050639825072</v>
      </c>
      <c r="N127" s="74">
        <v>422.4818420410156</v>
      </c>
      <c r="O127" s="74">
        <v>2872.0517578125</v>
      </c>
      <c r="P127" s="75"/>
      <c r="Q127" s="76"/>
      <c r="R127" s="76"/>
      <c r="S127" s="86"/>
      <c r="T127" s="48">
        <v>0</v>
      </c>
      <c r="U127" s="48">
        <v>2</v>
      </c>
      <c r="V127" s="49">
        <v>0</v>
      </c>
      <c r="W127" s="49">
        <v>0.003322</v>
      </c>
      <c r="X127" s="49">
        <v>0.009746</v>
      </c>
      <c r="Y127" s="49">
        <v>0.549973</v>
      </c>
      <c r="Z127" s="49">
        <v>0.5</v>
      </c>
      <c r="AA127" s="49">
        <v>0</v>
      </c>
      <c r="AB127" s="71">
        <v>127</v>
      </c>
      <c r="AC127" s="71"/>
      <c r="AD127" s="72"/>
      <c r="AE127" s="78" t="s">
        <v>1289</v>
      </c>
      <c r="AF127" s="78">
        <v>203</v>
      </c>
      <c r="AG127" s="78">
        <v>334</v>
      </c>
      <c r="AH127" s="78">
        <v>656</v>
      </c>
      <c r="AI127" s="78">
        <v>1137</v>
      </c>
      <c r="AJ127" s="78"/>
      <c r="AK127" s="78" t="s">
        <v>1421</v>
      </c>
      <c r="AL127" s="78"/>
      <c r="AM127" s="82" t="s">
        <v>1583</v>
      </c>
      <c r="AN127" s="78"/>
      <c r="AO127" s="80">
        <v>43575.79010416667</v>
      </c>
      <c r="AP127" s="82" t="s">
        <v>1700</v>
      </c>
      <c r="AQ127" s="78" t="b">
        <v>1</v>
      </c>
      <c r="AR127" s="78" t="b">
        <v>0</v>
      </c>
      <c r="AS127" s="78" t="b">
        <v>0</v>
      </c>
      <c r="AT127" s="78" t="s">
        <v>1119</v>
      </c>
      <c r="AU127" s="78">
        <v>0</v>
      </c>
      <c r="AV127" s="78"/>
      <c r="AW127" s="78" t="b">
        <v>0</v>
      </c>
      <c r="AX127" s="78" t="s">
        <v>1748</v>
      </c>
      <c r="AY127" s="82" t="s">
        <v>1873</v>
      </c>
      <c r="AZ127" s="78" t="s">
        <v>66</v>
      </c>
      <c r="BA127" s="78" t="str">
        <f>REPLACE(INDEX(GroupVertices[Group],MATCH(Vertices[[#This Row],[Vertex]],GroupVertices[Vertex],0)),1,1,"")</f>
        <v>1</v>
      </c>
      <c r="BB127" s="48"/>
      <c r="BC127" s="48"/>
      <c r="BD127" s="48"/>
      <c r="BE127" s="48"/>
      <c r="BF127" s="48" t="s">
        <v>514</v>
      </c>
      <c r="BG127" s="48" t="s">
        <v>514</v>
      </c>
      <c r="BH127" s="121" t="s">
        <v>2423</v>
      </c>
      <c r="BI127" s="121" t="s">
        <v>2423</v>
      </c>
      <c r="BJ127" s="121" t="s">
        <v>2497</v>
      </c>
      <c r="BK127" s="121" t="s">
        <v>2497</v>
      </c>
      <c r="BL127" s="121">
        <v>0</v>
      </c>
      <c r="BM127" s="124">
        <v>0</v>
      </c>
      <c r="BN127" s="121">
        <v>1</v>
      </c>
      <c r="BO127" s="124">
        <v>4.545454545454546</v>
      </c>
      <c r="BP127" s="121">
        <v>0</v>
      </c>
      <c r="BQ127" s="124">
        <v>0</v>
      </c>
      <c r="BR127" s="121">
        <v>21</v>
      </c>
      <c r="BS127" s="124">
        <v>95.45454545454545</v>
      </c>
      <c r="BT127" s="121">
        <v>22</v>
      </c>
      <c r="BU127" s="2"/>
      <c r="BV127" s="3"/>
      <c r="BW127" s="3"/>
      <c r="BX127" s="3"/>
      <c r="BY127" s="3"/>
    </row>
    <row r="128" spans="1:77" ht="41.45" customHeight="1">
      <c r="A128" s="64" t="s">
        <v>321</v>
      </c>
      <c r="C128" s="65"/>
      <c r="D128" s="65" t="s">
        <v>64</v>
      </c>
      <c r="E128" s="66">
        <v>162.023617525726</v>
      </c>
      <c r="F128" s="68">
        <v>99.99998684694103</v>
      </c>
      <c r="G128" s="100" t="s">
        <v>637</v>
      </c>
      <c r="H128" s="65"/>
      <c r="I128" s="69" t="s">
        <v>321</v>
      </c>
      <c r="J128" s="70"/>
      <c r="K128" s="70"/>
      <c r="L128" s="69" t="s">
        <v>2012</v>
      </c>
      <c r="M128" s="73">
        <v>1.0043834761189225</v>
      </c>
      <c r="N128" s="74">
        <v>1792.5504150390625</v>
      </c>
      <c r="O128" s="74">
        <v>9565.38671875</v>
      </c>
      <c r="P128" s="75"/>
      <c r="Q128" s="76"/>
      <c r="R128" s="76"/>
      <c r="S128" s="86"/>
      <c r="T128" s="48">
        <v>0</v>
      </c>
      <c r="U128" s="48">
        <v>2</v>
      </c>
      <c r="V128" s="49">
        <v>0</v>
      </c>
      <c r="W128" s="49">
        <v>0.003322</v>
      </c>
      <c r="X128" s="49">
        <v>0.009746</v>
      </c>
      <c r="Y128" s="49">
        <v>0.549973</v>
      </c>
      <c r="Z128" s="49">
        <v>0.5</v>
      </c>
      <c r="AA128" s="49">
        <v>0</v>
      </c>
      <c r="AB128" s="71">
        <v>128</v>
      </c>
      <c r="AC128" s="71"/>
      <c r="AD128" s="72"/>
      <c r="AE128" s="78" t="s">
        <v>1290</v>
      </c>
      <c r="AF128" s="78">
        <v>60</v>
      </c>
      <c r="AG128" s="78">
        <v>16</v>
      </c>
      <c r="AH128" s="78">
        <v>1208</v>
      </c>
      <c r="AI128" s="78">
        <v>2496</v>
      </c>
      <c r="AJ128" s="78"/>
      <c r="AK128" s="78" t="s">
        <v>1422</v>
      </c>
      <c r="AL128" s="78" t="s">
        <v>1465</v>
      </c>
      <c r="AM128" s="78"/>
      <c r="AN128" s="78"/>
      <c r="AO128" s="80">
        <v>42606.59930555556</v>
      </c>
      <c r="AP128" s="82" t="s">
        <v>1701</v>
      </c>
      <c r="AQ128" s="78" t="b">
        <v>0</v>
      </c>
      <c r="AR128" s="78" t="b">
        <v>0</v>
      </c>
      <c r="AS128" s="78" t="b">
        <v>0</v>
      </c>
      <c r="AT128" s="78" t="s">
        <v>1119</v>
      </c>
      <c r="AU128" s="78">
        <v>1</v>
      </c>
      <c r="AV128" s="82" t="s">
        <v>1716</v>
      </c>
      <c r="AW128" s="78" t="b">
        <v>0</v>
      </c>
      <c r="AX128" s="78" t="s">
        <v>1748</v>
      </c>
      <c r="AY128" s="82" t="s">
        <v>1874</v>
      </c>
      <c r="AZ128" s="78" t="s">
        <v>66</v>
      </c>
      <c r="BA128" s="78" t="str">
        <f>REPLACE(INDEX(GroupVertices[Group],MATCH(Vertices[[#This Row],[Vertex]],GroupVertices[Vertex],0)),1,1,"")</f>
        <v>1</v>
      </c>
      <c r="BB128" s="48"/>
      <c r="BC128" s="48"/>
      <c r="BD128" s="48"/>
      <c r="BE128" s="48"/>
      <c r="BF128" s="48" t="s">
        <v>514</v>
      </c>
      <c r="BG128" s="48" t="s">
        <v>514</v>
      </c>
      <c r="BH128" s="121" t="s">
        <v>2423</v>
      </c>
      <c r="BI128" s="121" t="s">
        <v>2423</v>
      </c>
      <c r="BJ128" s="121" t="s">
        <v>2497</v>
      </c>
      <c r="BK128" s="121" t="s">
        <v>2497</v>
      </c>
      <c r="BL128" s="121">
        <v>0</v>
      </c>
      <c r="BM128" s="124">
        <v>0</v>
      </c>
      <c r="BN128" s="121">
        <v>1</v>
      </c>
      <c r="BO128" s="124">
        <v>4.545454545454546</v>
      </c>
      <c r="BP128" s="121">
        <v>0</v>
      </c>
      <c r="BQ128" s="124">
        <v>0</v>
      </c>
      <c r="BR128" s="121">
        <v>21</v>
      </c>
      <c r="BS128" s="124">
        <v>95.45454545454545</v>
      </c>
      <c r="BT128" s="121">
        <v>22</v>
      </c>
      <c r="BU128" s="2"/>
      <c r="BV128" s="3"/>
      <c r="BW128" s="3"/>
      <c r="BX128" s="3"/>
      <c r="BY128" s="3"/>
    </row>
    <row r="129" spans="1:77" ht="41.45" customHeight="1">
      <c r="A129" s="64" t="s">
        <v>322</v>
      </c>
      <c r="C129" s="65"/>
      <c r="D129" s="65" t="s">
        <v>64</v>
      </c>
      <c r="E129" s="66">
        <v>317.8003889282279</v>
      </c>
      <c r="F129" s="68">
        <v>99.91323173618296</v>
      </c>
      <c r="G129" s="100" t="s">
        <v>638</v>
      </c>
      <c r="H129" s="65"/>
      <c r="I129" s="69" t="s">
        <v>322</v>
      </c>
      <c r="J129" s="70"/>
      <c r="K129" s="70"/>
      <c r="L129" s="69" t="s">
        <v>2013</v>
      </c>
      <c r="M129" s="73">
        <v>29.916970054759474</v>
      </c>
      <c r="N129" s="74">
        <v>1108.6842041015625</v>
      </c>
      <c r="O129" s="74">
        <v>9012.498046875</v>
      </c>
      <c r="P129" s="75"/>
      <c r="Q129" s="76"/>
      <c r="R129" s="76"/>
      <c r="S129" s="86"/>
      <c r="T129" s="48">
        <v>0</v>
      </c>
      <c r="U129" s="48">
        <v>3</v>
      </c>
      <c r="V129" s="49">
        <v>0</v>
      </c>
      <c r="W129" s="49">
        <v>0.003968</v>
      </c>
      <c r="X129" s="49">
        <v>0.013232</v>
      </c>
      <c r="Y129" s="49">
        <v>0.789748</v>
      </c>
      <c r="Z129" s="49">
        <v>0.5</v>
      </c>
      <c r="AA129" s="49">
        <v>0</v>
      </c>
      <c r="AB129" s="71">
        <v>129</v>
      </c>
      <c r="AC129" s="71"/>
      <c r="AD129" s="72"/>
      <c r="AE129" s="78" t="s">
        <v>1291</v>
      </c>
      <c r="AF129" s="78">
        <v>865</v>
      </c>
      <c r="AG129" s="78">
        <v>105549</v>
      </c>
      <c r="AH129" s="78">
        <v>75131</v>
      </c>
      <c r="AI129" s="78">
        <v>21780</v>
      </c>
      <c r="AJ129" s="78"/>
      <c r="AK129" s="78" t="s">
        <v>1423</v>
      </c>
      <c r="AL129" s="78" t="s">
        <v>1470</v>
      </c>
      <c r="AM129" s="82" t="s">
        <v>1584</v>
      </c>
      <c r="AN129" s="78"/>
      <c r="AO129" s="80">
        <v>40794.3684375</v>
      </c>
      <c r="AP129" s="82" t="s">
        <v>1702</v>
      </c>
      <c r="AQ129" s="78" t="b">
        <v>0</v>
      </c>
      <c r="AR129" s="78" t="b">
        <v>0</v>
      </c>
      <c r="AS129" s="78" t="b">
        <v>1</v>
      </c>
      <c r="AT129" s="78" t="s">
        <v>1119</v>
      </c>
      <c r="AU129" s="78">
        <v>721</v>
      </c>
      <c r="AV129" s="82" t="s">
        <v>1716</v>
      </c>
      <c r="AW129" s="78" t="b">
        <v>1</v>
      </c>
      <c r="AX129" s="78" t="s">
        <v>1748</v>
      </c>
      <c r="AY129" s="82" t="s">
        <v>1875</v>
      </c>
      <c r="AZ129" s="78" t="s">
        <v>66</v>
      </c>
      <c r="BA129" s="78" t="str">
        <f>REPLACE(INDEX(GroupVertices[Group],MATCH(Vertices[[#This Row],[Vertex]],GroupVertices[Vertex],0)),1,1,"")</f>
        <v>1</v>
      </c>
      <c r="BB129" s="48" t="s">
        <v>476</v>
      </c>
      <c r="BC129" s="48" t="s">
        <v>476</v>
      </c>
      <c r="BD129" s="48" t="s">
        <v>498</v>
      </c>
      <c r="BE129" s="48" t="s">
        <v>498</v>
      </c>
      <c r="BF129" s="48" t="s">
        <v>2376</v>
      </c>
      <c r="BG129" s="48" t="s">
        <v>2376</v>
      </c>
      <c r="BH129" s="121" t="s">
        <v>2437</v>
      </c>
      <c r="BI129" s="121" t="s">
        <v>2455</v>
      </c>
      <c r="BJ129" s="121" t="s">
        <v>2497</v>
      </c>
      <c r="BK129" s="121" t="s">
        <v>2497</v>
      </c>
      <c r="BL129" s="121">
        <v>0</v>
      </c>
      <c r="BM129" s="124">
        <v>0</v>
      </c>
      <c r="BN129" s="121">
        <v>1</v>
      </c>
      <c r="BO129" s="124">
        <v>3.0303030303030303</v>
      </c>
      <c r="BP129" s="121">
        <v>0</v>
      </c>
      <c r="BQ129" s="124">
        <v>0</v>
      </c>
      <c r="BR129" s="121">
        <v>32</v>
      </c>
      <c r="BS129" s="124">
        <v>96.96969696969697</v>
      </c>
      <c r="BT129" s="121">
        <v>33</v>
      </c>
      <c r="BU129" s="2"/>
      <c r="BV129" s="3"/>
      <c r="BW129" s="3"/>
      <c r="BX129" s="3"/>
      <c r="BY129" s="3"/>
    </row>
    <row r="130" spans="1:77" ht="41.45" customHeight="1">
      <c r="A130" s="64" t="s">
        <v>323</v>
      </c>
      <c r="C130" s="65"/>
      <c r="D130" s="65" t="s">
        <v>64</v>
      </c>
      <c r="E130" s="66">
        <v>162.02066533501022</v>
      </c>
      <c r="F130" s="68">
        <v>99.99998849107341</v>
      </c>
      <c r="G130" s="100" t="s">
        <v>639</v>
      </c>
      <c r="H130" s="65"/>
      <c r="I130" s="69" t="s">
        <v>323</v>
      </c>
      <c r="J130" s="70"/>
      <c r="K130" s="70"/>
      <c r="L130" s="69" t="s">
        <v>2014</v>
      </c>
      <c r="M130" s="73">
        <v>1.0038355416040572</v>
      </c>
      <c r="N130" s="74">
        <v>973.5913696289062</v>
      </c>
      <c r="O130" s="74">
        <v>2857.059326171875</v>
      </c>
      <c r="P130" s="75"/>
      <c r="Q130" s="76"/>
      <c r="R130" s="76"/>
      <c r="S130" s="86"/>
      <c r="T130" s="48">
        <v>0</v>
      </c>
      <c r="U130" s="48">
        <v>2</v>
      </c>
      <c r="V130" s="49">
        <v>0</v>
      </c>
      <c r="W130" s="49">
        <v>0.003322</v>
      </c>
      <c r="X130" s="49">
        <v>0.009746</v>
      </c>
      <c r="Y130" s="49">
        <v>0.549973</v>
      </c>
      <c r="Z130" s="49">
        <v>0.5</v>
      </c>
      <c r="AA130" s="49">
        <v>0</v>
      </c>
      <c r="AB130" s="71">
        <v>130</v>
      </c>
      <c r="AC130" s="71"/>
      <c r="AD130" s="72"/>
      <c r="AE130" s="78" t="s">
        <v>1292</v>
      </c>
      <c r="AF130" s="78">
        <v>10</v>
      </c>
      <c r="AG130" s="78">
        <v>14</v>
      </c>
      <c r="AH130" s="78">
        <v>10</v>
      </c>
      <c r="AI130" s="78">
        <v>2</v>
      </c>
      <c r="AJ130" s="78"/>
      <c r="AK130" s="78" t="s">
        <v>1424</v>
      </c>
      <c r="AL130" s="78"/>
      <c r="AM130" s="78"/>
      <c r="AN130" s="78"/>
      <c r="AO130" s="80">
        <v>43570.982881944445</v>
      </c>
      <c r="AP130" s="78"/>
      <c r="AQ130" s="78" t="b">
        <v>1</v>
      </c>
      <c r="AR130" s="78" t="b">
        <v>0</v>
      </c>
      <c r="AS130" s="78" t="b">
        <v>0</v>
      </c>
      <c r="AT130" s="78" t="s">
        <v>1119</v>
      </c>
      <c r="AU130" s="78">
        <v>0</v>
      </c>
      <c r="AV130" s="78"/>
      <c r="AW130" s="78" t="b">
        <v>0</v>
      </c>
      <c r="AX130" s="78" t="s">
        <v>1748</v>
      </c>
      <c r="AY130" s="82" t="s">
        <v>1876</v>
      </c>
      <c r="AZ130" s="78" t="s">
        <v>66</v>
      </c>
      <c r="BA130" s="78" t="str">
        <f>REPLACE(INDEX(GroupVertices[Group],MATCH(Vertices[[#This Row],[Vertex]],GroupVertices[Vertex],0)),1,1,"")</f>
        <v>1</v>
      </c>
      <c r="BB130" s="48"/>
      <c r="BC130" s="48"/>
      <c r="BD130" s="48"/>
      <c r="BE130" s="48"/>
      <c r="BF130" s="48" t="s">
        <v>514</v>
      </c>
      <c r="BG130" s="48" t="s">
        <v>514</v>
      </c>
      <c r="BH130" s="121" t="s">
        <v>2423</v>
      </c>
      <c r="BI130" s="121" t="s">
        <v>2423</v>
      </c>
      <c r="BJ130" s="121" t="s">
        <v>2497</v>
      </c>
      <c r="BK130" s="121" t="s">
        <v>2497</v>
      </c>
      <c r="BL130" s="121">
        <v>0</v>
      </c>
      <c r="BM130" s="124">
        <v>0</v>
      </c>
      <c r="BN130" s="121">
        <v>1</v>
      </c>
      <c r="BO130" s="124">
        <v>4.545454545454546</v>
      </c>
      <c r="BP130" s="121">
        <v>0</v>
      </c>
      <c r="BQ130" s="124">
        <v>0</v>
      </c>
      <c r="BR130" s="121">
        <v>21</v>
      </c>
      <c r="BS130" s="124">
        <v>95.45454545454545</v>
      </c>
      <c r="BT130" s="121">
        <v>22</v>
      </c>
      <c r="BU130" s="2"/>
      <c r="BV130" s="3"/>
      <c r="BW130" s="3"/>
      <c r="BX130" s="3"/>
      <c r="BY130" s="3"/>
    </row>
    <row r="131" spans="1:77" ht="41.45" customHeight="1">
      <c r="A131" s="64" t="s">
        <v>324</v>
      </c>
      <c r="C131" s="65"/>
      <c r="D131" s="65" t="s">
        <v>64</v>
      </c>
      <c r="E131" s="66">
        <v>167.4084133912498</v>
      </c>
      <c r="F131" s="68">
        <v>99.9969879494962</v>
      </c>
      <c r="G131" s="100" t="s">
        <v>640</v>
      </c>
      <c r="H131" s="65"/>
      <c r="I131" s="69" t="s">
        <v>324</v>
      </c>
      <c r="J131" s="70"/>
      <c r="K131" s="70"/>
      <c r="L131" s="69" t="s">
        <v>2015</v>
      </c>
      <c r="M131" s="73">
        <v>2.003816031233254</v>
      </c>
      <c r="N131" s="74">
        <v>2579.66064453125</v>
      </c>
      <c r="O131" s="74">
        <v>9646.09375</v>
      </c>
      <c r="P131" s="75"/>
      <c r="Q131" s="76"/>
      <c r="R131" s="76"/>
      <c r="S131" s="86"/>
      <c r="T131" s="48">
        <v>0</v>
      </c>
      <c r="U131" s="48">
        <v>2</v>
      </c>
      <c r="V131" s="49">
        <v>0</v>
      </c>
      <c r="W131" s="49">
        <v>0.003953</v>
      </c>
      <c r="X131" s="49">
        <v>0.008708</v>
      </c>
      <c r="Y131" s="49">
        <v>0.591451</v>
      </c>
      <c r="Z131" s="49">
        <v>0.5</v>
      </c>
      <c r="AA131" s="49">
        <v>0</v>
      </c>
      <c r="AB131" s="71">
        <v>131</v>
      </c>
      <c r="AC131" s="71"/>
      <c r="AD131" s="72"/>
      <c r="AE131" s="78" t="s">
        <v>1293</v>
      </c>
      <c r="AF131" s="78">
        <v>642</v>
      </c>
      <c r="AG131" s="78">
        <v>3664</v>
      </c>
      <c r="AH131" s="78">
        <v>2371</v>
      </c>
      <c r="AI131" s="78">
        <v>2196</v>
      </c>
      <c r="AJ131" s="78"/>
      <c r="AK131" s="78" t="s">
        <v>1425</v>
      </c>
      <c r="AL131" s="78" t="s">
        <v>1498</v>
      </c>
      <c r="AM131" s="82" t="s">
        <v>1585</v>
      </c>
      <c r="AN131" s="78"/>
      <c r="AO131" s="80">
        <v>41147.35525462963</v>
      </c>
      <c r="AP131" s="82" t="s">
        <v>1703</v>
      </c>
      <c r="AQ131" s="78" t="b">
        <v>0</v>
      </c>
      <c r="AR131" s="78" t="b">
        <v>0</v>
      </c>
      <c r="AS131" s="78" t="b">
        <v>0</v>
      </c>
      <c r="AT131" s="78" t="s">
        <v>1119</v>
      </c>
      <c r="AU131" s="78">
        <v>24</v>
      </c>
      <c r="AV131" s="82" t="s">
        <v>1716</v>
      </c>
      <c r="AW131" s="78" t="b">
        <v>0</v>
      </c>
      <c r="AX131" s="78" t="s">
        <v>1748</v>
      </c>
      <c r="AY131" s="82" t="s">
        <v>1877</v>
      </c>
      <c r="AZ131" s="78" t="s">
        <v>66</v>
      </c>
      <c r="BA131" s="78" t="str">
        <f>REPLACE(INDEX(GroupVertices[Group],MATCH(Vertices[[#This Row],[Vertex]],GroupVertices[Vertex],0)),1,1,"")</f>
        <v>1</v>
      </c>
      <c r="BB131" s="48" t="s">
        <v>489</v>
      </c>
      <c r="BC131" s="48" t="s">
        <v>489</v>
      </c>
      <c r="BD131" s="48" t="s">
        <v>500</v>
      </c>
      <c r="BE131" s="48" t="s">
        <v>500</v>
      </c>
      <c r="BF131" s="48" t="s">
        <v>508</v>
      </c>
      <c r="BG131" s="48" t="s">
        <v>508</v>
      </c>
      <c r="BH131" s="121" t="s">
        <v>2438</v>
      </c>
      <c r="BI131" s="121" t="s">
        <v>2438</v>
      </c>
      <c r="BJ131" s="121" t="s">
        <v>2508</v>
      </c>
      <c r="BK131" s="121" t="s">
        <v>2508</v>
      </c>
      <c r="BL131" s="121">
        <v>0</v>
      </c>
      <c r="BM131" s="124">
        <v>0</v>
      </c>
      <c r="BN131" s="121">
        <v>1</v>
      </c>
      <c r="BO131" s="124">
        <v>5.882352941176471</v>
      </c>
      <c r="BP131" s="121">
        <v>0</v>
      </c>
      <c r="BQ131" s="124">
        <v>0</v>
      </c>
      <c r="BR131" s="121">
        <v>16</v>
      </c>
      <c r="BS131" s="124">
        <v>94.11764705882354</v>
      </c>
      <c r="BT131" s="121">
        <v>17</v>
      </c>
      <c r="BU131" s="2"/>
      <c r="BV131" s="3"/>
      <c r="BW131" s="3"/>
      <c r="BX131" s="3"/>
      <c r="BY131" s="3"/>
    </row>
    <row r="132" spans="1:77" ht="41.45" customHeight="1">
      <c r="A132" s="64" t="s">
        <v>325</v>
      </c>
      <c r="C132" s="65"/>
      <c r="D132" s="65" t="s">
        <v>64</v>
      </c>
      <c r="E132" s="66">
        <v>162.76018910930503</v>
      </c>
      <c r="F132" s="68">
        <v>99.99957663591445</v>
      </c>
      <c r="G132" s="100" t="s">
        <v>641</v>
      </c>
      <c r="H132" s="65"/>
      <c r="I132" s="69" t="s">
        <v>325</v>
      </c>
      <c r="J132" s="70"/>
      <c r="K132" s="70"/>
      <c r="L132" s="69" t="s">
        <v>2016</v>
      </c>
      <c r="M132" s="73">
        <v>1.1410931375778182</v>
      </c>
      <c r="N132" s="74">
        <v>8635.5302734375</v>
      </c>
      <c r="O132" s="74">
        <v>7798.20068359375</v>
      </c>
      <c r="P132" s="75"/>
      <c r="Q132" s="76"/>
      <c r="R132" s="76"/>
      <c r="S132" s="86"/>
      <c r="T132" s="48">
        <v>1</v>
      </c>
      <c r="U132" s="48">
        <v>3</v>
      </c>
      <c r="V132" s="49">
        <v>0</v>
      </c>
      <c r="W132" s="49">
        <v>0.003356</v>
      </c>
      <c r="X132" s="49">
        <v>0.006003</v>
      </c>
      <c r="Y132" s="49">
        <v>0.849577</v>
      </c>
      <c r="Z132" s="49">
        <v>0.6666666666666666</v>
      </c>
      <c r="AA132" s="49">
        <v>0.3333333333333333</v>
      </c>
      <c r="AB132" s="71">
        <v>132</v>
      </c>
      <c r="AC132" s="71"/>
      <c r="AD132" s="72"/>
      <c r="AE132" s="78" t="s">
        <v>1294</v>
      </c>
      <c r="AF132" s="78">
        <v>583</v>
      </c>
      <c r="AG132" s="78">
        <v>515</v>
      </c>
      <c r="AH132" s="78">
        <v>3125</v>
      </c>
      <c r="AI132" s="78">
        <v>207</v>
      </c>
      <c r="AJ132" s="78"/>
      <c r="AK132" s="78" t="s">
        <v>1426</v>
      </c>
      <c r="AL132" s="78" t="s">
        <v>1499</v>
      </c>
      <c r="AM132" s="78"/>
      <c r="AN132" s="78"/>
      <c r="AO132" s="80">
        <v>40644.16119212963</v>
      </c>
      <c r="AP132" s="82" t="s">
        <v>1704</v>
      </c>
      <c r="AQ132" s="78" t="b">
        <v>0</v>
      </c>
      <c r="AR132" s="78" t="b">
        <v>0</v>
      </c>
      <c r="AS132" s="78" t="b">
        <v>0</v>
      </c>
      <c r="AT132" s="78" t="s">
        <v>1119</v>
      </c>
      <c r="AU132" s="78">
        <v>6</v>
      </c>
      <c r="AV132" s="82" t="s">
        <v>1716</v>
      </c>
      <c r="AW132" s="78" t="b">
        <v>0</v>
      </c>
      <c r="AX132" s="78" t="s">
        <v>1748</v>
      </c>
      <c r="AY132" s="82" t="s">
        <v>1878</v>
      </c>
      <c r="AZ132" s="78" t="s">
        <v>66</v>
      </c>
      <c r="BA132" s="78" t="str">
        <f>REPLACE(INDEX(GroupVertices[Group],MATCH(Vertices[[#This Row],[Vertex]],GroupVertices[Vertex],0)),1,1,"")</f>
        <v>3</v>
      </c>
      <c r="BB132" s="48"/>
      <c r="BC132" s="48"/>
      <c r="BD132" s="48"/>
      <c r="BE132" s="48"/>
      <c r="BF132" s="48" t="s">
        <v>508</v>
      </c>
      <c r="BG132" s="48" t="s">
        <v>508</v>
      </c>
      <c r="BH132" s="121" t="s">
        <v>2439</v>
      </c>
      <c r="BI132" s="121" t="s">
        <v>2439</v>
      </c>
      <c r="BJ132" s="121" t="s">
        <v>2509</v>
      </c>
      <c r="BK132" s="121" t="s">
        <v>2509</v>
      </c>
      <c r="BL132" s="121">
        <v>1</v>
      </c>
      <c r="BM132" s="124">
        <v>5</v>
      </c>
      <c r="BN132" s="121">
        <v>0</v>
      </c>
      <c r="BO132" s="124">
        <v>0</v>
      </c>
      <c r="BP132" s="121">
        <v>0</v>
      </c>
      <c r="BQ132" s="124">
        <v>0</v>
      </c>
      <c r="BR132" s="121">
        <v>19</v>
      </c>
      <c r="BS132" s="124">
        <v>95</v>
      </c>
      <c r="BT132" s="121">
        <v>20</v>
      </c>
      <c r="BU132" s="2"/>
      <c r="BV132" s="3"/>
      <c r="BW132" s="3"/>
      <c r="BX132" s="3"/>
      <c r="BY132" s="3"/>
    </row>
    <row r="133" spans="1:77" ht="41.45" customHeight="1">
      <c r="A133" s="64" t="s">
        <v>326</v>
      </c>
      <c r="C133" s="65"/>
      <c r="D133" s="65" t="s">
        <v>64</v>
      </c>
      <c r="E133" s="66">
        <v>162.32326488337438</v>
      </c>
      <c r="F133" s="68">
        <v>99.99981996750537</v>
      </c>
      <c r="G133" s="100" t="s">
        <v>642</v>
      </c>
      <c r="H133" s="65"/>
      <c r="I133" s="69" t="s">
        <v>326</v>
      </c>
      <c r="J133" s="70"/>
      <c r="K133" s="70"/>
      <c r="L133" s="69" t="s">
        <v>2017</v>
      </c>
      <c r="M133" s="73">
        <v>1.0599988293777518</v>
      </c>
      <c r="N133" s="74">
        <v>268.2625732421875</v>
      </c>
      <c r="O133" s="74">
        <v>3751.97509765625</v>
      </c>
      <c r="P133" s="75"/>
      <c r="Q133" s="76"/>
      <c r="R133" s="76"/>
      <c r="S133" s="86"/>
      <c r="T133" s="48">
        <v>0</v>
      </c>
      <c r="U133" s="48">
        <v>2</v>
      </c>
      <c r="V133" s="49">
        <v>0</v>
      </c>
      <c r="W133" s="49">
        <v>0.003322</v>
      </c>
      <c r="X133" s="49">
        <v>0.009746</v>
      </c>
      <c r="Y133" s="49">
        <v>0.549973</v>
      </c>
      <c r="Z133" s="49">
        <v>0.5</v>
      </c>
      <c r="AA133" s="49">
        <v>0</v>
      </c>
      <c r="AB133" s="71">
        <v>133</v>
      </c>
      <c r="AC133" s="71"/>
      <c r="AD133" s="72"/>
      <c r="AE133" s="78" t="s">
        <v>1295</v>
      </c>
      <c r="AF133" s="78">
        <v>150</v>
      </c>
      <c r="AG133" s="78">
        <v>219</v>
      </c>
      <c r="AH133" s="78">
        <v>252</v>
      </c>
      <c r="AI133" s="78">
        <v>171</v>
      </c>
      <c r="AJ133" s="78"/>
      <c r="AK133" s="82" t="s">
        <v>1427</v>
      </c>
      <c r="AL133" s="78" t="s">
        <v>1500</v>
      </c>
      <c r="AM133" s="82" t="s">
        <v>1586</v>
      </c>
      <c r="AN133" s="78"/>
      <c r="AO133" s="80">
        <v>42803.24277777778</v>
      </c>
      <c r="AP133" s="82" t="s">
        <v>1705</v>
      </c>
      <c r="AQ133" s="78" t="b">
        <v>1</v>
      </c>
      <c r="AR133" s="78" t="b">
        <v>0</v>
      </c>
      <c r="AS133" s="78" t="b">
        <v>0</v>
      </c>
      <c r="AT133" s="78" t="s">
        <v>1119</v>
      </c>
      <c r="AU133" s="78">
        <v>0</v>
      </c>
      <c r="AV133" s="78"/>
      <c r="AW133" s="78" t="b">
        <v>0</v>
      </c>
      <c r="AX133" s="78" t="s">
        <v>1748</v>
      </c>
      <c r="AY133" s="82" t="s">
        <v>1879</v>
      </c>
      <c r="AZ133" s="78" t="s">
        <v>66</v>
      </c>
      <c r="BA133" s="78" t="str">
        <f>REPLACE(INDEX(GroupVertices[Group],MATCH(Vertices[[#This Row],[Vertex]],GroupVertices[Vertex],0)),1,1,"")</f>
        <v>1</v>
      </c>
      <c r="BB133" s="48"/>
      <c r="BC133" s="48"/>
      <c r="BD133" s="48"/>
      <c r="BE133" s="48"/>
      <c r="BF133" s="48" t="s">
        <v>514</v>
      </c>
      <c r="BG133" s="48" t="s">
        <v>514</v>
      </c>
      <c r="BH133" s="121" t="s">
        <v>2423</v>
      </c>
      <c r="BI133" s="121" t="s">
        <v>2423</v>
      </c>
      <c r="BJ133" s="121" t="s">
        <v>2497</v>
      </c>
      <c r="BK133" s="121" t="s">
        <v>2497</v>
      </c>
      <c r="BL133" s="121">
        <v>0</v>
      </c>
      <c r="BM133" s="124">
        <v>0</v>
      </c>
      <c r="BN133" s="121">
        <v>1</v>
      </c>
      <c r="BO133" s="124">
        <v>4.545454545454546</v>
      </c>
      <c r="BP133" s="121">
        <v>0</v>
      </c>
      <c r="BQ133" s="124">
        <v>0</v>
      </c>
      <c r="BR133" s="121">
        <v>21</v>
      </c>
      <c r="BS133" s="124">
        <v>95.45454545454545</v>
      </c>
      <c r="BT133" s="121">
        <v>22</v>
      </c>
      <c r="BU133" s="2"/>
      <c r="BV133" s="3"/>
      <c r="BW133" s="3"/>
      <c r="BX133" s="3"/>
      <c r="BY133" s="3"/>
    </row>
    <row r="134" spans="1:77" ht="41.45" customHeight="1">
      <c r="A134" s="64" t="s">
        <v>327</v>
      </c>
      <c r="C134" s="65"/>
      <c r="D134" s="65" t="s">
        <v>64</v>
      </c>
      <c r="E134" s="66">
        <v>167.65196912529902</v>
      </c>
      <c r="F134" s="68">
        <v>99.99685230857558</v>
      </c>
      <c r="G134" s="100" t="s">
        <v>643</v>
      </c>
      <c r="H134" s="65"/>
      <c r="I134" s="69" t="s">
        <v>327</v>
      </c>
      <c r="J134" s="70"/>
      <c r="K134" s="70"/>
      <c r="L134" s="69" t="s">
        <v>2018</v>
      </c>
      <c r="M134" s="73">
        <v>2.049020628709642</v>
      </c>
      <c r="N134" s="74">
        <v>315.1614685058594</v>
      </c>
      <c r="O134" s="74">
        <v>5671.59716796875</v>
      </c>
      <c r="P134" s="75"/>
      <c r="Q134" s="76"/>
      <c r="R134" s="76"/>
      <c r="S134" s="86"/>
      <c r="T134" s="48">
        <v>0</v>
      </c>
      <c r="U134" s="48">
        <v>2</v>
      </c>
      <c r="V134" s="49">
        <v>0</v>
      </c>
      <c r="W134" s="49">
        <v>0.003322</v>
      </c>
      <c r="X134" s="49">
        <v>0.009746</v>
      </c>
      <c r="Y134" s="49">
        <v>0.549973</v>
      </c>
      <c r="Z134" s="49">
        <v>0.5</v>
      </c>
      <c r="AA134" s="49">
        <v>0</v>
      </c>
      <c r="AB134" s="71">
        <v>134</v>
      </c>
      <c r="AC134" s="71"/>
      <c r="AD134" s="72"/>
      <c r="AE134" s="78" t="s">
        <v>1296</v>
      </c>
      <c r="AF134" s="78">
        <v>1331</v>
      </c>
      <c r="AG134" s="78">
        <v>3829</v>
      </c>
      <c r="AH134" s="78">
        <v>67382</v>
      </c>
      <c r="AI134" s="78">
        <v>1937</v>
      </c>
      <c r="AJ134" s="78"/>
      <c r="AK134" s="78" t="s">
        <v>1428</v>
      </c>
      <c r="AL134" s="78" t="s">
        <v>1501</v>
      </c>
      <c r="AM134" s="82" t="s">
        <v>1587</v>
      </c>
      <c r="AN134" s="78"/>
      <c r="AO134" s="80">
        <v>40085.41452546296</v>
      </c>
      <c r="AP134" s="82" t="s">
        <v>1706</v>
      </c>
      <c r="AQ134" s="78" t="b">
        <v>0</v>
      </c>
      <c r="AR134" s="78" t="b">
        <v>0</v>
      </c>
      <c r="AS134" s="78" t="b">
        <v>1</v>
      </c>
      <c r="AT134" s="78" t="s">
        <v>1119</v>
      </c>
      <c r="AU134" s="78">
        <v>44</v>
      </c>
      <c r="AV134" s="82" t="s">
        <v>1727</v>
      </c>
      <c r="AW134" s="78" t="b">
        <v>0</v>
      </c>
      <c r="AX134" s="78" t="s">
        <v>1748</v>
      </c>
      <c r="AY134" s="82" t="s">
        <v>1880</v>
      </c>
      <c r="AZ134" s="78" t="s">
        <v>66</v>
      </c>
      <c r="BA134" s="78" t="str">
        <f>REPLACE(INDEX(GroupVertices[Group],MATCH(Vertices[[#This Row],[Vertex]],GroupVertices[Vertex],0)),1,1,"")</f>
        <v>1</v>
      </c>
      <c r="BB134" s="48"/>
      <c r="BC134" s="48"/>
      <c r="BD134" s="48"/>
      <c r="BE134" s="48"/>
      <c r="BF134" s="48" t="s">
        <v>514</v>
      </c>
      <c r="BG134" s="48" t="s">
        <v>514</v>
      </c>
      <c r="BH134" s="121" t="s">
        <v>2423</v>
      </c>
      <c r="BI134" s="121" t="s">
        <v>2423</v>
      </c>
      <c r="BJ134" s="121" t="s">
        <v>2497</v>
      </c>
      <c r="BK134" s="121" t="s">
        <v>2497</v>
      </c>
      <c r="BL134" s="121">
        <v>0</v>
      </c>
      <c r="BM134" s="124">
        <v>0</v>
      </c>
      <c r="BN134" s="121">
        <v>1</v>
      </c>
      <c r="BO134" s="124">
        <v>4.545454545454546</v>
      </c>
      <c r="BP134" s="121">
        <v>0</v>
      </c>
      <c r="BQ134" s="124">
        <v>0</v>
      </c>
      <c r="BR134" s="121">
        <v>21</v>
      </c>
      <c r="BS134" s="124">
        <v>95.45454545454545</v>
      </c>
      <c r="BT134" s="121">
        <v>22</v>
      </c>
      <c r="BU134" s="2"/>
      <c r="BV134" s="3"/>
      <c r="BW134" s="3"/>
      <c r="BX134" s="3"/>
      <c r="BY134" s="3"/>
    </row>
    <row r="135" spans="1:77" ht="41.45" customHeight="1">
      <c r="A135" s="64" t="s">
        <v>328</v>
      </c>
      <c r="C135" s="65"/>
      <c r="D135" s="65" t="s">
        <v>64</v>
      </c>
      <c r="E135" s="66">
        <v>163.13806952092074</v>
      </c>
      <c r="F135" s="68">
        <v>99.99936618697095</v>
      </c>
      <c r="G135" s="100" t="s">
        <v>644</v>
      </c>
      <c r="H135" s="65"/>
      <c r="I135" s="69" t="s">
        <v>328</v>
      </c>
      <c r="J135" s="70"/>
      <c r="K135" s="70"/>
      <c r="L135" s="69" t="s">
        <v>2019</v>
      </c>
      <c r="M135" s="73">
        <v>1.2112287554805783</v>
      </c>
      <c r="N135" s="74">
        <v>811.3270263671875</v>
      </c>
      <c r="O135" s="74">
        <v>8423.044921875</v>
      </c>
      <c r="P135" s="75"/>
      <c r="Q135" s="76"/>
      <c r="R135" s="76"/>
      <c r="S135" s="86"/>
      <c r="T135" s="48">
        <v>0</v>
      </c>
      <c r="U135" s="48">
        <v>2</v>
      </c>
      <c r="V135" s="49">
        <v>0</v>
      </c>
      <c r="W135" s="49">
        <v>0.003322</v>
      </c>
      <c r="X135" s="49">
        <v>0.009746</v>
      </c>
      <c r="Y135" s="49">
        <v>0.549973</v>
      </c>
      <c r="Z135" s="49">
        <v>0.5</v>
      </c>
      <c r="AA135" s="49">
        <v>0</v>
      </c>
      <c r="AB135" s="71">
        <v>135</v>
      </c>
      <c r="AC135" s="71"/>
      <c r="AD135" s="72"/>
      <c r="AE135" s="78" t="s">
        <v>1297</v>
      </c>
      <c r="AF135" s="78">
        <v>1078</v>
      </c>
      <c r="AG135" s="78">
        <v>771</v>
      </c>
      <c r="AH135" s="78">
        <v>194</v>
      </c>
      <c r="AI135" s="78">
        <v>255</v>
      </c>
      <c r="AJ135" s="78"/>
      <c r="AK135" s="78" t="s">
        <v>1429</v>
      </c>
      <c r="AL135" s="78" t="s">
        <v>1502</v>
      </c>
      <c r="AM135" s="82" t="s">
        <v>1588</v>
      </c>
      <c r="AN135" s="78"/>
      <c r="AO135" s="80">
        <v>43479.36556712963</v>
      </c>
      <c r="AP135" s="82" t="s">
        <v>1707</v>
      </c>
      <c r="AQ135" s="78" t="b">
        <v>1</v>
      </c>
      <c r="AR135" s="78" t="b">
        <v>0</v>
      </c>
      <c r="AS135" s="78" t="b">
        <v>0</v>
      </c>
      <c r="AT135" s="78" t="s">
        <v>1714</v>
      </c>
      <c r="AU135" s="78">
        <v>2</v>
      </c>
      <c r="AV135" s="78"/>
      <c r="AW135" s="78" t="b">
        <v>0</v>
      </c>
      <c r="AX135" s="78" t="s">
        <v>1748</v>
      </c>
      <c r="AY135" s="82" t="s">
        <v>1881</v>
      </c>
      <c r="AZ135" s="78" t="s">
        <v>66</v>
      </c>
      <c r="BA135" s="78" t="str">
        <f>REPLACE(INDEX(GroupVertices[Group],MATCH(Vertices[[#This Row],[Vertex]],GroupVertices[Vertex],0)),1,1,"")</f>
        <v>1</v>
      </c>
      <c r="BB135" s="48"/>
      <c r="BC135" s="48"/>
      <c r="BD135" s="48"/>
      <c r="BE135" s="48"/>
      <c r="BF135" s="48" t="s">
        <v>514</v>
      </c>
      <c r="BG135" s="48" t="s">
        <v>514</v>
      </c>
      <c r="BH135" s="121" t="s">
        <v>2423</v>
      </c>
      <c r="BI135" s="121" t="s">
        <v>2423</v>
      </c>
      <c r="BJ135" s="121" t="s">
        <v>2497</v>
      </c>
      <c r="BK135" s="121" t="s">
        <v>2497</v>
      </c>
      <c r="BL135" s="121">
        <v>0</v>
      </c>
      <c r="BM135" s="124">
        <v>0</v>
      </c>
      <c r="BN135" s="121">
        <v>1</v>
      </c>
      <c r="BO135" s="124">
        <v>4.545454545454546</v>
      </c>
      <c r="BP135" s="121">
        <v>0</v>
      </c>
      <c r="BQ135" s="124">
        <v>0</v>
      </c>
      <c r="BR135" s="121">
        <v>21</v>
      </c>
      <c r="BS135" s="124">
        <v>95.45454545454545</v>
      </c>
      <c r="BT135" s="121">
        <v>22</v>
      </c>
      <c r="BU135" s="2"/>
      <c r="BV135" s="3"/>
      <c r="BW135" s="3"/>
      <c r="BX135" s="3"/>
      <c r="BY135" s="3"/>
    </row>
    <row r="136" spans="1:77" ht="41.45" customHeight="1">
      <c r="A136" s="64" t="s">
        <v>329</v>
      </c>
      <c r="C136" s="65"/>
      <c r="D136" s="65" t="s">
        <v>64</v>
      </c>
      <c r="E136" s="66">
        <v>162.5358226149082</v>
      </c>
      <c r="F136" s="68">
        <v>99.99970158997465</v>
      </c>
      <c r="G136" s="100" t="s">
        <v>645</v>
      </c>
      <c r="H136" s="65"/>
      <c r="I136" s="69" t="s">
        <v>329</v>
      </c>
      <c r="J136" s="70"/>
      <c r="K136" s="70"/>
      <c r="L136" s="69" t="s">
        <v>2020</v>
      </c>
      <c r="M136" s="73">
        <v>1.0994501144480544</v>
      </c>
      <c r="N136" s="74">
        <v>1855.364501953125</v>
      </c>
      <c r="O136" s="74">
        <v>422.2528381347656</v>
      </c>
      <c r="P136" s="75"/>
      <c r="Q136" s="76"/>
      <c r="R136" s="76"/>
      <c r="S136" s="86"/>
      <c r="T136" s="48">
        <v>0</v>
      </c>
      <c r="U136" s="48">
        <v>2</v>
      </c>
      <c r="V136" s="49">
        <v>0</v>
      </c>
      <c r="W136" s="49">
        <v>0.003322</v>
      </c>
      <c r="X136" s="49">
        <v>0.009746</v>
      </c>
      <c r="Y136" s="49">
        <v>0.549973</v>
      </c>
      <c r="Z136" s="49">
        <v>0.5</v>
      </c>
      <c r="AA136" s="49">
        <v>0</v>
      </c>
      <c r="AB136" s="71">
        <v>136</v>
      </c>
      <c r="AC136" s="71"/>
      <c r="AD136" s="72"/>
      <c r="AE136" s="78" t="s">
        <v>1298</v>
      </c>
      <c r="AF136" s="78">
        <v>100</v>
      </c>
      <c r="AG136" s="78">
        <v>363</v>
      </c>
      <c r="AH136" s="78">
        <v>563</v>
      </c>
      <c r="AI136" s="78">
        <v>32</v>
      </c>
      <c r="AJ136" s="78"/>
      <c r="AK136" s="78" t="s">
        <v>1430</v>
      </c>
      <c r="AL136" s="78"/>
      <c r="AM136" s="82" t="s">
        <v>1589</v>
      </c>
      <c r="AN136" s="78"/>
      <c r="AO136" s="80">
        <v>43427.40929398148</v>
      </c>
      <c r="AP136" s="82" t="s">
        <v>1708</v>
      </c>
      <c r="AQ136" s="78" t="b">
        <v>0</v>
      </c>
      <c r="AR136" s="78" t="b">
        <v>0</v>
      </c>
      <c r="AS136" s="78" t="b">
        <v>0</v>
      </c>
      <c r="AT136" s="78" t="s">
        <v>1119</v>
      </c>
      <c r="AU136" s="78">
        <v>2</v>
      </c>
      <c r="AV136" s="82" t="s">
        <v>1716</v>
      </c>
      <c r="AW136" s="78" t="b">
        <v>0</v>
      </c>
      <c r="AX136" s="78" t="s">
        <v>1748</v>
      </c>
      <c r="AY136" s="82" t="s">
        <v>1882</v>
      </c>
      <c r="AZ136" s="78" t="s">
        <v>66</v>
      </c>
      <c r="BA136" s="78" t="str">
        <f>REPLACE(INDEX(GroupVertices[Group],MATCH(Vertices[[#This Row],[Vertex]],GroupVertices[Vertex],0)),1,1,"")</f>
        <v>1</v>
      </c>
      <c r="BB136" s="48"/>
      <c r="BC136" s="48"/>
      <c r="BD136" s="48"/>
      <c r="BE136" s="48"/>
      <c r="BF136" s="48" t="s">
        <v>514</v>
      </c>
      <c r="BG136" s="48" t="s">
        <v>514</v>
      </c>
      <c r="BH136" s="121" t="s">
        <v>2423</v>
      </c>
      <c r="BI136" s="121" t="s">
        <v>2423</v>
      </c>
      <c r="BJ136" s="121" t="s">
        <v>2497</v>
      </c>
      <c r="BK136" s="121" t="s">
        <v>2497</v>
      </c>
      <c r="BL136" s="121">
        <v>0</v>
      </c>
      <c r="BM136" s="124">
        <v>0</v>
      </c>
      <c r="BN136" s="121">
        <v>1</v>
      </c>
      <c r="BO136" s="124">
        <v>4.545454545454546</v>
      </c>
      <c r="BP136" s="121">
        <v>0</v>
      </c>
      <c r="BQ136" s="124">
        <v>0</v>
      </c>
      <c r="BR136" s="121">
        <v>21</v>
      </c>
      <c r="BS136" s="124">
        <v>95.45454545454545</v>
      </c>
      <c r="BT136" s="121">
        <v>22</v>
      </c>
      <c r="BU136" s="2"/>
      <c r="BV136" s="3"/>
      <c r="BW136" s="3"/>
      <c r="BX136" s="3"/>
      <c r="BY136" s="3"/>
    </row>
    <row r="137" spans="1:77" ht="41.45" customHeight="1">
      <c r="A137" s="64" t="s">
        <v>330</v>
      </c>
      <c r="C137" s="65"/>
      <c r="D137" s="65" t="s">
        <v>64</v>
      </c>
      <c r="E137" s="66">
        <v>162.68638434141135</v>
      </c>
      <c r="F137" s="68">
        <v>99.99961773922372</v>
      </c>
      <c r="G137" s="100" t="s">
        <v>646</v>
      </c>
      <c r="H137" s="65"/>
      <c r="I137" s="69" t="s">
        <v>330</v>
      </c>
      <c r="J137" s="70"/>
      <c r="K137" s="70"/>
      <c r="L137" s="69" t="s">
        <v>2021</v>
      </c>
      <c r="M137" s="73">
        <v>1.1273947747061852</v>
      </c>
      <c r="N137" s="74">
        <v>3123.491943359375</v>
      </c>
      <c r="O137" s="74">
        <v>8192.09375</v>
      </c>
      <c r="P137" s="75"/>
      <c r="Q137" s="76"/>
      <c r="R137" s="76"/>
      <c r="S137" s="86"/>
      <c r="T137" s="48">
        <v>0</v>
      </c>
      <c r="U137" s="48">
        <v>2</v>
      </c>
      <c r="V137" s="49">
        <v>0</v>
      </c>
      <c r="W137" s="49">
        <v>0.003322</v>
      </c>
      <c r="X137" s="49">
        <v>0.009746</v>
      </c>
      <c r="Y137" s="49">
        <v>0.549973</v>
      </c>
      <c r="Z137" s="49">
        <v>0.5</v>
      </c>
      <c r="AA137" s="49">
        <v>0</v>
      </c>
      <c r="AB137" s="71">
        <v>137</v>
      </c>
      <c r="AC137" s="71"/>
      <c r="AD137" s="72"/>
      <c r="AE137" s="78" t="s">
        <v>1299</v>
      </c>
      <c r="AF137" s="78">
        <v>661</v>
      </c>
      <c r="AG137" s="78">
        <v>465</v>
      </c>
      <c r="AH137" s="78">
        <v>36344</v>
      </c>
      <c r="AI137" s="78">
        <v>44877</v>
      </c>
      <c r="AJ137" s="78"/>
      <c r="AK137" s="78" t="s">
        <v>1431</v>
      </c>
      <c r="AL137" s="78" t="s">
        <v>1503</v>
      </c>
      <c r="AM137" s="78"/>
      <c r="AN137" s="78"/>
      <c r="AO137" s="80">
        <v>42492.32974537037</v>
      </c>
      <c r="AP137" s="82" t="s">
        <v>1709</v>
      </c>
      <c r="AQ137" s="78" t="b">
        <v>1</v>
      </c>
      <c r="AR137" s="78" t="b">
        <v>0</v>
      </c>
      <c r="AS137" s="78" t="b">
        <v>1</v>
      </c>
      <c r="AT137" s="78" t="s">
        <v>1119</v>
      </c>
      <c r="AU137" s="78">
        <v>8</v>
      </c>
      <c r="AV137" s="78"/>
      <c r="AW137" s="78" t="b">
        <v>0</v>
      </c>
      <c r="AX137" s="78" t="s">
        <v>1748</v>
      </c>
      <c r="AY137" s="82" t="s">
        <v>1883</v>
      </c>
      <c r="AZ137" s="78" t="s">
        <v>66</v>
      </c>
      <c r="BA137" s="78" t="str">
        <f>REPLACE(INDEX(GroupVertices[Group],MATCH(Vertices[[#This Row],[Vertex]],GroupVertices[Vertex],0)),1,1,"")</f>
        <v>1</v>
      </c>
      <c r="BB137" s="48"/>
      <c r="BC137" s="48"/>
      <c r="BD137" s="48"/>
      <c r="BE137" s="48"/>
      <c r="BF137" s="48" t="s">
        <v>514</v>
      </c>
      <c r="BG137" s="48" t="s">
        <v>514</v>
      </c>
      <c r="BH137" s="121" t="s">
        <v>2423</v>
      </c>
      <c r="BI137" s="121" t="s">
        <v>2423</v>
      </c>
      <c r="BJ137" s="121" t="s">
        <v>2497</v>
      </c>
      <c r="BK137" s="121" t="s">
        <v>2497</v>
      </c>
      <c r="BL137" s="121">
        <v>0</v>
      </c>
      <c r="BM137" s="124">
        <v>0</v>
      </c>
      <c r="BN137" s="121">
        <v>1</v>
      </c>
      <c r="BO137" s="124">
        <v>4.545454545454546</v>
      </c>
      <c r="BP137" s="121">
        <v>0</v>
      </c>
      <c r="BQ137" s="124">
        <v>0</v>
      </c>
      <c r="BR137" s="121">
        <v>21</v>
      </c>
      <c r="BS137" s="124">
        <v>95.45454545454545</v>
      </c>
      <c r="BT137" s="121">
        <v>22</v>
      </c>
      <c r="BU137" s="2"/>
      <c r="BV137" s="3"/>
      <c r="BW137" s="3"/>
      <c r="BX137" s="3"/>
      <c r="BY137" s="3"/>
    </row>
    <row r="138" spans="1:77" ht="41.45" customHeight="1">
      <c r="A138" s="64" t="s">
        <v>331</v>
      </c>
      <c r="C138" s="65"/>
      <c r="D138" s="65" t="s">
        <v>64</v>
      </c>
      <c r="E138" s="66">
        <v>162.00442828607362</v>
      </c>
      <c r="F138" s="68">
        <v>99.99999753380145</v>
      </c>
      <c r="G138" s="100" t="s">
        <v>647</v>
      </c>
      <c r="H138" s="65"/>
      <c r="I138" s="69" t="s">
        <v>331</v>
      </c>
      <c r="J138" s="70"/>
      <c r="K138" s="70"/>
      <c r="L138" s="69" t="s">
        <v>2022</v>
      </c>
      <c r="M138" s="73">
        <v>1.000821901772298</v>
      </c>
      <c r="N138" s="74">
        <v>853.5765991210938</v>
      </c>
      <c r="O138" s="74">
        <v>1345.1722412109375</v>
      </c>
      <c r="P138" s="75"/>
      <c r="Q138" s="76"/>
      <c r="R138" s="76"/>
      <c r="S138" s="86"/>
      <c r="T138" s="48">
        <v>0</v>
      </c>
      <c r="U138" s="48">
        <v>2</v>
      </c>
      <c r="V138" s="49">
        <v>0</v>
      </c>
      <c r="W138" s="49">
        <v>0.003322</v>
      </c>
      <c r="X138" s="49">
        <v>0.009746</v>
      </c>
      <c r="Y138" s="49">
        <v>0.549973</v>
      </c>
      <c r="Z138" s="49">
        <v>0.5</v>
      </c>
      <c r="AA138" s="49">
        <v>0</v>
      </c>
      <c r="AB138" s="71">
        <v>138</v>
      </c>
      <c r="AC138" s="71"/>
      <c r="AD138" s="72"/>
      <c r="AE138" s="78" t="s">
        <v>1300</v>
      </c>
      <c r="AF138" s="78">
        <v>9</v>
      </c>
      <c r="AG138" s="78">
        <v>3</v>
      </c>
      <c r="AH138" s="78">
        <v>4</v>
      </c>
      <c r="AI138" s="78">
        <v>1</v>
      </c>
      <c r="AJ138" s="78"/>
      <c r="AK138" s="78" t="s">
        <v>1432</v>
      </c>
      <c r="AL138" s="78"/>
      <c r="AM138" s="78"/>
      <c r="AN138" s="78"/>
      <c r="AO138" s="80">
        <v>43633.05149305556</v>
      </c>
      <c r="AP138" s="82" t="s">
        <v>1710</v>
      </c>
      <c r="AQ138" s="78" t="b">
        <v>1</v>
      </c>
      <c r="AR138" s="78" t="b">
        <v>0</v>
      </c>
      <c r="AS138" s="78" t="b">
        <v>0</v>
      </c>
      <c r="AT138" s="78" t="s">
        <v>1119</v>
      </c>
      <c r="AU138" s="78">
        <v>0</v>
      </c>
      <c r="AV138" s="78"/>
      <c r="AW138" s="78" t="b">
        <v>0</v>
      </c>
      <c r="AX138" s="78" t="s">
        <v>1748</v>
      </c>
      <c r="AY138" s="82" t="s">
        <v>1884</v>
      </c>
      <c r="AZ138" s="78" t="s">
        <v>66</v>
      </c>
      <c r="BA138" s="78" t="str">
        <f>REPLACE(INDEX(GroupVertices[Group],MATCH(Vertices[[#This Row],[Vertex]],GroupVertices[Vertex],0)),1,1,"")</f>
        <v>1</v>
      </c>
      <c r="BB138" s="48"/>
      <c r="BC138" s="48"/>
      <c r="BD138" s="48"/>
      <c r="BE138" s="48"/>
      <c r="BF138" s="48" t="s">
        <v>514</v>
      </c>
      <c r="BG138" s="48" t="s">
        <v>514</v>
      </c>
      <c r="BH138" s="121" t="s">
        <v>2423</v>
      </c>
      <c r="BI138" s="121" t="s">
        <v>2423</v>
      </c>
      <c r="BJ138" s="121" t="s">
        <v>2497</v>
      </c>
      <c r="BK138" s="121" t="s">
        <v>2497</v>
      </c>
      <c r="BL138" s="121">
        <v>0</v>
      </c>
      <c r="BM138" s="124">
        <v>0</v>
      </c>
      <c r="BN138" s="121">
        <v>1</v>
      </c>
      <c r="BO138" s="124">
        <v>4.545454545454546</v>
      </c>
      <c r="BP138" s="121">
        <v>0</v>
      </c>
      <c r="BQ138" s="124">
        <v>0</v>
      </c>
      <c r="BR138" s="121">
        <v>21</v>
      </c>
      <c r="BS138" s="124">
        <v>95.45454545454545</v>
      </c>
      <c r="BT138" s="121">
        <v>22</v>
      </c>
      <c r="BU138" s="2"/>
      <c r="BV138" s="3"/>
      <c r="BW138" s="3"/>
      <c r="BX138" s="3"/>
      <c r="BY138" s="3"/>
    </row>
    <row r="139" spans="1:77" ht="41.45" customHeight="1">
      <c r="A139" s="64" t="s">
        <v>332</v>
      </c>
      <c r="C139" s="65"/>
      <c r="D139" s="65" t="s">
        <v>64</v>
      </c>
      <c r="E139" s="66">
        <v>162.00147609535787</v>
      </c>
      <c r="F139" s="68">
        <v>99.99999917793382</v>
      </c>
      <c r="G139" s="100" t="s">
        <v>598</v>
      </c>
      <c r="H139" s="65"/>
      <c r="I139" s="69" t="s">
        <v>332</v>
      </c>
      <c r="J139" s="70"/>
      <c r="K139" s="70"/>
      <c r="L139" s="69" t="s">
        <v>2023</v>
      </c>
      <c r="M139" s="73">
        <v>1.0002739672574326</v>
      </c>
      <c r="N139" s="74">
        <v>6607.5263671875</v>
      </c>
      <c r="O139" s="74">
        <v>4636.99609375</v>
      </c>
      <c r="P139" s="75"/>
      <c r="Q139" s="76"/>
      <c r="R139" s="76"/>
      <c r="S139" s="86"/>
      <c r="T139" s="48">
        <v>0</v>
      </c>
      <c r="U139" s="48">
        <v>1</v>
      </c>
      <c r="V139" s="49">
        <v>0</v>
      </c>
      <c r="W139" s="49">
        <v>0.003236</v>
      </c>
      <c r="X139" s="49">
        <v>0.003486</v>
      </c>
      <c r="Y139" s="49">
        <v>0.389775</v>
      </c>
      <c r="Z139" s="49">
        <v>0</v>
      </c>
      <c r="AA139" s="49">
        <v>0</v>
      </c>
      <c r="AB139" s="71">
        <v>139</v>
      </c>
      <c r="AC139" s="71"/>
      <c r="AD139" s="72"/>
      <c r="AE139" s="78" t="s">
        <v>1301</v>
      </c>
      <c r="AF139" s="78">
        <v>15</v>
      </c>
      <c r="AG139" s="78">
        <v>1</v>
      </c>
      <c r="AH139" s="78">
        <v>4</v>
      </c>
      <c r="AI139" s="78">
        <v>3</v>
      </c>
      <c r="AJ139" s="78"/>
      <c r="AK139" s="78" t="s">
        <v>1433</v>
      </c>
      <c r="AL139" s="78" t="s">
        <v>1504</v>
      </c>
      <c r="AM139" s="82" t="s">
        <v>1590</v>
      </c>
      <c r="AN139" s="78"/>
      <c r="AO139" s="80">
        <v>43633.615891203706</v>
      </c>
      <c r="AP139" s="78"/>
      <c r="AQ139" s="78" t="b">
        <v>1</v>
      </c>
      <c r="AR139" s="78" t="b">
        <v>1</v>
      </c>
      <c r="AS139" s="78" t="b">
        <v>0</v>
      </c>
      <c r="AT139" s="78" t="s">
        <v>1119</v>
      </c>
      <c r="AU139" s="78">
        <v>0</v>
      </c>
      <c r="AV139" s="78"/>
      <c r="AW139" s="78" t="b">
        <v>0</v>
      </c>
      <c r="AX139" s="78" t="s">
        <v>1748</v>
      </c>
      <c r="AY139" s="82" t="s">
        <v>1885</v>
      </c>
      <c r="AZ139" s="78" t="s">
        <v>66</v>
      </c>
      <c r="BA139" s="78" t="str">
        <f>REPLACE(INDEX(GroupVertices[Group],MATCH(Vertices[[#This Row],[Vertex]],GroupVertices[Vertex],0)),1,1,"")</f>
        <v>2</v>
      </c>
      <c r="BB139" s="48"/>
      <c r="BC139" s="48"/>
      <c r="BD139" s="48"/>
      <c r="BE139" s="48"/>
      <c r="BF139" s="48" t="s">
        <v>508</v>
      </c>
      <c r="BG139" s="48" t="s">
        <v>508</v>
      </c>
      <c r="BH139" s="121" t="s">
        <v>2418</v>
      </c>
      <c r="BI139" s="121" t="s">
        <v>2418</v>
      </c>
      <c r="BJ139" s="121" t="s">
        <v>2493</v>
      </c>
      <c r="BK139" s="121" t="s">
        <v>2493</v>
      </c>
      <c r="BL139" s="121">
        <v>1</v>
      </c>
      <c r="BM139" s="124">
        <v>7.142857142857143</v>
      </c>
      <c r="BN139" s="121">
        <v>0</v>
      </c>
      <c r="BO139" s="124">
        <v>0</v>
      </c>
      <c r="BP139" s="121">
        <v>0</v>
      </c>
      <c r="BQ139" s="124">
        <v>0</v>
      </c>
      <c r="BR139" s="121">
        <v>13</v>
      </c>
      <c r="BS139" s="124">
        <v>92.85714285714286</v>
      </c>
      <c r="BT139" s="121">
        <v>14</v>
      </c>
      <c r="BU139" s="2"/>
      <c r="BV139" s="3"/>
      <c r="BW139" s="3"/>
      <c r="BX139" s="3"/>
      <c r="BY139" s="3"/>
    </row>
    <row r="140" spans="1:77" ht="41.45" customHeight="1">
      <c r="A140" s="87" t="s">
        <v>334</v>
      </c>
      <c r="C140" s="88"/>
      <c r="D140" s="88" t="s">
        <v>64</v>
      </c>
      <c r="E140" s="89">
        <v>163.59565908186164</v>
      </c>
      <c r="F140" s="90">
        <v>99.99911134645343</v>
      </c>
      <c r="G140" s="101" t="s">
        <v>648</v>
      </c>
      <c r="H140" s="88"/>
      <c r="I140" s="91" t="s">
        <v>334</v>
      </c>
      <c r="J140" s="92"/>
      <c r="K140" s="92"/>
      <c r="L140" s="91" t="s">
        <v>2024</v>
      </c>
      <c r="M140" s="93">
        <v>1.2961586052847018</v>
      </c>
      <c r="N140" s="94">
        <v>5231.98388671875</v>
      </c>
      <c r="O140" s="94">
        <v>7546.59375</v>
      </c>
      <c r="P140" s="95"/>
      <c r="Q140" s="96"/>
      <c r="R140" s="96"/>
      <c r="S140" s="97"/>
      <c r="T140" s="48">
        <v>0</v>
      </c>
      <c r="U140" s="48">
        <v>4</v>
      </c>
      <c r="V140" s="49">
        <v>110.8</v>
      </c>
      <c r="W140" s="49">
        <v>0.004016</v>
      </c>
      <c r="X140" s="49">
        <v>0.013872</v>
      </c>
      <c r="Y140" s="49">
        <v>1.022182</v>
      </c>
      <c r="Z140" s="49">
        <v>0.3333333333333333</v>
      </c>
      <c r="AA140" s="49">
        <v>0</v>
      </c>
      <c r="AB140" s="98">
        <v>140</v>
      </c>
      <c r="AC140" s="98"/>
      <c r="AD140" s="99"/>
      <c r="AE140" s="78" t="s">
        <v>1302</v>
      </c>
      <c r="AF140" s="78">
        <v>437</v>
      </c>
      <c r="AG140" s="78">
        <v>1081</v>
      </c>
      <c r="AH140" s="78">
        <v>887</v>
      </c>
      <c r="AI140" s="78">
        <v>361</v>
      </c>
      <c r="AJ140" s="78"/>
      <c r="AK140" s="78" t="s">
        <v>1434</v>
      </c>
      <c r="AL140" s="78"/>
      <c r="AM140" s="82" t="s">
        <v>1591</v>
      </c>
      <c r="AN140" s="78"/>
      <c r="AO140" s="80">
        <v>42690.36429398148</v>
      </c>
      <c r="AP140" s="82" t="s">
        <v>1711</v>
      </c>
      <c r="AQ140" s="78" t="b">
        <v>1</v>
      </c>
      <c r="AR140" s="78" t="b">
        <v>0</v>
      </c>
      <c r="AS140" s="78" t="b">
        <v>0</v>
      </c>
      <c r="AT140" s="78" t="s">
        <v>1119</v>
      </c>
      <c r="AU140" s="78">
        <v>6</v>
      </c>
      <c r="AV140" s="78"/>
      <c r="AW140" s="78" t="b">
        <v>0</v>
      </c>
      <c r="AX140" s="78" t="s">
        <v>1748</v>
      </c>
      <c r="AY140" s="82" t="s">
        <v>1886</v>
      </c>
      <c r="AZ140" s="78" t="s">
        <v>66</v>
      </c>
      <c r="BA140" s="78" t="str">
        <f>REPLACE(INDEX(GroupVertices[Group],MATCH(Vertices[[#This Row],[Vertex]],GroupVertices[Vertex],0)),1,1,"")</f>
        <v>2</v>
      </c>
      <c r="BB140" s="48"/>
      <c r="BC140" s="48"/>
      <c r="BD140" s="48"/>
      <c r="BE140" s="48"/>
      <c r="BF140" s="48" t="s">
        <v>2165</v>
      </c>
      <c r="BG140" s="48" t="s">
        <v>2165</v>
      </c>
      <c r="BH140" s="121" t="s">
        <v>2440</v>
      </c>
      <c r="BI140" s="121" t="s">
        <v>2456</v>
      </c>
      <c r="BJ140" s="121" t="s">
        <v>2510</v>
      </c>
      <c r="BK140" s="121" t="s">
        <v>2510</v>
      </c>
      <c r="BL140" s="121">
        <v>4</v>
      </c>
      <c r="BM140" s="124">
        <v>5.555555555555555</v>
      </c>
      <c r="BN140" s="121">
        <v>1</v>
      </c>
      <c r="BO140" s="124">
        <v>1.3888888888888888</v>
      </c>
      <c r="BP140" s="121">
        <v>0</v>
      </c>
      <c r="BQ140" s="124">
        <v>0</v>
      </c>
      <c r="BR140" s="121">
        <v>67</v>
      </c>
      <c r="BS140" s="124">
        <v>93.05555555555556</v>
      </c>
      <c r="BT140" s="121">
        <v>72</v>
      </c>
      <c r="BU140" s="2"/>
      <c r="BV140" s="3"/>
      <c r="BW140" s="3"/>
      <c r="BX140" s="3"/>
      <c r="BY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0"/>
    <dataValidation allowBlank="1" showInputMessage="1" promptTitle="Vertex Tooltip" prompt="Enter optional text that will pop up when the mouse is hovered over the vertex." errorTitle="Invalid Vertex Image Key" sqref="L3:L1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0"/>
    <dataValidation allowBlank="1" showInputMessage="1" promptTitle="Vertex Label Fill Color" prompt="To select an optional fill color for the Label shape, right-click and select Select Color on the right-click menu." sqref="J3:J140"/>
    <dataValidation allowBlank="1" showInputMessage="1" promptTitle="Vertex Image File" prompt="Enter the path to an image file.  Hover over the column header for examples." errorTitle="Invalid Vertex Image Key" sqref="G3:G140"/>
    <dataValidation allowBlank="1" showInputMessage="1" promptTitle="Vertex Color" prompt="To select an optional vertex color, right-click and select Select Color on the right-click menu." sqref="C3:C140"/>
    <dataValidation allowBlank="1" showInputMessage="1" promptTitle="Vertex Opacity" prompt="Enter an optional vertex opacity between 0 (transparent) and 100 (opaque)." errorTitle="Invalid Vertex Opacity" error="The optional vertex opacity must be a whole number between 0 and 10." sqref="F3:F140"/>
    <dataValidation type="list" allowBlank="1" showInputMessage="1" showErrorMessage="1" promptTitle="Vertex Shape" prompt="Select an optional vertex shape." errorTitle="Invalid Vertex Shape" error="You have entered an invalid vertex shape.  Try selecting from the drop-down list instead." sqref="D3:D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0">
      <formula1>ValidVertexLabelPositions</formula1>
    </dataValidation>
    <dataValidation allowBlank="1" showInputMessage="1" showErrorMessage="1" promptTitle="Vertex Name" prompt="Enter the name of the vertex." sqref="A3:A140"/>
  </dataValidations>
  <hyperlinks>
    <hyperlink ref="AK133" r:id="rId1" display="https://t.co/Rg4KlxMJLj…"/>
    <hyperlink ref="AM3" r:id="rId2" display="https://t.co/FxoPQMDPzP"/>
    <hyperlink ref="AM4" r:id="rId3" display="https://t.co/OrvQaPfq0w"/>
    <hyperlink ref="AM6" r:id="rId4" display="https://t.co/Iz6KmkWdBK"/>
    <hyperlink ref="AM8" r:id="rId5" display="https://t.co/OQR3Kbbcdw"/>
    <hyperlink ref="AM10" r:id="rId6" display="https://t.co/y8MytzlF1g"/>
    <hyperlink ref="AM12" r:id="rId7" display="https://t.co/E033QvtZeB"/>
    <hyperlink ref="AM13" r:id="rId8" display="https://t.co/cS5SQJ3HDb"/>
    <hyperlink ref="AM14" r:id="rId9" display="http://t.co/1BLF4m6PU9"/>
    <hyperlink ref="AM15" r:id="rId10" display="https://t.co/gLBWMobXWu"/>
    <hyperlink ref="AM16" r:id="rId11" display="https://t.co/LMKW7X5os4"/>
    <hyperlink ref="AM18" r:id="rId12" display="https://t.co/PBsehcarkX"/>
    <hyperlink ref="AM19" r:id="rId13" display="http://t.co/pIMWCL4seN"/>
    <hyperlink ref="AM20" r:id="rId14" display="https://t.co/x4TS0klQGX"/>
    <hyperlink ref="AM21" r:id="rId15" display="https://t.co/voBy9xgJd7"/>
    <hyperlink ref="AM22" r:id="rId16" display="https://t.co/oZ74F3T18J"/>
    <hyperlink ref="AM24" r:id="rId17" display="https://t.co/0xpoyzqFcB"/>
    <hyperlink ref="AM25" r:id="rId18" display="https://t.co/EdHh3hYGoj"/>
    <hyperlink ref="AM26" r:id="rId19" display="https://t.co/IOfkwWrchH"/>
    <hyperlink ref="AM27" r:id="rId20" display="https://t.co/XRlDe5oHq7"/>
    <hyperlink ref="AM28" r:id="rId21" display="https://t.co/8H1YWak70P"/>
    <hyperlink ref="AM32" r:id="rId22" display="https://t.co/YnViPrcRMG"/>
    <hyperlink ref="AM35" r:id="rId23" display="http://t.co/livbBdyGi2"/>
    <hyperlink ref="AM36" r:id="rId24" display="https://t.co/kZul6yiAbE"/>
    <hyperlink ref="AM37" r:id="rId25" display="https://t.co/kCPYut1tmr"/>
    <hyperlink ref="AM39" r:id="rId26" display="https://t.co/03w2q0swJT"/>
    <hyperlink ref="AM40" r:id="rId27" display="http://t.co/WOqS2J5Q47"/>
    <hyperlink ref="AM41" r:id="rId28" display="https://t.co/0dDrET7rUa"/>
    <hyperlink ref="AM42" r:id="rId29" display="https://t.co/0dDrET7rUa"/>
    <hyperlink ref="AM44" r:id="rId30" display="https://t.co/W4RADzKfok"/>
    <hyperlink ref="AM46" r:id="rId31" display="https://t.co/zn6YWKwIdH"/>
    <hyperlink ref="AM47" r:id="rId32" display="https://t.co/RqSNf5FZDd"/>
    <hyperlink ref="AM48" r:id="rId33" display="https://t.co/TI3htGOmS7"/>
    <hyperlink ref="AM50" r:id="rId34" display="https://t.co/6jrgDuHQBt"/>
    <hyperlink ref="AM52" r:id="rId35" display="http://t.co/0yjBpYX72h"/>
    <hyperlink ref="AM53" r:id="rId36" display="https://t.co/mJ3niVox2t"/>
    <hyperlink ref="AM55" r:id="rId37" display="https://t.co/cLuSWdUDZ4"/>
    <hyperlink ref="AM56" r:id="rId38" display="https://t.co/aAtthdGker"/>
    <hyperlink ref="AM57" r:id="rId39" display="https://t.co/AbbTMomFuA"/>
    <hyperlink ref="AM58" r:id="rId40" display="https://t.co/oX4Edbq3hn"/>
    <hyperlink ref="AM59" r:id="rId41" display="https://t.co/lCl480H2Mu"/>
    <hyperlink ref="AM60" r:id="rId42" display="https://t.co/R8lC9mIUHv"/>
    <hyperlink ref="AM62" r:id="rId43" display="https://t.co/5qde7dkIBC"/>
    <hyperlink ref="AM65" r:id="rId44" display="https://t.co/2libeN34Bu"/>
    <hyperlink ref="AM66" r:id="rId45" display="https://t.co/rdRfbjU0D0"/>
    <hyperlink ref="AM67" r:id="rId46" display="https://t.co/yWFunx31nT"/>
    <hyperlink ref="AM68" r:id="rId47" display="https://t.co/yWFunx31nT"/>
    <hyperlink ref="AM70" r:id="rId48" display="https://t.co/P8NZV6Xcfd"/>
    <hyperlink ref="AM71" r:id="rId49" display="https://t.co/v5wXqe28qb"/>
    <hyperlink ref="AM73" r:id="rId50" display="https://t.co/7D0gpcNtCo"/>
    <hyperlink ref="AM75" r:id="rId51" display="https://t.co/Xa5VDf0Sl9"/>
    <hyperlink ref="AM77" r:id="rId52" display="https://t.co/zsagTAyH3b"/>
    <hyperlink ref="AM80" r:id="rId53" display="https://t.co/DKd3nGQgNj"/>
    <hyperlink ref="AM81" r:id="rId54" display="https://t.co/Kf05RsxDmo"/>
    <hyperlink ref="AM85" r:id="rId55" display="https://t.co/ymRy16BVai"/>
    <hyperlink ref="AM87" r:id="rId56" display="https://t.co/aEK8uMa8wf"/>
    <hyperlink ref="AM88" r:id="rId57" display="https://t.co/q1nOTVUCtY"/>
    <hyperlink ref="AM89" r:id="rId58" display="https://t.co/G2AeAEo5qv"/>
    <hyperlink ref="AM92" r:id="rId59" display="https://t.co/mAdrZMnilg"/>
    <hyperlink ref="AM93" r:id="rId60" display="https://t.co/Utpjhv4lTb"/>
    <hyperlink ref="AM95" r:id="rId61" display="https://t.co/17tkyrRptR"/>
    <hyperlink ref="AM96" r:id="rId62" display="https://t.co/PtLk2fGZW2"/>
    <hyperlink ref="AM97" r:id="rId63" display="https://t.co/UddeNeP1h6"/>
    <hyperlink ref="AM99" r:id="rId64" display="https://t.co/jURA1aGaIT"/>
    <hyperlink ref="AM100" r:id="rId65" display="https://t.co/bX5W335V12"/>
    <hyperlink ref="AM101" r:id="rId66" display="https://t.co/SEg8P7vv7s"/>
    <hyperlink ref="AM104" r:id="rId67" display="https://t.co/4lRdIOjdSe"/>
    <hyperlink ref="AM105" r:id="rId68" display="https://t.co/aE7dtO3EnI"/>
    <hyperlink ref="AM106" r:id="rId69" display="https://t.co/LkRrW0wUJr"/>
    <hyperlink ref="AM107" r:id="rId70" display="https://t.co/lOF7OyLkUb"/>
    <hyperlink ref="AM109" r:id="rId71" display="https://t.co/9WBeB1pK7k"/>
    <hyperlink ref="AM110" r:id="rId72" display="https://t.co/v85u3s8O6y"/>
    <hyperlink ref="AM112" r:id="rId73" display="https://t.co/hetPcAWjPE"/>
    <hyperlink ref="AM113" r:id="rId74" display="https://t.co/vL2fFGlOhW"/>
    <hyperlink ref="AM115" r:id="rId75" display="https://t.co/SSHtLht2rj"/>
    <hyperlink ref="AM117" r:id="rId76" display="http://t.co/oJiBKjT5JT"/>
    <hyperlink ref="AM119" r:id="rId77" display="https://t.co/PMQbFFGh7M"/>
    <hyperlink ref="AM120" r:id="rId78" display="http://t.co/7bZ2KCQJ2k"/>
    <hyperlink ref="AM121" r:id="rId79" display="https://t.co/HEJG90orI5"/>
    <hyperlink ref="AM122" r:id="rId80" display="https://t.co/EFO5l5OEks"/>
    <hyperlink ref="AM126" r:id="rId81" display="https://t.co/EyCZEpptm8"/>
    <hyperlink ref="AM127" r:id="rId82" display="https://t.co/AqeDZPrnyJ"/>
    <hyperlink ref="AM129" r:id="rId83" display="https://t.co/ie0Dagh1ek"/>
    <hyperlink ref="AM131" r:id="rId84" display="https://t.co/mJ08QCRmvV"/>
    <hyperlink ref="AM133" r:id="rId85" display="https://t.co/DRZ5QbYgjb"/>
    <hyperlink ref="AM134" r:id="rId86" display="https://t.co/UHvPYcl1PE"/>
    <hyperlink ref="AM135" r:id="rId87" display="https://t.co/HdlQ5haK1V"/>
    <hyperlink ref="AM136" r:id="rId88" display="https://t.co/mgCrzgn3eX"/>
    <hyperlink ref="AM139" r:id="rId89" display="https://t.co/httU01gPVL"/>
    <hyperlink ref="AM140" r:id="rId90" display="https://t.co/BosjoHuwti"/>
    <hyperlink ref="AP3" r:id="rId91" display="https://pbs.twimg.com/profile_banners/3420052701/1469217028"/>
    <hyperlink ref="AP4" r:id="rId92" display="https://pbs.twimg.com/profile_banners/18663393/1507065234"/>
    <hyperlink ref="AP5" r:id="rId93" display="https://pbs.twimg.com/profile_banners/59368039/1518933920"/>
    <hyperlink ref="AP6" r:id="rId94" display="https://pbs.twimg.com/profile_banners/1131516686086037504/1558611553"/>
    <hyperlink ref="AP7" r:id="rId95" display="https://pbs.twimg.com/profile_banners/1084269226649563136/1560999034"/>
    <hyperlink ref="AP8" r:id="rId96" display="https://pbs.twimg.com/profile_banners/180505807/1462974771"/>
    <hyperlink ref="AP9" r:id="rId97" display="https://pbs.twimg.com/profile_banners/15933751/1523106860"/>
    <hyperlink ref="AP10" r:id="rId98" display="https://pbs.twimg.com/profile_banners/870392721441255424/1559442147"/>
    <hyperlink ref="AP11" r:id="rId99" display="https://pbs.twimg.com/profile_banners/1070887446890590209/1560475880"/>
    <hyperlink ref="AP12" r:id="rId100" display="https://pbs.twimg.com/profile_banners/940443353182642176/1560837678"/>
    <hyperlink ref="AP13" r:id="rId101" display="https://pbs.twimg.com/profile_banners/75245583/1468498245"/>
    <hyperlink ref="AP14" r:id="rId102" display="https://pbs.twimg.com/profile_banners/20564671/1482890267"/>
    <hyperlink ref="AP15" r:id="rId103" display="https://pbs.twimg.com/profile_banners/254979927/1557652612"/>
    <hyperlink ref="AP16" r:id="rId104" display="https://pbs.twimg.com/profile_banners/30767630/1436001149"/>
    <hyperlink ref="AP17" r:id="rId105" display="https://pbs.twimg.com/profile_banners/1139276018147983360/1560460185"/>
    <hyperlink ref="AP18" r:id="rId106" display="https://pbs.twimg.com/profile_banners/1096801391274848256/1551045508"/>
    <hyperlink ref="AP19" r:id="rId107" display="https://pbs.twimg.com/profile_banners/35140619/1522176778"/>
    <hyperlink ref="AP20" r:id="rId108" display="https://pbs.twimg.com/profile_banners/1132336788129734656/1558985661"/>
    <hyperlink ref="AP21" r:id="rId109" display="https://pbs.twimg.com/profile_banners/2876399304/1525019239"/>
    <hyperlink ref="AP22" r:id="rId110" display="https://pbs.twimg.com/profile_banners/4347996079/1478053113"/>
    <hyperlink ref="AP24" r:id="rId111" display="https://pbs.twimg.com/profile_banners/52242757/1459455961"/>
    <hyperlink ref="AP25" r:id="rId112" display="https://pbs.twimg.com/profile_banners/1123872948392202242/1560236883"/>
    <hyperlink ref="AP26" r:id="rId113" display="https://pbs.twimg.com/profile_banners/990966434560991232/1543588849"/>
    <hyperlink ref="AP27" r:id="rId114" display="https://pbs.twimg.com/profile_banners/82373091/1517172369"/>
    <hyperlink ref="AP28" r:id="rId115" display="https://pbs.twimg.com/profile_banners/579197344/1560506965"/>
    <hyperlink ref="AP29" r:id="rId116" display="https://pbs.twimg.com/profile_banners/281469039/1492169779"/>
    <hyperlink ref="AP30" r:id="rId117" display="https://pbs.twimg.com/profile_banners/1137738957637214210/1560431974"/>
    <hyperlink ref="AP31" r:id="rId118" display="https://pbs.twimg.com/profile_banners/359978446/1459448704"/>
    <hyperlink ref="AP32" r:id="rId119" display="https://pbs.twimg.com/profile_banners/2388606229/1507588999"/>
    <hyperlink ref="AP33" r:id="rId120" display="https://pbs.twimg.com/profile_banners/1068612245846810624/1545092968"/>
    <hyperlink ref="AP34" r:id="rId121" display="https://pbs.twimg.com/profile_banners/1137086537764605952/1560216966"/>
    <hyperlink ref="AP36" r:id="rId122" display="https://pbs.twimg.com/profile_banners/880558867968540672/1529094471"/>
    <hyperlink ref="AP37" r:id="rId123" display="https://pbs.twimg.com/profile_banners/705228913245556737/1555429946"/>
    <hyperlink ref="AP38" r:id="rId124" display="https://pbs.twimg.com/profile_banners/858858937747210240/1498865201"/>
    <hyperlink ref="AP40" r:id="rId125" display="https://pbs.twimg.com/profile_banners/69666704/1498613845"/>
    <hyperlink ref="AP41" r:id="rId126" display="https://pbs.twimg.com/profile_banners/1113109640986980354/1559692736"/>
    <hyperlink ref="AP42" r:id="rId127" display="https://pbs.twimg.com/profile_banners/1113107864736890880/1557120807"/>
    <hyperlink ref="AP44" r:id="rId128" display="https://pbs.twimg.com/profile_banners/863397537398611971/1518629199"/>
    <hyperlink ref="AP45" r:id="rId129" display="https://pbs.twimg.com/profile_banners/1332682741/1414067499"/>
    <hyperlink ref="AP46" r:id="rId130" display="https://pbs.twimg.com/profile_banners/167226446/1554219207"/>
    <hyperlink ref="AP47" r:id="rId131" display="https://pbs.twimg.com/profile_banners/879598289783472128/1560494955"/>
    <hyperlink ref="AP48" r:id="rId132" display="https://pbs.twimg.com/profile_banners/847500830886445056/1560297209"/>
    <hyperlink ref="AP49" r:id="rId133" display="https://pbs.twimg.com/profile_banners/1227563886/1518102511"/>
    <hyperlink ref="AP50" r:id="rId134" display="https://pbs.twimg.com/profile_banners/95943579/1529641059"/>
    <hyperlink ref="AP52" r:id="rId135" display="https://pbs.twimg.com/profile_banners/3065927794/1493154677"/>
    <hyperlink ref="AP53" r:id="rId136" display="https://pbs.twimg.com/profile_banners/1120576639803564032/1559935596"/>
    <hyperlink ref="AP54" r:id="rId137" display="https://pbs.twimg.com/profile_banners/51585625/1556215626"/>
    <hyperlink ref="AP55" r:id="rId138" display="https://pbs.twimg.com/profile_banners/16176803/1543256615"/>
    <hyperlink ref="AP56" r:id="rId139" display="https://pbs.twimg.com/profile_banners/97189016/1471030306"/>
    <hyperlink ref="AP57" r:id="rId140" display="https://pbs.twimg.com/profile_banners/224683828/1424451335"/>
    <hyperlink ref="AP58" r:id="rId141" display="https://pbs.twimg.com/profile_banners/1114659797872402433/1560955010"/>
    <hyperlink ref="AP59" r:id="rId142" display="https://pbs.twimg.com/profile_banners/364534328/1478799849"/>
    <hyperlink ref="AP60" r:id="rId143" display="https://pbs.twimg.com/profile_banners/952863887283687425/1543054997"/>
    <hyperlink ref="AP62" r:id="rId144" display="https://pbs.twimg.com/profile_banners/368113195/1560969367"/>
    <hyperlink ref="AP63" r:id="rId145" display="https://pbs.twimg.com/profile_banners/27516229/1561005517"/>
    <hyperlink ref="AP64" r:id="rId146" display="https://pbs.twimg.com/profile_banners/1125826250025553920/1557253343"/>
    <hyperlink ref="AP65" r:id="rId147" display="https://pbs.twimg.com/profile_banners/954444542354194432/1558565412"/>
    <hyperlink ref="AP66" r:id="rId148" display="https://pbs.twimg.com/profile_banners/24474450/1556764429"/>
    <hyperlink ref="AP67" r:id="rId149" display="https://pbs.twimg.com/profile_banners/20888114/1404525075"/>
    <hyperlink ref="AP68" r:id="rId150" display="https://pbs.twimg.com/profile_banners/602296773/1398311744"/>
    <hyperlink ref="AP70" r:id="rId151" display="https://pbs.twimg.com/profile_banners/1279220006/1560549143"/>
    <hyperlink ref="AP71" r:id="rId152" display="https://pbs.twimg.com/profile_banners/1136330169130635267/1559758091"/>
    <hyperlink ref="AP73" r:id="rId153" display="https://pbs.twimg.com/profile_banners/873708834702929921/1559449962"/>
    <hyperlink ref="AP75" r:id="rId154" display="https://pbs.twimg.com/profile_banners/1090985468278333440/1553092688"/>
    <hyperlink ref="AP76" r:id="rId155" display="https://pbs.twimg.com/profile_banners/1131292567197425664/1558606254"/>
    <hyperlink ref="AP77" r:id="rId156" display="https://pbs.twimg.com/profile_banners/14534843/1559334034"/>
    <hyperlink ref="AP78" r:id="rId157" display="https://pbs.twimg.com/profile_banners/1135601031415566337/1559585175"/>
    <hyperlink ref="AP79" r:id="rId158" display="https://pbs.twimg.com/profile_banners/1099314891318546433/1560945332"/>
    <hyperlink ref="AP80" r:id="rId159" display="https://pbs.twimg.com/profile_banners/1124231737134002176/1560933205"/>
    <hyperlink ref="AP81" r:id="rId160" display="https://pbs.twimg.com/profile_banners/799446911665086464/1551422753"/>
    <hyperlink ref="AP82" r:id="rId161" display="https://pbs.twimg.com/profile_banners/4833468999/1515606553"/>
    <hyperlink ref="AP85" r:id="rId162" display="https://pbs.twimg.com/profile_banners/868657607090765824/1495939672"/>
    <hyperlink ref="AP87" r:id="rId163" display="https://pbs.twimg.com/profile_banners/989225271042568192/1560795309"/>
    <hyperlink ref="AP88" r:id="rId164" display="https://pbs.twimg.com/profile_banners/1117520283924074496/1559231297"/>
    <hyperlink ref="AP90" r:id="rId165" display="https://pbs.twimg.com/profile_banners/26046267/1377849510"/>
    <hyperlink ref="AP92" r:id="rId166" display="https://pbs.twimg.com/profile_banners/408009190/1560954331"/>
    <hyperlink ref="AP93" r:id="rId167" display="https://pbs.twimg.com/profile_banners/883099112/1521645751"/>
    <hyperlink ref="AP94" r:id="rId168" display="https://pbs.twimg.com/profile_banners/1141169415922188288/1560971562"/>
    <hyperlink ref="AP95" r:id="rId169" display="https://pbs.twimg.com/profile_banners/999221502036803584/1557847470"/>
    <hyperlink ref="AP96" r:id="rId170" display="https://pbs.twimg.com/profile_banners/961427638945431552/1525158837"/>
    <hyperlink ref="AP97" r:id="rId171" display="https://pbs.twimg.com/profile_banners/957703958180409345/1517170606"/>
    <hyperlink ref="AP98" r:id="rId172" display="https://pbs.twimg.com/profile_banners/2386846231/1557346779"/>
    <hyperlink ref="AP99" r:id="rId173" display="https://pbs.twimg.com/profile_banners/833603154407153664/1547973923"/>
    <hyperlink ref="AP100" r:id="rId174" display="https://pbs.twimg.com/profile_banners/1134743960805490690/1560155617"/>
    <hyperlink ref="AP101" r:id="rId175" display="https://pbs.twimg.com/profile_banners/1125177705945751554/1560973541"/>
    <hyperlink ref="AP102" r:id="rId176" display="https://pbs.twimg.com/profile_banners/986185484505202688/1560619954"/>
    <hyperlink ref="AP103" r:id="rId177" display="https://pbs.twimg.com/profile_banners/2369525898/1538143479"/>
    <hyperlink ref="AP104" r:id="rId178" display="https://pbs.twimg.com/profile_banners/206231793/1560958042"/>
    <hyperlink ref="AP105" r:id="rId179" display="https://pbs.twimg.com/profile_banners/971465580699160577/1556556375"/>
    <hyperlink ref="AP106" r:id="rId180" display="https://pbs.twimg.com/profile_banners/106974173/1512872621"/>
    <hyperlink ref="AP107" r:id="rId181" display="https://pbs.twimg.com/profile_banners/1034327264140439553/1544052650"/>
    <hyperlink ref="AP108" r:id="rId182" display="https://pbs.twimg.com/profile_banners/3290945663/1456901382"/>
    <hyperlink ref="AP109" r:id="rId183" display="https://pbs.twimg.com/profile_banners/1139717969762770944/1560568247"/>
    <hyperlink ref="AP111" r:id="rId184" display="https://pbs.twimg.com/profile_banners/961474357586403328/1555618901"/>
    <hyperlink ref="AP112" r:id="rId185" display="https://pbs.twimg.com/profile_banners/1132697473535893504/1560637785"/>
    <hyperlink ref="AP113" r:id="rId186" display="https://pbs.twimg.com/profile_banners/1007668790866403330/1529082199"/>
    <hyperlink ref="AP114" r:id="rId187" display="https://pbs.twimg.com/profile_banners/1095614652816470017/1556147720"/>
    <hyperlink ref="AP115" r:id="rId188" display="https://pbs.twimg.com/profile_banners/3111613259/1559103122"/>
    <hyperlink ref="AP116" r:id="rId189" display="https://pbs.twimg.com/profile_banners/1073689208626274305/1553978697"/>
    <hyperlink ref="AP117" r:id="rId190" display="https://pbs.twimg.com/profile_banners/19254838/1499978707"/>
    <hyperlink ref="AP118" r:id="rId191" display="https://pbs.twimg.com/profile_banners/1011822180177305600/1530113160"/>
    <hyperlink ref="AP119" r:id="rId192" display="https://pbs.twimg.com/profile_banners/1103721674132807680/1551988683"/>
    <hyperlink ref="AP120" r:id="rId193" display="https://pbs.twimg.com/profile_banners/2425151/1506715336"/>
    <hyperlink ref="AP121" r:id="rId194" display="https://pbs.twimg.com/profile_banners/3936924800/1560645197"/>
    <hyperlink ref="AP122" r:id="rId195" display="https://pbs.twimg.com/profile_banners/1111356778820845568/1560913942"/>
    <hyperlink ref="AP123" r:id="rId196" display="https://pbs.twimg.com/profile_banners/1138584768944230401/1560641715"/>
    <hyperlink ref="AP124" r:id="rId197" display="https://pbs.twimg.com/profile_banners/1122235657386987520/1556740611"/>
    <hyperlink ref="AP125" r:id="rId198" display="https://pbs.twimg.com/profile_banners/1092235858474909697/1558754378"/>
    <hyperlink ref="AP127" r:id="rId199" display="https://pbs.twimg.com/profile_banners/1119676543335378946/1560111806"/>
    <hyperlink ref="AP128" r:id="rId200" display="https://pbs.twimg.com/profile_banners/768453560690368513/1560436403"/>
    <hyperlink ref="AP129" r:id="rId201" display="https://pbs.twimg.com/profile_banners/369992876/1505668168"/>
    <hyperlink ref="AP131" r:id="rId202" display="https://pbs.twimg.com/profile_banners/782015558/1548934948"/>
    <hyperlink ref="AP132" r:id="rId203" display="https://pbs.twimg.com/profile_banners/280332410/1548123574"/>
    <hyperlink ref="AP133" r:id="rId204" display="https://pbs.twimg.com/profile_banners/839714765962297344/1558945629"/>
    <hyperlink ref="AP134" r:id="rId205" display="https://pbs.twimg.com/profile_banners/78267626/1529680685"/>
    <hyperlink ref="AP135" r:id="rId206" display="https://pbs.twimg.com/profile_banners/1084733463624908800/1548334919"/>
    <hyperlink ref="AP136" r:id="rId207" display="https://pbs.twimg.com/profile_banners/1065905139524005890/1551732139"/>
    <hyperlink ref="AP137" r:id="rId208" display="https://pbs.twimg.com/profile_banners/727043658097266688/1523989124"/>
    <hyperlink ref="AP138" r:id="rId209" display="https://pbs.twimg.com/profile_banners/1140427377178075137/1560903656"/>
    <hyperlink ref="AP140" r:id="rId210" display="https://pbs.twimg.com/profile_banners/798808975567224832/1527823116"/>
    <hyperlink ref="AV3" r:id="rId211" display="http://abs.twimg.com/images/themes/theme1/bg.png"/>
    <hyperlink ref="AV4" r:id="rId212" display="http://abs.twimg.com/images/themes/theme1/bg.png"/>
    <hyperlink ref="AV5" r:id="rId213" display="http://abs.twimg.com/images/themes/theme8/bg.gif"/>
    <hyperlink ref="AV7" r:id="rId214" display="http://abs.twimg.com/images/themes/theme1/bg.png"/>
    <hyperlink ref="AV8" r:id="rId215" display="http://abs.twimg.com/images/themes/theme1/bg.png"/>
    <hyperlink ref="AV9" r:id="rId216" display="http://abs.twimg.com/images/themes/theme9/bg.gif"/>
    <hyperlink ref="AV10" r:id="rId217" display="http://abs.twimg.com/images/themes/theme1/bg.png"/>
    <hyperlink ref="AV13" r:id="rId218" display="http://abs.twimg.com/images/themes/theme14/bg.gif"/>
    <hyperlink ref="AV14" r:id="rId219" display="http://abs.twimg.com/images/themes/theme1/bg.png"/>
    <hyperlink ref="AV15" r:id="rId220" display="http://abs.twimg.com/images/themes/theme1/bg.png"/>
    <hyperlink ref="AV16" r:id="rId221" display="http://abs.twimg.com/images/themes/theme14/bg.gif"/>
    <hyperlink ref="AV19" r:id="rId222" display="http://abs.twimg.com/images/themes/theme14/bg.gif"/>
    <hyperlink ref="AV21" r:id="rId223" display="http://abs.twimg.com/images/themes/theme1/bg.png"/>
    <hyperlink ref="AV22" r:id="rId224" display="http://abs.twimg.com/images/themes/theme1/bg.png"/>
    <hyperlink ref="AV23" r:id="rId225" display="http://abs.twimg.com/images/themes/theme1/bg.png"/>
    <hyperlink ref="AV24" r:id="rId226" display="http://abs.twimg.com/images/themes/theme7/bg.gif"/>
    <hyperlink ref="AV26" r:id="rId227" display="http://abs.twimg.com/images/themes/theme1/bg.png"/>
    <hyperlink ref="AV27" r:id="rId228" display="http://abs.twimg.com/images/themes/theme2/bg.gif"/>
    <hyperlink ref="AV28" r:id="rId229" display="http://abs.twimg.com/images/themes/theme1/bg.png"/>
    <hyperlink ref="AV29" r:id="rId230" display="http://abs.twimg.com/images/themes/theme1/bg.png"/>
    <hyperlink ref="AV31" r:id="rId231" display="http://abs.twimg.com/images/themes/theme9/bg.gif"/>
    <hyperlink ref="AV32" r:id="rId232" display="http://abs.twimg.com/images/themes/theme1/bg.png"/>
    <hyperlink ref="AV35" r:id="rId233" display="http://abs.twimg.com/images/themes/theme1/bg.png"/>
    <hyperlink ref="AV36" r:id="rId234" display="http://abs.twimg.com/images/themes/theme1/bg.png"/>
    <hyperlink ref="AV37" r:id="rId235" display="http://abs.twimg.com/images/themes/theme1/bg.png"/>
    <hyperlink ref="AV39" r:id="rId236" display="http://abs.twimg.com/images/themes/theme1/bg.png"/>
    <hyperlink ref="AV40" r:id="rId237" display="http://abs.twimg.com/images/themes/theme10/bg.gif"/>
    <hyperlink ref="AV45" r:id="rId238" display="http://abs.twimg.com/images/themes/theme1/bg.png"/>
    <hyperlink ref="AV46" r:id="rId239" display="http://abs.twimg.com/images/themes/theme1/bg.png"/>
    <hyperlink ref="AV47" r:id="rId240" display="http://abs.twimg.com/images/themes/theme1/bg.png"/>
    <hyperlink ref="AV49" r:id="rId241" display="http://abs.twimg.com/images/themes/theme1/bg.png"/>
    <hyperlink ref="AV50" r:id="rId242" display="http://abs.twimg.com/images/themes/theme19/bg.gif"/>
    <hyperlink ref="AV51" r:id="rId243" display="http://abs.twimg.com/images/themes/theme1/bg.png"/>
    <hyperlink ref="AV52" r:id="rId244" display="http://abs.twimg.com/images/themes/theme1/bg.png"/>
    <hyperlink ref="AV53" r:id="rId245" display="http://abs.twimg.com/images/themes/theme1/bg.png"/>
    <hyperlink ref="AV54" r:id="rId246" display="http://abs.twimg.com/images/themes/theme1/bg.png"/>
    <hyperlink ref="AV55" r:id="rId247" display="http://abs.twimg.com/images/themes/theme9/bg.gif"/>
    <hyperlink ref="AV56" r:id="rId248" display="http://abs.twimg.com/images/themes/theme1/bg.png"/>
    <hyperlink ref="AV57" r:id="rId249" display="http://abs.twimg.com/images/themes/theme15/bg.png"/>
    <hyperlink ref="AV59" r:id="rId250" display="http://abs.twimg.com/images/themes/theme1/bg.png"/>
    <hyperlink ref="AV62" r:id="rId251" display="http://abs.twimg.com/images/themes/theme9/bg.gif"/>
    <hyperlink ref="AV63" r:id="rId252" display="http://abs.twimg.com/images/themes/theme1/bg.png"/>
    <hyperlink ref="AV66" r:id="rId253" display="http://abs.twimg.com/images/themes/theme1/bg.png"/>
    <hyperlink ref="AV67" r:id="rId254" display="http://abs.twimg.com/images/themes/theme1/bg.png"/>
    <hyperlink ref="AV68" r:id="rId255" display="http://abs.twimg.com/images/themes/theme14/bg.gif"/>
    <hyperlink ref="AV69" r:id="rId256" display="http://abs.twimg.com/images/themes/theme1/bg.png"/>
    <hyperlink ref="AV70" r:id="rId257" display="http://abs.twimg.com/images/themes/theme1/bg.png"/>
    <hyperlink ref="AV75" r:id="rId258" display="http://abs.twimg.com/images/themes/theme1/bg.png"/>
    <hyperlink ref="AV77" r:id="rId259" display="http://abs.twimg.com/images/themes/theme1/bg.png"/>
    <hyperlink ref="AV81" r:id="rId260" display="http://abs.twimg.com/images/themes/theme1/bg.png"/>
    <hyperlink ref="AV82" r:id="rId261" display="http://abs.twimg.com/images/themes/theme14/bg.gif"/>
    <hyperlink ref="AV84" r:id="rId262" display="http://abs.twimg.com/images/themes/theme1/bg.png"/>
    <hyperlink ref="AV86" r:id="rId263" display="http://abs.twimg.com/images/themes/theme1/bg.png"/>
    <hyperlink ref="AV89" r:id="rId264" display="http://abs.twimg.com/images/themes/theme1/bg.png"/>
    <hyperlink ref="AV90" r:id="rId265" display="http://abs.twimg.com/images/themes/theme9/bg.gif"/>
    <hyperlink ref="AV92" r:id="rId266" display="http://abs.twimg.com/images/themes/theme15/bg.png"/>
    <hyperlink ref="AV93" r:id="rId267" display="http://abs.twimg.com/images/themes/theme11/bg.gif"/>
    <hyperlink ref="AV96" r:id="rId268" display="http://abs.twimg.com/images/themes/theme1/bg.png"/>
    <hyperlink ref="AV98" r:id="rId269" display="http://abs.twimg.com/images/themes/theme1/bg.png"/>
    <hyperlink ref="AV101" r:id="rId270" display="http://abs.twimg.com/images/themes/theme1/bg.png"/>
    <hyperlink ref="AV103" r:id="rId271" display="http://abs.twimg.com/images/themes/theme1/bg.png"/>
    <hyperlink ref="AV104" r:id="rId272" display="http://abs.twimg.com/images/themes/theme11/bg.gif"/>
    <hyperlink ref="AV106" r:id="rId273" display="http://abs.twimg.com/images/themes/theme18/bg.gif"/>
    <hyperlink ref="AV107" r:id="rId274" display="http://abs.twimg.com/images/themes/theme1/bg.png"/>
    <hyperlink ref="AV108" r:id="rId275" display="http://abs.twimg.com/images/themes/theme1/bg.png"/>
    <hyperlink ref="AV115" r:id="rId276" display="http://abs.twimg.com/images/themes/theme1/bg.png"/>
    <hyperlink ref="AV116" r:id="rId277" display="http://abs.twimg.com/images/themes/theme1/bg.png"/>
    <hyperlink ref="AV117" r:id="rId278" display="http://abs.twimg.com/images/themes/theme1/bg.png"/>
    <hyperlink ref="AV120" r:id="rId279" display="http://abs.twimg.com/images/themes/theme1/bg.png"/>
    <hyperlink ref="AV121" r:id="rId280" display="http://abs.twimg.com/images/themes/theme9/bg.gif"/>
    <hyperlink ref="AV128" r:id="rId281" display="http://abs.twimg.com/images/themes/theme1/bg.png"/>
    <hyperlink ref="AV129" r:id="rId282" display="http://abs.twimg.com/images/themes/theme1/bg.png"/>
    <hyperlink ref="AV131" r:id="rId283" display="http://abs.twimg.com/images/themes/theme1/bg.png"/>
    <hyperlink ref="AV132" r:id="rId284" display="http://abs.twimg.com/images/themes/theme1/bg.png"/>
    <hyperlink ref="AV134" r:id="rId285" display="http://abs.twimg.com/images/themes/theme4/bg.gif"/>
    <hyperlink ref="AV136" r:id="rId286" display="http://abs.twimg.com/images/themes/theme1/bg.png"/>
    <hyperlink ref="G3" r:id="rId287" display="http://pbs.twimg.com/profile_images/631815682917834754/YD0pRfFH_normal.jpg"/>
    <hyperlink ref="G4" r:id="rId288" display="http://pbs.twimg.com/profile_images/1116887025037111296/z6b9t0uD_normal.jpg"/>
    <hyperlink ref="G5" r:id="rId289" display="http://pbs.twimg.com/profile_images/902259552762167300/Bqx20mxA_normal.jpg"/>
    <hyperlink ref="G6" r:id="rId290" display="http://pbs.twimg.com/profile_images/1131523520146550785/Mk80b1vF_normal.jpg"/>
    <hyperlink ref="G7" r:id="rId291" display="http://pbs.twimg.com/profile_images/1140465592064864256/vsU-n17a_normal.png"/>
    <hyperlink ref="G8" r:id="rId292" display="http://pbs.twimg.com/profile_images/1126625068564402176/VV114FWs_normal.png"/>
    <hyperlink ref="G9" r:id="rId293" display="http://pbs.twimg.com/profile_images/1138595554261458944/lvi7wMHs_normal.png"/>
    <hyperlink ref="G10" r:id="rId294" display="http://pbs.twimg.com/profile_images/1135008740074303488/fSO9jOmB_normal.jpg"/>
    <hyperlink ref="G11" r:id="rId295" display="http://pbs.twimg.com/profile_images/1137635232083955712/4JfxOLkQ_normal.jpg"/>
    <hyperlink ref="G12" r:id="rId296" display="http://pbs.twimg.com/profile_images/1141341015619641349/TNHXvgJ-_normal.jpg"/>
    <hyperlink ref="G13" r:id="rId297" display="http://pbs.twimg.com/profile_images/866043686257176577/AixmKIK4_normal.jpg"/>
    <hyperlink ref="G14" r:id="rId298" display="http://pbs.twimg.com/profile_images/752574702250389504/79XhNWjz_normal.jpg"/>
    <hyperlink ref="G15" r:id="rId299" display="http://pbs.twimg.com/profile_images/1127502891315449857/-TLDuir9_normal.jpg"/>
    <hyperlink ref="G16" r:id="rId300" display="http://pbs.twimg.com/profile_images/1068408490258046976/-oDTaBxW_normal.jpg"/>
    <hyperlink ref="G17" r:id="rId301" display="http://pbs.twimg.com/profile_images/1139286976304041984/KlxMJsr6_normal.jpg"/>
    <hyperlink ref="G18" r:id="rId302" display="http://pbs.twimg.com/profile_images/1096803484190552065/AMacUoFa_normal.png"/>
    <hyperlink ref="G19" r:id="rId303" display="http://pbs.twimg.com/profile_images/1134850215800762368/9OyczQcA_normal.png"/>
    <hyperlink ref="G20" r:id="rId304" display="http://pbs.twimg.com/profile_images/1133799351682134016/gpSYJMAG_normal.jpg"/>
    <hyperlink ref="G21" r:id="rId305" display="http://pbs.twimg.com/profile_images/1022817050287210497/1nsqY7GN_normal.jpg"/>
    <hyperlink ref="G22" r:id="rId306" display="http://pbs.twimg.com/profile_images/1138501852943667200/SZ5rtb4O_normal.jpg"/>
    <hyperlink ref="G23" r:id="rId307" display="http://pbs.twimg.com/profile_images/3656263021/191d7e11fe1d407a7a5627158d6f0ec1_normal.jpeg"/>
    <hyperlink ref="G24" r:id="rId308" display="http://pbs.twimg.com/profile_images/1138966267119845376/hb-7IZSb_normal.jpg"/>
    <hyperlink ref="G25" r:id="rId309" display="http://pbs.twimg.com/profile_images/1141541189126172673/i8CHLQI1_normal.jpg"/>
    <hyperlink ref="G26" r:id="rId310" display="http://pbs.twimg.com/profile_images/1109148913041358848/x3QkvGpt_normal.jpg"/>
    <hyperlink ref="G27" r:id="rId311" display="http://pbs.twimg.com/profile_images/1139699739979481089/ZO_o1GZG_normal.png"/>
    <hyperlink ref="G28" r:id="rId312" display="http://pbs.twimg.com/profile_images/1119112852319526912/GgeNi3hQ_normal.png"/>
    <hyperlink ref="G29" r:id="rId313" display="http://pbs.twimg.com/profile_images/1051084540616298497/GIdyZnRf_normal.jpg"/>
    <hyperlink ref="G30" r:id="rId314" display="http://pbs.twimg.com/profile_images/1137739229780295680/Dz5EIhi4_normal.jpg"/>
    <hyperlink ref="G31" r:id="rId315" display="http://pbs.twimg.com/profile_images/1132139406599557120/k7e_33LX_normal.jpg"/>
    <hyperlink ref="G32" r:id="rId316" display="http://pbs.twimg.com/profile_images/1080058507385176064/eyjDkzUO_normal.jpg"/>
    <hyperlink ref="G33" r:id="rId317" display="http://pbs.twimg.com/profile_images/1069293784779829249/yRJZW7gW_normal.jpg"/>
    <hyperlink ref="G34" r:id="rId318" display="http://pbs.twimg.com/profile_images/1138158664714506240/5orkohZD_normal.jpg"/>
    <hyperlink ref="G35" r:id="rId319" display="http://pbs.twimg.com/profile_images/2858297971/4ee5a4f1a81c057d05e540d2252da658_normal.jpeg"/>
    <hyperlink ref="G36" r:id="rId320" display="http://pbs.twimg.com/profile_images/998583437471629312/oxbmFWzq_normal.jpg"/>
    <hyperlink ref="G37" r:id="rId321" display="http://pbs.twimg.com/profile_images/1118610264813916161/TrzTIYI2_normal.jpg"/>
    <hyperlink ref="G38" r:id="rId322" display="http://pbs.twimg.com/profile_images/880930622683959297/UKOswO1r_normal.jpg"/>
    <hyperlink ref="G39" r:id="rId323" display="http://pbs.twimg.com/profile_images/662464628069306369/zef1_v9i_normal.jpg"/>
    <hyperlink ref="G40" r:id="rId324" display="http://pbs.twimg.com/profile_images/581207095/FALL_2009_1_normal.jpg"/>
    <hyperlink ref="G41" r:id="rId325" display="http://pbs.twimg.com/profile_images/1141389411361468416/RdEXcSIr_normal.jpg"/>
    <hyperlink ref="G42" r:id="rId326" display="http://pbs.twimg.com/profile_images/1141388842328559621/pQZ6k4oZ_normal.jpg"/>
    <hyperlink ref="G43" r:id="rId327" display="http://pbs.twimg.com/profile_images/1140463134986997760/KcmB_T4b_normal.jpg"/>
    <hyperlink ref="G44" r:id="rId328" display="http://pbs.twimg.com/profile_images/1141462800985993216/1KlWvR0j_normal.jpg"/>
    <hyperlink ref="G45" r:id="rId329" display="http://pbs.twimg.com/profile_images/562473304704176129/xCzVAroO_normal.jpeg"/>
    <hyperlink ref="G46" r:id="rId330" display="http://pbs.twimg.com/profile_images/1141052429418541061/IosQZGQG_normal.png"/>
    <hyperlink ref="G47" r:id="rId331" display="http://pbs.twimg.com/profile_images/1083999760292278272/JgihN60Y_normal.jpg"/>
    <hyperlink ref="G48" r:id="rId332" display="http://pbs.twimg.com/profile_images/1138604130329608192/LAA61MM6_normal.jpg"/>
    <hyperlink ref="G49" r:id="rId333" display="http://pbs.twimg.com/profile_images/1030117437537058816/j0-rWLRQ_normal.jpg"/>
    <hyperlink ref="G50" r:id="rId334" display="http://pbs.twimg.com/profile_images/602165477360689152/dFxaHRQg_normal.png"/>
    <hyperlink ref="G51" r:id="rId335" display="http://pbs.twimg.com/profile_images/378800000549479787/b7c78503fb90252da88052bd73bdf6a6_normal.jpeg"/>
    <hyperlink ref="G52" r:id="rId336" display="http://pbs.twimg.com/profile_images/856979401459863552/9qHemIQL_normal.jpg"/>
    <hyperlink ref="G53" r:id="rId337" display="http://pbs.twimg.com/profile_images/1137213218806468608/DR86RqW1_normal.jpg"/>
    <hyperlink ref="G54" r:id="rId338" display="http://pbs.twimg.com/profile_images/1124832169933754369/2mY4TEQ6_normal.jpg"/>
    <hyperlink ref="G55" r:id="rId339" display="http://pbs.twimg.com/profile_images/837006929511792656/pGxyQnRj_normal.jpg"/>
    <hyperlink ref="G56" r:id="rId340" display="http://pbs.twimg.com/profile_images/1045074386439610372/ec7VvQf7_normal.jpg"/>
    <hyperlink ref="G57" r:id="rId341" display="http://pbs.twimg.com/profile_images/1186485845/logo_normal.jpg"/>
    <hyperlink ref="G58" r:id="rId342" display="http://pbs.twimg.com/profile_images/1141354160291569664/hKYp8pRy_normal.jpg"/>
    <hyperlink ref="G59" r:id="rId343" display="http://pbs.twimg.com/profile_images/1044381140239310848/1sNeAf0u_normal.jpg"/>
    <hyperlink ref="G60" r:id="rId344" display="http://pbs.twimg.com/profile_images/1109407901108629505/8blr7I5h_normal.jpg"/>
    <hyperlink ref="G61" r:id="rId345" display="http://pbs.twimg.com/profile_images/1114178283434803201/iMxmSD9S_normal.jpg"/>
    <hyperlink ref="G62" r:id="rId346" display="http://pbs.twimg.com/profile_images/1138288524157865984/e1P-5B3G_normal.jpg"/>
    <hyperlink ref="G63" r:id="rId347" display="http://pbs.twimg.com/profile_images/1124915983456526336/J_uqsuhr_normal.jpg"/>
    <hyperlink ref="G64" r:id="rId348" display="http://pbs.twimg.com/profile_images/1125826597330677760/4Oqz31QN_normal.jpg"/>
    <hyperlink ref="G65" r:id="rId349" display="http://pbs.twimg.com/profile_images/1141392532846174208/mXJ5WITc_normal.jpg"/>
    <hyperlink ref="G66" r:id="rId350" display="http://pbs.twimg.com/profile_images/841787689888182272/kiD16vU7_normal.jpg"/>
    <hyperlink ref="G67" r:id="rId351" display="http://pbs.twimg.com/profile_images/1793554320/ssf_normal.jpg"/>
    <hyperlink ref="G68" r:id="rId352" display="http://pbs.twimg.com/profile_images/2287834146/DWSS_normal.jpg"/>
    <hyperlink ref="G69" r:id="rId353" display="http://pbs.twimg.com/profile_images/506712877617541122/FhVq0Lon_normal.png"/>
    <hyperlink ref="G70" r:id="rId354" display="http://pbs.twimg.com/profile_images/875447388130947072/9Bv7H1Bl_normal.jpg"/>
    <hyperlink ref="G71" r:id="rId355" display="http://pbs.twimg.com/profile_images/1136330506788675589/tOGsQQBV_normal.jpg"/>
    <hyperlink ref="G72" r:id="rId356" display="http://pbs.twimg.com/profile_images/1132523648466673665/-KyPn9rk_normal.jpg"/>
    <hyperlink ref="G73" r:id="rId357" display="http://pbs.twimg.com/profile_images/982838988145922048/jefOSRpj_normal.jpg"/>
    <hyperlink ref="G74" r:id="rId358" display="http://pbs.twimg.com/profile_images/1138468071415267328/_iICO_0c_normal.jpg"/>
    <hyperlink ref="G75" r:id="rId359" display="http://pbs.twimg.com/profile_images/1133502642230104065/kO4Al-DH_normal.jpg"/>
    <hyperlink ref="G76" r:id="rId360" display="http://pbs.twimg.com/profile_images/1131716930526695425/U2tWLvUb_normal.jpg"/>
    <hyperlink ref="G77" r:id="rId361" display="http://pbs.twimg.com/profile_images/1104905899183882241/aKjwOwvB_normal.png"/>
    <hyperlink ref="G78" r:id="rId362" display="http://pbs.twimg.com/profile_images/1135684543288156160/4QHhl96a_normal.jpg"/>
    <hyperlink ref="G79" r:id="rId363" display="http://pbs.twimg.com/profile_images/1141313543838605312/n1TmcQEa_normal.jpg"/>
    <hyperlink ref="G80" r:id="rId364" display="http://pbs.twimg.com/profile_images/1133659395580223489/NSiHkb7Z_normal.jpg"/>
    <hyperlink ref="G81" r:id="rId365" display="http://pbs.twimg.com/profile_images/1113031330273538049/OhgaJWDe_normal.jpg"/>
    <hyperlink ref="G82" r:id="rId366" display="http://pbs.twimg.com/profile_images/951149064556564480/nhrHpA4-_normal.jpg"/>
    <hyperlink ref="G83" r:id="rId367" display="http://pbs.twimg.com/profile_images/1140748707727577089/5aqvDDDs_normal.jpg"/>
    <hyperlink ref="G84" r:id="rId368" display="http://abs.twimg.com/sticky/default_profile_images/default_profile_normal.png"/>
    <hyperlink ref="G85" r:id="rId369" display="http://pbs.twimg.com/profile_images/868659609199718400/lxdUUog5_normal.jpg"/>
    <hyperlink ref="G86" r:id="rId370" display="http://abs.twimg.com/sticky/default_profile_images/default_profile_normal.png"/>
    <hyperlink ref="G87" r:id="rId371" display="http://pbs.twimg.com/profile_images/1140684315879038977/s4DKlyUf_normal.jpg"/>
    <hyperlink ref="G88" r:id="rId372" display="http://pbs.twimg.com/profile_images/1141430923310899201/j_j0fm9c_normal.jpg"/>
    <hyperlink ref="G89" r:id="rId373" display="http://pbs.twimg.com/profile_images/1119649486660349958/WyOJhFVS_normal.png"/>
    <hyperlink ref="G90" r:id="rId374" display="http://pbs.twimg.com/profile_images/996962083144060929/4hOzq_cY_normal.jpg"/>
    <hyperlink ref="G91" r:id="rId375" display="http://pbs.twimg.com/profile_images/1127667964281409536/M4hAM66Y_normal.png"/>
    <hyperlink ref="G92" r:id="rId376" display="http://pbs.twimg.com/profile_images/1141351299654533120/qS1Z476j_normal.jpg"/>
    <hyperlink ref="G93" r:id="rId377" display="http://pbs.twimg.com/profile_images/976478701209694209/ZGF2JMTM_normal.jpg"/>
    <hyperlink ref="G94" r:id="rId378" display="http://pbs.twimg.com/profile_images/1141169819535810560/xShDCokV_normal.jpg"/>
    <hyperlink ref="G95" r:id="rId379" display="http://pbs.twimg.com/profile_images/1128320167979769856/lMMEYZz8_normal.jpg"/>
    <hyperlink ref="G96" r:id="rId380" display="http://pbs.twimg.com/profile_images/971205238819454976/xVXsgcB-_normal.jpg"/>
    <hyperlink ref="G97" r:id="rId381" display="http://pbs.twimg.com/profile_images/1139034366758121472/AnVyeaGB_normal.jpg"/>
    <hyperlink ref="G98" r:id="rId382" display="http://pbs.twimg.com/profile_images/1126219072125984773/WNqOdlL3_normal.jpg"/>
    <hyperlink ref="G99" r:id="rId383" display="http://pbs.twimg.com/profile_images/1086907527663480832/EVHHsjcj_normal.jpg"/>
    <hyperlink ref="G100" r:id="rId384" display="http://pbs.twimg.com/profile_images/1134744588852162560/dJ3r9317_normal.jpg"/>
    <hyperlink ref="G101" r:id="rId385" display="http://pbs.twimg.com/profile_images/1125177857481646081/HMZfLWL1_normal.jpg"/>
    <hyperlink ref="G102" r:id="rId386" display="http://pbs.twimg.com/profile_images/986188924832833536/xV-JnrWB_normal.jpg"/>
    <hyperlink ref="G103" r:id="rId387" display="http://pbs.twimg.com/profile_images/947695086900523008/k-CK9eK__normal.jpg"/>
    <hyperlink ref="G104" r:id="rId388" display="http://pbs.twimg.com/profile_images/1094035444742926336/eH74dBlq_normal.jpg"/>
    <hyperlink ref="G105" r:id="rId389" display="http://pbs.twimg.com/profile_images/1121814118770540545/K4Gs0f1o_normal.jpg"/>
    <hyperlink ref="G106" r:id="rId390" display="http://pbs.twimg.com/profile_images/738780844223913984/EijPe33r_normal.jpg"/>
    <hyperlink ref="G107" r:id="rId391" display="http://pbs.twimg.com/profile_images/1098406628116844545/KzePEb-g_normal.png"/>
    <hyperlink ref="G108" r:id="rId392" display="http://pbs.twimg.com/profile_images/704929117490257920/uIhJ_Qc8_normal.jpg"/>
    <hyperlink ref="G109" r:id="rId393" display="http://pbs.twimg.com/profile_images/1139718341944328192/Z4jKUvxl_normal.jpg"/>
    <hyperlink ref="G110" r:id="rId394" display="http://pbs.twimg.com/profile_images/1107694604751695874/JjZW5f8m_normal.jpg"/>
    <hyperlink ref="G111" r:id="rId395" display="http://pbs.twimg.com/profile_images/1118970970109284357/4K6rMium_normal.jpg"/>
    <hyperlink ref="G112" r:id="rId396" display="http://pbs.twimg.com/profile_images/1132698302313582593/8jwQ590N_normal.jpg"/>
    <hyperlink ref="G113" r:id="rId397" display="http://pbs.twimg.com/profile_images/1008701640696893441/oO4suQ-Y_normal.jpg"/>
    <hyperlink ref="G114" r:id="rId398" display="http://pbs.twimg.com/profile_images/1121190907531886592/81DSARvr_normal.jpg"/>
    <hyperlink ref="G115" r:id="rId399" display="http://pbs.twimg.com/profile_images/1133587479196557312/p1IJal75_normal.png"/>
    <hyperlink ref="G116" r:id="rId400" display="http://pbs.twimg.com/profile_images/1110758988931649536/oU8ltpN8_normal.png"/>
    <hyperlink ref="G117" r:id="rId401" display="http://pbs.twimg.com/profile_images/881896953809850368/O9dquvTk_normal.jpg"/>
    <hyperlink ref="G118" r:id="rId402" display="http://pbs.twimg.com/profile_images/1011830661299109888/mLw9KeEF_normal.jpg"/>
    <hyperlink ref="G119" r:id="rId403" display="http://pbs.twimg.com/profile_images/1103722906733830144/A0Yjyebm_normal.jpg"/>
    <hyperlink ref="G120" r:id="rId404" display="http://pbs.twimg.com/profile_images/1123287311695982594/X4G0h2LY_normal.png"/>
    <hyperlink ref="G121" r:id="rId405" display="http://pbs.twimg.com/profile_images/1141498981123366912/flvdv9nw_normal.jpg"/>
    <hyperlink ref="G122" r:id="rId406" display="http://pbs.twimg.com/profile_images/1141442185658810369/rX1cnRIt_normal.jpg"/>
    <hyperlink ref="G123" r:id="rId407" display="http://pbs.twimg.com/profile_images/1138646015031033857/hvXF_BQu_normal.jpg"/>
    <hyperlink ref="G124" r:id="rId408" display="http://pbs.twimg.com/profile_images/1122236674124046336/W3_iaOKC_normal.jpg"/>
    <hyperlink ref="G125" r:id="rId409" display="http://pbs.twimg.com/profile_images/1132122452027478016/1UwoqVUs_normal.jpg"/>
    <hyperlink ref="G126" r:id="rId410" display="http://pbs.twimg.com/profile_images/1132530078586417152/tWy1Ym5d_normal.jpg"/>
    <hyperlink ref="G127" r:id="rId411" display="http://pbs.twimg.com/profile_images/1138238310856450050/rdmjb8P__normal.jpg"/>
    <hyperlink ref="G128" r:id="rId412" display="http://pbs.twimg.com/profile_images/1139177364452184067/S963VvPh_normal.jpg"/>
    <hyperlink ref="G129" r:id="rId413" display="http://pbs.twimg.com/profile_images/1101594752321875969/jyyhwdhG_normal.jpg"/>
    <hyperlink ref="G130" r:id="rId414" display="http://pbs.twimg.com/profile_images/1117934699417079809/hIZIkqXM_normal.jpg"/>
    <hyperlink ref="G131" r:id="rId415" display="http://pbs.twimg.com/profile_images/1117656714352971776/FiwR78gm_normal.jpg"/>
    <hyperlink ref="G132" r:id="rId416" display="http://pbs.twimg.com/profile_images/1083573585753620480/krU6NnfU_normal.jpg"/>
    <hyperlink ref="G133" r:id="rId417" display="http://pbs.twimg.com/profile_images/1136537727808073728/AmtSYWTk_normal.jpg"/>
    <hyperlink ref="G134" r:id="rId418" display="http://pbs.twimg.com/profile_images/1046956433772822528/Kt3hMBJJ_normal.jpg"/>
    <hyperlink ref="G135" r:id="rId419" display="http://pbs.twimg.com/profile_images/1098497020980088834/ZiuUm6VY_normal.jpg"/>
    <hyperlink ref="G136" r:id="rId420" display="http://pbs.twimg.com/profile_images/1127497582987628544/UG-duoV1_normal.jpg"/>
    <hyperlink ref="G137" r:id="rId421" display="http://pbs.twimg.com/profile_images/1134383731018534912/LUPWiI1M_normal.jpg"/>
    <hyperlink ref="G138" r:id="rId422" display="http://pbs.twimg.com/profile_images/1140427647173853185/r5Q2IFN7_normal.jpg"/>
    <hyperlink ref="G139" r:id="rId423" display="http://abs.twimg.com/sticky/default_profile_images/default_profile_normal.png"/>
    <hyperlink ref="G140" r:id="rId424" display="http://pbs.twimg.com/profile_images/1082696848496840705/i9nahisF_normal.jpg"/>
    <hyperlink ref="AY3" r:id="rId425" display="https://twitter.com/hklthedream1"/>
    <hyperlink ref="AY4" r:id="rId426" display="https://twitter.com/alanaevansxxx"/>
    <hyperlink ref="AY5" r:id="rId427" display="https://twitter.com/rjacobb"/>
    <hyperlink ref="AY6" r:id="rId428" display="https://twitter.com/honeyxlions"/>
    <hyperlink ref="AY7" r:id="rId429" display="https://twitter.com/graves_luna"/>
    <hyperlink ref="AY8" r:id="rId430" display="https://twitter.com/instagram"/>
    <hyperlink ref="AY9" r:id="rId431" display="https://twitter.com/radarnell"/>
    <hyperlink ref="AY10" r:id="rId432" display="https://twitter.com/sapiotextual"/>
    <hyperlink ref="AY11" r:id="rId433" display="https://twitter.com/harrypo57202529"/>
    <hyperlink ref="AY12" r:id="rId434" display="https://twitter.com/apagunion"/>
    <hyperlink ref="AY13" r:id="rId435" display="https://twitter.com/netcum"/>
    <hyperlink ref="AY14" r:id="rId436" display="https://twitter.com/avnmedianetwork"/>
    <hyperlink ref="AY15" r:id="rId437" display="https://twitter.com/gvea519"/>
    <hyperlink ref="AY16" r:id="rId438" display="https://twitter.com/astromouda"/>
    <hyperlink ref="AY17" r:id="rId439" display="https://twitter.com/andread20364549"/>
    <hyperlink ref="AY18" r:id="rId440" display="https://twitter.com/dancerguild"/>
    <hyperlink ref="AY19" r:id="rId441" display="https://twitter.com/shaynadomina"/>
    <hyperlink ref="AY20" r:id="rId442" display="https://twitter.com/greyh0undmedia"/>
    <hyperlink ref="AY21" r:id="rId443" display="https://twitter.com/rachelrealityx"/>
    <hyperlink ref="AY22" r:id="rId444" display="https://twitter.com/alejandroxbiz"/>
    <hyperlink ref="AY23" r:id="rId445" display="https://twitter.com/instagra"/>
    <hyperlink ref="AY24" r:id="rId446" display="https://twitter.com/themicahggarcia"/>
    <hyperlink ref="AY25" r:id="rId447" display="https://twitter.com/misspnktoes"/>
    <hyperlink ref="AY26" r:id="rId448" display="https://twitter.com/mistressleianne"/>
    <hyperlink ref="AY27" r:id="rId449" display="https://twitter.com/christinasflaw"/>
    <hyperlink ref="AY28" r:id="rId450" display="https://twitter.com/whisperwalrusxy"/>
    <hyperlink ref="AY29" r:id="rId451" display="https://twitter.com/dontfollowrc"/>
    <hyperlink ref="AY30" r:id="rId452" display="https://twitter.com/donyx62216815"/>
    <hyperlink ref="AY31" r:id="rId453" display="https://twitter.com/gypsy_liberab"/>
    <hyperlink ref="AY32" r:id="rId454" display="https://twitter.com/80_lieto_fied"/>
    <hyperlink ref="AY33" r:id="rId455" display="https://twitter.com/train_treason"/>
    <hyperlink ref="AY34" r:id="rId456" display="https://twitter.com/femdompaulina"/>
    <hyperlink ref="AY35" r:id="rId457" display="https://twitter.com/sfmistress"/>
    <hyperlink ref="AY36" r:id="rId458" display="https://twitter.com/spankchain"/>
    <hyperlink ref="AY37" r:id="rId459" display="https://twitter.com/bustybettyrage"/>
    <hyperlink ref="AY38" r:id="rId460" display="https://twitter.com/shitshowinadump"/>
    <hyperlink ref="AY39" r:id="rId461" display="https://twitter.com/myroomcam69"/>
    <hyperlink ref="AY40" r:id="rId462" display="https://twitter.com/thawk88"/>
    <hyperlink ref="AY41" r:id="rId463" display="https://twitter.com/damienslayter"/>
    <hyperlink ref="AY42" r:id="rId464" display="https://twitter.com/sierraslayter"/>
    <hyperlink ref="AY43" r:id="rId465" display="https://twitter.com/semwal2424"/>
    <hyperlink ref="AY44" r:id="rId466" display="https://twitter.com/asstynmartyn"/>
    <hyperlink ref="AY45" r:id="rId467" display="https://twitter.com/wshandcock"/>
    <hyperlink ref="AY46" r:id="rId468" display="https://twitter.com/mrskellypierce"/>
    <hyperlink ref="AY47" r:id="rId469" display="https://twitter.com/loraliehaze"/>
    <hyperlink ref="AY48" r:id="rId470" display="https://twitter.com/mistresskye"/>
    <hyperlink ref="AY49" r:id="rId471" display="https://twitter.com/bonevision"/>
    <hyperlink ref="AY50" r:id="rId472" display="https://twitter.com/tnewmstweet"/>
    <hyperlink ref="AY51" r:id="rId473" display="https://twitter.com/loulikesthat"/>
    <hyperlink ref="AY52" r:id="rId474" display="https://twitter.com/mjkitty0817"/>
    <hyperlink ref="AY53" r:id="rId475" display="https://twitter.com/freyawyld"/>
    <hyperlink ref="AY54" r:id="rId476" display="https://twitter.com/batw1ng7"/>
    <hyperlink ref="AY55" r:id="rId477" display="https://twitter.com/meggerz"/>
    <hyperlink ref="AY56" r:id="rId478" display="https://twitter.com/alanblackrhino"/>
    <hyperlink ref="AY57" r:id="rId479" display="https://twitter.com/adultwebmasterz"/>
    <hyperlink ref="AY58" r:id="rId480" display="https://twitter.com/siennawestlando"/>
    <hyperlink ref="AY59" r:id="rId481" display="https://twitter.com/xxxamberlynns"/>
    <hyperlink ref="AY60" r:id="rId482" display="https://twitter.com/gabrielleleigh9"/>
    <hyperlink ref="AY61" r:id="rId483" display="https://twitter.com/mateolinaresfe2"/>
    <hyperlink ref="AY62" r:id="rId484" display="https://twitter.com/codydarkstalker"/>
    <hyperlink ref="AY63" r:id="rId485" display="https://twitter.com/tarantinoxxx"/>
    <hyperlink ref="AY64" r:id="rId486" display="https://twitter.com/nikki_4613"/>
    <hyperlink ref="AY65" r:id="rId487" display="https://twitter.com/kourtney_chase_"/>
    <hyperlink ref="AY66" r:id="rId488" display="https://twitter.com/evebatelle"/>
    <hyperlink ref="AY67" r:id="rId489" display="https://twitter.com/savagesin"/>
    <hyperlink ref="AY68" r:id="rId490" display="https://twitter.com/dw_sin_"/>
    <hyperlink ref="AY69" r:id="rId491" display="https://twitter.com/dpetercrane"/>
    <hyperlink ref="AY70" r:id="rId492" display="https://twitter.com/manyvids"/>
    <hyperlink ref="AY71" r:id="rId493" display="https://twitter.com/lilyxloveless"/>
    <hyperlink ref="AY72" r:id="rId494" display="https://twitter.com/upforfun34"/>
    <hyperlink ref="AY73" r:id="rId495" display="https://twitter.com/peejsage"/>
    <hyperlink ref="AY74" r:id="rId496" display="https://twitter.com/dragonhammer421"/>
    <hyperlink ref="AY75" r:id="rId497" display="https://twitter.com/jolicul2000"/>
    <hyperlink ref="AY76" r:id="rId498" display="https://twitter.com/alexisandrewsx"/>
    <hyperlink ref="AY77" r:id="rId499" display="https://twitter.com/thebigdadshow"/>
    <hyperlink ref="AY78" r:id="rId500" display="https://twitter.com/ellie_s95"/>
    <hyperlink ref="AY79" r:id="rId501" display="https://twitter.com/kitten_chub"/>
    <hyperlink ref="AY80" r:id="rId502" display="https://twitter.com/mollydarling69"/>
    <hyperlink ref="AY81" r:id="rId503" display="https://twitter.com/harlosalem"/>
    <hyperlink ref="AY82" r:id="rId504" display="https://twitter.com/charley_fan"/>
    <hyperlink ref="AY83" r:id="rId505" display="https://twitter.com/lovelyally6"/>
    <hyperlink ref="AY84" r:id="rId506" display="https://twitter.com/fickennemark1"/>
    <hyperlink ref="AY85" r:id="rId507" display="https://twitter.com/micahgrey19"/>
    <hyperlink ref="AY86" r:id="rId508" display="https://twitter.com/rimobai"/>
    <hyperlink ref="AY87" r:id="rId509" display="https://twitter.com/transglamorous"/>
    <hyperlink ref="AY88" r:id="rId510" display="https://twitter.com/missmadisonoff1"/>
    <hyperlink ref="AY89" r:id="rId511" display="https://twitter.com/jjuli_lovers"/>
    <hyperlink ref="AY90" r:id="rId512" display="https://twitter.com/bux_delux"/>
    <hyperlink ref="AY91" r:id="rId513" display="https://twitter.com/blower_load"/>
    <hyperlink ref="AY92" r:id="rId514" display="https://twitter.com/siennawestland"/>
    <hyperlink ref="AY93" r:id="rId515" display="https://twitter.com/kristi_lovett"/>
    <hyperlink ref="AY94" r:id="rId516" display="https://twitter.com/badbabyblairmv"/>
    <hyperlink ref="AY95" r:id="rId517" display="https://twitter.com/foxykitten12"/>
    <hyperlink ref="AY96" r:id="rId518" display="https://twitter.com/lexdollface"/>
    <hyperlink ref="AY97" r:id="rId519" display="https://twitter.com/allieawesome415"/>
    <hyperlink ref="AY98" r:id="rId520" display="https://twitter.com/karpaom"/>
    <hyperlink ref="AY99" r:id="rId521" display="https://twitter.com/goofykitty4u"/>
    <hyperlink ref="AY100" r:id="rId522" display="https://twitter.com/mistressheels2"/>
    <hyperlink ref="AY101" r:id="rId523" display="https://twitter.com/babysen22"/>
    <hyperlink ref="AY102" r:id="rId524" display="https://twitter.com/rwildjoke"/>
    <hyperlink ref="AY103" r:id="rId525" display="https://twitter.com/mcmyers2000"/>
    <hyperlink ref="AY104" r:id="rId526" display="https://twitter.com/lelulovexo"/>
    <hyperlink ref="AY105" r:id="rId527" display="https://twitter.com/dominike_love"/>
    <hyperlink ref="AY106" r:id="rId528" display="https://twitter.com/mistressthick"/>
    <hyperlink ref="AY107" r:id="rId529" display="https://twitter.com/hirsutegoddess"/>
    <hyperlink ref="AY108" r:id="rId530" display="https://twitter.com/flaximfc"/>
    <hyperlink ref="AY109" r:id="rId531" display="https://twitter.com/boss_justine_"/>
    <hyperlink ref="AY110" r:id="rId532" display="https://twitter.com/selenasiren1"/>
    <hyperlink ref="AY111" r:id="rId533" display="https://twitter.com/lwdwndrty"/>
    <hyperlink ref="AY112" r:id="rId534" display="https://twitter.com/laceelust"/>
    <hyperlink ref="AY113" r:id="rId535" display="https://twitter.com/rosiesoles_"/>
    <hyperlink ref="AY114" r:id="rId536" display="https://twitter.com/rollingbabex"/>
    <hyperlink ref="AY115" r:id="rId537" display="https://twitter.com/kayanicol"/>
    <hyperlink ref="AY116" r:id="rId538" display="https://twitter.com/carlcarnevale1"/>
    <hyperlink ref="AY117" r:id="rId539" display="https://twitter.com/xbiz"/>
    <hyperlink ref="AY118" r:id="rId540" display="https://twitter.com/getjobsueboss"/>
    <hyperlink ref="AY119" r:id="rId541" display="https://twitter.com/gustavoxbiz"/>
    <hyperlink ref="AY120" r:id="rId542" display="https://twitter.com/facebook"/>
    <hyperlink ref="AY121" r:id="rId543" display="https://twitter.com/samideluca"/>
    <hyperlink ref="AY122" r:id="rId544" display="https://twitter.com/seecaratweets"/>
    <hyperlink ref="AY123" r:id="rId545" display="https://twitter.com/chubbymilf4"/>
    <hyperlink ref="AY124" r:id="rId546" display="https://twitter.com/rrickeyrray"/>
    <hyperlink ref="AY125" r:id="rId547" display="https://twitter.com/littlesltlexi"/>
    <hyperlink ref="AY126" r:id="rId548" display="https://twitter.com/khighlah3"/>
    <hyperlink ref="AY127" r:id="rId549" display="https://twitter.com/lilithts7"/>
    <hyperlink ref="AY128" r:id="rId550" display="https://twitter.com/noitsneezy"/>
    <hyperlink ref="AY129" r:id="rId551" display="https://twitter.com/leyafalcon"/>
    <hyperlink ref="AY130" r:id="rId552" display="https://twitter.com/cerullinsfw"/>
    <hyperlink ref="AY131" r:id="rId553" display="https://twitter.com/chellykoxxx"/>
    <hyperlink ref="AY132" r:id="rId554" display="https://twitter.com/smartymommy"/>
    <hyperlink ref="AY133" r:id="rId555" display="https://twitter.com/amberkitzune"/>
    <hyperlink ref="AY134" r:id="rId556" display="https://twitter.com/xwildfrancinex"/>
    <hyperlink ref="AY135" r:id="rId557" display="https://twitter.com/lunaticminx1"/>
    <hyperlink ref="AY136" r:id="rId558" display="https://twitter.com/alexiafav"/>
    <hyperlink ref="AY137" r:id="rId559" display="https://twitter.com/jayybone91"/>
    <hyperlink ref="AY138" r:id="rId560" display="https://twitter.com/yumespressa"/>
    <hyperlink ref="AY139" r:id="rId561" display="https://twitter.com/pornxxx_tube"/>
    <hyperlink ref="AY140" r:id="rId562" display="https://twitter.com/ganjagirl802xox"/>
  </hyperlinks>
  <printOptions/>
  <pageMargins left="0.7" right="0.7" top="0.75" bottom="0.75" header="0.3" footer="0.3"/>
  <pageSetup horizontalDpi="600" verticalDpi="600" orientation="portrait" r:id="rId567"/>
  <drawing r:id="rId566"/>
  <legacyDrawing r:id="rId564"/>
  <tableParts>
    <tablePart r:id="rId5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2119</v>
      </c>
      <c r="Z2" s="13" t="s">
        <v>2135</v>
      </c>
      <c r="AA2" s="13" t="s">
        <v>2160</v>
      </c>
      <c r="AB2" s="13" t="s">
        <v>2221</v>
      </c>
      <c r="AC2" s="13" t="s">
        <v>2294</v>
      </c>
      <c r="AD2" s="13" t="s">
        <v>2323</v>
      </c>
      <c r="AE2" s="13" t="s">
        <v>2325</v>
      </c>
      <c r="AF2" s="13" t="s">
        <v>2342</v>
      </c>
      <c r="AG2" s="118" t="s">
        <v>2745</v>
      </c>
      <c r="AH2" s="118" t="s">
        <v>2746</v>
      </c>
      <c r="AI2" s="118" t="s">
        <v>2747</v>
      </c>
      <c r="AJ2" s="118" t="s">
        <v>2748</v>
      </c>
      <c r="AK2" s="118" t="s">
        <v>2749</v>
      </c>
      <c r="AL2" s="118" t="s">
        <v>2750</v>
      </c>
      <c r="AM2" s="118" t="s">
        <v>2751</v>
      </c>
      <c r="AN2" s="118" t="s">
        <v>2752</v>
      </c>
      <c r="AO2" s="118" t="s">
        <v>2755</v>
      </c>
    </row>
    <row r="3" spans="1:41" ht="15">
      <c r="A3" s="87" t="s">
        <v>2064</v>
      </c>
      <c r="B3" s="65" t="s">
        <v>2075</v>
      </c>
      <c r="C3" s="65" t="s">
        <v>56</v>
      </c>
      <c r="D3" s="104"/>
      <c r="E3" s="103"/>
      <c r="F3" s="105" t="s">
        <v>2766</v>
      </c>
      <c r="G3" s="106"/>
      <c r="H3" s="106"/>
      <c r="I3" s="107">
        <v>3</v>
      </c>
      <c r="J3" s="108"/>
      <c r="K3" s="48">
        <v>51</v>
      </c>
      <c r="L3" s="48">
        <v>98</v>
      </c>
      <c r="M3" s="48">
        <v>0</v>
      </c>
      <c r="N3" s="48">
        <v>98</v>
      </c>
      <c r="O3" s="48">
        <v>1</v>
      </c>
      <c r="P3" s="49">
        <v>0</v>
      </c>
      <c r="Q3" s="49">
        <v>0</v>
      </c>
      <c r="R3" s="48">
        <v>1</v>
      </c>
      <c r="S3" s="48">
        <v>0</v>
      </c>
      <c r="T3" s="48">
        <v>51</v>
      </c>
      <c r="U3" s="48">
        <v>98</v>
      </c>
      <c r="V3" s="48">
        <v>2</v>
      </c>
      <c r="W3" s="49">
        <v>1.886198</v>
      </c>
      <c r="X3" s="49">
        <v>0.03803921568627451</v>
      </c>
      <c r="Y3" s="78" t="s">
        <v>2120</v>
      </c>
      <c r="Z3" s="78" t="s">
        <v>2136</v>
      </c>
      <c r="AA3" s="78" t="s">
        <v>2161</v>
      </c>
      <c r="AB3" s="84" t="s">
        <v>2222</v>
      </c>
      <c r="AC3" s="84" t="s">
        <v>2295</v>
      </c>
      <c r="AD3" s="84"/>
      <c r="AE3" s="84" t="s">
        <v>2326</v>
      </c>
      <c r="AF3" s="84" t="s">
        <v>2343</v>
      </c>
      <c r="AG3" s="121">
        <v>2</v>
      </c>
      <c r="AH3" s="124">
        <v>0.1707941929974381</v>
      </c>
      <c r="AI3" s="121">
        <v>52</v>
      </c>
      <c r="AJ3" s="124">
        <v>4.44064901793339</v>
      </c>
      <c r="AK3" s="121">
        <v>0</v>
      </c>
      <c r="AL3" s="124">
        <v>0</v>
      </c>
      <c r="AM3" s="121">
        <v>1117</v>
      </c>
      <c r="AN3" s="124">
        <v>95.38855678906917</v>
      </c>
      <c r="AO3" s="121">
        <v>1171</v>
      </c>
    </row>
    <row r="4" spans="1:41" ht="15">
      <c r="A4" s="87" t="s">
        <v>2065</v>
      </c>
      <c r="B4" s="65" t="s">
        <v>2076</v>
      </c>
      <c r="C4" s="65" t="s">
        <v>56</v>
      </c>
      <c r="D4" s="110"/>
      <c r="E4" s="109"/>
      <c r="F4" s="111" t="s">
        <v>2767</v>
      </c>
      <c r="G4" s="112"/>
      <c r="H4" s="112"/>
      <c r="I4" s="113">
        <v>4</v>
      </c>
      <c r="J4" s="114"/>
      <c r="K4" s="48">
        <v>42</v>
      </c>
      <c r="L4" s="48">
        <v>44</v>
      </c>
      <c r="M4" s="48">
        <v>77</v>
      </c>
      <c r="N4" s="48">
        <v>121</v>
      </c>
      <c r="O4" s="48">
        <v>39</v>
      </c>
      <c r="P4" s="49">
        <v>0.057692307692307696</v>
      </c>
      <c r="Q4" s="49">
        <v>0.10909090909090909</v>
      </c>
      <c r="R4" s="48">
        <v>1</v>
      </c>
      <c r="S4" s="48">
        <v>0</v>
      </c>
      <c r="T4" s="48">
        <v>42</v>
      </c>
      <c r="U4" s="48">
        <v>121</v>
      </c>
      <c r="V4" s="48">
        <v>4</v>
      </c>
      <c r="W4" s="49">
        <v>2.054422</v>
      </c>
      <c r="X4" s="49">
        <v>0.03193960511033682</v>
      </c>
      <c r="Y4" s="78" t="s">
        <v>2121</v>
      </c>
      <c r="Z4" s="78" t="s">
        <v>2137</v>
      </c>
      <c r="AA4" s="78" t="s">
        <v>2162</v>
      </c>
      <c r="AB4" s="84" t="s">
        <v>2223</v>
      </c>
      <c r="AC4" s="84" t="s">
        <v>2296</v>
      </c>
      <c r="AD4" s="84" t="s">
        <v>2324</v>
      </c>
      <c r="AE4" s="84" t="s">
        <v>2327</v>
      </c>
      <c r="AF4" s="84" t="s">
        <v>2344</v>
      </c>
      <c r="AG4" s="121">
        <v>95</v>
      </c>
      <c r="AH4" s="124">
        <v>3.55672032946462</v>
      </c>
      <c r="AI4" s="121">
        <v>51</v>
      </c>
      <c r="AJ4" s="124">
        <v>1.9093972295020591</v>
      </c>
      <c r="AK4" s="121">
        <v>0</v>
      </c>
      <c r="AL4" s="124">
        <v>0</v>
      </c>
      <c r="AM4" s="121">
        <v>2525</v>
      </c>
      <c r="AN4" s="124">
        <v>94.53388244103333</v>
      </c>
      <c r="AO4" s="121">
        <v>2671</v>
      </c>
    </row>
    <row r="5" spans="1:41" ht="15">
      <c r="A5" s="87" t="s">
        <v>2066</v>
      </c>
      <c r="B5" s="65" t="s">
        <v>2077</v>
      </c>
      <c r="C5" s="65" t="s">
        <v>56</v>
      </c>
      <c r="D5" s="110"/>
      <c r="E5" s="109"/>
      <c r="F5" s="111" t="s">
        <v>2768</v>
      </c>
      <c r="G5" s="112"/>
      <c r="H5" s="112"/>
      <c r="I5" s="113">
        <v>5</v>
      </c>
      <c r="J5" s="114"/>
      <c r="K5" s="48">
        <v>18</v>
      </c>
      <c r="L5" s="48">
        <v>24</v>
      </c>
      <c r="M5" s="48">
        <v>6</v>
      </c>
      <c r="N5" s="48">
        <v>30</v>
      </c>
      <c r="O5" s="48">
        <v>8</v>
      </c>
      <c r="P5" s="49">
        <v>0.047619047619047616</v>
      </c>
      <c r="Q5" s="49">
        <v>0.09090909090909091</v>
      </c>
      <c r="R5" s="48">
        <v>1</v>
      </c>
      <c r="S5" s="48">
        <v>0</v>
      </c>
      <c r="T5" s="48">
        <v>18</v>
      </c>
      <c r="U5" s="48">
        <v>30</v>
      </c>
      <c r="V5" s="48">
        <v>3</v>
      </c>
      <c r="W5" s="49">
        <v>1.845679</v>
      </c>
      <c r="X5" s="49">
        <v>0.0718954248366013</v>
      </c>
      <c r="Y5" s="78" t="s">
        <v>2122</v>
      </c>
      <c r="Z5" s="78" t="s">
        <v>2138</v>
      </c>
      <c r="AA5" s="78" t="s">
        <v>2163</v>
      </c>
      <c r="AB5" s="84" t="s">
        <v>2224</v>
      </c>
      <c r="AC5" s="84" t="s">
        <v>2297</v>
      </c>
      <c r="AD5" s="84"/>
      <c r="AE5" s="84" t="s">
        <v>2328</v>
      </c>
      <c r="AF5" s="84" t="s">
        <v>2345</v>
      </c>
      <c r="AG5" s="121">
        <v>21</v>
      </c>
      <c r="AH5" s="124">
        <v>3.442622950819672</v>
      </c>
      <c r="AI5" s="121">
        <v>8</v>
      </c>
      <c r="AJ5" s="124">
        <v>1.3114754098360655</v>
      </c>
      <c r="AK5" s="121">
        <v>0</v>
      </c>
      <c r="AL5" s="124">
        <v>0</v>
      </c>
      <c r="AM5" s="121">
        <v>581</v>
      </c>
      <c r="AN5" s="124">
        <v>95.24590163934427</v>
      </c>
      <c r="AO5" s="121">
        <v>610</v>
      </c>
    </row>
    <row r="6" spans="1:41" ht="15">
      <c r="A6" s="87" t="s">
        <v>2067</v>
      </c>
      <c r="B6" s="65" t="s">
        <v>2078</v>
      </c>
      <c r="C6" s="65" t="s">
        <v>56</v>
      </c>
      <c r="D6" s="110"/>
      <c r="E6" s="109"/>
      <c r="F6" s="111" t="s">
        <v>2769</v>
      </c>
      <c r="G6" s="112"/>
      <c r="H6" s="112"/>
      <c r="I6" s="113">
        <v>6</v>
      </c>
      <c r="J6" s="114"/>
      <c r="K6" s="48">
        <v>10</v>
      </c>
      <c r="L6" s="48">
        <v>10</v>
      </c>
      <c r="M6" s="48">
        <v>0</v>
      </c>
      <c r="N6" s="48">
        <v>10</v>
      </c>
      <c r="O6" s="48">
        <v>10</v>
      </c>
      <c r="P6" s="49" t="s">
        <v>2756</v>
      </c>
      <c r="Q6" s="49" t="s">
        <v>2756</v>
      </c>
      <c r="R6" s="48">
        <v>10</v>
      </c>
      <c r="S6" s="48">
        <v>10</v>
      </c>
      <c r="T6" s="48">
        <v>1</v>
      </c>
      <c r="U6" s="48">
        <v>1</v>
      </c>
      <c r="V6" s="48">
        <v>0</v>
      </c>
      <c r="W6" s="49">
        <v>0</v>
      </c>
      <c r="X6" s="49">
        <v>0</v>
      </c>
      <c r="Y6" s="78" t="s">
        <v>2123</v>
      </c>
      <c r="Z6" s="78" t="s">
        <v>2139</v>
      </c>
      <c r="AA6" s="78" t="s">
        <v>2164</v>
      </c>
      <c r="AB6" s="84" t="s">
        <v>2225</v>
      </c>
      <c r="AC6" s="84" t="s">
        <v>2298</v>
      </c>
      <c r="AD6" s="84"/>
      <c r="AE6" s="84"/>
      <c r="AF6" s="84" t="s">
        <v>2346</v>
      </c>
      <c r="AG6" s="121">
        <v>4</v>
      </c>
      <c r="AH6" s="124">
        <v>5.633802816901408</v>
      </c>
      <c r="AI6" s="121">
        <v>0</v>
      </c>
      <c r="AJ6" s="124">
        <v>0</v>
      </c>
      <c r="AK6" s="121">
        <v>0</v>
      </c>
      <c r="AL6" s="124">
        <v>0</v>
      </c>
      <c r="AM6" s="121">
        <v>67</v>
      </c>
      <c r="AN6" s="124">
        <v>94.36619718309859</v>
      </c>
      <c r="AO6" s="121">
        <v>71</v>
      </c>
    </row>
    <row r="7" spans="1:41" ht="15">
      <c r="A7" s="87" t="s">
        <v>2068</v>
      </c>
      <c r="B7" s="65" t="s">
        <v>2079</v>
      </c>
      <c r="C7" s="65" t="s">
        <v>56</v>
      </c>
      <c r="D7" s="110"/>
      <c r="E7" s="109"/>
      <c r="F7" s="111" t="s">
        <v>2770</v>
      </c>
      <c r="G7" s="112"/>
      <c r="H7" s="112"/>
      <c r="I7" s="113">
        <v>7</v>
      </c>
      <c r="J7" s="114"/>
      <c r="K7" s="48">
        <v>5</v>
      </c>
      <c r="L7" s="48">
        <v>4</v>
      </c>
      <c r="M7" s="48">
        <v>0</v>
      </c>
      <c r="N7" s="48">
        <v>4</v>
      </c>
      <c r="O7" s="48">
        <v>0</v>
      </c>
      <c r="P7" s="49">
        <v>0</v>
      </c>
      <c r="Q7" s="49">
        <v>0</v>
      </c>
      <c r="R7" s="48">
        <v>1</v>
      </c>
      <c r="S7" s="48">
        <v>0</v>
      </c>
      <c r="T7" s="48">
        <v>5</v>
      </c>
      <c r="U7" s="48">
        <v>4</v>
      </c>
      <c r="V7" s="48">
        <v>2</v>
      </c>
      <c r="W7" s="49">
        <v>1.28</v>
      </c>
      <c r="X7" s="49">
        <v>0.2</v>
      </c>
      <c r="Y7" s="78"/>
      <c r="Z7" s="78"/>
      <c r="AA7" s="78" t="s">
        <v>2165</v>
      </c>
      <c r="AB7" s="84" t="s">
        <v>2226</v>
      </c>
      <c r="AC7" s="84" t="s">
        <v>2299</v>
      </c>
      <c r="AD7" s="84"/>
      <c r="AE7" s="84" t="s">
        <v>2329</v>
      </c>
      <c r="AF7" s="84" t="s">
        <v>2347</v>
      </c>
      <c r="AG7" s="121">
        <v>10</v>
      </c>
      <c r="AH7" s="124">
        <v>5.405405405405405</v>
      </c>
      <c r="AI7" s="121">
        <v>2</v>
      </c>
      <c r="AJ7" s="124">
        <v>1.0810810810810811</v>
      </c>
      <c r="AK7" s="121">
        <v>0</v>
      </c>
      <c r="AL7" s="124">
        <v>0</v>
      </c>
      <c r="AM7" s="121">
        <v>173</v>
      </c>
      <c r="AN7" s="124">
        <v>93.51351351351352</v>
      </c>
      <c r="AO7" s="121">
        <v>185</v>
      </c>
    </row>
    <row r="8" spans="1:41" ht="15">
      <c r="A8" s="87" t="s">
        <v>2069</v>
      </c>
      <c r="B8" s="65" t="s">
        <v>2080</v>
      </c>
      <c r="C8" s="65" t="s">
        <v>56</v>
      </c>
      <c r="D8" s="110"/>
      <c r="E8" s="109"/>
      <c r="F8" s="111" t="s">
        <v>2771</v>
      </c>
      <c r="G8" s="112"/>
      <c r="H8" s="112"/>
      <c r="I8" s="113">
        <v>8</v>
      </c>
      <c r="J8" s="114"/>
      <c r="K8" s="48">
        <v>2</v>
      </c>
      <c r="L8" s="48">
        <v>1</v>
      </c>
      <c r="M8" s="48">
        <v>0</v>
      </c>
      <c r="N8" s="48">
        <v>1</v>
      </c>
      <c r="O8" s="48">
        <v>0</v>
      </c>
      <c r="P8" s="49">
        <v>0</v>
      </c>
      <c r="Q8" s="49">
        <v>0</v>
      </c>
      <c r="R8" s="48">
        <v>1</v>
      </c>
      <c r="S8" s="48">
        <v>0</v>
      </c>
      <c r="T8" s="48">
        <v>2</v>
      </c>
      <c r="U8" s="48">
        <v>1</v>
      </c>
      <c r="V8" s="48">
        <v>1</v>
      </c>
      <c r="W8" s="49">
        <v>0.5</v>
      </c>
      <c r="X8" s="49">
        <v>0.5</v>
      </c>
      <c r="Y8" s="78"/>
      <c r="Z8" s="78"/>
      <c r="AA8" s="78" t="s">
        <v>508</v>
      </c>
      <c r="AB8" s="84" t="s">
        <v>336</v>
      </c>
      <c r="AC8" s="84" t="s">
        <v>1111</v>
      </c>
      <c r="AD8" s="84" t="s">
        <v>344</v>
      </c>
      <c r="AE8" s="84" t="s">
        <v>336</v>
      </c>
      <c r="AF8" s="84" t="s">
        <v>2348</v>
      </c>
      <c r="AG8" s="121">
        <v>1</v>
      </c>
      <c r="AH8" s="124">
        <v>6.25</v>
      </c>
      <c r="AI8" s="121">
        <v>1</v>
      </c>
      <c r="AJ8" s="124">
        <v>6.25</v>
      </c>
      <c r="AK8" s="121">
        <v>0</v>
      </c>
      <c r="AL8" s="124">
        <v>0</v>
      </c>
      <c r="AM8" s="121">
        <v>14</v>
      </c>
      <c r="AN8" s="124">
        <v>87.5</v>
      </c>
      <c r="AO8" s="121">
        <v>16</v>
      </c>
    </row>
    <row r="9" spans="1:41" ht="15">
      <c r="A9" s="87" t="s">
        <v>2070</v>
      </c>
      <c r="B9" s="65" t="s">
        <v>2081</v>
      </c>
      <c r="C9" s="65" t="s">
        <v>56</v>
      </c>
      <c r="D9" s="110"/>
      <c r="E9" s="109"/>
      <c r="F9" s="111" t="s">
        <v>2070</v>
      </c>
      <c r="G9" s="112"/>
      <c r="H9" s="112"/>
      <c r="I9" s="113">
        <v>9</v>
      </c>
      <c r="J9" s="114"/>
      <c r="K9" s="48">
        <v>2</v>
      </c>
      <c r="L9" s="48">
        <v>1</v>
      </c>
      <c r="M9" s="48">
        <v>0</v>
      </c>
      <c r="N9" s="48">
        <v>1</v>
      </c>
      <c r="O9" s="48">
        <v>0</v>
      </c>
      <c r="P9" s="49">
        <v>0</v>
      </c>
      <c r="Q9" s="49">
        <v>0</v>
      </c>
      <c r="R9" s="48">
        <v>1</v>
      </c>
      <c r="S9" s="48">
        <v>0</v>
      </c>
      <c r="T9" s="48">
        <v>2</v>
      </c>
      <c r="U9" s="48">
        <v>1</v>
      </c>
      <c r="V9" s="48">
        <v>1</v>
      </c>
      <c r="W9" s="49">
        <v>0.5</v>
      </c>
      <c r="X9" s="49">
        <v>0.5</v>
      </c>
      <c r="Y9" s="78"/>
      <c r="Z9" s="78"/>
      <c r="AA9" s="78" t="s">
        <v>516</v>
      </c>
      <c r="AB9" s="84" t="s">
        <v>1111</v>
      </c>
      <c r="AC9" s="84" t="s">
        <v>1111</v>
      </c>
      <c r="AD9" s="84" t="s">
        <v>343</v>
      </c>
      <c r="AE9" s="84" t="s">
        <v>336</v>
      </c>
      <c r="AF9" s="84" t="s">
        <v>2349</v>
      </c>
      <c r="AG9" s="121">
        <v>0</v>
      </c>
      <c r="AH9" s="124">
        <v>0</v>
      </c>
      <c r="AI9" s="121">
        <v>0</v>
      </c>
      <c r="AJ9" s="124">
        <v>0</v>
      </c>
      <c r="AK9" s="121">
        <v>0</v>
      </c>
      <c r="AL9" s="124">
        <v>0</v>
      </c>
      <c r="AM9" s="121">
        <v>19</v>
      </c>
      <c r="AN9" s="124">
        <v>100</v>
      </c>
      <c r="AO9" s="121">
        <v>19</v>
      </c>
    </row>
    <row r="10" spans="1:41" ht="14.25" customHeight="1">
      <c r="A10" s="87" t="s">
        <v>2071</v>
      </c>
      <c r="B10" s="65" t="s">
        <v>2082</v>
      </c>
      <c r="C10" s="65" t="s">
        <v>56</v>
      </c>
      <c r="D10" s="110"/>
      <c r="E10" s="109"/>
      <c r="F10" s="111" t="s">
        <v>2071</v>
      </c>
      <c r="G10" s="112"/>
      <c r="H10" s="112"/>
      <c r="I10" s="113">
        <v>10</v>
      </c>
      <c r="J10" s="114"/>
      <c r="K10" s="48">
        <v>2</v>
      </c>
      <c r="L10" s="48">
        <v>1</v>
      </c>
      <c r="M10" s="48">
        <v>0</v>
      </c>
      <c r="N10" s="48">
        <v>1</v>
      </c>
      <c r="O10" s="48">
        <v>0</v>
      </c>
      <c r="P10" s="49">
        <v>0</v>
      </c>
      <c r="Q10" s="49">
        <v>0</v>
      </c>
      <c r="R10" s="48">
        <v>1</v>
      </c>
      <c r="S10" s="48">
        <v>0</v>
      </c>
      <c r="T10" s="48">
        <v>2</v>
      </c>
      <c r="U10" s="48">
        <v>1</v>
      </c>
      <c r="V10" s="48">
        <v>1</v>
      </c>
      <c r="W10" s="49">
        <v>0.5</v>
      </c>
      <c r="X10" s="49">
        <v>0.5</v>
      </c>
      <c r="Y10" s="78"/>
      <c r="Z10" s="78"/>
      <c r="AA10" s="78" t="s">
        <v>508</v>
      </c>
      <c r="AB10" s="84" t="s">
        <v>1111</v>
      </c>
      <c r="AC10" s="84" t="s">
        <v>1111</v>
      </c>
      <c r="AD10" s="84"/>
      <c r="AE10" s="84" t="s">
        <v>342</v>
      </c>
      <c r="AF10" s="84" t="s">
        <v>2350</v>
      </c>
      <c r="AG10" s="121">
        <v>1</v>
      </c>
      <c r="AH10" s="124">
        <v>4.545454545454546</v>
      </c>
      <c r="AI10" s="121">
        <v>1</v>
      </c>
      <c r="AJ10" s="124">
        <v>4.545454545454546</v>
      </c>
      <c r="AK10" s="121">
        <v>0</v>
      </c>
      <c r="AL10" s="124">
        <v>0</v>
      </c>
      <c r="AM10" s="121">
        <v>20</v>
      </c>
      <c r="AN10" s="124">
        <v>90.9090909090909</v>
      </c>
      <c r="AO10" s="121">
        <v>22</v>
      </c>
    </row>
    <row r="11" spans="1:41" ht="15">
      <c r="A11" s="87" t="s">
        <v>2072</v>
      </c>
      <c r="B11" s="65" t="s">
        <v>2083</v>
      </c>
      <c r="C11" s="65" t="s">
        <v>56</v>
      </c>
      <c r="D11" s="110"/>
      <c r="E11" s="109"/>
      <c r="F11" s="111" t="s">
        <v>2772</v>
      </c>
      <c r="G11" s="112"/>
      <c r="H11" s="112"/>
      <c r="I11" s="113">
        <v>11</v>
      </c>
      <c r="J11" s="114"/>
      <c r="K11" s="48">
        <v>2</v>
      </c>
      <c r="L11" s="48">
        <v>2</v>
      </c>
      <c r="M11" s="48">
        <v>0</v>
      </c>
      <c r="N11" s="48">
        <v>2</v>
      </c>
      <c r="O11" s="48">
        <v>1</v>
      </c>
      <c r="P11" s="49">
        <v>0</v>
      </c>
      <c r="Q11" s="49">
        <v>0</v>
      </c>
      <c r="R11" s="48">
        <v>1</v>
      </c>
      <c r="S11" s="48">
        <v>0</v>
      </c>
      <c r="T11" s="48">
        <v>2</v>
      </c>
      <c r="U11" s="48">
        <v>2</v>
      </c>
      <c r="V11" s="48">
        <v>1</v>
      </c>
      <c r="W11" s="49">
        <v>0.5</v>
      </c>
      <c r="X11" s="49">
        <v>0.5</v>
      </c>
      <c r="Y11" s="78"/>
      <c r="Z11" s="78"/>
      <c r="AA11" s="78" t="s">
        <v>513</v>
      </c>
      <c r="AB11" s="84" t="s">
        <v>2227</v>
      </c>
      <c r="AC11" s="84" t="s">
        <v>2300</v>
      </c>
      <c r="AD11" s="84"/>
      <c r="AE11" s="84" t="s">
        <v>264</v>
      </c>
      <c r="AF11" s="84" t="s">
        <v>2351</v>
      </c>
      <c r="AG11" s="121">
        <v>3</v>
      </c>
      <c r="AH11" s="124">
        <v>6.818181818181818</v>
      </c>
      <c r="AI11" s="121">
        <v>0</v>
      </c>
      <c r="AJ11" s="124">
        <v>0</v>
      </c>
      <c r="AK11" s="121">
        <v>0</v>
      </c>
      <c r="AL11" s="124">
        <v>0</v>
      </c>
      <c r="AM11" s="121">
        <v>41</v>
      </c>
      <c r="AN11" s="124">
        <v>93.18181818181819</v>
      </c>
      <c r="AO11" s="121">
        <v>44</v>
      </c>
    </row>
    <row r="12" spans="1:41" ht="15">
      <c r="A12" s="87" t="s">
        <v>2073</v>
      </c>
      <c r="B12" s="65" t="s">
        <v>2084</v>
      </c>
      <c r="C12" s="65" t="s">
        <v>56</v>
      </c>
      <c r="D12" s="110"/>
      <c r="E12" s="109"/>
      <c r="F12" s="111" t="s">
        <v>2073</v>
      </c>
      <c r="G12" s="112"/>
      <c r="H12" s="112"/>
      <c r="I12" s="113">
        <v>12</v>
      </c>
      <c r="J12" s="114"/>
      <c r="K12" s="48">
        <v>2</v>
      </c>
      <c r="L12" s="48">
        <v>1</v>
      </c>
      <c r="M12" s="48">
        <v>0</v>
      </c>
      <c r="N12" s="48">
        <v>1</v>
      </c>
      <c r="O12" s="48">
        <v>0</v>
      </c>
      <c r="P12" s="49">
        <v>0</v>
      </c>
      <c r="Q12" s="49">
        <v>0</v>
      </c>
      <c r="R12" s="48">
        <v>1</v>
      </c>
      <c r="S12" s="48">
        <v>0</v>
      </c>
      <c r="T12" s="48">
        <v>2</v>
      </c>
      <c r="U12" s="48">
        <v>1</v>
      </c>
      <c r="V12" s="48">
        <v>1</v>
      </c>
      <c r="W12" s="49">
        <v>0.5</v>
      </c>
      <c r="X12" s="49">
        <v>0.5</v>
      </c>
      <c r="Y12" s="78"/>
      <c r="Z12" s="78"/>
      <c r="AA12" s="78" t="s">
        <v>508</v>
      </c>
      <c r="AB12" s="84" t="s">
        <v>1111</v>
      </c>
      <c r="AC12" s="84" t="s">
        <v>1111</v>
      </c>
      <c r="AD12" s="84" t="s">
        <v>340</v>
      </c>
      <c r="AE12" s="84"/>
      <c r="AF12" s="84" t="s">
        <v>2352</v>
      </c>
      <c r="AG12" s="121">
        <v>0</v>
      </c>
      <c r="AH12" s="124">
        <v>0</v>
      </c>
      <c r="AI12" s="121">
        <v>0</v>
      </c>
      <c r="AJ12" s="124">
        <v>0</v>
      </c>
      <c r="AK12" s="121">
        <v>0</v>
      </c>
      <c r="AL12" s="124">
        <v>0</v>
      </c>
      <c r="AM12" s="121">
        <v>7</v>
      </c>
      <c r="AN12" s="124">
        <v>100</v>
      </c>
      <c r="AO12" s="121">
        <v>7</v>
      </c>
    </row>
    <row r="13" spans="1:41" ht="15">
      <c r="A13" s="87" t="s">
        <v>2074</v>
      </c>
      <c r="B13" s="65" t="s">
        <v>2085</v>
      </c>
      <c r="C13" s="65" t="s">
        <v>56</v>
      </c>
      <c r="D13" s="110"/>
      <c r="E13" s="109"/>
      <c r="F13" s="111" t="s">
        <v>2074</v>
      </c>
      <c r="G13" s="112"/>
      <c r="H13" s="112"/>
      <c r="I13" s="113">
        <v>13</v>
      </c>
      <c r="J13" s="114"/>
      <c r="K13" s="48">
        <v>2</v>
      </c>
      <c r="L13" s="48">
        <v>1</v>
      </c>
      <c r="M13" s="48">
        <v>0</v>
      </c>
      <c r="N13" s="48">
        <v>1</v>
      </c>
      <c r="O13" s="48">
        <v>0</v>
      </c>
      <c r="P13" s="49">
        <v>0</v>
      </c>
      <c r="Q13" s="49">
        <v>0</v>
      </c>
      <c r="R13" s="48">
        <v>1</v>
      </c>
      <c r="S13" s="48">
        <v>0</v>
      </c>
      <c r="T13" s="48">
        <v>2</v>
      </c>
      <c r="U13" s="48">
        <v>1</v>
      </c>
      <c r="V13" s="48">
        <v>1</v>
      </c>
      <c r="W13" s="49">
        <v>0.5</v>
      </c>
      <c r="X13" s="49">
        <v>0.5</v>
      </c>
      <c r="Y13" s="78"/>
      <c r="Z13" s="78"/>
      <c r="AA13" s="78" t="s">
        <v>508</v>
      </c>
      <c r="AB13" s="84" t="s">
        <v>1111</v>
      </c>
      <c r="AC13" s="84" t="s">
        <v>1111</v>
      </c>
      <c r="AD13" s="84" t="s">
        <v>338</v>
      </c>
      <c r="AE13" s="84" t="s">
        <v>2330</v>
      </c>
      <c r="AF13" s="84" t="s">
        <v>2353</v>
      </c>
      <c r="AG13" s="121">
        <v>0</v>
      </c>
      <c r="AH13" s="124">
        <v>0</v>
      </c>
      <c r="AI13" s="121">
        <v>0</v>
      </c>
      <c r="AJ13" s="124">
        <v>0</v>
      </c>
      <c r="AK13" s="121">
        <v>0</v>
      </c>
      <c r="AL13" s="124">
        <v>0</v>
      </c>
      <c r="AM13" s="121">
        <v>6</v>
      </c>
      <c r="AN13" s="124">
        <v>100</v>
      </c>
      <c r="AO13" s="121">
        <v>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2064</v>
      </c>
      <c r="B2" s="84" t="s">
        <v>333</v>
      </c>
      <c r="C2" s="78">
        <f>VLOOKUP(GroupVertices[[#This Row],[Vertex]],Vertices[],MATCH("ID",Vertices[[#Headers],[Vertex]:[Vertex Content Word Count]],0),FALSE)</f>
        <v>70</v>
      </c>
    </row>
    <row r="3" spans="1:3" ht="15">
      <c r="A3" s="78" t="s">
        <v>2064</v>
      </c>
      <c r="B3" s="84" t="s">
        <v>336</v>
      </c>
      <c r="C3" s="78">
        <f>VLOOKUP(GroupVertices[[#This Row],[Vertex]],Vertices[],MATCH("ID",Vertices[[#Headers],[Vertex]:[Vertex Content Word Count]],0),FALSE)</f>
        <v>8</v>
      </c>
    </row>
    <row r="4" spans="1:3" ht="15">
      <c r="A4" s="78" t="s">
        <v>2064</v>
      </c>
      <c r="B4" s="84" t="s">
        <v>331</v>
      </c>
      <c r="C4" s="78">
        <f>VLOOKUP(GroupVertices[[#This Row],[Vertex]],Vertices[],MATCH("ID",Vertices[[#Headers],[Vertex]:[Vertex Content Word Count]],0),FALSE)</f>
        <v>138</v>
      </c>
    </row>
    <row r="5" spans="1:3" ht="15">
      <c r="A5" s="78" t="s">
        <v>2064</v>
      </c>
      <c r="B5" s="84" t="s">
        <v>330</v>
      </c>
      <c r="C5" s="78">
        <f>VLOOKUP(GroupVertices[[#This Row],[Vertex]],Vertices[],MATCH("ID",Vertices[[#Headers],[Vertex]:[Vertex Content Word Count]],0),FALSE)</f>
        <v>137</v>
      </c>
    </row>
    <row r="6" spans="1:3" ht="15">
      <c r="A6" s="78" t="s">
        <v>2064</v>
      </c>
      <c r="B6" s="84" t="s">
        <v>329</v>
      </c>
      <c r="C6" s="78">
        <f>VLOOKUP(GroupVertices[[#This Row],[Vertex]],Vertices[],MATCH("ID",Vertices[[#Headers],[Vertex]:[Vertex Content Word Count]],0),FALSE)</f>
        <v>136</v>
      </c>
    </row>
    <row r="7" spans="1:3" ht="15">
      <c r="A7" s="78" t="s">
        <v>2064</v>
      </c>
      <c r="B7" s="84" t="s">
        <v>328</v>
      </c>
      <c r="C7" s="78">
        <f>VLOOKUP(GroupVertices[[#This Row],[Vertex]],Vertices[],MATCH("ID",Vertices[[#Headers],[Vertex]:[Vertex Content Word Count]],0),FALSE)</f>
        <v>135</v>
      </c>
    </row>
    <row r="8" spans="1:3" ht="15">
      <c r="A8" s="78" t="s">
        <v>2064</v>
      </c>
      <c r="B8" s="84" t="s">
        <v>327</v>
      </c>
      <c r="C8" s="78">
        <f>VLOOKUP(GroupVertices[[#This Row],[Vertex]],Vertices[],MATCH("ID",Vertices[[#Headers],[Vertex]:[Vertex Content Word Count]],0),FALSE)</f>
        <v>134</v>
      </c>
    </row>
    <row r="9" spans="1:3" ht="15">
      <c r="A9" s="78" t="s">
        <v>2064</v>
      </c>
      <c r="B9" s="84" t="s">
        <v>326</v>
      </c>
      <c r="C9" s="78">
        <f>VLOOKUP(GroupVertices[[#This Row],[Vertex]],Vertices[],MATCH("ID",Vertices[[#Headers],[Vertex]:[Vertex Content Word Count]],0),FALSE)</f>
        <v>133</v>
      </c>
    </row>
    <row r="10" spans="1:3" ht="15">
      <c r="A10" s="78" t="s">
        <v>2064</v>
      </c>
      <c r="B10" s="84" t="s">
        <v>324</v>
      </c>
      <c r="C10" s="78">
        <f>VLOOKUP(GroupVertices[[#This Row],[Vertex]],Vertices[],MATCH("ID",Vertices[[#Headers],[Vertex]:[Vertex Content Word Count]],0),FALSE)</f>
        <v>131</v>
      </c>
    </row>
    <row r="11" spans="1:3" ht="15">
      <c r="A11" s="78" t="s">
        <v>2064</v>
      </c>
      <c r="B11" s="84" t="s">
        <v>323</v>
      </c>
      <c r="C11" s="78">
        <f>VLOOKUP(GroupVertices[[#This Row],[Vertex]],Vertices[],MATCH("ID",Vertices[[#Headers],[Vertex]:[Vertex Content Word Count]],0),FALSE)</f>
        <v>130</v>
      </c>
    </row>
    <row r="12" spans="1:3" ht="15">
      <c r="A12" s="78" t="s">
        <v>2064</v>
      </c>
      <c r="B12" s="84" t="s">
        <v>322</v>
      </c>
      <c r="C12" s="78">
        <f>VLOOKUP(GroupVertices[[#This Row],[Vertex]],Vertices[],MATCH("ID",Vertices[[#Headers],[Vertex]:[Vertex Content Word Count]],0),FALSE)</f>
        <v>129</v>
      </c>
    </row>
    <row r="13" spans="1:3" ht="15">
      <c r="A13" s="78" t="s">
        <v>2064</v>
      </c>
      <c r="B13" s="84" t="s">
        <v>321</v>
      </c>
      <c r="C13" s="78">
        <f>VLOOKUP(GroupVertices[[#This Row],[Vertex]],Vertices[],MATCH("ID",Vertices[[#Headers],[Vertex]:[Vertex Content Word Count]],0),FALSE)</f>
        <v>128</v>
      </c>
    </row>
    <row r="14" spans="1:3" ht="15">
      <c r="A14" s="78" t="s">
        <v>2064</v>
      </c>
      <c r="B14" s="84" t="s">
        <v>320</v>
      </c>
      <c r="C14" s="78">
        <f>VLOOKUP(GroupVertices[[#This Row],[Vertex]],Vertices[],MATCH("ID",Vertices[[#Headers],[Vertex]:[Vertex Content Word Count]],0),FALSE)</f>
        <v>127</v>
      </c>
    </row>
    <row r="15" spans="1:3" ht="15">
      <c r="A15" s="78" t="s">
        <v>2064</v>
      </c>
      <c r="B15" s="84" t="s">
        <v>319</v>
      </c>
      <c r="C15" s="78">
        <f>VLOOKUP(GroupVertices[[#This Row],[Vertex]],Vertices[],MATCH("ID",Vertices[[#Headers],[Vertex]:[Vertex Content Word Count]],0),FALSE)</f>
        <v>126</v>
      </c>
    </row>
    <row r="16" spans="1:3" ht="15">
      <c r="A16" s="78" t="s">
        <v>2064</v>
      </c>
      <c r="B16" s="84" t="s">
        <v>318</v>
      </c>
      <c r="C16" s="78">
        <f>VLOOKUP(GroupVertices[[#This Row],[Vertex]],Vertices[],MATCH("ID",Vertices[[#Headers],[Vertex]:[Vertex Content Word Count]],0),FALSE)</f>
        <v>125</v>
      </c>
    </row>
    <row r="17" spans="1:3" ht="15">
      <c r="A17" s="78" t="s">
        <v>2064</v>
      </c>
      <c r="B17" s="84" t="s">
        <v>316</v>
      </c>
      <c r="C17" s="78">
        <f>VLOOKUP(GroupVertices[[#This Row],[Vertex]],Vertices[],MATCH("ID",Vertices[[#Headers],[Vertex]:[Vertex Content Word Count]],0),FALSE)</f>
        <v>123</v>
      </c>
    </row>
    <row r="18" spans="1:3" ht="15">
      <c r="A18" s="78" t="s">
        <v>2064</v>
      </c>
      <c r="B18" s="84" t="s">
        <v>308</v>
      </c>
      <c r="C18" s="78">
        <f>VLOOKUP(GroupVertices[[#This Row],[Vertex]],Vertices[],MATCH("ID",Vertices[[#Headers],[Vertex]:[Vertex Content Word Count]],0),FALSE)</f>
        <v>115</v>
      </c>
    </row>
    <row r="19" spans="1:3" ht="15">
      <c r="A19" s="78" t="s">
        <v>2064</v>
      </c>
      <c r="B19" s="84" t="s">
        <v>307</v>
      </c>
      <c r="C19" s="78">
        <f>VLOOKUP(GroupVertices[[#This Row],[Vertex]],Vertices[],MATCH("ID",Vertices[[#Headers],[Vertex]:[Vertex Content Word Count]],0),FALSE)</f>
        <v>114</v>
      </c>
    </row>
    <row r="20" spans="1:3" ht="15">
      <c r="A20" s="78" t="s">
        <v>2064</v>
      </c>
      <c r="B20" s="84" t="s">
        <v>306</v>
      </c>
      <c r="C20" s="78">
        <f>VLOOKUP(GroupVertices[[#This Row],[Vertex]],Vertices[],MATCH("ID",Vertices[[#Headers],[Vertex]:[Vertex Content Word Count]],0),FALSE)</f>
        <v>113</v>
      </c>
    </row>
    <row r="21" spans="1:3" ht="15">
      <c r="A21" s="78" t="s">
        <v>2064</v>
      </c>
      <c r="B21" s="84" t="s">
        <v>304</v>
      </c>
      <c r="C21" s="78">
        <f>VLOOKUP(GroupVertices[[#This Row],[Vertex]],Vertices[],MATCH("ID",Vertices[[#Headers],[Vertex]:[Vertex Content Word Count]],0),FALSE)</f>
        <v>110</v>
      </c>
    </row>
    <row r="22" spans="1:3" ht="15">
      <c r="A22" s="78" t="s">
        <v>2064</v>
      </c>
      <c r="B22" s="84" t="s">
        <v>301</v>
      </c>
      <c r="C22" s="78">
        <f>VLOOKUP(GroupVertices[[#This Row],[Vertex]],Vertices[],MATCH("ID",Vertices[[#Headers],[Vertex]:[Vertex Content Word Count]],0),FALSE)</f>
        <v>107</v>
      </c>
    </row>
    <row r="23" spans="1:3" ht="15">
      <c r="A23" s="78" t="s">
        <v>2064</v>
      </c>
      <c r="B23" s="84" t="s">
        <v>299</v>
      </c>
      <c r="C23" s="78">
        <f>VLOOKUP(GroupVertices[[#This Row],[Vertex]],Vertices[],MATCH("ID",Vertices[[#Headers],[Vertex]:[Vertex Content Word Count]],0),FALSE)</f>
        <v>105</v>
      </c>
    </row>
    <row r="24" spans="1:3" ht="15">
      <c r="A24" s="78" t="s">
        <v>2064</v>
      </c>
      <c r="B24" s="84" t="s">
        <v>297</v>
      </c>
      <c r="C24" s="78">
        <f>VLOOKUP(GroupVertices[[#This Row],[Vertex]],Vertices[],MATCH("ID",Vertices[[#Headers],[Vertex]:[Vertex Content Word Count]],0),FALSE)</f>
        <v>102</v>
      </c>
    </row>
    <row r="25" spans="1:3" ht="15">
      <c r="A25" s="78" t="s">
        <v>2064</v>
      </c>
      <c r="B25" s="84" t="s">
        <v>296</v>
      </c>
      <c r="C25" s="78">
        <f>VLOOKUP(GroupVertices[[#This Row],[Vertex]],Vertices[],MATCH("ID",Vertices[[#Headers],[Vertex]:[Vertex Content Word Count]],0),FALSE)</f>
        <v>101</v>
      </c>
    </row>
    <row r="26" spans="1:3" ht="15">
      <c r="A26" s="78" t="s">
        <v>2064</v>
      </c>
      <c r="B26" s="84" t="s">
        <v>295</v>
      </c>
      <c r="C26" s="78">
        <f>VLOOKUP(GroupVertices[[#This Row],[Vertex]],Vertices[],MATCH("ID",Vertices[[#Headers],[Vertex]:[Vertex Content Word Count]],0),FALSE)</f>
        <v>100</v>
      </c>
    </row>
    <row r="27" spans="1:3" ht="15">
      <c r="A27" s="78" t="s">
        <v>2064</v>
      </c>
      <c r="B27" s="84" t="s">
        <v>294</v>
      </c>
      <c r="C27" s="78">
        <f>VLOOKUP(GroupVertices[[#This Row],[Vertex]],Vertices[],MATCH("ID",Vertices[[#Headers],[Vertex]:[Vertex Content Word Count]],0),FALSE)</f>
        <v>99</v>
      </c>
    </row>
    <row r="28" spans="1:3" ht="15">
      <c r="A28" s="78" t="s">
        <v>2064</v>
      </c>
      <c r="B28" s="84" t="s">
        <v>293</v>
      </c>
      <c r="C28" s="78">
        <f>VLOOKUP(GroupVertices[[#This Row],[Vertex]],Vertices[],MATCH("ID",Vertices[[#Headers],[Vertex]:[Vertex Content Word Count]],0),FALSE)</f>
        <v>98</v>
      </c>
    </row>
    <row r="29" spans="1:3" ht="15">
      <c r="A29" s="78" t="s">
        <v>2064</v>
      </c>
      <c r="B29" s="84" t="s">
        <v>292</v>
      </c>
      <c r="C29" s="78">
        <f>VLOOKUP(GroupVertices[[#This Row],[Vertex]],Vertices[],MATCH("ID",Vertices[[#Headers],[Vertex]:[Vertex Content Word Count]],0),FALSE)</f>
        <v>97</v>
      </c>
    </row>
    <row r="30" spans="1:3" ht="15">
      <c r="A30" s="78" t="s">
        <v>2064</v>
      </c>
      <c r="B30" s="84" t="s">
        <v>291</v>
      </c>
      <c r="C30" s="78">
        <f>VLOOKUP(GroupVertices[[#This Row],[Vertex]],Vertices[],MATCH("ID",Vertices[[#Headers],[Vertex]:[Vertex Content Word Count]],0),FALSE)</f>
        <v>96</v>
      </c>
    </row>
    <row r="31" spans="1:3" ht="15">
      <c r="A31" s="78" t="s">
        <v>2064</v>
      </c>
      <c r="B31" s="84" t="s">
        <v>290</v>
      </c>
      <c r="C31" s="78">
        <f>VLOOKUP(GroupVertices[[#This Row],[Vertex]],Vertices[],MATCH("ID",Vertices[[#Headers],[Vertex]:[Vertex Content Word Count]],0),FALSE)</f>
        <v>95</v>
      </c>
    </row>
    <row r="32" spans="1:3" ht="15">
      <c r="A32" s="78" t="s">
        <v>2064</v>
      </c>
      <c r="B32" s="84" t="s">
        <v>289</v>
      </c>
      <c r="C32" s="78">
        <f>VLOOKUP(GroupVertices[[#This Row],[Vertex]],Vertices[],MATCH("ID",Vertices[[#Headers],[Vertex]:[Vertex Content Word Count]],0),FALSE)</f>
        <v>94</v>
      </c>
    </row>
    <row r="33" spans="1:3" ht="15">
      <c r="A33" s="78" t="s">
        <v>2064</v>
      </c>
      <c r="B33" s="84" t="s">
        <v>288</v>
      </c>
      <c r="C33" s="78">
        <f>VLOOKUP(GroupVertices[[#This Row],[Vertex]],Vertices[],MATCH("ID",Vertices[[#Headers],[Vertex]:[Vertex Content Word Count]],0),FALSE)</f>
        <v>93</v>
      </c>
    </row>
    <row r="34" spans="1:3" ht="15">
      <c r="A34" s="78" t="s">
        <v>2064</v>
      </c>
      <c r="B34" s="84" t="s">
        <v>285</v>
      </c>
      <c r="C34" s="78">
        <f>VLOOKUP(GroupVertices[[#This Row],[Vertex]],Vertices[],MATCH("ID",Vertices[[#Headers],[Vertex]:[Vertex Content Word Count]],0),FALSE)</f>
        <v>89</v>
      </c>
    </row>
    <row r="35" spans="1:3" ht="15">
      <c r="A35" s="78" t="s">
        <v>2064</v>
      </c>
      <c r="B35" s="84" t="s">
        <v>284</v>
      </c>
      <c r="C35" s="78">
        <f>VLOOKUP(GroupVertices[[#This Row],[Vertex]],Vertices[],MATCH("ID",Vertices[[#Headers],[Vertex]:[Vertex Content Word Count]],0),FALSE)</f>
        <v>88</v>
      </c>
    </row>
    <row r="36" spans="1:3" ht="15">
      <c r="A36" s="78" t="s">
        <v>2064</v>
      </c>
      <c r="B36" s="84" t="s">
        <v>282</v>
      </c>
      <c r="C36" s="78">
        <f>VLOOKUP(GroupVertices[[#This Row],[Vertex]],Vertices[],MATCH("ID",Vertices[[#Headers],[Vertex]:[Vertex Content Word Count]],0),FALSE)</f>
        <v>86</v>
      </c>
    </row>
    <row r="37" spans="1:3" ht="15">
      <c r="A37" s="78" t="s">
        <v>2064</v>
      </c>
      <c r="B37" s="84" t="s">
        <v>281</v>
      </c>
      <c r="C37" s="78">
        <f>VLOOKUP(GroupVertices[[#This Row],[Vertex]],Vertices[],MATCH("ID",Vertices[[#Headers],[Vertex]:[Vertex Content Word Count]],0),FALSE)</f>
        <v>85</v>
      </c>
    </row>
    <row r="38" spans="1:3" ht="15">
      <c r="A38" s="78" t="s">
        <v>2064</v>
      </c>
      <c r="B38" s="84" t="s">
        <v>280</v>
      </c>
      <c r="C38" s="78">
        <f>VLOOKUP(GroupVertices[[#This Row],[Vertex]],Vertices[],MATCH("ID",Vertices[[#Headers],[Vertex]:[Vertex Content Word Count]],0),FALSE)</f>
        <v>84</v>
      </c>
    </row>
    <row r="39" spans="1:3" ht="15">
      <c r="A39" s="78" t="s">
        <v>2064</v>
      </c>
      <c r="B39" s="84" t="s">
        <v>279</v>
      </c>
      <c r="C39" s="78">
        <f>VLOOKUP(GroupVertices[[#This Row],[Vertex]],Vertices[],MATCH("ID",Vertices[[#Headers],[Vertex]:[Vertex Content Word Count]],0),FALSE)</f>
        <v>83</v>
      </c>
    </row>
    <row r="40" spans="1:3" ht="15">
      <c r="A40" s="78" t="s">
        <v>2064</v>
      </c>
      <c r="B40" s="84" t="s">
        <v>278</v>
      </c>
      <c r="C40" s="78">
        <f>VLOOKUP(GroupVertices[[#This Row],[Vertex]],Vertices[],MATCH("ID",Vertices[[#Headers],[Vertex]:[Vertex Content Word Count]],0),FALSE)</f>
        <v>82</v>
      </c>
    </row>
    <row r="41" spans="1:3" ht="15">
      <c r="A41" s="78" t="s">
        <v>2064</v>
      </c>
      <c r="B41" s="84" t="s">
        <v>277</v>
      </c>
      <c r="C41" s="78">
        <f>VLOOKUP(GroupVertices[[#This Row],[Vertex]],Vertices[],MATCH("ID",Vertices[[#Headers],[Vertex]:[Vertex Content Word Count]],0),FALSE)</f>
        <v>81</v>
      </c>
    </row>
    <row r="42" spans="1:3" ht="15">
      <c r="A42" s="78" t="s">
        <v>2064</v>
      </c>
      <c r="B42" s="84" t="s">
        <v>276</v>
      </c>
      <c r="C42" s="78">
        <f>VLOOKUP(GroupVertices[[#This Row],[Vertex]],Vertices[],MATCH("ID",Vertices[[#Headers],[Vertex]:[Vertex Content Word Count]],0),FALSE)</f>
        <v>80</v>
      </c>
    </row>
    <row r="43" spans="1:3" ht="15">
      <c r="A43" s="78" t="s">
        <v>2064</v>
      </c>
      <c r="B43" s="84" t="s">
        <v>275</v>
      </c>
      <c r="C43" s="78">
        <f>VLOOKUP(GroupVertices[[#This Row],[Vertex]],Vertices[],MATCH("ID",Vertices[[#Headers],[Vertex]:[Vertex Content Word Count]],0),FALSE)</f>
        <v>79</v>
      </c>
    </row>
    <row r="44" spans="1:3" ht="15">
      <c r="A44" s="78" t="s">
        <v>2064</v>
      </c>
      <c r="B44" s="84" t="s">
        <v>274</v>
      </c>
      <c r="C44" s="78">
        <f>VLOOKUP(GroupVertices[[#This Row],[Vertex]],Vertices[],MATCH("ID",Vertices[[#Headers],[Vertex]:[Vertex Content Word Count]],0),FALSE)</f>
        <v>78</v>
      </c>
    </row>
    <row r="45" spans="1:3" ht="15">
      <c r="A45" s="78" t="s">
        <v>2064</v>
      </c>
      <c r="B45" s="84" t="s">
        <v>273</v>
      </c>
      <c r="C45" s="78">
        <f>VLOOKUP(GroupVertices[[#This Row],[Vertex]],Vertices[],MATCH("ID",Vertices[[#Headers],[Vertex]:[Vertex Content Word Count]],0),FALSE)</f>
        <v>77</v>
      </c>
    </row>
    <row r="46" spans="1:3" ht="15">
      <c r="A46" s="78" t="s">
        <v>2064</v>
      </c>
      <c r="B46" s="84" t="s">
        <v>272</v>
      </c>
      <c r="C46" s="78">
        <f>VLOOKUP(GroupVertices[[#This Row],[Vertex]],Vertices[],MATCH("ID",Vertices[[#Headers],[Vertex]:[Vertex Content Word Count]],0),FALSE)</f>
        <v>76</v>
      </c>
    </row>
    <row r="47" spans="1:3" ht="15">
      <c r="A47" s="78" t="s">
        <v>2064</v>
      </c>
      <c r="B47" s="84" t="s">
        <v>271</v>
      </c>
      <c r="C47" s="78">
        <f>VLOOKUP(GroupVertices[[#This Row],[Vertex]],Vertices[],MATCH("ID",Vertices[[#Headers],[Vertex]:[Vertex Content Word Count]],0),FALSE)</f>
        <v>75</v>
      </c>
    </row>
    <row r="48" spans="1:3" ht="15">
      <c r="A48" s="78" t="s">
        <v>2064</v>
      </c>
      <c r="B48" s="84" t="s">
        <v>270</v>
      </c>
      <c r="C48" s="78">
        <f>VLOOKUP(GroupVertices[[#This Row],[Vertex]],Vertices[],MATCH("ID",Vertices[[#Headers],[Vertex]:[Vertex Content Word Count]],0),FALSE)</f>
        <v>74</v>
      </c>
    </row>
    <row r="49" spans="1:3" ht="15">
      <c r="A49" s="78" t="s">
        <v>2064</v>
      </c>
      <c r="B49" s="84" t="s">
        <v>268</v>
      </c>
      <c r="C49" s="78">
        <f>VLOOKUP(GroupVertices[[#This Row],[Vertex]],Vertices[],MATCH("ID",Vertices[[#Headers],[Vertex]:[Vertex Content Word Count]],0),FALSE)</f>
        <v>72</v>
      </c>
    </row>
    <row r="50" spans="1:3" ht="15">
      <c r="A50" s="78" t="s">
        <v>2064</v>
      </c>
      <c r="B50" s="84" t="s">
        <v>267</v>
      </c>
      <c r="C50" s="78">
        <f>VLOOKUP(GroupVertices[[#This Row],[Vertex]],Vertices[],MATCH("ID",Vertices[[#Headers],[Vertex]:[Vertex Content Word Count]],0),FALSE)</f>
        <v>71</v>
      </c>
    </row>
    <row r="51" spans="1:3" ht="15">
      <c r="A51" s="78" t="s">
        <v>2064</v>
      </c>
      <c r="B51" s="84" t="s">
        <v>266</v>
      </c>
      <c r="C51" s="78">
        <f>VLOOKUP(GroupVertices[[#This Row],[Vertex]],Vertices[],MATCH("ID",Vertices[[#Headers],[Vertex]:[Vertex Content Word Count]],0),FALSE)</f>
        <v>69</v>
      </c>
    </row>
    <row r="52" spans="1:3" ht="15">
      <c r="A52" s="78" t="s">
        <v>2064</v>
      </c>
      <c r="B52" s="84" t="s">
        <v>235</v>
      </c>
      <c r="C52" s="78">
        <f>VLOOKUP(GroupVertices[[#This Row],[Vertex]],Vertices[],MATCH("ID",Vertices[[#Headers],[Vertex]:[Vertex Content Word Count]],0),FALSE)</f>
        <v>32</v>
      </c>
    </row>
    <row r="53" spans="1:3" ht="15">
      <c r="A53" s="78" t="s">
        <v>2065</v>
      </c>
      <c r="B53" s="84" t="s">
        <v>334</v>
      </c>
      <c r="C53" s="78">
        <f>VLOOKUP(GroupVertices[[#This Row],[Vertex]],Vertices[],MATCH("ID",Vertices[[#Headers],[Vertex]:[Vertex Content Word Count]],0),FALSE)</f>
        <v>140</v>
      </c>
    </row>
    <row r="54" spans="1:3" ht="15">
      <c r="A54" s="78" t="s">
        <v>2065</v>
      </c>
      <c r="B54" s="84" t="s">
        <v>335</v>
      </c>
      <c r="C54" s="78">
        <f>VLOOKUP(GroupVertices[[#This Row],[Vertex]],Vertices[],MATCH("ID",Vertices[[#Headers],[Vertex]:[Vertex Content Word Count]],0),FALSE)</f>
        <v>48</v>
      </c>
    </row>
    <row r="55" spans="1:3" ht="15">
      <c r="A55" s="78" t="s">
        <v>2065</v>
      </c>
      <c r="B55" s="84" t="s">
        <v>312</v>
      </c>
      <c r="C55" s="78">
        <f>VLOOKUP(GroupVertices[[#This Row],[Vertex]],Vertices[],MATCH("ID",Vertices[[#Headers],[Vertex]:[Vertex Content Word Count]],0),FALSE)</f>
        <v>12</v>
      </c>
    </row>
    <row r="56" spans="1:3" ht="15">
      <c r="A56" s="78" t="s">
        <v>2065</v>
      </c>
      <c r="B56" s="84" t="s">
        <v>332</v>
      </c>
      <c r="C56" s="78">
        <f>VLOOKUP(GroupVertices[[#This Row],[Vertex]],Vertices[],MATCH("ID",Vertices[[#Headers],[Vertex]:[Vertex Content Word Count]],0),FALSE)</f>
        <v>139</v>
      </c>
    </row>
    <row r="57" spans="1:3" ht="15">
      <c r="A57" s="78" t="s">
        <v>2065</v>
      </c>
      <c r="B57" s="84" t="s">
        <v>349</v>
      </c>
      <c r="C57" s="78">
        <f>VLOOKUP(GroupVertices[[#This Row],[Vertex]],Vertices[],MATCH("ID",Vertices[[#Headers],[Vertex]:[Vertex Content Word Count]],0),FALSE)</f>
        <v>122</v>
      </c>
    </row>
    <row r="58" spans="1:3" ht="15">
      <c r="A58" s="78" t="s">
        <v>2065</v>
      </c>
      <c r="B58" s="84" t="s">
        <v>348</v>
      </c>
      <c r="C58" s="78">
        <f>VLOOKUP(GroupVertices[[#This Row],[Vertex]],Vertices[],MATCH("ID",Vertices[[#Headers],[Vertex]:[Vertex Content Word Count]],0),FALSE)</f>
        <v>121</v>
      </c>
    </row>
    <row r="59" spans="1:3" ht="15">
      <c r="A59" s="78" t="s">
        <v>2065</v>
      </c>
      <c r="B59" s="84" t="s">
        <v>347</v>
      </c>
      <c r="C59" s="78">
        <f>VLOOKUP(GroupVertices[[#This Row],[Vertex]],Vertices[],MATCH("ID",Vertices[[#Headers],[Vertex]:[Vertex Content Word Count]],0),FALSE)</f>
        <v>120</v>
      </c>
    </row>
    <row r="60" spans="1:3" ht="15">
      <c r="A60" s="78" t="s">
        <v>2065</v>
      </c>
      <c r="B60" s="84" t="s">
        <v>346</v>
      </c>
      <c r="C60" s="78">
        <f>VLOOKUP(GroupVertices[[#This Row],[Vertex]],Vertices[],MATCH("ID",Vertices[[#Headers],[Vertex]:[Vertex Content Word Count]],0),FALSE)</f>
        <v>119</v>
      </c>
    </row>
    <row r="61" spans="1:3" ht="15">
      <c r="A61" s="78" t="s">
        <v>2065</v>
      </c>
      <c r="B61" s="84" t="s">
        <v>310</v>
      </c>
      <c r="C61" s="78">
        <f>VLOOKUP(GroupVertices[[#This Row],[Vertex]],Vertices[],MATCH("ID",Vertices[[#Headers],[Vertex]:[Vertex Content Word Count]],0),FALSE)</f>
        <v>118</v>
      </c>
    </row>
    <row r="62" spans="1:3" ht="15">
      <c r="A62" s="78" t="s">
        <v>2065</v>
      </c>
      <c r="B62" s="84" t="s">
        <v>315</v>
      </c>
      <c r="C62" s="78">
        <f>VLOOKUP(GroupVertices[[#This Row],[Vertex]],Vertices[],MATCH("ID",Vertices[[#Headers],[Vertex]:[Vertex Content Word Count]],0),FALSE)</f>
        <v>50</v>
      </c>
    </row>
    <row r="63" spans="1:3" ht="15">
      <c r="A63" s="78" t="s">
        <v>2065</v>
      </c>
      <c r="B63" s="84" t="s">
        <v>302</v>
      </c>
      <c r="C63" s="78">
        <f>VLOOKUP(GroupVertices[[#This Row],[Vertex]],Vertices[],MATCH("ID",Vertices[[#Headers],[Vertex]:[Vertex Content Word Count]],0),FALSE)</f>
        <v>108</v>
      </c>
    </row>
    <row r="64" spans="1:3" ht="15">
      <c r="A64" s="78" t="s">
        <v>2065</v>
      </c>
      <c r="B64" s="84" t="s">
        <v>300</v>
      </c>
      <c r="C64" s="78">
        <f>VLOOKUP(GroupVertices[[#This Row],[Vertex]],Vertices[],MATCH("ID",Vertices[[#Headers],[Vertex]:[Vertex Content Word Count]],0),FALSE)</f>
        <v>106</v>
      </c>
    </row>
    <row r="65" spans="1:3" ht="15">
      <c r="A65" s="78" t="s">
        <v>2065</v>
      </c>
      <c r="B65" s="84" t="s">
        <v>286</v>
      </c>
      <c r="C65" s="78">
        <f>VLOOKUP(GroupVertices[[#This Row],[Vertex]],Vertices[],MATCH("ID",Vertices[[#Headers],[Vertex]:[Vertex Content Word Count]],0),FALSE)</f>
        <v>90</v>
      </c>
    </row>
    <row r="66" spans="1:3" ht="15">
      <c r="A66" s="78" t="s">
        <v>2065</v>
      </c>
      <c r="B66" s="84" t="s">
        <v>314</v>
      </c>
      <c r="C66" s="78">
        <f>VLOOKUP(GroupVertices[[#This Row],[Vertex]],Vertices[],MATCH("ID",Vertices[[#Headers],[Vertex]:[Vertex Content Word Count]],0),FALSE)</f>
        <v>60</v>
      </c>
    </row>
    <row r="67" spans="1:3" ht="15">
      <c r="A67" s="78" t="s">
        <v>2065</v>
      </c>
      <c r="B67" s="84" t="s">
        <v>269</v>
      </c>
      <c r="C67" s="78">
        <f>VLOOKUP(GroupVertices[[#This Row],[Vertex]],Vertices[],MATCH("ID",Vertices[[#Headers],[Vertex]:[Vertex Content Word Count]],0),FALSE)</f>
        <v>73</v>
      </c>
    </row>
    <row r="68" spans="1:3" ht="15">
      <c r="A68" s="78" t="s">
        <v>2065</v>
      </c>
      <c r="B68" s="84" t="s">
        <v>262</v>
      </c>
      <c r="C68" s="78">
        <f>VLOOKUP(GroupVertices[[#This Row],[Vertex]],Vertices[],MATCH("ID",Vertices[[#Headers],[Vertex]:[Vertex Content Word Count]],0),FALSE)</f>
        <v>65</v>
      </c>
    </row>
    <row r="69" spans="1:3" ht="15">
      <c r="A69" s="78" t="s">
        <v>2065</v>
      </c>
      <c r="B69" s="84" t="s">
        <v>261</v>
      </c>
      <c r="C69" s="78">
        <f>VLOOKUP(GroupVertices[[#This Row],[Vertex]],Vertices[],MATCH("ID",Vertices[[#Headers],[Vertex]:[Vertex Content Word Count]],0),FALSE)</f>
        <v>64</v>
      </c>
    </row>
    <row r="70" spans="1:3" ht="15">
      <c r="A70" s="78" t="s">
        <v>2065</v>
      </c>
      <c r="B70" s="84" t="s">
        <v>260</v>
      </c>
      <c r="C70" s="78">
        <f>VLOOKUP(GroupVertices[[#This Row],[Vertex]],Vertices[],MATCH("ID",Vertices[[#Headers],[Vertex]:[Vertex Content Word Count]],0),FALSE)</f>
        <v>63</v>
      </c>
    </row>
    <row r="71" spans="1:3" ht="15">
      <c r="A71" s="78" t="s">
        <v>2065</v>
      </c>
      <c r="B71" s="84" t="s">
        <v>259</v>
      </c>
      <c r="C71" s="78">
        <f>VLOOKUP(GroupVertices[[#This Row],[Vertex]],Vertices[],MATCH("ID",Vertices[[#Headers],[Vertex]:[Vertex Content Word Count]],0),FALSE)</f>
        <v>62</v>
      </c>
    </row>
    <row r="72" spans="1:3" ht="15">
      <c r="A72" s="78" t="s">
        <v>2065</v>
      </c>
      <c r="B72" s="84" t="s">
        <v>258</v>
      </c>
      <c r="C72" s="78">
        <f>VLOOKUP(GroupVertices[[#This Row],[Vertex]],Vertices[],MATCH("ID",Vertices[[#Headers],[Vertex]:[Vertex Content Word Count]],0),FALSE)</f>
        <v>61</v>
      </c>
    </row>
    <row r="73" spans="1:3" ht="15">
      <c r="A73" s="78" t="s">
        <v>2065</v>
      </c>
      <c r="B73" s="84" t="s">
        <v>257</v>
      </c>
      <c r="C73" s="78">
        <f>VLOOKUP(GroupVertices[[#This Row],[Vertex]],Vertices[],MATCH("ID",Vertices[[#Headers],[Vertex]:[Vertex Content Word Count]],0),FALSE)</f>
        <v>58</v>
      </c>
    </row>
    <row r="74" spans="1:3" ht="15">
      <c r="A74" s="78" t="s">
        <v>2065</v>
      </c>
      <c r="B74" s="84" t="s">
        <v>313</v>
      </c>
      <c r="C74" s="78">
        <f>VLOOKUP(GroupVertices[[#This Row],[Vertex]],Vertices[],MATCH("ID",Vertices[[#Headers],[Vertex]:[Vertex Content Word Count]],0),FALSE)</f>
        <v>59</v>
      </c>
    </row>
    <row r="75" spans="1:3" ht="15">
      <c r="A75" s="78" t="s">
        <v>2065</v>
      </c>
      <c r="B75" s="84" t="s">
        <v>341</v>
      </c>
      <c r="C75" s="78">
        <f>VLOOKUP(GroupVertices[[#This Row],[Vertex]],Vertices[],MATCH("ID",Vertices[[#Headers],[Vertex]:[Vertex Content Word Count]],0),FALSE)</f>
        <v>46</v>
      </c>
    </row>
    <row r="76" spans="1:3" ht="15">
      <c r="A76" s="78" t="s">
        <v>2065</v>
      </c>
      <c r="B76" s="84" t="s">
        <v>255</v>
      </c>
      <c r="C76" s="78">
        <f>VLOOKUP(GroupVertices[[#This Row],[Vertex]],Vertices[],MATCH("ID",Vertices[[#Headers],[Vertex]:[Vertex Content Word Count]],0),FALSE)</f>
        <v>56</v>
      </c>
    </row>
    <row r="77" spans="1:3" ht="15">
      <c r="A77" s="78" t="s">
        <v>2065</v>
      </c>
      <c r="B77" s="84" t="s">
        <v>254</v>
      </c>
      <c r="C77" s="78">
        <f>VLOOKUP(GroupVertices[[#This Row],[Vertex]],Vertices[],MATCH("ID",Vertices[[#Headers],[Vertex]:[Vertex Content Word Count]],0),FALSE)</f>
        <v>55</v>
      </c>
    </row>
    <row r="78" spans="1:3" ht="15">
      <c r="A78" s="78" t="s">
        <v>2065</v>
      </c>
      <c r="B78" s="84" t="s">
        <v>253</v>
      </c>
      <c r="C78" s="78">
        <f>VLOOKUP(GroupVertices[[#This Row],[Vertex]],Vertices[],MATCH("ID",Vertices[[#Headers],[Vertex]:[Vertex Content Word Count]],0),FALSE)</f>
        <v>54</v>
      </c>
    </row>
    <row r="79" spans="1:3" ht="15">
      <c r="A79" s="78" t="s">
        <v>2065</v>
      </c>
      <c r="B79" s="84" t="s">
        <v>252</v>
      </c>
      <c r="C79" s="78">
        <f>VLOOKUP(GroupVertices[[#This Row],[Vertex]],Vertices[],MATCH("ID",Vertices[[#Headers],[Vertex]:[Vertex Content Word Count]],0),FALSE)</f>
        <v>53</v>
      </c>
    </row>
    <row r="80" spans="1:3" ht="15">
      <c r="A80" s="78" t="s">
        <v>2065</v>
      </c>
      <c r="B80" s="84" t="s">
        <v>249</v>
      </c>
      <c r="C80" s="78">
        <f>VLOOKUP(GroupVertices[[#This Row],[Vertex]],Vertices[],MATCH("ID",Vertices[[#Headers],[Vertex]:[Vertex Content Word Count]],0),FALSE)</f>
        <v>49</v>
      </c>
    </row>
    <row r="81" spans="1:3" ht="15">
      <c r="A81" s="78" t="s">
        <v>2065</v>
      </c>
      <c r="B81" s="84" t="s">
        <v>248</v>
      </c>
      <c r="C81" s="78">
        <f>VLOOKUP(GroupVertices[[#This Row],[Vertex]],Vertices[],MATCH("ID",Vertices[[#Headers],[Vertex]:[Vertex Content Word Count]],0),FALSE)</f>
        <v>47</v>
      </c>
    </row>
    <row r="82" spans="1:3" ht="15">
      <c r="A82" s="78" t="s">
        <v>2065</v>
      </c>
      <c r="B82" s="84" t="s">
        <v>247</v>
      </c>
      <c r="C82" s="78">
        <f>VLOOKUP(GroupVertices[[#This Row],[Vertex]],Vertices[],MATCH("ID",Vertices[[#Headers],[Vertex]:[Vertex Content Word Count]],0),FALSE)</f>
        <v>45</v>
      </c>
    </row>
    <row r="83" spans="1:3" ht="15">
      <c r="A83" s="78" t="s">
        <v>2065</v>
      </c>
      <c r="B83" s="84" t="s">
        <v>243</v>
      </c>
      <c r="C83" s="78">
        <f>VLOOKUP(GroupVertices[[#This Row],[Vertex]],Vertices[],MATCH("ID",Vertices[[#Headers],[Vertex]:[Vertex Content Word Count]],0),FALSE)</f>
        <v>40</v>
      </c>
    </row>
    <row r="84" spans="1:3" ht="15">
      <c r="A84" s="78" t="s">
        <v>2065</v>
      </c>
      <c r="B84" s="84" t="s">
        <v>240</v>
      </c>
      <c r="C84" s="78">
        <f>VLOOKUP(GroupVertices[[#This Row],[Vertex]],Vertices[],MATCH("ID",Vertices[[#Headers],[Vertex]:[Vertex Content Word Count]],0),FALSE)</f>
        <v>37</v>
      </c>
    </row>
    <row r="85" spans="1:3" ht="15">
      <c r="A85" s="78" t="s">
        <v>2065</v>
      </c>
      <c r="B85" s="84" t="s">
        <v>239</v>
      </c>
      <c r="C85" s="78">
        <f>VLOOKUP(GroupVertices[[#This Row],[Vertex]],Vertices[],MATCH("ID",Vertices[[#Headers],[Vertex]:[Vertex Content Word Count]],0),FALSE)</f>
        <v>36</v>
      </c>
    </row>
    <row r="86" spans="1:3" ht="15">
      <c r="A86" s="78" t="s">
        <v>2065</v>
      </c>
      <c r="B86" s="84" t="s">
        <v>237</v>
      </c>
      <c r="C86" s="78">
        <f>VLOOKUP(GroupVertices[[#This Row],[Vertex]],Vertices[],MATCH("ID",Vertices[[#Headers],[Vertex]:[Vertex Content Word Count]],0),FALSE)</f>
        <v>34</v>
      </c>
    </row>
    <row r="87" spans="1:3" ht="15">
      <c r="A87" s="78" t="s">
        <v>2065</v>
      </c>
      <c r="B87" s="84" t="s">
        <v>234</v>
      </c>
      <c r="C87" s="78">
        <f>VLOOKUP(GroupVertices[[#This Row],[Vertex]],Vertices[],MATCH("ID",Vertices[[#Headers],[Vertex]:[Vertex Content Word Count]],0),FALSE)</f>
        <v>31</v>
      </c>
    </row>
    <row r="88" spans="1:3" ht="15">
      <c r="A88" s="78" t="s">
        <v>2065</v>
      </c>
      <c r="B88" s="84" t="s">
        <v>232</v>
      </c>
      <c r="C88" s="78">
        <f>VLOOKUP(GroupVertices[[#This Row],[Vertex]],Vertices[],MATCH("ID",Vertices[[#Headers],[Vertex]:[Vertex Content Word Count]],0),FALSE)</f>
        <v>29</v>
      </c>
    </row>
    <row r="89" spans="1:3" ht="15">
      <c r="A89" s="78" t="s">
        <v>2065</v>
      </c>
      <c r="B89" s="84" t="s">
        <v>231</v>
      </c>
      <c r="C89" s="78">
        <f>VLOOKUP(GroupVertices[[#This Row],[Vertex]],Vertices[],MATCH("ID",Vertices[[#Headers],[Vertex]:[Vertex Content Word Count]],0),FALSE)</f>
        <v>28</v>
      </c>
    </row>
    <row r="90" spans="1:3" ht="15">
      <c r="A90" s="78" t="s">
        <v>2065</v>
      </c>
      <c r="B90" s="84" t="s">
        <v>229</v>
      </c>
      <c r="C90" s="78">
        <f>VLOOKUP(GroupVertices[[#This Row],[Vertex]],Vertices[],MATCH("ID",Vertices[[#Headers],[Vertex]:[Vertex Content Word Count]],0),FALSE)</f>
        <v>26</v>
      </c>
    </row>
    <row r="91" spans="1:3" ht="15">
      <c r="A91" s="78" t="s">
        <v>2065</v>
      </c>
      <c r="B91" s="84" t="s">
        <v>224</v>
      </c>
      <c r="C91" s="78">
        <f>VLOOKUP(GroupVertices[[#This Row],[Vertex]],Vertices[],MATCH("ID",Vertices[[#Headers],[Vertex]:[Vertex Content Word Count]],0),FALSE)</f>
        <v>19</v>
      </c>
    </row>
    <row r="92" spans="1:3" ht="15">
      <c r="A92" s="78" t="s">
        <v>2065</v>
      </c>
      <c r="B92" s="84" t="s">
        <v>222</v>
      </c>
      <c r="C92" s="78">
        <f>VLOOKUP(GroupVertices[[#This Row],[Vertex]],Vertices[],MATCH("ID",Vertices[[#Headers],[Vertex]:[Vertex Content Word Count]],0),FALSE)</f>
        <v>17</v>
      </c>
    </row>
    <row r="93" spans="1:3" ht="15">
      <c r="A93" s="78" t="s">
        <v>2065</v>
      </c>
      <c r="B93" s="84" t="s">
        <v>220</v>
      </c>
      <c r="C93" s="78">
        <f>VLOOKUP(GroupVertices[[#This Row],[Vertex]],Vertices[],MATCH("ID",Vertices[[#Headers],[Vertex]:[Vertex Content Word Count]],0),FALSE)</f>
        <v>15</v>
      </c>
    </row>
    <row r="94" spans="1:3" ht="15">
      <c r="A94" s="78" t="s">
        <v>2065</v>
      </c>
      <c r="B94" s="84" t="s">
        <v>218</v>
      </c>
      <c r="C94" s="78">
        <f>VLOOKUP(GroupVertices[[#This Row],[Vertex]],Vertices[],MATCH("ID",Vertices[[#Headers],[Vertex]:[Vertex Content Word Count]],0),FALSE)</f>
        <v>11</v>
      </c>
    </row>
    <row r="95" spans="1:3" ht="15">
      <c r="A95" s="78" t="s">
        <v>2066</v>
      </c>
      <c r="B95" s="84" t="s">
        <v>325</v>
      </c>
      <c r="C95" s="78">
        <f>VLOOKUP(GroupVertices[[#This Row],[Vertex]],Vertices[],MATCH("ID",Vertices[[#Headers],[Vertex]:[Vertex Content Word Count]],0),FALSE)</f>
        <v>132</v>
      </c>
    </row>
    <row r="96" spans="1:3" ht="15">
      <c r="A96" s="78" t="s">
        <v>2066</v>
      </c>
      <c r="B96" s="84" t="s">
        <v>309</v>
      </c>
      <c r="C96" s="78">
        <f>VLOOKUP(GroupVertices[[#This Row],[Vertex]],Vertices[],MATCH("ID",Vertices[[#Headers],[Vertex]:[Vertex Content Word Count]],0),FALSE)</f>
        <v>116</v>
      </c>
    </row>
    <row r="97" spans="1:3" ht="15">
      <c r="A97" s="78" t="s">
        <v>2066</v>
      </c>
      <c r="B97" s="84" t="s">
        <v>311</v>
      </c>
      <c r="C97" s="78">
        <f>VLOOKUP(GroupVertices[[#This Row],[Vertex]],Vertices[],MATCH("ID",Vertices[[#Headers],[Vertex]:[Vertex Content Word Count]],0),FALSE)</f>
        <v>4</v>
      </c>
    </row>
    <row r="98" spans="1:3" ht="15">
      <c r="A98" s="78" t="s">
        <v>2066</v>
      </c>
      <c r="B98" s="84" t="s">
        <v>345</v>
      </c>
      <c r="C98" s="78">
        <f>VLOOKUP(GroupVertices[[#This Row],[Vertex]],Vertices[],MATCH("ID",Vertices[[#Headers],[Vertex]:[Vertex Content Word Count]],0),FALSE)</f>
        <v>117</v>
      </c>
    </row>
    <row r="99" spans="1:3" ht="15">
      <c r="A99" s="78" t="s">
        <v>2066</v>
      </c>
      <c r="B99" s="84" t="s">
        <v>337</v>
      </c>
      <c r="C99" s="78">
        <f>VLOOKUP(GroupVertices[[#This Row],[Vertex]],Vertices[],MATCH("ID",Vertices[[#Headers],[Vertex]:[Vertex Content Word Count]],0),FALSE)</f>
        <v>14</v>
      </c>
    </row>
    <row r="100" spans="1:3" ht="15">
      <c r="A100" s="78" t="s">
        <v>2066</v>
      </c>
      <c r="B100" s="84" t="s">
        <v>283</v>
      </c>
      <c r="C100" s="78">
        <f>VLOOKUP(GroupVertices[[#This Row],[Vertex]],Vertices[],MATCH("ID",Vertices[[#Headers],[Vertex]:[Vertex Content Word Count]],0),FALSE)</f>
        <v>87</v>
      </c>
    </row>
    <row r="101" spans="1:3" ht="15">
      <c r="A101" s="78" t="s">
        <v>2066</v>
      </c>
      <c r="B101" s="84" t="s">
        <v>263</v>
      </c>
      <c r="C101" s="78">
        <f>VLOOKUP(GroupVertices[[#This Row],[Vertex]],Vertices[],MATCH("ID",Vertices[[#Headers],[Vertex]:[Vertex Content Word Count]],0),FALSE)</f>
        <v>66</v>
      </c>
    </row>
    <row r="102" spans="1:3" ht="15">
      <c r="A102" s="78" t="s">
        <v>2066</v>
      </c>
      <c r="B102" s="84" t="s">
        <v>241</v>
      </c>
      <c r="C102" s="78">
        <f>VLOOKUP(GroupVertices[[#This Row],[Vertex]],Vertices[],MATCH("ID",Vertices[[#Headers],[Vertex]:[Vertex Content Word Count]],0),FALSE)</f>
        <v>38</v>
      </c>
    </row>
    <row r="103" spans="1:3" ht="15">
      <c r="A103" s="78" t="s">
        <v>2066</v>
      </c>
      <c r="B103" s="84" t="s">
        <v>236</v>
      </c>
      <c r="C103" s="78">
        <f>VLOOKUP(GroupVertices[[#This Row],[Vertex]],Vertices[],MATCH("ID",Vertices[[#Headers],[Vertex]:[Vertex Content Word Count]],0),FALSE)</f>
        <v>33</v>
      </c>
    </row>
    <row r="104" spans="1:3" ht="15">
      <c r="A104" s="78" t="s">
        <v>2066</v>
      </c>
      <c r="B104" s="84" t="s">
        <v>228</v>
      </c>
      <c r="C104" s="78">
        <f>VLOOKUP(GroupVertices[[#This Row],[Vertex]],Vertices[],MATCH("ID",Vertices[[#Headers],[Vertex]:[Vertex Content Word Count]],0),FALSE)</f>
        <v>25</v>
      </c>
    </row>
    <row r="105" spans="1:3" ht="15">
      <c r="A105" s="78" t="s">
        <v>2066</v>
      </c>
      <c r="B105" s="84" t="s">
        <v>223</v>
      </c>
      <c r="C105" s="78">
        <f>VLOOKUP(GroupVertices[[#This Row],[Vertex]],Vertices[],MATCH("ID",Vertices[[#Headers],[Vertex]:[Vertex Content Word Count]],0),FALSE)</f>
        <v>18</v>
      </c>
    </row>
    <row r="106" spans="1:3" ht="15">
      <c r="A106" s="78" t="s">
        <v>2066</v>
      </c>
      <c r="B106" s="84" t="s">
        <v>219</v>
      </c>
      <c r="C106" s="78">
        <f>VLOOKUP(GroupVertices[[#This Row],[Vertex]],Vertices[],MATCH("ID",Vertices[[#Headers],[Vertex]:[Vertex Content Word Count]],0),FALSE)</f>
        <v>13</v>
      </c>
    </row>
    <row r="107" spans="1:3" ht="15">
      <c r="A107" s="78" t="s">
        <v>2066</v>
      </c>
      <c r="B107" s="84" t="s">
        <v>217</v>
      </c>
      <c r="C107" s="78">
        <f>VLOOKUP(GroupVertices[[#This Row],[Vertex]],Vertices[],MATCH("ID",Vertices[[#Headers],[Vertex]:[Vertex Content Word Count]],0),FALSE)</f>
        <v>10</v>
      </c>
    </row>
    <row r="108" spans="1:3" ht="15">
      <c r="A108" s="78" t="s">
        <v>2066</v>
      </c>
      <c r="B108" s="84" t="s">
        <v>216</v>
      </c>
      <c r="C108" s="78">
        <f>VLOOKUP(GroupVertices[[#This Row],[Vertex]],Vertices[],MATCH("ID",Vertices[[#Headers],[Vertex]:[Vertex Content Word Count]],0),FALSE)</f>
        <v>9</v>
      </c>
    </row>
    <row r="109" spans="1:3" ht="15">
      <c r="A109" s="78" t="s">
        <v>2066</v>
      </c>
      <c r="B109" s="84" t="s">
        <v>215</v>
      </c>
      <c r="C109" s="78">
        <f>VLOOKUP(GroupVertices[[#This Row],[Vertex]],Vertices[],MATCH("ID",Vertices[[#Headers],[Vertex]:[Vertex Content Word Count]],0),FALSE)</f>
        <v>7</v>
      </c>
    </row>
    <row r="110" spans="1:3" ht="15">
      <c r="A110" s="78" t="s">
        <v>2066</v>
      </c>
      <c r="B110" s="84" t="s">
        <v>214</v>
      </c>
      <c r="C110" s="78">
        <f>VLOOKUP(GroupVertices[[#This Row],[Vertex]],Vertices[],MATCH("ID",Vertices[[#Headers],[Vertex]:[Vertex Content Word Count]],0),FALSE)</f>
        <v>6</v>
      </c>
    </row>
    <row r="111" spans="1:3" ht="15">
      <c r="A111" s="78" t="s">
        <v>2066</v>
      </c>
      <c r="B111" s="84" t="s">
        <v>213</v>
      </c>
      <c r="C111" s="78">
        <f>VLOOKUP(GroupVertices[[#This Row],[Vertex]],Vertices[],MATCH("ID",Vertices[[#Headers],[Vertex]:[Vertex Content Word Count]],0),FALSE)</f>
        <v>5</v>
      </c>
    </row>
    <row r="112" spans="1:3" ht="15">
      <c r="A112" s="78" t="s">
        <v>2066</v>
      </c>
      <c r="B112" s="84" t="s">
        <v>212</v>
      </c>
      <c r="C112" s="78">
        <f>VLOOKUP(GroupVertices[[#This Row],[Vertex]],Vertices[],MATCH("ID",Vertices[[#Headers],[Vertex]:[Vertex Content Word Count]],0),FALSE)</f>
        <v>3</v>
      </c>
    </row>
    <row r="113" spans="1:3" ht="15">
      <c r="A113" s="78" t="s">
        <v>2067</v>
      </c>
      <c r="B113" s="84" t="s">
        <v>221</v>
      </c>
      <c r="C113" s="78">
        <f>VLOOKUP(GroupVertices[[#This Row],[Vertex]],Vertices[],MATCH("ID",Vertices[[#Headers],[Vertex]:[Vertex Content Word Count]],0),FALSE)</f>
        <v>16</v>
      </c>
    </row>
    <row r="114" spans="1:3" ht="15">
      <c r="A114" s="78" t="s">
        <v>2067</v>
      </c>
      <c r="B114" s="84" t="s">
        <v>230</v>
      </c>
      <c r="C114" s="78">
        <f>VLOOKUP(GroupVertices[[#This Row],[Vertex]],Vertices[],MATCH("ID",Vertices[[#Headers],[Vertex]:[Vertex Content Word Count]],0),FALSE)</f>
        <v>27</v>
      </c>
    </row>
    <row r="115" spans="1:3" ht="15">
      <c r="A115" s="78" t="s">
        <v>2067</v>
      </c>
      <c r="B115" s="84" t="s">
        <v>238</v>
      </c>
      <c r="C115" s="78">
        <f>VLOOKUP(GroupVertices[[#This Row],[Vertex]],Vertices[],MATCH("ID",Vertices[[#Headers],[Vertex]:[Vertex Content Word Count]],0),FALSE)</f>
        <v>35</v>
      </c>
    </row>
    <row r="116" spans="1:3" ht="15">
      <c r="A116" s="78" t="s">
        <v>2067</v>
      </c>
      <c r="B116" s="84" t="s">
        <v>242</v>
      </c>
      <c r="C116" s="78">
        <f>VLOOKUP(GroupVertices[[#This Row],[Vertex]],Vertices[],MATCH("ID",Vertices[[#Headers],[Vertex]:[Vertex Content Word Count]],0),FALSE)</f>
        <v>39</v>
      </c>
    </row>
    <row r="117" spans="1:3" ht="15">
      <c r="A117" s="78" t="s">
        <v>2067</v>
      </c>
      <c r="B117" s="84" t="s">
        <v>244</v>
      </c>
      <c r="C117" s="78">
        <f>VLOOKUP(GroupVertices[[#This Row],[Vertex]],Vertices[],MATCH("ID",Vertices[[#Headers],[Vertex]:[Vertex Content Word Count]],0),FALSE)</f>
        <v>41</v>
      </c>
    </row>
    <row r="118" spans="1:3" ht="15">
      <c r="A118" s="78" t="s">
        <v>2067</v>
      </c>
      <c r="B118" s="84" t="s">
        <v>245</v>
      </c>
      <c r="C118" s="78">
        <f>VLOOKUP(GroupVertices[[#This Row],[Vertex]],Vertices[],MATCH("ID",Vertices[[#Headers],[Vertex]:[Vertex Content Word Count]],0),FALSE)</f>
        <v>42</v>
      </c>
    </row>
    <row r="119" spans="1:3" ht="15">
      <c r="A119" s="78" t="s">
        <v>2067</v>
      </c>
      <c r="B119" s="84" t="s">
        <v>250</v>
      </c>
      <c r="C119" s="78">
        <f>VLOOKUP(GroupVertices[[#This Row],[Vertex]],Vertices[],MATCH("ID",Vertices[[#Headers],[Vertex]:[Vertex Content Word Count]],0),FALSE)</f>
        <v>51</v>
      </c>
    </row>
    <row r="120" spans="1:3" ht="15">
      <c r="A120" s="78" t="s">
        <v>2067</v>
      </c>
      <c r="B120" s="84" t="s">
        <v>251</v>
      </c>
      <c r="C120" s="78">
        <f>VLOOKUP(GroupVertices[[#This Row],[Vertex]],Vertices[],MATCH("ID",Vertices[[#Headers],[Vertex]:[Vertex Content Word Count]],0),FALSE)</f>
        <v>52</v>
      </c>
    </row>
    <row r="121" spans="1:3" ht="15">
      <c r="A121" s="78" t="s">
        <v>2067</v>
      </c>
      <c r="B121" s="84" t="s">
        <v>256</v>
      </c>
      <c r="C121" s="78">
        <f>VLOOKUP(GroupVertices[[#This Row],[Vertex]],Vertices[],MATCH("ID",Vertices[[#Headers],[Vertex]:[Vertex Content Word Count]],0),FALSE)</f>
        <v>57</v>
      </c>
    </row>
    <row r="122" spans="1:3" ht="15">
      <c r="A122" s="78" t="s">
        <v>2067</v>
      </c>
      <c r="B122" s="84" t="s">
        <v>303</v>
      </c>
      <c r="C122" s="78">
        <f>VLOOKUP(GroupVertices[[#This Row],[Vertex]],Vertices[],MATCH("ID",Vertices[[#Headers],[Vertex]:[Vertex Content Word Count]],0),FALSE)</f>
        <v>109</v>
      </c>
    </row>
    <row r="123" spans="1:3" ht="15">
      <c r="A123" s="78" t="s">
        <v>2068</v>
      </c>
      <c r="B123" s="84" t="s">
        <v>317</v>
      </c>
      <c r="C123" s="78">
        <f>VLOOKUP(GroupVertices[[#This Row],[Vertex]],Vertices[],MATCH("ID",Vertices[[#Headers],[Vertex]:[Vertex Content Word Count]],0),FALSE)</f>
        <v>124</v>
      </c>
    </row>
    <row r="124" spans="1:3" ht="15">
      <c r="A124" s="78" t="s">
        <v>2068</v>
      </c>
      <c r="B124" s="84" t="s">
        <v>339</v>
      </c>
      <c r="C124" s="78">
        <f>VLOOKUP(GroupVertices[[#This Row],[Vertex]],Vertices[],MATCH("ID",Vertices[[#Headers],[Vertex]:[Vertex Content Word Count]],0),FALSE)</f>
        <v>23</v>
      </c>
    </row>
    <row r="125" spans="1:3" ht="15">
      <c r="A125" s="78" t="s">
        <v>2068</v>
      </c>
      <c r="B125" s="84" t="s">
        <v>233</v>
      </c>
      <c r="C125" s="78">
        <f>VLOOKUP(GroupVertices[[#This Row],[Vertex]],Vertices[],MATCH("ID",Vertices[[#Headers],[Vertex]:[Vertex Content Word Count]],0),FALSE)</f>
        <v>30</v>
      </c>
    </row>
    <row r="126" spans="1:3" ht="15">
      <c r="A126" s="78" t="s">
        <v>2068</v>
      </c>
      <c r="B126" s="84" t="s">
        <v>227</v>
      </c>
      <c r="C126" s="78">
        <f>VLOOKUP(GroupVertices[[#This Row],[Vertex]],Vertices[],MATCH("ID",Vertices[[#Headers],[Vertex]:[Vertex Content Word Count]],0),FALSE)</f>
        <v>24</v>
      </c>
    </row>
    <row r="127" spans="1:3" ht="15">
      <c r="A127" s="78" t="s">
        <v>2068</v>
      </c>
      <c r="B127" s="84" t="s">
        <v>226</v>
      </c>
      <c r="C127" s="78">
        <f>VLOOKUP(GroupVertices[[#This Row],[Vertex]],Vertices[],MATCH("ID",Vertices[[#Headers],[Vertex]:[Vertex Content Word Count]],0),FALSE)</f>
        <v>22</v>
      </c>
    </row>
    <row r="128" spans="1:3" ht="15">
      <c r="A128" s="78" t="s">
        <v>2069</v>
      </c>
      <c r="B128" s="84" t="s">
        <v>305</v>
      </c>
      <c r="C128" s="78">
        <f>VLOOKUP(GroupVertices[[#This Row],[Vertex]],Vertices[],MATCH("ID",Vertices[[#Headers],[Vertex]:[Vertex Content Word Count]],0),FALSE)</f>
        <v>111</v>
      </c>
    </row>
    <row r="129" spans="1:3" ht="15">
      <c r="A129" s="78" t="s">
        <v>2069</v>
      </c>
      <c r="B129" s="84" t="s">
        <v>344</v>
      </c>
      <c r="C129" s="78">
        <f>VLOOKUP(GroupVertices[[#This Row],[Vertex]],Vertices[],MATCH("ID",Vertices[[#Headers],[Vertex]:[Vertex Content Word Count]],0),FALSE)</f>
        <v>112</v>
      </c>
    </row>
    <row r="130" spans="1:3" ht="15">
      <c r="A130" s="78" t="s">
        <v>2070</v>
      </c>
      <c r="B130" s="84" t="s">
        <v>298</v>
      </c>
      <c r="C130" s="78">
        <f>VLOOKUP(GroupVertices[[#This Row],[Vertex]],Vertices[],MATCH("ID",Vertices[[#Headers],[Vertex]:[Vertex Content Word Count]],0),FALSE)</f>
        <v>103</v>
      </c>
    </row>
    <row r="131" spans="1:3" ht="15">
      <c r="A131" s="78" t="s">
        <v>2070</v>
      </c>
      <c r="B131" s="84" t="s">
        <v>343</v>
      </c>
      <c r="C131" s="78">
        <f>VLOOKUP(GroupVertices[[#This Row],[Vertex]],Vertices[],MATCH("ID",Vertices[[#Headers],[Vertex]:[Vertex Content Word Count]],0),FALSE)</f>
        <v>104</v>
      </c>
    </row>
    <row r="132" spans="1:3" ht="15">
      <c r="A132" s="78" t="s">
        <v>2071</v>
      </c>
      <c r="B132" s="84" t="s">
        <v>287</v>
      </c>
      <c r="C132" s="78">
        <f>VLOOKUP(GroupVertices[[#This Row],[Vertex]],Vertices[],MATCH("ID",Vertices[[#Headers],[Vertex]:[Vertex Content Word Count]],0),FALSE)</f>
        <v>91</v>
      </c>
    </row>
    <row r="133" spans="1:3" ht="15">
      <c r="A133" s="78" t="s">
        <v>2071</v>
      </c>
      <c r="B133" s="84" t="s">
        <v>342</v>
      </c>
      <c r="C133" s="78">
        <f>VLOOKUP(GroupVertices[[#This Row],[Vertex]],Vertices[],MATCH("ID",Vertices[[#Headers],[Vertex]:[Vertex Content Word Count]],0),FALSE)</f>
        <v>92</v>
      </c>
    </row>
    <row r="134" spans="1:3" ht="15">
      <c r="A134" s="78" t="s">
        <v>2072</v>
      </c>
      <c r="B134" s="84" t="s">
        <v>265</v>
      </c>
      <c r="C134" s="78">
        <f>VLOOKUP(GroupVertices[[#This Row],[Vertex]],Vertices[],MATCH("ID",Vertices[[#Headers],[Vertex]:[Vertex Content Word Count]],0),FALSE)</f>
        <v>68</v>
      </c>
    </row>
    <row r="135" spans="1:3" ht="15">
      <c r="A135" s="78" t="s">
        <v>2072</v>
      </c>
      <c r="B135" s="84" t="s">
        <v>264</v>
      </c>
      <c r="C135" s="78">
        <f>VLOOKUP(GroupVertices[[#This Row],[Vertex]],Vertices[],MATCH("ID",Vertices[[#Headers],[Vertex]:[Vertex Content Word Count]],0),FALSE)</f>
        <v>67</v>
      </c>
    </row>
    <row r="136" spans="1:3" ht="15">
      <c r="A136" s="78" t="s">
        <v>2073</v>
      </c>
      <c r="B136" s="84" t="s">
        <v>246</v>
      </c>
      <c r="C136" s="78">
        <f>VLOOKUP(GroupVertices[[#This Row],[Vertex]],Vertices[],MATCH("ID",Vertices[[#Headers],[Vertex]:[Vertex Content Word Count]],0),FALSE)</f>
        <v>43</v>
      </c>
    </row>
    <row r="137" spans="1:3" ht="15">
      <c r="A137" s="78" t="s">
        <v>2073</v>
      </c>
      <c r="B137" s="84" t="s">
        <v>340</v>
      </c>
      <c r="C137" s="78">
        <f>VLOOKUP(GroupVertices[[#This Row],[Vertex]],Vertices[],MATCH("ID",Vertices[[#Headers],[Vertex]:[Vertex Content Word Count]],0),FALSE)</f>
        <v>44</v>
      </c>
    </row>
    <row r="138" spans="1:3" ht="15">
      <c r="A138" s="78" t="s">
        <v>2074</v>
      </c>
      <c r="B138" s="84" t="s">
        <v>225</v>
      </c>
      <c r="C138" s="78">
        <f>VLOOKUP(GroupVertices[[#This Row],[Vertex]],Vertices[],MATCH("ID",Vertices[[#Headers],[Vertex]:[Vertex Content Word Count]],0),FALSE)</f>
        <v>20</v>
      </c>
    </row>
    <row r="139" spans="1:3" ht="15">
      <c r="A139" s="78" t="s">
        <v>2074</v>
      </c>
      <c r="B139" s="84" t="s">
        <v>338</v>
      </c>
      <c r="C139"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2092</v>
      </c>
      <c r="B2" s="34" t="s">
        <v>2025</v>
      </c>
      <c r="D2" s="31">
        <f>MIN(Vertices[Degree])</f>
        <v>0</v>
      </c>
      <c r="E2" s="3">
        <f>COUNTIF(Vertices[Degree],"&gt;= "&amp;D2)-COUNTIF(Vertices[Degree],"&gt;="&amp;D3)</f>
        <v>0</v>
      </c>
      <c r="F2" s="37">
        <f>MIN(Vertices[In-Degree])</f>
        <v>0</v>
      </c>
      <c r="G2" s="38">
        <f>COUNTIF(Vertices[In-Degree],"&gt;= "&amp;F2)-COUNTIF(Vertices[In-Degree],"&gt;="&amp;F3)</f>
        <v>125</v>
      </c>
      <c r="H2" s="37">
        <f>MIN(Vertices[Out-Degree])</f>
        <v>0</v>
      </c>
      <c r="I2" s="38">
        <f>COUNTIF(Vertices[Out-Degree],"&gt;= "&amp;H2)-COUNTIF(Vertices[Out-Degree],"&gt;="&amp;H3)</f>
        <v>14</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132</v>
      </c>
      <c r="N2" s="37">
        <f>MIN(Vertices[Eigenvector Centrality])</f>
        <v>0</v>
      </c>
      <c r="O2" s="38">
        <f>COUNTIF(Vertices[Eigenvector Centrality],"&gt;= "&amp;N2)-COUNTIF(Vertices[Eigenvector Centrality],"&gt;="&amp;N3)</f>
        <v>24</v>
      </c>
      <c r="P2" s="37">
        <f>MIN(Vertices[PageRank])</f>
        <v>0.351677</v>
      </c>
      <c r="Q2" s="38">
        <f>COUNTIF(Vertices[PageRank],"&gt;= "&amp;P2)-COUNTIF(Vertices[PageRank],"&gt;="&amp;P3)</f>
        <v>95</v>
      </c>
      <c r="R2" s="37">
        <f>MIN(Vertices[Clustering Coefficient])</f>
        <v>0</v>
      </c>
      <c r="S2" s="43">
        <f>COUNTIF(Vertices[Clustering Coefficient],"&gt;= "&amp;R2)-COUNTIF(Vertices[Clustering Coefficient],"&gt;="&amp;R3)</f>
        <v>62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1.1818181818181819</v>
      </c>
      <c r="G3" s="40">
        <f>COUNTIF(Vertices[In-Degree],"&gt;= "&amp;F3)-COUNTIF(Vertices[In-Degree],"&gt;="&amp;F4)</f>
        <v>2</v>
      </c>
      <c r="H3" s="39">
        <f aca="true" t="shared" si="3" ref="H3:H26">H2+($H$57-$H$2)/BinDivisor</f>
        <v>0.21818181818181817</v>
      </c>
      <c r="I3" s="40">
        <f>COUNTIF(Vertices[Out-Degree],"&gt;= "&amp;H3)-COUNTIF(Vertices[Out-Degree],"&gt;="&amp;H4)</f>
        <v>0</v>
      </c>
      <c r="J3" s="39">
        <f aca="true" t="shared" si="4" ref="J3:J26">J2+($J$57-$J$2)/BinDivisor</f>
        <v>148.87300012727272</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0.0011242545454545456</v>
      </c>
      <c r="O3" s="40">
        <f>COUNTIF(Vertices[Eigenvector Centrality],"&gt;= "&amp;N3)-COUNTIF(Vertices[Eigenvector Centrality],"&gt;="&amp;N4)</f>
        <v>4</v>
      </c>
      <c r="P3" s="39">
        <f aca="true" t="shared" si="7" ref="P3:P26">P2+($P$57-$P$2)/BinDivisor</f>
        <v>0.6325000000000001</v>
      </c>
      <c r="Q3" s="40">
        <f>COUNTIF(Vertices[PageRank],"&gt;= "&amp;P3)-COUNTIF(Vertices[PageRank],"&gt;="&amp;P4)</f>
        <v>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138</v>
      </c>
      <c r="D4" s="32">
        <f t="shared" si="1"/>
        <v>0</v>
      </c>
      <c r="E4" s="3">
        <f>COUNTIF(Vertices[Degree],"&gt;= "&amp;D4)-COUNTIF(Vertices[Degree],"&gt;="&amp;D5)</f>
        <v>0</v>
      </c>
      <c r="F4" s="37">
        <f t="shared" si="2"/>
        <v>2.3636363636363638</v>
      </c>
      <c r="G4" s="38">
        <f>COUNTIF(Vertices[In-Degree],"&gt;= "&amp;F4)-COUNTIF(Vertices[In-Degree],"&gt;="&amp;F5)</f>
        <v>2</v>
      </c>
      <c r="H4" s="37">
        <f t="shared" si="3"/>
        <v>0.43636363636363634</v>
      </c>
      <c r="I4" s="38">
        <f>COUNTIF(Vertices[Out-Degree],"&gt;= "&amp;H4)-COUNTIF(Vertices[Out-Degree],"&gt;="&amp;H5)</f>
        <v>0</v>
      </c>
      <c r="J4" s="37">
        <f t="shared" si="4"/>
        <v>297.74600025454544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0.002248509090909091</v>
      </c>
      <c r="O4" s="38">
        <f>COUNTIF(Vertices[Eigenvector Centrality],"&gt;= "&amp;N4)-COUNTIF(Vertices[Eigenvector Centrality],"&gt;="&amp;N5)</f>
        <v>0</v>
      </c>
      <c r="P4" s="37">
        <f t="shared" si="7"/>
        <v>0.9133230000000001</v>
      </c>
      <c r="Q4" s="38">
        <f>COUNTIF(Vertices[PageRank],"&gt;= "&amp;P4)-COUNTIF(Vertices[PageRank],"&gt;="&amp;P5)</f>
        <v>22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3.545454545454546</v>
      </c>
      <c r="G5" s="40">
        <f>COUNTIF(Vertices[In-Degree],"&gt;= "&amp;F5)-COUNTIF(Vertices[In-Degree],"&gt;="&amp;F6)</f>
        <v>1</v>
      </c>
      <c r="H5" s="39">
        <f t="shared" si="3"/>
        <v>0.6545454545454545</v>
      </c>
      <c r="I5" s="40">
        <f>COUNTIF(Vertices[Out-Degree],"&gt;= "&amp;H5)-COUNTIF(Vertices[Out-Degree],"&gt;="&amp;H6)</f>
        <v>0</v>
      </c>
      <c r="J5" s="39">
        <f t="shared" si="4"/>
        <v>446.6190003818182</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0.0033727636363636367</v>
      </c>
      <c r="O5" s="40">
        <f>COUNTIF(Vertices[Eigenvector Centrality],"&gt;= "&amp;N5)-COUNTIF(Vertices[Eigenvector Centrality],"&gt;="&amp;N6)</f>
        <v>31</v>
      </c>
      <c r="P5" s="39">
        <f t="shared" si="7"/>
        <v>1.1941460000000002</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224</v>
      </c>
      <c r="D6" s="32">
        <f t="shared" si="1"/>
        <v>0</v>
      </c>
      <c r="E6" s="3">
        <f>COUNTIF(Vertices[Degree],"&gt;= "&amp;D6)-COUNTIF(Vertices[Degree],"&gt;="&amp;D7)</f>
        <v>0</v>
      </c>
      <c r="F6" s="37">
        <f t="shared" si="2"/>
        <v>4.7272727272727275</v>
      </c>
      <c r="G6" s="38">
        <f>COUNTIF(Vertices[In-Degree],"&gt;= "&amp;F6)-COUNTIF(Vertices[In-Degree],"&gt;="&amp;F7)</f>
        <v>2</v>
      </c>
      <c r="H6" s="37">
        <f t="shared" si="3"/>
        <v>0.8727272727272727</v>
      </c>
      <c r="I6" s="38">
        <f>COUNTIF(Vertices[Out-Degree],"&gt;= "&amp;H6)-COUNTIF(Vertices[Out-Degree],"&gt;="&amp;H7)</f>
        <v>47</v>
      </c>
      <c r="J6" s="37">
        <f t="shared" si="4"/>
        <v>595.4920005090909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0.004497018181818182</v>
      </c>
      <c r="O6" s="38">
        <f>COUNTIF(Vertices[Eigenvector Centrality],"&gt;= "&amp;N6)-COUNTIF(Vertices[Eigenvector Centrality],"&gt;="&amp;N7)</f>
        <v>7</v>
      </c>
      <c r="P6" s="37">
        <f t="shared" si="7"/>
        <v>1.4749690000000002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101</v>
      </c>
      <c r="D7" s="32">
        <f t="shared" si="1"/>
        <v>0</v>
      </c>
      <c r="E7" s="3">
        <f>COUNTIF(Vertices[Degree],"&gt;= "&amp;D7)-COUNTIF(Vertices[Degree],"&gt;="&amp;D8)</f>
        <v>0</v>
      </c>
      <c r="F7" s="39">
        <f t="shared" si="2"/>
        <v>5.909090909090909</v>
      </c>
      <c r="G7" s="40">
        <f>COUNTIF(Vertices[In-Degree],"&gt;= "&amp;F7)-COUNTIF(Vertices[In-Degree],"&gt;="&amp;F8)</f>
        <v>2</v>
      </c>
      <c r="H7" s="39">
        <f t="shared" si="3"/>
        <v>1.0909090909090908</v>
      </c>
      <c r="I7" s="40">
        <f>COUNTIF(Vertices[Out-Degree],"&gt;= "&amp;H7)-COUNTIF(Vertices[Out-Degree],"&gt;="&amp;H8)</f>
        <v>0</v>
      </c>
      <c r="J7" s="39">
        <f t="shared" si="4"/>
        <v>744.3650006363636</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0.005621272727272728</v>
      </c>
      <c r="O7" s="40">
        <f>COUNTIF(Vertices[Eigenvector Centrality],"&gt;= "&amp;N7)-COUNTIF(Vertices[Eigenvector Centrality],"&gt;="&amp;N8)</f>
        <v>3</v>
      </c>
      <c r="P7" s="39">
        <f t="shared" si="7"/>
        <v>1.7557920000000002</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325</v>
      </c>
      <c r="D8" s="32">
        <f t="shared" si="1"/>
        <v>0</v>
      </c>
      <c r="E8" s="3">
        <f>COUNTIF(Vertices[Degree],"&gt;= "&amp;D8)-COUNTIF(Vertices[Degree],"&gt;="&amp;D9)</f>
        <v>0</v>
      </c>
      <c r="F8" s="37">
        <f t="shared" si="2"/>
        <v>7.090909090909091</v>
      </c>
      <c r="G8" s="38">
        <f>COUNTIF(Vertices[In-Degree],"&gt;= "&amp;F8)-COUNTIF(Vertices[In-Degree],"&gt;="&amp;F9)</f>
        <v>0</v>
      </c>
      <c r="H8" s="37">
        <f t="shared" si="3"/>
        <v>1.309090909090909</v>
      </c>
      <c r="I8" s="38">
        <f>COUNTIF(Vertices[Out-Degree],"&gt;= "&amp;H8)-COUNTIF(Vertices[Out-Degree],"&gt;="&amp;H9)</f>
        <v>0</v>
      </c>
      <c r="J8" s="37">
        <f t="shared" si="4"/>
        <v>893.2380007636363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0.006745527272727274</v>
      </c>
      <c r="O8" s="38">
        <f>COUNTIF(Vertices[Eigenvector Centrality],"&gt;= "&amp;N8)-COUNTIF(Vertices[Eigenvector Centrality],"&gt;="&amp;N9)</f>
        <v>9</v>
      </c>
      <c r="P8" s="37">
        <f t="shared" si="7"/>
        <v>2.0366150000000003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8.272727272727273</v>
      </c>
      <c r="G9" s="40">
        <f>COUNTIF(Vertices[In-Degree],"&gt;= "&amp;F9)-COUNTIF(Vertices[In-Degree],"&gt;="&amp;F10)</f>
        <v>0</v>
      </c>
      <c r="H9" s="39">
        <f t="shared" si="3"/>
        <v>1.5272727272727273</v>
      </c>
      <c r="I9" s="40">
        <f>COUNTIF(Vertices[Out-Degree],"&gt;= "&amp;H9)-COUNTIF(Vertices[Out-Degree],"&gt;="&amp;H10)</f>
        <v>0</v>
      </c>
      <c r="J9" s="39">
        <f t="shared" si="4"/>
        <v>1042.111000890909</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0.00786978181818182</v>
      </c>
      <c r="O9" s="40">
        <f>COUNTIF(Vertices[Eigenvector Centrality],"&gt;= "&amp;N9)-COUNTIF(Vertices[Eigenvector Centrality],"&gt;="&amp;N10)</f>
        <v>3</v>
      </c>
      <c r="P9" s="39">
        <f t="shared" si="7"/>
        <v>2.317438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59</v>
      </c>
      <c r="D10" s="32">
        <f t="shared" si="1"/>
        <v>0</v>
      </c>
      <c r="E10" s="3">
        <f>COUNTIF(Vertices[Degree],"&gt;= "&amp;D10)-COUNTIF(Vertices[Degree],"&gt;="&amp;D11)</f>
        <v>0</v>
      </c>
      <c r="F10" s="37">
        <f t="shared" si="2"/>
        <v>9.454545454545455</v>
      </c>
      <c r="G10" s="38">
        <f>COUNTIF(Vertices[In-Degree],"&gt;= "&amp;F10)-COUNTIF(Vertices[In-Degree],"&gt;="&amp;F11)</f>
        <v>0</v>
      </c>
      <c r="H10" s="37">
        <f t="shared" si="3"/>
        <v>1.7454545454545456</v>
      </c>
      <c r="I10" s="38">
        <f>COUNTIF(Vertices[Out-Degree],"&gt;= "&amp;H10)-COUNTIF(Vertices[Out-Degree],"&gt;="&amp;H11)</f>
        <v>0</v>
      </c>
      <c r="J10" s="37">
        <f t="shared" si="4"/>
        <v>1190.9840010181817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0.008994036363636366</v>
      </c>
      <c r="O10" s="38">
        <f>COUNTIF(Vertices[Eigenvector Centrality],"&gt;= "&amp;N10)-COUNTIF(Vertices[Eigenvector Centrality],"&gt;="&amp;N11)</f>
        <v>46</v>
      </c>
      <c r="P10" s="37">
        <f t="shared" si="7"/>
        <v>2.598261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10.636363636363637</v>
      </c>
      <c r="G11" s="40">
        <f>COUNTIF(Vertices[In-Degree],"&gt;= "&amp;F11)-COUNTIF(Vertices[In-Degree],"&gt;="&amp;F12)</f>
        <v>0</v>
      </c>
      <c r="H11" s="39">
        <f t="shared" si="3"/>
        <v>1.9636363636363638</v>
      </c>
      <c r="I11" s="40">
        <f>COUNTIF(Vertices[Out-Degree],"&gt;= "&amp;H11)-COUNTIF(Vertices[Out-Degree],"&gt;="&amp;H12)</f>
        <v>59</v>
      </c>
      <c r="J11" s="39">
        <f t="shared" si="4"/>
        <v>1339.8570011454544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0.010118290909090912</v>
      </c>
      <c r="O11" s="40">
        <f>COUNTIF(Vertices[Eigenvector Centrality],"&gt;= "&amp;N11)-COUNTIF(Vertices[Eigenvector Centrality],"&gt;="&amp;N12)</f>
        <v>2</v>
      </c>
      <c r="P11" s="39">
        <f t="shared" si="7"/>
        <v>2.8790839999999998</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0.02252252252252252</v>
      </c>
      <c r="D12" s="32">
        <f t="shared" si="1"/>
        <v>0</v>
      </c>
      <c r="E12" s="3">
        <f>COUNTIF(Vertices[Degree],"&gt;= "&amp;D12)-COUNTIF(Vertices[Degree],"&gt;="&amp;D13)</f>
        <v>0</v>
      </c>
      <c r="F12" s="37">
        <f t="shared" si="2"/>
        <v>11.818181818181818</v>
      </c>
      <c r="G12" s="38">
        <f>COUNTIF(Vertices[In-Degree],"&gt;= "&amp;F12)-COUNTIF(Vertices[In-Degree],"&gt;="&amp;F13)</f>
        <v>0</v>
      </c>
      <c r="H12" s="37">
        <f t="shared" si="3"/>
        <v>2.181818181818182</v>
      </c>
      <c r="I12" s="38">
        <f>COUNTIF(Vertices[Out-Degree],"&gt;= "&amp;H12)-COUNTIF(Vertices[Out-Degree],"&gt;="&amp;H13)</f>
        <v>0</v>
      </c>
      <c r="J12" s="37">
        <f t="shared" si="4"/>
        <v>1488.7300012727271</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0.011242545454545458</v>
      </c>
      <c r="O12" s="38">
        <f>COUNTIF(Vertices[Eigenvector Centrality],"&gt;= "&amp;N12)-COUNTIF(Vertices[Eigenvector Centrality],"&gt;="&amp;N13)</f>
        <v>0</v>
      </c>
      <c r="P12" s="37">
        <f t="shared" si="7"/>
        <v>3.1599069999999996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0.04405286343612335</v>
      </c>
      <c r="D13" s="32">
        <f t="shared" si="1"/>
        <v>0</v>
      </c>
      <c r="E13" s="3">
        <f>COUNTIF(Vertices[Degree],"&gt;= "&amp;D13)-COUNTIF(Vertices[Degree],"&gt;="&amp;D14)</f>
        <v>0</v>
      </c>
      <c r="F13" s="39">
        <f t="shared" si="2"/>
        <v>13</v>
      </c>
      <c r="G13" s="40">
        <f>COUNTIF(Vertices[In-Degree],"&gt;= "&amp;F13)-COUNTIF(Vertices[In-Degree],"&gt;="&amp;F14)</f>
        <v>0</v>
      </c>
      <c r="H13" s="39">
        <f t="shared" si="3"/>
        <v>2.4000000000000004</v>
      </c>
      <c r="I13" s="40">
        <f>COUNTIF(Vertices[Out-Degree],"&gt;= "&amp;H13)-COUNTIF(Vertices[Out-Degree],"&gt;="&amp;H14)</f>
        <v>0</v>
      </c>
      <c r="J13" s="39">
        <f t="shared" si="4"/>
        <v>1637.6030013999998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0.012366800000000004</v>
      </c>
      <c r="O13" s="40">
        <f>COUNTIF(Vertices[Eigenvector Centrality],"&gt;= "&amp;N13)-COUNTIF(Vertices[Eigenvector Centrality],"&gt;="&amp;N14)</f>
        <v>1</v>
      </c>
      <c r="P13" s="39">
        <f t="shared" si="7"/>
        <v>3.4407299999999994</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14.181818181818182</v>
      </c>
      <c r="G14" s="38">
        <f>COUNTIF(Vertices[In-Degree],"&gt;= "&amp;F14)-COUNTIF(Vertices[In-Degree],"&gt;="&amp;F15)</f>
        <v>0</v>
      </c>
      <c r="H14" s="37">
        <f t="shared" si="3"/>
        <v>2.6181818181818186</v>
      </c>
      <c r="I14" s="38">
        <f>COUNTIF(Vertices[Out-Degree],"&gt;= "&amp;H14)-COUNTIF(Vertices[Out-Degree],"&gt;="&amp;H15)</f>
        <v>0</v>
      </c>
      <c r="J14" s="37">
        <f t="shared" si="4"/>
        <v>1786.4760015272725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0.01349105454545455</v>
      </c>
      <c r="O14" s="38">
        <f>COUNTIF(Vertices[Eigenvector Centrality],"&gt;= "&amp;N14)-COUNTIF(Vertices[Eigenvector Centrality],"&gt;="&amp;N15)</f>
        <v>1</v>
      </c>
      <c r="P14" s="37">
        <f t="shared" si="7"/>
        <v>3.7215529999999992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14</v>
      </c>
      <c r="D15" s="32">
        <f t="shared" si="1"/>
        <v>0</v>
      </c>
      <c r="E15" s="3">
        <f>COUNTIF(Vertices[Degree],"&gt;= "&amp;D15)-COUNTIF(Vertices[Degree],"&gt;="&amp;D16)</f>
        <v>0</v>
      </c>
      <c r="F15" s="39">
        <f t="shared" si="2"/>
        <v>15.363636363636363</v>
      </c>
      <c r="G15" s="40">
        <f>COUNTIF(Vertices[In-Degree],"&gt;= "&amp;F15)-COUNTIF(Vertices[In-Degree],"&gt;="&amp;F16)</f>
        <v>0</v>
      </c>
      <c r="H15" s="39">
        <f t="shared" si="3"/>
        <v>2.836363636363637</v>
      </c>
      <c r="I15" s="40">
        <f>COUNTIF(Vertices[Out-Degree],"&gt;= "&amp;H15)-COUNTIF(Vertices[Out-Degree],"&gt;="&amp;H16)</f>
        <v>7</v>
      </c>
      <c r="J15" s="39">
        <f t="shared" si="4"/>
        <v>1935.3490016545452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0.014615309090909096</v>
      </c>
      <c r="O15" s="40">
        <f>COUNTIF(Vertices[Eigenvector Centrality],"&gt;= "&amp;N15)-COUNTIF(Vertices[Eigenvector Centrality],"&gt;="&amp;N16)</f>
        <v>1</v>
      </c>
      <c r="P15" s="39">
        <f t="shared" si="7"/>
        <v>4.002375999999999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10</v>
      </c>
      <c r="D16" s="32">
        <f t="shared" si="1"/>
        <v>0</v>
      </c>
      <c r="E16" s="3">
        <f>COUNTIF(Vertices[Degree],"&gt;= "&amp;D16)-COUNTIF(Vertices[Degree],"&gt;="&amp;D17)</f>
        <v>0</v>
      </c>
      <c r="F16" s="37">
        <f t="shared" si="2"/>
        <v>16.545454545454547</v>
      </c>
      <c r="G16" s="38">
        <f>COUNTIF(Vertices[In-Degree],"&gt;= "&amp;F16)-COUNTIF(Vertices[In-Degree],"&gt;="&amp;F17)</f>
        <v>0</v>
      </c>
      <c r="H16" s="37">
        <f t="shared" si="3"/>
        <v>3.054545454545455</v>
      </c>
      <c r="I16" s="38">
        <f>COUNTIF(Vertices[Out-Degree],"&gt;= "&amp;H16)-COUNTIF(Vertices[Out-Degree],"&gt;="&amp;H17)</f>
        <v>0</v>
      </c>
      <c r="J16" s="37">
        <f t="shared" si="4"/>
        <v>2084.222001781818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0.01573956363636364</v>
      </c>
      <c r="O16" s="38">
        <f>COUNTIF(Vertices[Eigenvector Centrality],"&gt;= "&amp;N16)-COUNTIF(Vertices[Eigenvector Centrality],"&gt;="&amp;N17)</f>
        <v>0</v>
      </c>
      <c r="P16" s="37">
        <f t="shared" si="7"/>
        <v>4.283198999999999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122</v>
      </c>
      <c r="D17" s="32">
        <f t="shared" si="1"/>
        <v>0</v>
      </c>
      <c r="E17" s="3">
        <f>COUNTIF(Vertices[Degree],"&gt;= "&amp;D17)-COUNTIF(Vertices[Degree],"&gt;="&amp;D18)</f>
        <v>0</v>
      </c>
      <c r="F17" s="39">
        <f t="shared" si="2"/>
        <v>17.72727272727273</v>
      </c>
      <c r="G17" s="40">
        <f>COUNTIF(Vertices[In-Degree],"&gt;= "&amp;F17)-COUNTIF(Vertices[In-Degree],"&gt;="&amp;F18)</f>
        <v>0</v>
      </c>
      <c r="H17" s="39">
        <f t="shared" si="3"/>
        <v>3.2727272727272734</v>
      </c>
      <c r="I17" s="40">
        <f>COUNTIF(Vertices[Out-Degree],"&gt;= "&amp;H17)-COUNTIF(Vertices[Out-Degree],"&gt;="&amp;H18)</f>
        <v>0</v>
      </c>
      <c r="J17" s="39">
        <f t="shared" si="4"/>
        <v>2233.095001909091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0.016863818181818185</v>
      </c>
      <c r="O17" s="40">
        <f>COUNTIF(Vertices[Eigenvector Centrality],"&gt;= "&amp;N17)-COUNTIF(Vertices[Eigenvector Centrality],"&gt;="&amp;N18)</f>
        <v>0</v>
      </c>
      <c r="P17" s="39">
        <f t="shared" si="7"/>
        <v>4.564021999999999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311</v>
      </c>
      <c r="D18" s="32">
        <f t="shared" si="1"/>
        <v>0</v>
      </c>
      <c r="E18" s="3">
        <f>COUNTIF(Vertices[Degree],"&gt;= "&amp;D18)-COUNTIF(Vertices[Degree],"&gt;="&amp;D19)</f>
        <v>0</v>
      </c>
      <c r="F18" s="37">
        <f t="shared" si="2"/>
        <v>18.909090909090914</v>
      </c>
      <c r="G18" s="38">
        <f>COUNTIF(Vertices[In-Degree],"&gt;= "&amp;F18)-COUNTIF(Vertices[In-Degree],"&gt;="&amp;F19)</f>
        <v>0</v>
      </c>
      <c r="H18" s="37">
        <f t="shared" si="3"/>
        <v>3.4909090909090916</v>
      </c>
      <c r="I18" s="38">
        <f>COUNTIF(Vertices[Out-Degree],"&gt;= "&amp;H18)-COUNTIF(Vertices[Out-Degree],"&gt;="&amp;H19)</f>
        <v>0</v>
      </c>
      <c r="J18" s="37">
        <f t="shared" si="4"/>
        <v>2381.968002036364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0.01798807272727273</v>
      </c>
      <c r="O18" s="38">
        <f>COUNTIF(Vertices[Eigenvector Centrality],"&gt;= "&amp;N18)-COUNTIF(Vertices[Eigenvector Centrality],"&gt;="&amp;N19)</f>
        <v>1</v>
      </c>
      <c r="P18" s="37">
        <f t="shared" si="7"/>
        <v>4.8448449999999985</v>
      </c>
      <c r="Q18" s="38">
        <f>COUNTIF(Vertices[PageRank],"&gt;= "&amp;P18)-COUNTIF(Vertices[PageRank],"&gt;="&amp;P19)</f>
        <v>0</v>
      </c>
      <c r="R18" s="37">
        <f t="shared" si="8"/>
        <v>0.29090909090909095</v>
      </c>
      <c r="S18" s="43">
        <f>COUNTIF(Vertices[Clustering Coefficient],"&gt;= "&amp;R18)-COUNTIF(Vertices[Clustering Coefficient],"&gt;="&amp;R19)</f>
        <v>3</v>
      </c>
      <c r="T18" s="37" t="e">
        <f ca="1" t="shared" si="9"/>
        <v>#REF!</v>
      </c>
      <c r="U18" s="38" t="e">
        <f ca="1" t="shared" si="0"/>
        <v>#REF!</v>
      </c>
    </row>
    <row r="19" spans="1:21" ht="15">
      <c r="A19" s="119"/>
      <c r="B19" s="119"/>
      <c r="D19" s="32">
        <f t="shared" si="1"/>
        <v>0</v>
      </c>
      <c r="E19" s="3">
        <f>COUNTIF(Vertices[Degree],"&gt;= "&amp;D19)-COUNTIF(Vertices[Degree],"&gt;="&amp;D20)</f>
        <v>0</v>
      </c>
      <c r="F19" s="39">
        <f t="shared" si="2"/>
        <v>20.090909090909097</v>
      </c>
      <c r="G19" s="40">
        <f>COUNTIF(Vertices[In-Degree],"&gt;= "&amp;F19)-COUNTIF(Vertices[In-Degree],"&gt;="&amp;F20)</f>
        <v>1</v>
      </c>
      <c r="H19" s="39">
        <f t="shared" si="3"/>
        <v>3.70909090909091</v>
      </c>
      <c r="I19" s="40">
        <f>COUNTIF(Vertices[Out-Degree],"&gt;= "&amp;H19)-COUNTIF(Vertices[Out-Degree],"&gt;="&amp;H20)</f>
        <v>0</v>
      </c>
      <c r="J19" s="39">
        <f t="shared" si="4"/>
        <v>2530.841002163637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0.019112327272727273</v>
      </c>
      <c r="O19" s="40">
        <f>COUNTIF(Vertices[Eigenvector Centrality],"&gt;= "&amp;N19)-COUNTIF(Vertices[Eigenvector Centrality],"&gt;="&amp;N20)</f>
        <v>1</v>
      </c>
      <c r="P19" s="39">
        <f t="shared" si="7"/>
        <v>5.125667999999998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21.27272727272728</v>
      </c>
      <c r="G20" s="38">
        <f>COUNTIF(Vertices[In-Degree],"&gt;= "&amp;F20)-COUNTIF(Vertices[In-Degree],"&gt;="&amp;F21)</f>
        <v>0</v>
      </c>
      <c r="H20" s="37">
        <f t="shared" si="3"/>
        <v>3.927272727272728</v>
      </c>
      <c r="I20" s="38">
        <f>COUNTIF(Vertices[Out-Degree],"&gt;= "&amp;H20)-COUNTIF(Vertices[Out-Degree],"&gt;="&amp;H21)</f>
        <v>6</v>
      </c>
      <c r="J20" s="37">
        <f t="shared" si="4"/>
        <v>2679.71400229091</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0.020236581818181817</v>
      </c>
      <c r="O20" s="38">
        <f>COUNTIF(Vertices[Eigenvector Centrality],"&gt;= "&amp;N20)-COUNTIF(Vertices[Eigenvector Centrality],"&gt;="&amp;N21)</f>
        <v>0</v>
      </c>
      <c r="P20" s="37">
        <f t="shared" si="7"/>
        <v>5.406490999999998</v>
      </c>
      <c r="Q20" s="38">
        <f>COUNTIF(Vertices[PageRank],"&gt;= "&amp;P20)-COUNTIF(Vertices[PageRank],"&gt;="&amp;P21)</f>
        <v>1</v>
      </c>
      <c r="R20" s="37">
        <f t="shared" si="8"/>
        <v>0.3272727272727273</v>
      </c>
      <c r="S20" s="43">
        <f>COUNTIF(Vertices[Clustering Coefficient],"&gt;= "&amp;R20)-COUNTIF(Vertices[Clustering Coefficient],"&gt;="&amp;R21)</f>
        <v>6</v>
      </c>
      <c r="T20" s="37" t="e">
        <f ca="1" t="shared" si="9"/>
        <v>#REF!</v>
      </c>
      <c r="U20" s="38" t="e">
        <f ca="1" t="shared" si="0"/>
        <v>#REF!</v>
      </c>
    </row>
    <row r="21" spans="1:21" ht="15">
      <c r="A21" s="34" t="s">
        <v>157</v>
      </c>
      <c r="B21" s="34">
        <v>2.49309</v>
      </c>
      <c r="D21" s="32">
        <f t="shared" si="1"/>
        <v>0</v>
      </c>
      <c r="E21" s="3">
        <f>COUNTIF(Vertices[Degree],"&gt;= "&amp;D21)-COUNTIF(Vertices[Degree],"&gt;="&amp;D22)</f>
        <v>0</v>
      </c>
      <c r="F21" s="39">
        <f t="shared" si="2"/>
        <v>22.454545454545464</v>
      </c>
      <c r="G21" s="40">
        <f>COUNTIF(Vertices[In-Degree],"&gt;= "&amp;F21)-COUNTIF(Vertices[In-Degree],"&gt;="&amp;F22)</f>
        <v>0</v>
      </c>
      <c r="H21" s="39">
        <f t="shared" si="3"/>
        <v>4.145454545454546</v>
      </c>
      <c r="I21" s="40">
        <f>COUNTIF(Vertices[Out-Degree],"&gt;= "&amp;H21)-COUNTIF(Vertices[Out-Degree],"&gt;="&amp;H22)</f>
        <v>0</v>
      </c>
      <c r="J21" s="39">
        <f t="shared" si="4"/>
        <v>2828.5870024181827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0.02136083636363636</v>
      </c>
      <c r="O21" s="40">
        <f>COUNTIF(Vertices[Eigenvector Centrality],"&gt;= "&amp;N21)-COUNTIF(Vertices[Eigenvector Centrality],"&gt;="&amp;N22)</f>
        <v>0</v>
      </c>
      <c r="P21" s="39">
        <f t="shared" si="7"/>
        <v>5.687313999999998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23.636363636363647</v>
      </c>
      <c r="G22" s="38">
        <f>COUNTIF(Vertices[In-Degree],"&gt;= "&amp;F22)-COUNTIF(Vertices[In-Degree],"&gt;="&amp;F23)</f>
        <v>0</v>
      </c>
      <c r="H22" s="37">
        <f t="shared" si="3"/>
        <v>4.363636363636364</v>
      </c>
      <c r="I22" s="38">
        <f>COUNTIF(Vertices[Out-Degree],"&gt;= "&amp;H22)-COUNTIF(Vertices[Out-Degree],"&gt;="&amp;H23)</f>
        <v>0</v>
      </c>
      <c r="J22" s="37">
        <f t="shared" si="4"/>
        <v>2977.4600025454556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0.022485090909090906</v>
      </c>
      <c r="O22" s="38">
        <f>COUNTIF(Vertices[Eigenvector Centrality],"&gt;= "&amp;N22)-COUNTIF(Vertices[Eigenvector Centrality],"&gt;="&amp;N23)</f>
        <v>0</v>
      </c>
      <c r="P22" s="37">
        <f t="shared" si="7"/>
        <v>5.968136999999998</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0.012006770337459007</v>
      </c>
      <c r="D23" s="32">
        <f t="shared" si="1"/>
        <v>0</v>
      </c>
      <c r="E23" s="3">
        <f>COUNTIF(Vertices[Degree],"&gt;= "&amp;D23)-COUNTIF(Vertices[Degree],"&gt;="&amp;D24)</f>
        <v>0</v>
      </c>
      <c r="F23" s="39">
        <f t="shared" si="2"/>
        <v>24.81818181818183</v>
      </c>
      <c r="G23" s="40">
        <f>COUNTIF(Vertices[In-Degree],"&gt;= "&amp;F23)-COUNTIF(Vertices[In-Degree],"&gt;="&amp;F24)</f>
        <v>0</v>
      </c>
      <c r="H23" s="39">
        <f t="shared" si="3"/>
        <v>4.581818181818182</v>
      </c>
      <c r="I23" s="40">
        <f>COUNTIF(Vertices[Out-Degree],"&gt;= "&amp;H23)-COUNTIF(Vertices[Out-Degree],"&gt;="&amp;H24)</f>
        <v>0</v>
      </c>
      <c r="J23" s="39">
        <f t="shared" si="4"/>
        <v>3126.3330026727285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0.02360934545454545</v>
      </c>
      <c r="O23" s="40">
        <f>COUNTIF(Vertices[Eigenvector Centrality],"&gt;= "&amp;N23)-COUNTIF(Vertices[Eigenvector Centrality],"&gt;="&amp;N24)</f>
        <v>1</v>
      </c>
      <c r="P23" s="39">
        <f t="shared" si="7"/>
        <v>6.248959999999998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2093</v>
      </c>
      <c r="B24" s="34">
        <v>0.417832</v>
      </c>
      <c r="D24" s="32">
        <f t="shared" si="1"/>
        <v>0</v>
      </c>
      <c r="E24" s="3">
        <f>COUNTIF(Vertices[Degree],"&gt;= "&amp;D24)-COUNTIF(Vertices[Degree],"&gt;="&amp;D25)</f>
        <v>0</v>
      </c>
      <c r="F24" s="37">
        <f t="shared" si="2"/>
        <v>26.000000000000014</v>
      </c>
      <c r="G24" s="38">
        <f>COUNTIF(Vertices[In-Degree],"&gt;= "&amp;F24)-COUNTIF(Vertices[In-Degree],"&gt;="&amp;F25)</f>
        <v>0</v>
      </c>
      <c r="H24" s="37">
        <f t="shared" si="3"/>
        <v>4.8</v>
      </c>
      <c r="I24" s="38">
        <f>COUNTIF(Vertices[Out-Degree],"&gt;= "&amp;H24)-COUNTIF(Vertices[Out-Degree],"&gt;="&amp;H25)</f>
        <v>2</v>
      </c>
      <c r="J24" s="37">
        <f t="shared" si="4"/>
        <v>3275.2060028000014</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0.024733599999999994</v>
      </c>
      <c r="O24" s="38">
        <f>COUNTIF(Vertices[Eigenvector Centrality],"&gt;= "&amp;N24)-COUNTIF(Vertices[Eigenvector Centrality],"&gt;="&amp;N25)</f>
        <v>0</v>
      </c>
      <c r="P24" s="37">
        <f t="shared" si="7"/>
        <v>6.5297829999999975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27.181818181818198</v>
      </c>
      <c r="G25" s="40">
        <f>COUNTIF(Vertices[In-Degree],"&gt;= "&amp;F25)-COUNTIF(Vertices[In-Degree],"&gt;="&amp;F26)</f>
        <v>0</v>
      </c>
      <c r="H25" s="39">
        <f t="shared" si="3"/>
        <v>5.018181818181818</v>
      </c>
      <c r="I25" s="40">
        <f>COUNTIF(Vertices[Out-Degree],"&gt;= "&amp;H25)-COUNTIF(Vertices[Out-Degree],"&gt;="&amp;H26)</f>
        <v>0</v>
      </c>
      <c r="J25" s="39">
        <f t="shared" si="4"/>
        <v>3424.0790029272744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0.02585785454545454</v>
      </c>
      <c r="O25" s="40">
        <f>COUNTIF(Vertices[Eigenvector Centrality],"&gt;= "&amp;N25)-COUNTIF(Vertices[Eigenvector Centrality],"&gt;="&amp;N26)</f>
        <v>0</v>
      </c>
      <c r="P25" s="39">
        <f t="shared" si="7"/>
        <v>6.810605999999997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2094</v>
      </c>
      <c r="B26" s="34" t="s">
        <v>2095</v>
      </c>
      <c r="D26" s="32">
        <f t="shared" si="1"/>
        <v>0</v>
      </c>
      <c r="E26" s="3">
        <f>COUNTIF(Vertices[Degree],"&gt;= "&amp;D26)-COUNTIF(Vertices[Degree],"&gt;="&amp;D28)</f>
        <v>0</v>
      </c>
      <c r="F26" s="37">
        <f t="shared" si="2"/>
        <v>28.36363636363638</v>
      </c>
      <c r="G26" s="38">
        <f>COUNTIF(Vertices[In-Degree],"&gt;= "&amp;F26)-COUNTIF(Vertices[In-Degree],"&gt;="&amp;F28)</f>
        <v>0</v>
      </c>
      <c r="H26" s="37">
        <f t="shared" si="3"/>
        <v>5.236363636363635</v>
      </c>
      <c r="I26" s="38">
        <f>COUNTIF(Vertices[Out-Degree],"&gt;= "&amp;H26)-COUNTIF(Vertices[Out-Degree],"&gt;="&amp;H28)</f>
        <v>0</v>
      </c>
      <c r="J26" s="37">
        <f t="shared" si="4"/>
        <v>3572.9520030545473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0.026982109090909083</v>
      </c>
      <c r="O26" s="38">
        <f>COUNTIF(Vertices[Eigenvector Centrality],"&gt;= "&amp;N26)-COUNTIF(Vertices[Eigenvector Centrality],"&gt;="&amp;N28)</f>
        <v>0</v>
      </c>
      <c r="P26" s="37">
        <f t="shared" si="7"/>
        <v>7.091428999999997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-6</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29.545454545454565</v>
      </c>
      <c r="G28" s="40">
        <f>COUNTIF(Vertices[In-Degree],"&gt;= "&amp;F28)-COUNTIF(Vertices[In-Degree],"&gt;="&amp;F40)</f>
        <v>0</v>
      </c>
      <c r="H28" s="39">
        <f>H26+($H$57-$H$2)/BinDivisor</f>
        <v>5.454545454545453</v>
      </c>
      <c r="I28" s="40">
        <f>COUNTIF(Vertices[Out-Degree],"&gt;= "&amp;H28)-COUNTIF(Vertices[Out-Degree],"&gt;="&amp;H40)</f>
        <v>0</v>
      </c>
      <c r="J28" s="39">
        <f>J26+($J$57-$J$2)/BinDivisor</f>
        <v>3721.82500318182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0.028106363636363627</v>
      </c>
      <c r="O28" s="40">
        <f>COUNTIF(Vertices[Eigenvector Centrality],"&gt;= "&amp;N28)-COUNTIF(Vertices[Eigenvector Centrality],"&gt;="&amp;N40)</f>
        <v>0</v>
      </c>
      <c r="P28" s="39">
        <f>P26+($P$57-$P$2)/BinDivisor</f>
        <v>7.372251999999997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-2</v>
      </c>
      <c r="L38" s="61"/>
      <c r="M38" s="62">
        <f>COUNTIF(Vertices[Closeness Centrality],"&gt;= "&amp;L38)-COUNTIF(Vertices[Closeness Centrality],"&gt;="&amp;L40)</f>
        <v>-6</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-2</v>
      </c>
      <c r="L39" s="61"/>
      <c r="M39" s="62">
        <f>COUNTIF(Vertices[Closeness Centrality],"&gt;= "&amp;L39)-COUNTIF(Vertices[Closeness Centrality],"&gt;="&amp;L40)</f>
        <v>-6</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30.727272727272748</v>
      </c>
      <c r="G40" s="38">
        <f>COUNTIF(Vertices[In-Degree],"&gt;= "&amp;F40)-COUNTIF(Vertices[In-Degree],"&gt;="&amp;F41)</f>
        <v>0</v>
      </c>
      <c r="H40" s="37">
        <f>H28+($H$57-$H$2)/BinDivisor</f>
        <v>5.672727272727271</v>
      </c>
      <c r="I40" s="38">
        <f>COUNTIF(Vertices[Out-Degree],"&gt;= "&amp;H40)-COUNTIF(Vertices[Out-Degree],"&gt;="&amp;H41)</f>
        <v>0</v>
      </c>
      <c r="J40" s="37">
        <f>J28+($J$57-$J$2)/BinDivisor</f>
        <v>3870.698003309093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0.02923061818181817</v>
      </c>
      <c r="O40" s="38">
        <f>COUNTIF(Vertices[Eigenvector Centrality],"&gt;= "&amp;N40)-COUNTIF(Vertices[Eigenvector Centrality],"&gt;="&amp;N41)</f>
        <v>0</v>
      </c>
      <c r="P40" s="37">
        <f>P28+($P$57-$P$2)/BinDivisor</f>
        <v>7.653074999999997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31.90909090909093</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4019.571003436366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0.030354872727272716</v>
      </c>
      <c r="O41" s="40">
        <f>COUNTIF(Vertices[Eigenvector Centrality],"&gt;= "&amp;N41)-COUNTIF(Vertices[Eigenvector Centrality],"&gt;="&amp;N42)</f>
        <v>0</v>
      </c>
      <c r="P41" s="39">
        <f aca="true" t="shared" si="16" ref="P41:P56">P40+($P$57-$P$2)/BinDivisor</f>
        <v>7.933897999999997</v>
      </c>
      <c r="Q41" s="40">
        <f>COUNTIF(Vertices[PageRank],"&gt;= "&amp;P41)-COUNTIF(Vertices[PageRank],"&gt;="&amp;P42)</f>
        <v>0</v>
      </c>
      <c r="R41" s="39">
        <f aca="true" t="shared" si="17" ref="R41:R56">R40+($R$57-$R$2)/BinDivisor</f>
        <v>0.490909090909091</v>
      </c>
      <c r="S41" s="44">
        <f>COUNTIF(Vertices[Clustering Coefficient],"&gt;= "&amp;R41)-COUNTIF(Vertices[Clustering Coefficient],"&gt;="&amp;R42)</f>
        <v>52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33.090909090909115</v>
      </c>
      <c r="G42" s="38">
        <f>COUNTIF(Vertices[In-Degree],"&gt;= "&amp;F42)-COUNTIF(Vertices[In-Degree],"&gt;="&amp;F43)</f>
        <v>0</v>
      </c>
      <c r="H42" s="37">
        <f t="shared" si="12"/>
        <v>6.109090909090907</v>
      </c>
      <c r="I42" s="38">
        <f>COUNTIF(Vertices[Out-Degree],"&gt;= "&amp;H42)-COUNTIF(Vertices[Out-Degree],"&gt;="&amp;H43)</f>
        <v>0</v>
      </c>
      <c r="J42" s="37">
        <f t="shared" si="13"/>
        <v>4168.444003563639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0.03147912727272726</v>
      </c>
      <c r="O42" s="38">
        <f>COUNTIF(Vertices[Eigenvector Centrality],"&gt;= "&amp;N42)-COUNTIF(Vertices[Eigenvector Centrality],"&gt;="&amp;N43)</f>
        <v>0</v>
      </c>
      <c r="P42" s="37">
        <f t="shared" si="16"/>
        <v>8.214720999999997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34.272727272727295</v>
      </c>
      <c r="G43" s="40">
        <f>COUNTIF(Vertices[In-Degree],"&gt;= "&amp;F43)-COUNTIF(Vertices[In-Degree],"&gt;="&amp;F44)</f>
        <v>0</v>
      </c>
      <c r="H43" s="39">
        <f t="shared" si="12"/>
        <v>6.3272727272727245</v>
      </c>
      <c r="I43" s="40">
        <f>COUNTIF(Vertices[Out-Degree],"&gt;= "&amp;H43)-COUNTIF(Vertices[Out-Degree],"&gt;="&amp;H44)</f>
        <v>0</v>
      </c>
      <c r="J43" s="39">
        <f t="shared" si="13"/>
        <v>4317.317003690911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0.03260338181818181</v>
      </c>
      <c r="O43" s="40">
        <f>COUNTIF(Vertices[Eigenvector Centrality],"&gt;= "&amp;N43)-COUNTIF(Vertices[Eigenvector Centrality],"&gt;="&amp;N44)</f>
        <v>0</v>
      </c>
      <c r="P43" s="39">
        <f t="shared" si="16"/>
        <v>8.495543999999997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35.454545454545475</v>
      </c>
      <c r="G44" s="38">
        <f>COUNTIF(Vertices[In-Degree],"&gt;= "&amp;F44)-COUNTIF(Vertices[In-Degree],"&gt;="&amp;F45)</f>
        <v>0</v>
      </c>
      <c r="H44" s="37">
        <f t="shared" si="12"/>
        <v>6.545454545454542</v>
      </c>
      <c r="I44" s="38">
        <f>COUNTIF(Vertices[Out-Degree],"&gt;= "&amp;H44)-COUNTIF(Vertices[Out-Degree],"&gt;="&amp;H45)</f>
        <v>0</v>
      </c>
      <c r="J44" s="37">
        <f t="shared" si="13"/>
        <v>4466.190003818184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0.033727636363636355</v>
      </c>
      <c r="O44" s="38">
        <f>COUNTIF(Vertices[Eigenvector Centrality],"&gt;= "&amp;N44)-COUNTIF(Vertices[Eigenvector Centrality],"&gt;="&amp;N45)</f>
        <v>0</v>
      </c>
      <c r="P44" s="37">
        <f t="shared" si="16"/>
        <v>8.776366999999997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36.636363636363654</v>
      </c>
      <c r="G45" s="40">
        <f>COUNTIF(Vertices[In-Degree],"&gt;= "&amp;F45)-COUNTIF(Vertices[In-Degree],"&gt;="&amp;F46)</f>
        <v>0</v>
      </c>
      <c r="H45" s="39">
        <f t="shared" si="12"/>
        <v>6.76363636363636</v>
      </c>
      <c r="I45" s="40">
        <f>COUNTIF(Vertices[Out-Degree],"&gt;= "&amp;H45)-COUNTIF(Vertices[Out-Degree],"&gt;="&amp;H46)</f>
        <v>0</v>
      </c>
      <c r="J45" s="39">
        <f t="shared" si="13"/>
        <v>4615.063003945456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0.0348518909090909</v>
      </c>
      <c r="O45" s="40">
        <f>COUNTIF(Vertices[Eigenvector Centrality],"&gt;= "&amp;N45)-COUNTIF(Vertices[Eigenvector Centrality],"&gt;="&amp;N46)</f>
        <v>0</v>
      </c>
      <c r="P45" s="39">
        <f t="shared" si="16"/>
        <v>9.057189999999997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37.818181818181834</v>
      </c>
      <c r="G46" s="38">
        <f>COUNTIF(Vertices[In-Degree],"&gt;= "&amp;F46)-COUNTIF(Vertices[In-Degree],"&gt;="&amp;F47)</f>
        <v>0</v>
      </c>
      <c r="H46" s="37">
        <f t="shared" si="12"/>
        <v>6.981818181818178</v>
      </c>
      <c r="I46" s="38">
        <f>COUNTIF(Vertices[Out-Degree],"&gt;= "&amp;H46)-COUNTIF(Vertices[Out-Degree],"&gt;="&amp;H47)</f>
        <v>1</v>
      </c>
      <c r="J46" s="37">
        <f t="shared" si="13"/>
        <v>4763.936004072729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0.03597614545454545</v>
      </c>
      <c r="O46" s="38">
        <f>COUNTIF(Vertices[Eigenvector Centrality],"&gt;= "&amp;N46)-COUNTIF(Vertices[Eigenvector Centrality],"&gt;="&amp;N47)</f>
        <v>0</v>
      </c>
      <c r="P46" s="37">
        <f t="shared" si="16"/>
        <v>9.338012999999997</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39.000000000000014</v>
      </c>
      <c r="G47" s="40">
        <f>COUNTIF(Vertices[In-Degree],"&gt;= "&amp;F47)-COUNTIF(Vertices[In-Degree],"&gt;="&amp;F48)</f>
        <v>0</v>
      </c>
      <c r="H47" s="39">
        <f t="shared" si="12"/>
        <v>7.199999999999996</v>
      </c>
      <c r="I47" s="40">
        <f>COUNTIF(Vertices[Out-Degree],"&gt;= "&amp;H47)-COUNTIF(Vertices[Out-Degree],"&gt;="&amp;H48)</f>
        <v>0</v>
      </c>
      <c r="J47" s="39">
        <f t="shared" si="13"/>
        <v>4912.809004200001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0.0371004</v>
      </c>
      <c r="O47" s="40">
        <f>COUNTIF(Vertices[Eigenvector Centrality],"&gt;= "&amp;N47)-COUNTIF(Vertices[Eigenvector Centrality],"&gt;="&amp;N48)</f>
        <v>0</v>
      </c>
      <c r="P47" s="39">
        <f t="shared" si="16"/>
        <v>9.618835999999996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40.181818181818194</v>
      </c>
      <c r="G48" s="38">
        <f>COUNTIF(Vertices[In-Degree],"&gt;= "&amp;F48)-COUNTIF(Vertices[In-Degree],"&gt;="&amp;F49)</f>
        <v>0</v>
      </c>
      <c r="H48" s="37">
        <f t="shared" si="12"/>
        <v>7.4181818181818135</v>
      </c>
      <c r="I48" s="38">
        <f>COUNTIF(Vertices[Out-Degree],"&gt;= "&amp;H48)-COUNTIF(Vertices[Out-Degree],"&gt;="&amp;H49)</f>
        <v>0</v>
      </c>
      <c r="J48" s="37">
        <f t="shared" si="13"/>
        <v>5061.682004327274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0.038224654545454546</v>
      </c>
      <c r="O48" s="38">
        <f>COUNTIF(Vertices[Eigenvector Centrality],"&gt;= "&amp;N48)-COUNTIF(Vertices[Eigenvector Centrality],"&gt;="&amp;N49)</f>
        <v>0</v>
      </c>
      <c r="P48" s="37">
        <f t="shared" si="16"/>
        <v>9.899658999999996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41.363636363636374</v>
      </c>
      <c r="G49" s="40">
        <f>COUNTIF(Vertices[In-Degree],"&gt;= "&amp;F49)-COUNTIF(Vertices[In-Degree],"&gt;="&amp;F50)</f>
        <v>0</v>
      </c>
      <c r="H49" s="39">
        <f t="shared" si="12"/>
        <v>7.636363636363631</v>
      </c>
      <c r="I49" s="40">
        <f>COUNTIF(Vertices[Out-Degree],"&gt;= "&amp;H49)-COUNTIF(Vertices[Out-Degree],"&gt;="&amp;H50)</f>
        <v>0</v>
      </c>
      <c r="J49" s="39">
        <f t="shared" si="13"/>
        <v>5210.555004454546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0.039348909090909094</v>
      </c>
      <c r="O49" s="40">
        <f>COUNTIF(Vertices[Eigenvector Centrality],"&gt;= "&amp;N49)-COUNTIF(Vertices[Eigenvector Centrality],"&gt;="&amp;N50)</f>
        <v>0</v>
      </c>
      <c r="P49" s="39">
        <f t="shared" si="16"/>
        <v>10.180481999999996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42.545454545454554</v>
      </c>
      <c r="G50" s="38">
        <f>COUNTIF(Vertices[In-Degree],"&gt;= "&amp;F50)-COUNTIF(Vertices[In-Degree],"&gt;="&amp;F51)</f>
        <v>0</v>
      </c>
      <c r="H50" s="37">
        <f t="shared" si="12"/>
        <v>7.854545454545449</v>
      </c>
      <c r="I50" s="38">
        <f>COUNTIF(Vertices[Out-Degree],"&gt;= "&amp;H50)-COUNTIF(Vertices[Out-Degree],"&gt;="&amp;H51)</f>
        <v>1</v>
      </c>
      <c r="J50" s="37">
        <f t="shared" si="13"/>
        <v>5359.428004581819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0.04047316363636364</v>
      </c>
      <c r="O50" s="38">
        <f>COUNTIF(Vertices[Eigenvector Centrality],"&gt;= "&amp;N50)-COUNTIF(Vertices[Eigenvector Centrality],"&gt;="&amp;N51)</f>
        <v>1</v>
      </c>
      <c r="P50" s="37">
        <f t="shared" si="16"/>
        <v>10.461304999999996</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43.727272727272734</v>
      </c>
      <c r="G51" s="40">
        <f>COUNTIF(Vertices[In-Degree],"&gt;= "&amp;F51)-COUNTIF(Vertices[In-Degree],"&gt;="&amp;F52)</f>
        <v>0</v>
      </c>
      <c r="H51" s="39">
        <f t="shared" si="12"/>
        <v>8.072727272727267</v>
      </c>
      <c r="I51" s="40">
        <f>COUNTIF(Vertices[Out-Degree],"&gt;= "&amp;H51)-COUNTIF(Vertices[Out-Degree],"&gt;="&amp;H52)</f>
        <v>0</v>
      </c>
      <c r="J51" s="39">
        <f t="shared" si="13"/>
        <v>5508.301004709091</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0.04159741818181819</v>
      </c>
      <c r="O51" s="40">
        <f>COUNTIF(Vertices[Eigenvector Centrality],"&gt;= "&amp;N51)-COUNTIF(Vertices[Eigenvector Centrality],"&gt;="&amp;N52)</f>
        <v>0</v>
      </c>
      <c r="P51" s="39">
        <f t="shared" si="16"/>
        <v>10.742127999999996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44.909090909090914</v>
      </c>
      <c r="G52" s="38">
        <f>COUNTIF(Vertices[In-Degree],"&gt;= "&amp;F52)-COUNTIF(Vertices[In-Degree],"&gt;="&amp;F53)</f>
        <v>0</v>
      </c>
      <c r="H52" s="37">
        <f t="shared" si="12"/>
        <v>8.290909090909086</v>
      </c>
      <c r="I52" s="38">
        <f>COUNTIF(Vertices[Out-Degree],"&gt;= "&amp;H52)-COUNTIF(Vertices[Out-Degree],"&gt;="&amp;H53)</f>
        <v>0</v>
      </c>
      <c r="J52" s="37">
        <f t="shared" si="13"/>
        <v>5657.174004836364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0.04272167272727274</v>
      </c>
      <c r="O52" s="38">
        <f>COUNTIF(Vertices[Eigenvector Centrality],"&gt;= "&amp;N52)-COUNTIF(Vertices[Eigenvector Centrality],"&gt;="&amp;N53)</f>
        <v>0</v>
      </c>
      <c r="P52" s="37">
        <f t="shared" si="16"/>
        <v>11.022950999999996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46.09090909090909</v>
      </c>
      <c r="G53" s="40">
        <f>COUNTIF(Vertices[In-Degree],"&gt;= "&amp;F53)-COUNTIF(Vertices[In-Degree],"&gt;="&amp;F54)</f>
        <v>0</v>
      </c>
      <c r="H53" s="39">
        <f t="shared" si="12"/>
        <v>8.509090909090904</v>
      </c>
      <c r="I53" s="40">
        <f>COUNTIF(Vertices[Out-Degree],"&gt;= "&amp;H53)-COUNTIF(Vertices[Out-Degree],"&gt;="&amp;H54)</f>
        <v>0</v>
      </c>
      <c r="J53" s="39">
        <f t="shared" si="13"/>
        <v>5806.047004963636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0.043845927272727285</v>
      </c>
      <c r="O53" s="40">
        <f>COUNTIF(Vertices[Eigenvector Centrality],"&gt;= "&amp;N53)-COUNTIF(Vertices[Eigenvector Centrality],"&gt;="&amp;N54)</f>
        <v>0</v>
      </c>
      <c r="P53" s="39">
        <f t="shared" si="16"/>
        <v>11.303773999999995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47.27272727272727</v>
      </c>
      <c r="G54" s="38">
        <f>COUNTIF(Vertices[In-Degree],"&gt;= "&amp;F54)-COUNTIF(Vertices[In-Degree],"&gt;="&amp;F55)</f>
        <v>0</v>
      </c>
      <c r="H54" s="37">
        <f t="shared" si="12"/>
        <v>8.727272727272723</v>
      </c>
      <c r="I54" s="38">
        <f>COUNTIF(Vertices[Out-Degree],"&gt;= "&amp;H54)-COUNTIF(Vertices[Out-Degree],"&gt;="&amp;H55)</f>
        <v>0</v>
      </c>
      <c r="J54" s="37">
        <f t="shared" si="13"/>
        <v>5954.9200050909085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0.04497018181818183</v>
      </c>
      <c r="O54" s="38">
        <f>COUNTIF(Vertices[Eigenvector Centrality],"&gt;= "&amp;N54)-COUNTIF(Vertices[Eigenvector Centrality],"&gt;="&amp;N55)</f>
        <v>0</v>
      </c>
      <c r="P54" s="37">
        <f t="shared" si="16"/>
        <v>11.584596999999995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48.45454545454545</v>
      </c>
      <c r="G55" s="40">
        <f>COUNTIF(Vertices[In-Degree],"&gt;= "&amp;F55)-COUNTIF(Vertices[In-Degree],"&gt;="&amp;F56)</f>
        <v>1</v>
      </c>
      <c r="H55" s="39">
        <f t="shared" si="12"/>
        <v>8.945454545454542</v>
      </c>
      <c r="I55" s="40">
        <f>COUNTIF(Vertices[Out-Degree],"&gt;= "&amp;H55)-COUNTIF(Vertices[Out-Degree],"&gt;="&amp;H56)</f>
        <v>0</v>
      </c>
      <c r="J55" s="39">
        <f t="shared" si="13"/>
        <v>6103.793005218181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0.04609443636363638</v>
      </c>
      <c r="O55" s="40">
        <f>COUNTIF(Vertices[Eigenvector Centrality],"&gt;= "&amp;N55)-COUNTIF(Vertices[Eigenvector Centrality],"&gt;="&amp;N56)</f>
        <v>0</v>
      </c>
      <c r="P55" s="39">
        <f t="shared" si="16"/>
        <v>11.865419999999995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49.63636363636363</v>
      </c>
      <c r="G56" s="38">
        <f>COUNTIF(Vertices[In-Degree],"&gt;= "&amp;F56)-COUNTIF(Vertices[In-Degree],"&gt;="&amp;F57)</f>
        <v>1</v>
      </c>
      <c r="H56" s="37">
        <f t="shared" si="12"/>
        <v>9.16363636363636</v>
      </c>
      <c r="I56" s="38">
        <f>COUNTIF(Vertices[Out-Degree],"&gt;= "&amp;H56)-COUNTIF(Vertices[Out-Degree],"&gt;="&amp;H57)</f>
        <v>0</v>
      </c>
      <c r="J56" s="37">
        <f t="shared" si="13"/>
        <v>6252.666005345453</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0.04721869090909093</v>
      </c>
      <c r="O56" s="38">
        <f>COUNTIF(Vertices[Eigenvector Centrality],"&gt;= "&amp;N56)-COUNTIF(Vertices[Eigenvector Centrality],"&gt;="&amp;N57)</f>
        <v>1</v>
      </c>
      <c r="P56" s="37">
        <f t="shared" si="16"/>
        <v>12.146242999999995</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65</v>
      </c>
      <c r="G57" s="42">
        <f>COUNTIF(Vertices[In-Degree],"&gt;= "&amp;F57)-COUNTIF(Vertices[In-Degree],"&gt;="&amp;F58)</f>
        <v>1</v>
      </c>
      <c r="H57" s="41">
        <f>MAX(Vertices[Out-Degree])</f>
        <v>12</v>
      </c>
      <c r="I57" s="42">
        <f>COUNTIF(Vertices[Out-Degree],"&gt;= "&amp;H57)-COUNTIF(Vertices[Out-Degree],"&gt;="&amp;H58)</f>
        <v>1</v>
      </c>
      <c r="J57" s="41">
        <f>MAX(Vertices[Betweenness Centrality])</f>
        <v>8188.015007</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0.061834</v>
      </c>
      <c r="O57" s="42">
        <f>COUNTIF(Vertices[Eigenvector Centrality],"&gt;= "&amp;N57)-COUNTIF(Vertices[Eigenvector Centrality],"&gt;="&amp;N58)</f>
        <v>1</v>
      </c>
      <c r="P57" s="41">
        <f>MAX(Vertices[PageRank])</f>
        <v>15.796942</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65</v>
      </c>
    </row>
    <row r="71" spans="1:2" ht="15">
      <c r="A71" s="33" t="s">
        <v>90</v>
      </c>
      <c r="B71" s="47">
        <f>_xlfn.IFERROR(AVERAGE(Vertices[In-Degree]),NoMetricMessage)</f>
        <v>1.789855072463768</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12</v>
      </c>
    </row>
    <row r="85" spans="1:2" ht="15">
      <c r="A85" s="33" t="s">
        <v>96</v>
      </c>
      <c r="B85" s="47">
        <f>_xlfn.IFERROR(AVERAGE(Vertices[Out-Degree]),NoMetricMessage)</f>
        <v>1.789855072463768</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8188.015007</v>
      </c>
    </row>
    <row r="99" spans="1:2" ht="15">
      <c r="A99" s="33" t="s">
        <v>102</v>
      </c>
      <c r="B99" s="47">
        <f>_xlfn.IFERROR(AVERAGE(Vertices[Betweenness Centrality]),NoMetricMessage)</f>
        <v>162.2753623188406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0.046429717391304276</v>
      </c>
    </row>
    <row r="114" spans="1:2" ht="15">
      <c r="A114" s="33" t="s">
        <v>109</v>
      </c>
      <c r="B114" s="47">
        <f>_xlfn.IFERROR(MEDIAN(Vertices[Closeness Centrality]),NoMetricMessage)</f>
        <v>0.003322</v>
      </c>
    </row>
    <row r="125" spans="1:2" ht="15">
      <c r="A125" s="33" t="s">
        <v>112</v>
      </c>
      <c r="B125" s="47">
        <f>IF(COUNT(Vertices[Eigenvector Centrality])&gt;0,N2,NoMetricMessage)</f>
        <v>0</v>
      </c>
    </row>
    <row r="126" spans="1:2" ht="15">
      <c r="A126" s="33" t="s">
        <v>113</v>
      </c>
      <c r="B126" s="47">
        <f>IF(COUNT(Vertices[Eigenvector Centrality])&gt;0,N57,NoMetricMessage)</f>
        <v>0.061834</v>
      </c>
    </row>
    <row r="127" spans="1:2" ht="15">
      <c r="A127" s="33" t="s">
        <v>114</v>
      </c>
      <c r="B127" s="47">
        <f>_xlfn.IFERROR(AVERAGE(Vertices[Eigenvector Centrality]),NoMetricMessage)</f>
        <v>0.007246427536231891</v>
      </c>
    </row>
    <row r="128" spans="1:2" ht="15">
      <c r="A128" s="33" t="s">
        <v>115</v>
      </c>
      <c r="B128" s="47">
        <f>_xlfn.IFERROR(MEDIAN(Vertices[Eigenvector Centrality]),NoMetricMessage)</f>
        <v>0.0065214999999999995</v>
      </c>
    </row>
    <row r="139" spans="1:2" ht="15">
      <c r="A139" s="33" t="s">
        <v>140</v>
      </c>
      <c r="B139" s="47">
        <f>IF(COUNT(Vertices[PageRank])&gt;0,P2,NoMetricMessage)</f>
        <v>0.351677</v>
      </c>
    </row>
    <row r="140" spans="1:2" ht="15">
      <c r="A140" s="33" t="s">
        <v>141</v>
      </c>
      <c r="B140" s="47">
        <f>IF(COUNT(Vertices[PageRank])&gt;0,P57,NoMetricMessage)</f>
        <v>15.796942</v>
      </c>
    </row>
    <row r="141" spans="1:2" ht="15">
      <c r="A141" s="33" t="s">
        <v>142</v>
      </c>
      <c r="B141" s="47">
        <f>_xlfn.IFERROR(AVERAGE(Vertices[PageRank]),NoMetricMessage)</f>
        <v>0.9999963985507229</v>
      </c>
    </row>
    <row r="142" spans="1:2" ht="15">
      <c r="A142" s="33" t="s">
        <v>143</v>
      </c>
      <c r="B142" s="47">
        <f>_xlfn.IFERROR(MEDIAN(Vertices[PageRank]),NoMetricMessage)</f>
        <v>0.549973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0.2653655755134939</v>
      </c>
    </row>
    <row r="156" spans="1:2" ht="15">
      <c r="A156" s="33" t="s">
        <v>121</v>
      </c>
      <c r="B156" s="47">
        <f>_xlfn.IFERROR(MEDIAN(Vertices[Clustering Coefficient]),NoMetricMessage)</f>
        <v>0.275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2027</v>
      </c>
      <c r="K7" s="13" t="s">
        <v>2028</v>
      </c>
    </row>
    <row r="8" spans="1:11" ht="409.5">
      <c r="A8"/>
      <c r="B8">
        <v>2</v>
      </c>
      <c r="C8">
        <v>2</v>
      </c>
      <c r="D8" t="s">
        <v>61</v>
      </c>
      <c r="E8" t="s">
        <v>61</v>
      </c>
      <c r="H8" t="s">
        <v>73</v>
      </c>
      <c r="J8" t="s">
        <v>2029</v>
      </c>
      <c r="K8" s="13" t="s">
        <v>2030</v>
      </c>
    </row>
    <row r="9" spans="1:11" ht="409.5">
      <c r="A9"/>
      <c r="B9">
        <v>3</v>
      </c>
      <c r="C9">
        <v>4</v>
      </c>
      <c r="D9" t="s">
        <v>62</v>
      </c>
      <c r="E9" t="s">
        <v>62</v>
      </c>
      <c r="H9" t="s">
        <v>74</v>
      </c>
      <c r="J9" t="s">
        <v>2031</v>
      </c>
      <c r="K9" s="102" t="s">
        <v>2032</v>
      </c>
    </row>
    <row r="10" spans="1:11" ht="409.5">
      <c r="A10"/>
      <c r="B10">
        <v>4</v>
      </c>
      <c r="D10" t="s">
        <v>63</v>
      </c>
      <c r="E10" t="s">
        <v>63</v>
      </c>
      <c r="H10" t="s">
        <v>75</v>
      </c>
      <c r="J10" t="s">
        <v>2033</v>
      </c>
      <c r="K10" s="13" t="s">
        <v>2034</v>
      </c>
    </row>
    <row r="11" spans="1:11" ht="15">
      <c r="A11"/>
      <c r="B11">
        <v>5</v>
      </c>
      <c r="D11" t="s">
        <v>46</v>
      </c>
      <c r="E11">
        <v>1</v>
      </c>
      <c r="H11" t="s">
        <v>76</v>
      </c>
      <c r="J11" t="s">
        <v>2035</v>
      </c>
      <c r="K11" t="s">
        <v>2036</v>
      </c>
    </row>
    <row r="12" spans="1:11" ht="15">
      <c r="A12"/>
      <c r="B12"/>
      <c r="D12" t="s">
        <v>64</v>
      </c>
      <c r="E12">
        <v>2</v>
      </c>
      <c r="H12">
        <v>0</v>
      </c>
      <c r="J12" t="s">
        <v>2037</v>
      </c>
      <c r="K12" t="s">
        <v>2038</v>
      </c>
    </row>
    <row r="13" spans="1:11" ht="15">
      <c r="A13"/>
      <c r="B13"/>
      <c r="D13">
        <v>1</v>
      </c>
      <c r="E13">
        <v>3</v>
      </c>
      <c r="H13">
        <v>1</v>
      </c>
      <c r="J13" t="s">
        <v>2039</v>
      </c>
      <c r="K13" t="s">
        <v>2040</v>
      </c>
    </row>
    <row r="14" spans="4:11" ht="15">
      <c r="D14">
        <v>2</v>
      </c>
      <c r="E14">
        <v>4</v>
      </c>
      <c r="H14">
        <v>2</v>
      </c>
      <c r="J14" t="s">
        <v>2041</v>
      </c>
      <c r="K14" t="s">
        <v>2042</v>
      </c>
    </row>
    <row r="15" spans="4:11" ht="15">
      <c r="D15">
        <v>3</v>
      </c>
      <c r="E15">
        <v>5</v>
      </c>
      <c r="H15">
        <v>3</v>
      </c>
      <c r="J15" t="s">
        <v>2043</v>
      </c>
      <c r="K15" t="s">
        <v>2044</v>
      </c>
    </row>
    <row r="16" spans="4:11" ht="15">
      <c r="D16">
        <v>4</v>
      </c>
      <c r="E16">
        <v>6</v>
      </c>
      <c r="H16">
        <v>4</v>
      </c>
      <c r="J16" t="s">
        <v>2045</v>
      </c>
      <c r="K16" t="s">
        <v>2046</v>
      </c>
    </row>
    <row r="17" spans="4:11" ht="15">
      <c r="D17">
        <v>5</v>
      </c>
      <c r="E17">
        <v>7</v>
      </c>
      <c r="H17">
        <v>5</v>
      </c>
      <c r="J17" t="s">
        <v>2047</v>
      </c>
      <c r="K17" t="s">
        <v>2048</v>
      </c>
    </row>
    <row r="18" spans="4:11" ht="15">
      <c r="D18">
        <v>6</v>
      </c>
      <c r="E18">
        <v>8</v>
      </c>
      <c r="H18">
        <v>6</v>
      </c>
      <c r="J18" t="s">
        <v>2049</v>
      </c>
      <c r="K18" t="s">
        <v>2050</v>
      </c>
    </row>
    <row r="19" spans="4:11" ht="15">
      <c r="D19">
        <v>7</v>
      </c>
      <c r="E19">
        <v>9</v>
      </c>
      <c r="H19">
        <v>7</v>
      </c>
      <c r="J19" t="s">
        <v>2051</v>
      </c>
      <c r="K19" t="s">
        <v>2052</v>
      </c>
    </row>
    <row r="20" spans="4:11" ht="15">
      <c r="D20">
        <v>8</v>
      </c>
      <c r="H20">
        <v>8</v>
      </c>
      <c r="J20" t="s">
        <v>2053</v>
      </c>
      <c r="K20" t="s">
        <v>2054</v>
      </c>
    </row>
    <row r="21" spans="4:11" ht="409.5">
      <c r="D21">
        <v>9</v>
      </c>
      <c r="H21">
        <v>9</v>
      </c>
      <c r="J21" t="s">
        <v>2055</v>
      </c>
      <c r="K21" s="13" t="s">
        <v>2056</v>
      </c>
    </row>
    <row r="22" spans="4:11" ht="409.5">
      <c r="D22">
        <v>10</v>
      </c>
      <c r="J22" t="s">
        <v>2057</v>
      </c>
      <c r="K22" s="13" t="s">
        <v>2058</v>
      </c>
    </row>
    <row r="23" spans="4:11" ht="409.5">
      <c r="D23">
        <v>11</v>
      </c>
      <c r="J23" t="s">
        <v>2059</v>
      </c>
      <c r="K23" s="13" t="s">
        <v>2060</v>
      </c>
    </row>
    <row r="24" spans="10:11" ht="409.5">
      <c r="J24" t="s">
        <v>2061</v>
      </c>
      <c r="K24" s="13" t="s">
        <v>2776</v>
      </c>
    </row>
    <row r="25" spans="10:11" ht="15">
      <c r="J25" t="s">
        <v>2062</v>
      </c>
      <c r="K25" t="b">
        <v>0</v>
      </c>
    </row>
    <row r="26" spans="10:11" ht="15">
      <c r="J26" t="s">
        <v>2773</v>
      </c>
      <c r="K26" t="s">
        <v>2774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2089</v>
      </c>
      <c r="B2" s="117" t="s">
        <v>2090</v>
      </c>
      <c r="C2" s="118" t="s">
        <v>2091</v>
      </c>
    </row>
    <row r="3" spans="1:3" ht="15">
      <c r="A3" s="116" t="s">
        <v>2064</v>
      </c>
      <c r="B3" s="116" t="s">
        <v>2064</v>
      </c>
      <c r="C3" s="34">
        <v>98</v>
      </c>
    </row>
    <row r="4" spans="1:3" ht="15">
      <c r="A4" s="116" t="s">
        <v>2064</v>
      </c>
      <c r="B4" s="116" t="s">
        <v>2065</v>
      </c>
      <c r="C4" s="34">
        <v>3</v>
      </c>
    </row>
    <row r="5" spans="1:3" ht="15">
      <c r="A5" s="116" t="s">
        <v>2065</v>
      </c>
      <c r="B5" s="116" t="s">
        <v>2064</v>
      </c>
      <c r="C5" s="34">
        <v>11</v>
      </c>
    </row>
    <row r="6" spans="1:3" ht="15">
      <c r="A6" s="116" t="s">
        <v>2065</v>
      </c>
      <c r="B6" s="116" t="s">
        <v>2065</v>
      </c>
      <c r="C6" s="34">
        <v>121</v>
      </c>
    </row>
    <row r="7" spans="1:3" ht="15">
      <c r="A7" s="116" t="s">
        <v>2065</v>
      </c>
      <c r="B7" s="116" t="s">
        <v>2066</v>
      </c>
      <c r="C7" s="34">
        <v>7</v>
      </c>
    </row>
    <row r="8" spans="1:3" ht="15">
      <c r="A8" s="116" t="s">
        <v>2065</v>
      </c>
      <c r="B8" s="116" t="s">
        <v>2068</v>
      </c>
      <c r="C8" s="34">
        <v>1</v>
      </c>
    </row>
    <row r="9" spans="1:3" ht="15">
      <c r="A9" s="116" t="s">
        <v>2066</v>
      </c>
      <c r="B9" s="116" t="s">
        <v>2064</v>
      </c>
      <c r="C9" s="34">
        <v>7</v>
      </c>
    </row>
    <row r="10" spans="1:3" ht="15">
      <c r="A10" s="116" t="s">
        <v>2066</v>
      </c>
      <c r="B10" s="116" t="s">
        <v>2065</v>
      </c>
      <c r="C10" s="34">
        <v>11</v>
      </c>
    </row>
    <row r="11" spans="1:3" ht="15">
      <c r="A11" s="116" t="s">
        <v>2066</v>
      </c>
      <c r="B11" s="116" t="s">
        <v>2066</v>
      </c>
      <c r="C11" s="34">
        <v>30</v>
      </c>
    </row>
    <row r="12" spans="1:3" ht="15">
      <c r="A12" s="116" t="s">
        <v>2067</v>
      </c>
      <c r="B12" s="116" t="s">
        <v>2067</v>
      </c>
      <c r="C12" s="34">
        <v>10</v>
      </c>
    </row>
    <row r="13" spans="1:3" ht="15">
      <c r="A13" s="116" t="s">
        <v>2068</v>
      </c>
      <c r="B13" s="116" t="s">
        <v>2064</v>
      </c>
      <c r="C13" s="34">
        <v>4</v>
      </c>
    </row>
    <row r="14" spans="1:3" ht="15">
      <c r="A14" s="116" t="s">
        <v>2068</v>
      </c>
      <c r="B14" s="116" t="s">
        <v>2065</v>
      </c>
      <c r="C14" s="34">
        <v>5</v>
      </c>
    </row>
    <row r="15" spans="1:3" ht="15">
      <c r="A15" s="116" t="s">
        <v>2068</v>
      </c>
      <c r="B15" s="116" t="s">
        <v>2066</v>
      </c>
      <c r="C15" s="34">
        <v>2</v>
      </c>
    </row>
    <row r="16" spans="1:3" ht="15">
      <c r="A16" s="116" t="s">
        <v>2068</v>
      </c>
      <c r="B16" s="116" t="s">
        <v>2068</v>
      </c>
      <c r="C16" s="34">
        <v>4</v>
      </c>
    </row>
    <row r="17" spans="1:3" ht="15">
      <c r="A17" s="116" t="s">
        <v>2069</v>
      </c>
      <c r="B17" s="116" t="s">
        <v>2064</v>
      </c>
      <c r="C17" s="34">
        <v>1</v>
      </c>
    </row>
    <row r="18" spans="1:3" ht="15">
      <c r="A18" s="116" t="s">
        <v>2069</v>
      </c>
      <c r="B18" s="116" t="s">
        <v>2069</v>
      </c>
      <c r="C18" s="34">
        <v>1</v>
      </c>
    </row>
    <row r="19" spans="1:3" ht="15">
      <c r="A19" s="116" t="s">
        <v>2070</v>
      </c>
      <c r="B19" s="116" t="s">
        <v>2064</v>
      </c>
      <c r="C19" s="34">
        <v>1</v>
      </c>
    </row>
    <row r="20" spans="1:3" ht="15">
      <c r="A20" s="116" t="s">
        <v>2070</v>
      </c>
      <c r="B20" s="116" t="s">
        <v>2070</v>
      </c>
      <c r="C20" s="34">
        <v>1</v>
      </c>
    </row>
    <row r="21" spans="1:3" ht="15">
      <c r="A21" s="116" t="s">
        <v>2071</v>
      </c>
      <c r="B21" s="116" t="s">
        <v>2071</v>
      </c>
      <c r="C21" s="34">
        <v>1</v>
      </c>
    </row>
    <row r="22" spans="1:3" ht="15">
      <c r="A22" s="116" t="s">
        <v>2072</v>
      </c>
      <c r="B22" s="116" t="s">
        <v>2072</v>
      </c>
      <c r="C22" s="34">
        <v>2</v>
      </c>
    </row>
    <row r="23" spans="1:3" ht="15">
      <c r="A23" s="116" t="s">
        <v>2073</v>
      </c>
      <c r="B23" s="116" t="s">
        <v>2073</v>
      </c>
      <c r="C23" s="34">
        <v>1</v>
      </c>
    </row>
    <row r="24" spans="1:3" ht="15">
      <c r="A24" s="116" t="s">
        <v>2074</v>
      </c>
      <c r="B24" s="116" t="s">
        <v>2064</v>
      </c>
      <c r="C24" s="34">
        <v>1</v>
      </c>
    </row>
    <row r="25" spans="1:3" ht="15">
      <c r="A25" s="116" t="s">
        <v>2074</v>
      </c>
      <c r="B25" s="116" t="s">
        <v>2065</v>
      </c>
      <c r="C25" s="34">
        <v>1</v>
      </c>
    </row>
    <row r="26" spans="1:3" ht="15">
      <c r="A26" s="116" t="s">
        <v>2074</v>
      </c>
      <c r="B26" s="116" t="s">
        <v>2074</v>
      </c>
      <c r="C2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2096</v>
      </c>
      <c r="B1" s="13" t="s">
        <v>2097</v>
      </c>
      <c r="C1" s="13" t="s">
        <v>2098</v>
      </c>
      <c r="D1" s="13" t="s">
        <v>2100</v>
      </c>
      <c r="E1" s="13" t="s">
        <v>2099</v>
      </c>
      <c r="F1" s="13" t="s">
        <v>2103</v>
      </c>
      <c r="G1" s="13" t="s">
        <v>2102</v>
      </c>
      <c r="H1" s="13" t="s">
        <v>2105</v>
      </c>
      <c r="I1" s="13" t="s">
        <v>2104</v>
      </c>
      <c r="J1" s="13" t="s">
        <v>2107</v>
      </c>
      <c r="K1" s="78" t="s">
        <v>2106</v>
      </c>
      <c r="L1" s="78" t="s">
        <v>2109</v>
      </c>
      <c r="M1" s="78" t="s">
        <v>2108</v>
      </c>
      <c r="N1" s="78" t="s">
        <v>2111</v>
      </c>
      <c r="O1" s="78" t="s">
        <v>2110</v>
      </c>
      <c r="P1" s="78" t="s">
        <v>2113</v>
      </c>
      <c r="Q1" s="78" t="s">
        <v>2112</v>
      </c>
      <c r="R1" s="78" t="s">
        <v>2115</v>
      </c>
      <c r="S1" s="78" t="s">
        <v>2114</v>
      </c>
      <c r="T1" s="78" t="s">
        <v>2117</v>
      </c>
      <c r="U1" s="78" t="s">
        <v>2116</v>
      </c>
      <c r="V1" s="78" t="s">
        <v>2118</v>
      </c>
    </row>
    <row r="2" spans="1:22" ht="15">
      <c r="A2" s="82" t="s">
        <v>476</v>
      </c>
      <c r="B2" s="78">
        <v>23</v>
      </c>
      <c r="C2" s="82" t="s">
        <v>489</v>
      </c>
      <c r="D2" s="78">
        <v>1</v>
      </c>
      <c r="E2" s="82" t="s">
        <v>476</v>
      </c>
      <c r="F2" s="78">
        <v>15</v>
      </c>
      <c r="G2" s="82" t="s">
        <v>476</v>
      </c>
      <c r="H2" s="78">
        <v>7</v>
      </c>
      <c r="I2" s="82" t="s">
        <v>477</v>
      </c>
      <c r="J2" s="78">
        <v>1</v>
      </c>
      <c r="K2" s="78"/>
      <c r="L2" s="78"/>
      <c r="M2" s="78"/>
      <c r="N2" s="78"/>
      <c r="O2" s="78"/>
      <c r="P2" s="78"/>
      <c r="Q2" s="78"/>
      <c r="R2" s="78"/>
      <c r="S2" s="78"/>
      <c r="T2" s="78"/>
      <c r="U2" s="78"/>
      <c r="V2" s="78"/>
    </row>
    <row r="3" spans="1:22" ht="15">
      <c r="A3" s="82" t="s">
        <v>477</v>
      </c>
      <c r="B3" s="78">
        <v>7</v>
      </c>
      <c r="C3" s="82" t="s">
        <v>476</v>
      </c>
      <c r="D3" s="78">
        <v>1</v>
      </c>
      <c r="E3" s="82" t="s">
        <v>493</v>
      </c>
      <c r="F3" s="78">
        <v>3</v>
      </c>
      <c r="G3" s="82" t="s">
        <v>477</v>
      </c>
      <c r="H3" s="78">
        <v>4</v>
      </c>
      <c r="I3" s="82" t="s">
        <v>478</v>
      </c>
      <c r="J3" s="78">
        <v>1</v>
      </c>
      <c r="K3" s="78"/>
      <c r="L3" s="78"/>
      <c r="M3" s="78"/>
      <c r="N3" s="78"/>
      <c r="O3" s="78"/>
      <c r="P3" s="78"/>
      <c r="Q3" s="78"/>
      <c r="R3" s="78"/>
      <c r="S3" s="78"/>
      <c r="T3" s="78"/>
      <c r="U3" s="78"/>
      <c r="V3" s="78"/>
    </row>
    <row r="4" spans="1:22" ht="15">
      <c r="A4" s="82" t="s">
        <v>493</v>
      </c>
      <c r="B4" s="78">
        <v>3</v>
      </c>
      <c r="C4" s="78"/>
      <c r="D4" s="78"/>
      <c r="E4" s="82" t="s">
        <v>477</v>
      </c>
      <c r="F4" s="78">
        <v>2</v>
      </c>
      <c r="G4" s="82" t="s">
        <v>485</v>
      </c>
      <c r="H4" s="78">
        <v>1</v>
      </c>
      <c r="I4" s="82" t="s">
        <v>479</v>
      </c>
      <c r="J4" s="78">
        <v>1</v>
      </c>
      <c r="K4" s="78"/>
      <c r="L4" s="78"/>
      <c r="M4" s="78"/>
      <c r="N4" s="78"/>
      <c r="O4" s="78"/>
      <c r="P4" s="78"/>
      <c r="Q4" s="78"/>
      <c r="R4" s="78"/>
      <c r="S4" s="78"/>
      <c r="T4" s="78"/>
      <c r="U4" s="78"/>
      <c r="V4" s="78"/>
    </row>
    <row r="5" spans="1:22" ht="15">
      <c r="A5" s="82" t="s">
        <v>484</v>
      </c>
      <c r="B5" s="78">
        <v>2</v>
      </c>
      <c r="C5" s="78"/>
      <c r="D5" s="78"/>
      <c r="E5" s="82" t="s">
        <v>497</v>
      </c>
      <c r="F5" s="78">
        <v>1</v>
      </c>
      <c r="G5" s="82" t="s">
        <v>490</v>
      </c>
      <c r="H5" s="78">
        <v>1</v>
      </c>
      <c r="I5" s="82" t="s">
        <v>480</v>
      </c>
      <c r="J5" s="78">
        <v>1</v>
      </c>
      <c r="K5" s="78"/>
      <c r="L5" s="78"/>
      <c r="M5" s="78"/>
      <c r="N5" s="78"/>
      <c r="O5" s="78"/>
      <c r="P5" s="78"/>
      <c r="Q5" s="78"/>
      <c r="R5" s="78"/>
      <c r="S5" s="78"/>
      <c r="T5" s="78"/>
      <c r="U5" s="78"/>
      <c r="V5" s="78"/>
    </row>
    <row r="6" spans="1:22" ht="15">
      <c r="A6" s="82" t="s">
        <v>478</v>
      </c>
      <c r="B6" s="78">
        <v>2</v>
      </c>
      <c r="C6" s="78"/>
      <c r="D6" s="78"/>
      <c r="E6" s="82" t="s">
        <v>496</v>
      </c>
      <c r="F6" s="78">
        <v>1</v>
      </c>
      <c r="G6" s="82" t="s">
        <v>483</v>
      </c>
      <c r="H6" s="78">
        <v>1</v>
      </c>
      <c r="I6" s="82" t="s">
        <v>481</v>
      </c>
      <c r="J6" s="78">
        <v>1</v>
      </c>
      <c r="K6" s="78"/>
      <c r="L6" s="78"/>
      <c r="M6" s="78"/>
      <c r="N6" s="78"/>
      <c r="O6" s="78"/>
      <c r="P6" s="78"/>
      <c r="Q6" s="78"/>
      <c r="R6" s="78"/>
      <c r="S6" s="78"/>
      <c r="T6" s="78"/>
      <c r="U6" s="78"/>
      <c r="V6" s="78"/>
    </row>
    <row r="7" spans="1:22" ht="15">
      <c r="A7" s="82" t="s">
        <v>485</v>
      </c>
      <c r="B7" s="78">
        <v>1</v>
      </c>
      <c r="C7" s="78"/>
      <c r="D7" s="78"/>
      <c r="E7" s="82" t="s">
        <v>491</v>
      </c>
      <c r="F7" s="78">
        <v>1</v>
      </c>
      <c r="G7" s="78"/>
      <c r="H7" s="78"/>
      <c r="I7" s="82" t="s">
        <v>482</v>
      </c>
      <c r="J7" s="78">
        <v>1</v>
      </c>
      <c r="K7" s="78"/>
      <c r="L7" s="78"/>
      <c r="M7" s="78"/>
      <c r="N7" s="78"/>
      <c r="O7" s="78"/>
      <c r="P7" s="78"/>
      <c r="Q7" s="78"/>
      <c r="R7" s="78"/>
      <c r="S7" s="78"/>
      <c r="T7" s="78"/>
      <c r="U7" s="78"/>
      <c r="V7" s="78"/>
    </row>
    <row r="8" spans="1:22" ht="15">
      <c r="A8" s="82" t="s">
        <v>489</v>
      </c>
      <c r="B8" s="78">
        <v>1</v>
      </c>
      <c r="C8" s="78"/>
      <c r="D8" s="78"/>
      <c r="E8" s="82" t="s">
        <v>2101</v>
      </c>
      <c r="F8" s="78">
        <v>1</v>
      </c>
      <c r="G8" s="78"/>
      <c r="H8" s="78"/>
      <c r="I8" s="82" t="s">
        <v>484</v>
      </c>
      <c r="J8" s="78">
        <v>1</v>
      </c>
      <c r="K8" s="78"/>
      <c r="L8" s="78"/>
      <c r="M8" s="78"/>
      <c r="N8" s="78"/>
      <c r="O8" s="78"/>
      <c r="P8" s="78"/>
      <c r="Q8" s="78"/>
      <c r="R8" s="78"/>
      <c r="S8" s="78"/>
      <c r="T8" s="78"/>
      <c r="U8" s="78"/>
      <c r="V8" s="78"/>
    </row>
    <row r="9" spans="1:22" ht="15">
      <c r="A9" s="82" t="s">
        <v>483</v>
      </c>
      <c r="B9" s="78">
        <v>1</v>
      </c>
      <c r="C9" s="78"/>
      <c r="D9" s="78"/>
      <c r="E9" s="82" t="s">
        <v>494</v>
      </c>
      <c r="F9" s="78">
        <v>1</v>
      </c>
      <c r="G9" s="78"/>
      <c r="H9" s="78"/>
      <c r="I9" s="78"/>
      <c r="J9" s="78"/>
      <c r="K9" s="78"/>
      <c r="L9" s="78"/>
      <c r="M9" s="78"/>
      <c r="N9" s="78"/>
      <c r="O9" s="78"/>
      <c r="P9" s="78"/>
      <c r="Q9" s="78"/>
      <c r="R9" s="78"/>
      <c r="S9" s="78"/>
      <c r="T9" s="78"/>
      <c r="U9" s="78"/>
      <c r="V9" s="78"/>
    </row>
    <row r="10" spans="1:22" ht="15">
      <c r="A10" s="82" t="s">
        <v>487</v>
      </c>
      <c r="B10" s="78">
        <v>1</v>
      </c>
      <c r="C10" s="78"/>
      <c r="D10" s="78"/>
      <c r="E10" s="82" t="s">
        <v>495</v>
      </c>
      <c r="F10" s="78">
        <v>1</v>
      </c>
      <c r="G10" s="78"/>
      <c r="H10" s="78"/>
      <c r="I10" s="78"/>
      <c r="J10" s="78"/>
      <c r="K10" s="78"/>
      <c r="L10" s="78"/>
      <c r="M10" s="78"/>
      <c r="N10" s="78"/>
      <c r="O10" s="78"/>
      <c r="P10" s="78"/>
      <c r="Q10" s="78"/>
      <c r="R10" s="78"/>
      <c r="S10" s="78"/>
      <c r="T10" s="78"/>
      <c r="U10" s="78"/>
      <c r="V10" s="78"/>
    </row>
    <row r="11" spans="1:22" ht="15">
      <c r="A11" s="82" t="s">
        <v>486</v>
      </c>
      <c r="B11" s="78">
        <v>1</v>
      </c>
      <c r="C11" s="78"/>
      <c r="D11" s="78"/>
      <c r="E11" s="82" t="s">
        <v>487</v>
      </c>
      <c r="F11" s="78">
        <v>1</v>
      </c>
      <c r="G11" s="78"/>
      <c r="H11" s="78"/>
      <c r="I11" s="78"/>
      <c r="J11" s="78"/>
      <c r="K11" s="78"/>
      <c r="L11" s="78"/>
      <c r="M11" s="78"/>
      <c r="N11" s="78"/>
      <c r="O11" s="78"/>
      <c r="P11" s="78"/>
      <c r="Q11" s="78"/>
      <c r="R11" s="78"/>
      <c r="S11" s="78"/>
      <c r="T11" s="78"/>
      <c r="U11" s="78"/>
      <c r="V11" s="78"/>
    </row>
    <row r="14" spans="1:22" ht="15" customHeight="1">
      <c r="A14" s="13" t="s">
        <v>2124</v>
      </c>
      <c r="B14" s="13" t="s">
        <v>2097</v>
      </c>
      <c r="C14" s="13" t="s">
        <v>2125</v>
      </c>
      <c r="D14" s="13" t="s">
        <v>2100</v>
      </c>
      <c r="E14" s="13" t="s">
        <v>2126</v>
      </c>
      <c r="F14" s="13" t="s">
        <v>2103</v>
      </c>
      <c r="G14" s="13" t="s">
        <v>2127</v>
      </c>
      <c r="H14" s="13" t="s">
        <v>2105</v>
      </c>
      <c r="I14" s="13" t="s">
        <v>2128</v>
      </c>
      <c r="J14" s="13" t="s">
        <v>2107</v>
      </c>
      <c r="K14" s="78" t="s">
        <v>2129</v>
      </c>
      <c r="L14" s="78" t="s">
        <v>2109</v>
      </c>
      <c r="M14" s="78" t="s">
        <v>2130</v>
      </c>
      <c r="N14" s="78" t="s">
        <v>2111</v>
      </c>
      <c r="O14" s="78" t="s">
        <v>2131</v>
      </c>
      <c r="P14" s="78" t="s">
        <v>2113</v>
      </c>
      <c r="Q14" s="78" t="s">
        <v>2132</v>
      </c>
      <c r="R14" s="78" t="s">
        <v>2115</v>
      </c>
      <c r="S14" s="78" t="s">
        <v>2133</v>
      </c>
      <c r="T14" s="78" t="s">
        <v>2117</v>
      </c>
      <c r="U14" s="78" t="s">
        <v>2134</v>
      </c>
      <c r="V14" s="78" t="s">
        <v>2118</v>
      </c>
    </row>
    <row r="15" spans="1:22" ht="15">
      <c r="A15" s="78" t="s">
        <v>498</v>
      </c>
      <c r="B15" s="78">
        <v>26</v>
      </c>
      <c r="C15" s="78" t="s">
        <v>500</v>
      </c>
      <c r="D15" s="78">
        <v>1</v>
      </c>
      <c r="E15" s="78" t="s">
        <v>498</v>
      </c>
      <c r="F15" s="78">
        <v>18</v>
      </c>
      <c r="G15" s="78" t="s">
        <v>498</v>
      </c>
      <c r="H15" s="78">
        <v>7</v>
      </c>
      <c r="I15" s="78" t="s">
        <v>500</v>
      </c>
      <c r="J15" s="78">
        <v>4</v>
      </c>
      <c r="K15" s="78"/>
      <c r="L15" s="78"/>
      <c r="M15" s="78"/>
      <c r="N15" s="78"/>
      <c r="O15" s="78"/>
      <c r="P15" s="78"/>
      <c r="Q15" s="78"/>
      <c r="R15" s="78"/>
      <c r="S15" s="78"/>
      <c r="T15" s="78"/>
      <c r="U15" s="78"/>
      <c r="V15" s="78"/>
    </row>
    <row r="16" spans="1:22" ht="15">
      <c r="A16" s="78" t="s">
        <v>500</v>
      </c>
      <c r="B16" s="78">
        <v>12</v>
      </c>
      <c r="C16" s="78" t="s">
        <v>498</v>
      </c>
      <c r="D16" s="78">
        <v>1</v>
      </c>
      <c r="E16" s="78" t="s">
        <v>500</v>
      </c>
      <c r="F16" s="78">
        <v>6</v>
      </c>
      <c r="G16" s="78" t="s">
        <v>499</v>
      </c>
      <c r="H16" s="78">
        <v>4</v>
      </c>
      <c r="I16" s="78" t="s">
        <v>499</v>
      </c>
      <c r="J16" s="78">
        <v>1</v>
      </c>
      <c r="K16" s="78"/>
      <c r="L16" s="78"/>
      <c r="M16" s="78"/>
      <c r="N16" s="78"/>
      <c r="O16" s="78"/>
      <c r="P16" s="78"/>
      <c r="Q16" s="78"/>
      <c r="R16" s="78"/>
      <c r="S16" s="78"/>
      <c r="T16" s="78"/>
      <c r="U16" s="78"/>
      <c r="V16" s="78"/>
    </row>
    <row r="17" spans="1:22" ht="15">
      <c r="A17" s="78" t="s">
        <v>499</v>
      </c>
      <c r="B17" s="78">
        <v>7</v>
      </c>
      <c r="C17" s="78"/>
      <c r="D17" s="78"/>
      <c r="E17" s="78" t="s">
        <v>504</v>
      </c>
      <c r="F17" s="78">
        <v>4</v>
      </c>
      <c r="G17" s="78" t="s">
        <v>503</v>
      </c>
      <c r="H17" s="78">
        <v>1</v>
      </c>
      <c r="I17" s="78" t="s">
        <v>501</v>
      </c>
      <c r="J17" s="78">
        <v>1</v>
      </c>
      <c r="K17" s="78"/>
      <c r="L17" s="78"/>
      <c r="M17" s="78"/>
      <c r="N17" s="78"/>
      <c r="O17" s="78"/>
      <c r="P17" s="78"/>
      <c r="Q17" s="78"/>
      <c r="R17" s="78"/>
      <c r="S17" s="78"/>
      <c r="T17" s="78"/>
      <c r="U17" s="78"/>
      <c r="V17" s="78"/>
    </row>
    <row r="18" spans="1:22" ht="15">
      <c r="A18" s="78" t="s">
        <v>504</v>
      </c>
      <c r="B18" s="78">
        <v>4</v>
      </c>
      <c r="C18" s="78"/>
      <c r="D18" s="78"/>
      <c r="E18" s="78" t="s">
        <v>499</v>
      </c>
      <c r="F18" s="78">
        <v>2</v>
      </c>
      <c r="G18" s="78" t="s">
        <v>505</v>
      </c>
      <c r="H18" s="78">
        <v>1</v>
      </c>
      <c r="I18" s="78" t="s">
        <v>502</v>
      </c>
      <c r="J18" s="78">
        <v>1</v>
      </c>
      <c r="K18" s="78"/>
      <c r="L18" s="78"/>
      <c r="M18" s="78"/>
      <c r="N18" s="78"/>
      <c r="O18" s="78"/>
      <c r="P18" s="78"/>
      <c r="Q18" s="78"/>
      <c r="R18" s="78"/>
      <c r="S18" s="78"/>
      <c r="T18" s="78"/>
      <c r="U18" s="78"/>
      <c r="V18" s="78"/>
    </row>
    <row r="19" spans="1:22" ht="15">
      <c r="A19" s="78" t="s">
        <v>503</v>
      </c>
      <c r="B19" s="78">
        <v>1</v>
      </c>
      <c r="C19" s="78"/>
      <c r="D19" s="78"/>
      <c r="E19" s="78" t="s">
        <v>507</v>
      </c>
      <c r="F19" s="78">
        <v>1</v>
      </c>
      <c r="G19" s="78" t="s">
        <v>500</v>
      </c>
      <c r="H19" s="78">
        <v>1</v>
      </c>
      <c r="I19" s="78"/>
      <c r="J19" s="78"/>
      <c r="K19" s="78"/>
      <c r="L19" s="78"/>
      <c r="M19" s="78"/>
      <c r="N19" s="78"/>
      <c r="O19" s="78"/>
      <c r="P19" s="78"/>
      <c r="Q19" s="78"/>
      <c r="R19" s="78"/>
      <c r="S19" s="78"/>
      <c r="T19" s="78"/>
      <c r="U19" s="78"/>
      <c r="V19" s="78"/>
    </row>
    <row r="20" spans="1:22" ht="15">
      <c r="A20" s="78" t="s">
        <v>502</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501</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507</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505</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2140</v>
      </c>
      <c r="B26" s="13" t="s">
        <v>2097</v>
      </c>
      <c r="C26" s="13" t="s">
        <v>2147</v>
      </c>
      <c r="D26" s="13" t="s">
        <v>2100</v>
      </c>
      <c r="E26" s="13" t="s">
        <v>2148</v>
      </c>
      <c r="F26" s="13" t="s">
        <v>2103</v>
      </c>
      <c r="G26" s="13" t="s">
        <v>2150</v>
      </c>
      <c r="H26" s="13" t="s">
        <v>2105</v>
      </c>
      <c r="I26" s="13" t="s">
        <v>2151</v>
      </c>
      <c r="J26" s="13" t="s">
        <v>2107</v>
      </c>
      <c r="K26" s="13" t="s">
        <v>2154</v>
      </c>
      <c r="L26" s="13" t="s">
        <v>2109</v>
      </c>
      <c r="M26" s="13" t="s">
        <v>2155</v>
      </c>
      <c r="N26" s="13" t="s">
        <v>2111</v>
      </c>
      <c r="O26" s="13" t="s">
        <v>2156</v>
      </c>
      <c r="P26" s="13" t="s">
        <v>2113</v>
      </c>
      <c r="Q26" s="13" t="s">
        <v>2157</v>
      </c>
      <c r="R26" s="13" t="s">
        <v>2115</v>
      </c>
      <c r="S26" s="13" t="s">
        <v>2158</v>
      </c>
      <c r="T26" s="13" t="s">
        <v>2117</v>
      </c>
      <c r="U26" s="13" t="s">
        <v>2159</v>
      </c>
      <c r="V26" s="13" t="s">
        <v>2118</v>
      </c>
    </row>
    <row r="27" spans="1:22" ht="15">
      <c r="A27" s="78" t="s">
        <v>508</v>
      </c>
      <c r="B27" s="78">
        <v>154</v>
      </c>
      <c r="C27" s="78" t="s">
        <v>514</v>
      </c>
      <c r="D27" s="78">
        <v>48</v>
      </c>
      <c r="E27" s="78" t="s">
        <v>508</v>
      </c>
      <c r="F27" s="78">
        <v>99</v>
      </c>
      <c r="G27" s="78" t="s">
        <v>508</v>
      </c>
      <c r="H27" s="78">
        <v>27</v>
      </c>
      <c r="I27" s="78" t="s">
        <v>508</v>
      </c>
      <c r="J27" s="78">
        <v>10</v>
      </c>
      <c r="K27" s="78" t="s">
        <v>508</v>
      </c>
      <c r="L27" s="78">
        <v>6</v>
      </c>
      <c r="M27" s="78" t="s">
        <v>508</v>
      </c>
      <c r="N27" s="78">
        <v>1</v>
      </c>
      <c r="O27" s="78" t="s">
        <v>508</v>
      </c>
      <c r="P27" s="78">
        <v>1</v>
      </c>
      <c r="Q27" s="78" t="s">
        <v>508</v>
      </c>
      <c r="R27" s="78">
        <v>1</v>
      </c>
      <c r="S27" s="78" t="s">
        <v>508</v>
      </c>
      <c r="T27" s="78">
        <v>2</v>
      </c>
      <c r="U27" s="78" t="s">
        <v>508</v>
      </c>
      <c r="V27" s="78">
        <v>1</v>
      </c>
    </row>
    <row r="28" spans="1:22" ht="15">
      <c r="A28" s="78" t="s">
        <v>514</v>
      </c>
      <c r="B28" s="78">
        <v>52</v>
      </c>
      <c r="C28" s="78" t="s">
        <v>508</v>
      </c>
      <c r="D28" s="78">
        <v>5</v>
      </c>
      <c r="E28" s="78" t="s">
        <v>512</v>
      </c>
      <c r="F28" s="78">
        <v>4</v>
      </c>
      <c r="G28" s="78" t="s">
        <v>2144</v>
      </c>
      <c r="H28" s="78">
        <v>1</v>
      </c>
      <c r="I28" s="78" t="s">
        <v>2142</v>
      </c>
      <c r="J28" s="78">
        <v>2</v>
      </c>
      <c r="K28" s="78" t="s">
        <v>514</v>
      </c>
      <c r="L28" s="78">
        <v>1</v>
      </c>
      <c r="M28" s="78"/>
      <c r="N28" s="78"/>
      <c r="O28" s="78" t="s">
        <v>2143</v>
      </c>
      <c r="P28" s="78">
        <v>1</v>
      </c>
      <c r="Q28" s="78"/>
      <c r="R28" s="78"/>
      <c r="S28" s="78" t="s">
        <v>264</v>
      </c>
      <c r="T28" s="78">
        <v>1</v>
      </c>
      <c r="U28" s="78"/>
      <c r="V28" s="78"/>
    </row>
    <row r="29" spans="1:22" ht="15">
      <c r="A29" s="78" t="s">
        <v>512</v>
      </c>
      <c r="B29" s="78">
        <v>4</v>
      </c>
      <c r="C29" s="78" t="s">
        <v>2145</v>
      </c>
      <c r="D29" s="78">
        <v>1</v>
      </c>
      <c r="E29" s="78" t="s">
        <v>514</v>
      </c>
      <c r="F29" s="78">
        <v>3</v>
      </c>
      <c r="G29" s="78" t="s">
        <v>2141</v>
      </c>
      <c r="H29" s="78">
        <v>1</v>
      </c>
      <c r="I29" s="78" t="s">
        <v>2152</v>
      </c>
      <c r="J29" s="78">
        <v>1</v>
      </c>
      <c r="K29" s="78"/>
      <c r="L29" s="78"/>
      <c r="M29" s="78"/>
      <c r="N29" s="78"/>
      <c r="O29" s="78"/>
      <c r="P29" s="78"/>
      <c r="Q29" s="78"/>
      <c r="R29" s="78"/>
      <c r="S29" s="78"/>
      <c r="T29" s="78"/>
      <c r="U29" s="78"/>
      <c r="V29" s="78"/>
    </row>
    <row r="30" spans="1:22" ht="15">
      <c r="A30" s="78" t="s">
        <v>2141</v>
      </c>
      <c r="B30" s="78">
        <v>4</v>
      </c>
      <c r="C30" s="78"/>
      <c r="D30" s="78"/>
      <c r="E30" s="78" t="s">
        <v>2141</v>
      </c>
      <c r="F30" s="78">
        <v>3</v>
      </c>
      <c r="G30" s="78"/>
      <c r="H30" s="78"/>
      <c r="I30" s="78" t="s">
        <v>2153</v>
      </c>
      <c r="J30" s="78">
        <v>1</v>
      </c>
      <c r="K30" s="78"/>
      <c r="L30" s="78"/>
      <c r="M30" s="78"/>
      <c r="N30" s="78"/>
      <c r="O30" s="78"/>
      <c r="P30" s="78"/>
      <c r="Q30" s="78"/>
      <c r="R30" s="78"/>
      <c r="S30" s="78"/>
      <c r="T30" s="78"/>
      <c r="U30" s="78"/>
      <c r="V30" s="78"/>
    </row>
    <row r="31" spans="1:22" ht="15">
      <c r="A31" s="78" t="s">
        <v>2142</v>
      </c>
      <c r="B31" s="78">
        <v>2</v>
      </c>
      <c r="C31" s="78"/>
      <c r="D31" s="78"/>
      <c r="E31" s="78" t="s">
        <v>2146</v>
      </c>
      <c r="F31" s="78">
        <v>1</v>
      </c>
      <c r="G31" s="78"/>
      <c r="H31" s="78"/>
      <c r="I31" s="78"/>
      <c r="J31" s="78"/>
      <c r="K31" s="78"/>
      <c r="L31" s="78"/>
      <c r="M31" s="78"/>
      <c r="N31" s="78"/>
      <c r="O31" s="78"/>
      <c r="P31" s="78"/>
      <c r="Q31" s="78"/>
      <c r="R31" s="78"/>
      <c r="S31" s="78"/>
      <c r="T31" s="78"/>
      <c r="U31" s="78"/>
      <c r="V31" s="78"/>
    </row>
    <row r="32" spans="1:22" ht="15">
      <c r="A32" s="78" t="s">
        <v>2143</v>
      </c>
      <c r="B32" s="78">
        <v>1</v>
      </c>
      <c r="C32" s="78"/>
      <c r="D32" s="78"/>
      <c r="E32" s="78" t="s">
        <v>2149</v>
      </c>
      <c r="F32" s="78">
        <v>1</v>
      </c>
      <c r="G32" s="78"/>
      <c r="H32" s="78"/>
      <c r="I32" s="78"/>
      <c r="J32" s="78"/>
      <c r="K32" s="78"/>
      <c r="L32" s="78"/>
      <c r="M32" s="78"/>
      <c r="N32" s="78"/>
      <c r="O32" s="78"/>
      <c r="P32" s="78"/>
      <c r="Q32" s="78"/>
      <c r="R32" s="78"/>
      <c r="S32" s="78"/>
      <c r="T32" s="78"/>
      <c r="U32" s="78"/>
      <c r="V32" s="78"/>
    </row>
    <row r="33" spans="1:22" ht="15">
      <c r="A33" s="78" t="s">
        <v>2144</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2145</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264</v>
      </c>
      <c r="B35" s="78">
        <v>1</v>
      </c>
      <c r="C35" s="78"/>
      <c r="D35" s="78"/>
      <c r="E35" s="78"/>
      <c r="F35" s="78"/>
      <c r="G35" s="78"/>
      <c r="H35" s="78"/>
      <c r="I35" s="78"/>
      <c r="J35" s="78"/>
      <c r="K35" s="78"/>
      <c r="L35" s="78"/>
      <c r="M35" s="78"/>
      <c r="N35" s="78"/>
      <c r="O35" s="78"/>
      <c r="P35" s="78"/>
      <c r="Q35" s="78"/>
      <c r="R35" s="78"/>
      <c r="S35" s="78"/>
      <c r="T35" s="78"/>
      <c r="U35" s="78"/>
      <c r="V35" s="78"/>
    </row>
    <row r="36" spans="1:22" ht="15">
      <c r="A36" s="78" t="s">
        <v>2146</v>
      </c>
      <c r="B36" s="78">
        <v>1</v>
      </c>
      <c r="C36" s="78"/>
      <c r="D36" s="78"/>
      <c r="E36" s="78"/>
      <c r="F36" s="78"/>
      <c r="G36" s="78"/>
      <c r="H36" s="78"/>
      <c r="I36" s="78"/>
      <c r="J36" s="78"/>
      <c r="K36" s="78"/>
      <c r="L36" s="78"/>
      <c r="M36" s="78"/>
      <c r="N36" s="78"/>
      <c r="O36" s="78"/>
      <c r="P36" s="78"/>
      <c r="Q36" s="78"/>
      <c r="R36" s="78"/>
      <c r="S36" s="78"/>
      <c r="T36" s="78"/>
      <c r="U36" s="78"/>
      <c r="V36" s="78"/>
    </row>
    <row r="39" spans="1:22" ht="15" customHeight="1">
      <c r="A39" s="13" t="s">
        <v>2166</v>
      </c>
      <c r="B39" s="13" t="s">
        <v>2097</v>
      </c>
      <c r="C39" s="13" t="s">
        <v>2175</v>
      </c>
      <c r="D39" s="13" t="s">
        <v>2100</v>
      </c>
      <c r="E39" s="13" t="s">
        <v>2183</v>
      </c>
      <c r="F39" s="13" t="s">
        <v>2103</v>
      </c>
      <c r="G39" s="13" t="s">
        <v>2191</v>
      </c>
      <c r="H39" s="13" t="s">
        <v>2105</v>
      </c>
      <c r="I39" s="13" t="s">
        <v>2194</v>
      </c>
      <c r="J39" s="13" t="s">
        <v>2107</v>
      </c>
      <c r="K39" s="13" t="s">
        <v>2201</v>
      </c>
      <c r="L39" s="13" t="s">
        <v>2109</v>
      </c>
      <c r="M39" s="13" t="s">
        <v>2210</v>
      </c>
      <c r="N39" s="13" t="s">
        <v>2111</v>
      </c>
      <c r="O39" s="78" t="s">
        <v>2211</v>
      </c>
      <c r="P39" s="78" t="s">
        <v>2113</v>
      </c>
      <c r="Q39" s="78" t="s">
        <v>2212</v>
      </c>
      <c r="R39" s="78" t="s">
        <v>2115</v>
      </c>
      <c r="S39" s="13" t="s">
        <v>2213</v>
      </c>
      <c r="T39" s="13" t="s">
        <v>2117</v>
      </c>
      <c r="U39" s="78" t="s">
        <v>2220</v>
      </c>
      <c r="V39" s="78" t="s">
        <v>2118</v>
      </c>
    </row>
    <row r="40" spans="1:22" ht="15">
      <c r="A40" s="84" t="s">
        <v>2167</v>
      </c>
      <c r="B40" s="84">
        <v>137</v>
      </c>
      <c r="C40" s="84" t="s">
        <v>336</v>
      </c>
      <c r="D40" s="84">
        <v>50</v>
      </c>
      <c r="E40" s="84" t="s">
        <v>2172</v>
      </c>
      <c r="F40" s="84">
        <v>99</v>
      </c>
      <c r="G40" s="84" t="s">
        <v>2172</v>
      </c>
      <c r="H40" s="84">
        <v>27</v>
      </c>
      <c r="I40" s="84" t="s">
        <v>2172</v>
      </c>
      <c r="J40" s="84">
        <v>10</v>
      </c>
      <c r="K40" s="84" t="s">
        <v>2172</v>
      </c>
      <c r="L40" s="84">
        <v>6</v>
      </c>
      <c r="M40" s="84" t="s">
        <v>336</v>
      </c>
      <c r="N40" s="84">
        <v>2</v>
      </c>
      <c r="O40" s="84"/>
      <c r="P40" s="84"/>
      <c r="Q40" s="84"/>
      <c r="R40" s="84"/>
      <c r="S40" s="84" t="s">
        <v>264</v>
      </c>
      <c r="T40" s="84">
        <v>3</v>
      </c>
      <c r="U40" s="84"/>
      <c r="V40" s="84"/>
    </row>
    <row r="41" spans="1:22" ht="15">
      <c r="A41" s="84" t="s">
        <v>2168</v>
      </c>
      <c r="B41" s="84">
        <v>115</v>
      </c>
      <c r="C41" s="84" t="s">
        <v>2173</v>
      </c>
      <c r="D41" s="84">
        <v>49</v>
      </c>
      <c r="E41" s="84" t="s">
        <v>312</v>
      </c>
      <c r="F41" s="84">
        <v>59</v>
      </c>
      <c r="G41" s="84" t="s">
        <v>311</v>
      </c>
      <c r="H41" s="84">
        <v>16</v>
      </c>
      <c r="I41" s="84" t="s">
        <v>2195</v>
      </c>
      <c r="J41" s="84">
        <v>3</v>
      </c>
      <c r="K41" s="84" t="s">
        <v>2202</v>
      </c>
      <c r="L41" s="84">
        <v>5</v>
      </c>
      <c r="M41" s="84"/>
      <c r="N41" s="84"/>
      <c r="O41" s="84"/>
      <c r="P41" s="84"/>
      <c r="Q41" s="84"/>
      <c r="R41" s="84"/>
      <c r="S41" s="84" t="s">
        <v>2214</v>
      </c>
      <c r="T41" s="84">
        <v>2</v>
      </c>
      <c r="U41" s="84"/>
      <c r="V41" s="84"/>
    </row>
    <row r="42" spans="1:22" ht="15">
      <c r="A42" s="84" t="s">
        <v>2169</v>
      </c>
      <c r="B42" s="84">
        <v>0</v>
      </c>
      <c r="C42" s="84" t="s">
        <v>2176</v>
      </c>
      <c r="D42" s="84">
        <v>48</v>
      </c>
      <c r="E42" s="84" t="s">
        <v>2184</v>
      </c>
      <c r="F42" s="84">
        <v>40</v>
      </c>
      <c r="G42" s="84" t="s">
        <v>2188</v>
      </c>
      <c r="H42" s="84">
        <v>14</v>
      </c>
      <c r="I42" s="84" t="s">
        <v>2196</v>
      </c>
      <c r="J42" s="84">
        <v>2</v>
      </c>
      <c r="K42" s="84" t="s">
        <v>312</v>
      </c>
      <c r="L42" s="84">
        <v>5</v>
      </c>
      <c r="M42" s="84"/>
      <c r="N42" s="84"/>
      <c r="O42" s="84"/>
      <c r="P42" s="84"/>
      <c r="Q42" s="84"/>
      <c r="R42" s="84"/>
      <c r="S42" s="84" t="s">
        <v>2215</v>
      </c>
      <c r="T42" s="84">
        <v>2</v>
      </c>
      <c r="U42" s="84"/>
      <c r="V42" s="84"/>
    </row>
    <row r="43" spans="1:22" ht="15">
      <c r="A43" s="84" t="s">
        <v>2170</v>
      </c>
      <c r="B43" s="84">
        <v>4570</v>
      </c>
      <c r="C43" s="84" t="s">
        <v>2177</v>
      </c>
      <c r="D43" s="84">
        <v>48</v>
      </c>
      <c r="E43" s="84" t="s">
        <v>2185</v>
      </c>
      <c r="F43" s="84">
        <v>33</v>
      </c>
      <c r="G43" s="84" t="s">
        <v>2192</v>
      </c>
      <c r="H43" s="84">
        <v>14</v>
      </c>
      <c r="I43" s="84" t="s">
        <v>2197</v>
      </c>
      <c r="J43" s="84">
        <v>2</v>
      </c>
      <c r="K43" s="84" t="s">
        <v>2203</v>
      </c>
      <c r="L43" s="84">
        <v>4</v>
      </c>
      <c r="M43" s="84"/>
      <c r="N43" s="84"/>
      <c r="O43" s="84"/>
      <c r="P43" s="84"/>
      <c r="Q43" s="84"/>
      <c r="R43" s="84"/>
      <c r="S43" s="84" t="s">
        <v>2216</v>
      </c>
      <c r="T43" s="84">
        <v>2</v>
      </c>
      <c r="U43" s="84"/>
      <c r="V43" s="84"/>
    </row>
    <row r="44" spans="1:22" ht="15">
      <c r="A44" s="84" t="s">
        <v>2171</v>
      </c>
      <c r="B44" s="84">
        <v>4822</v>
      </c>
      <c r="C44" s="84" t="s">
        <v>2178</v>
      </c>
      <c r="D44" s="84">
        <v>48</v>
      </c>
      <c r="E44" s="84" t="s">
        <v>2186</v>
      </c>
      <c r="F44" s="84">
        <v>25</v>
      </c>
      <c r="G44" s="84" t="s">
        <v>312</v>
      </c>
      <c r="H44" s="84">
        <v>12</v>
      </c>
      <c r="I44" s="84" t="s">
        <v>2198</v>
      </c>
      <c r="J44" s="84">
        <v>2</v>
      </c>
      <c r="K44" s="84" t="s">
        <v>2204</v>
      </c>
      <c r="L44" s="84">
        <v>4</v>
      </c>
      <c r="M44" s="84"/>
      <c r="N44" s="84"/>
      <c r="O44" s="84"/>
      <c r="P44" s="84"/>
      <c r="Q44" s="84"/>
      <c r="R44" s="84"/>
      <c r="S44" s="84" t="s">
        <v>2146</v>
      </c>
      <c r="T44" s="84">
        <v>2</v>
      </c>
      <c r="U44" s="84"/>
      <c r="V44" s="84"/>
    </row>
    <row r="45" spans="1:22" ht="15">
      <c r="A45" s="84" t="s">
        <v>2172</v>
      </c>
      <c r="B45" s="84">
        <v>154</v>
      </c>
      <c r="C45" s="84" t="s">
        <v>2179</v>
      </c>
      <c r="D45" s="84">
        <v>48</v>
      </c>
      <c r="E45" s="84" t="s">
        <v>336</v>
      </c>
      <c r="F45" s="84">
        <v>22</v>
      </c>
      <c r="G45" s="84" t="s">
        <v>336</v>
      </c>
      <c r="H45" s="84">
        <v>9</v>
      </c>
      <c r="I45" s="84" t="s">
        <v>2199</v>
      </c>
      <c r="J45" s="84">
        <v>2</v>
      </c>
      <c r="K45" s="84" t="s">
        <v>2205</v>
      </c>
      <c r="L45" s="84">
        <v>4</v>
      </c>
      <c r="M45" s="84"/>
      <c r="N45" s="84"/>
      <c r="O45" s="84"/>
      <c r="P45" s="84"/>
      <c r="Q45" s="84"/>
      <c r="R45" s="84"/>
      <c r="S45" s="84" t="s">
        <v>2204</v>
      </c>
      <c r="T45" s="84">
        <v>2</v>
      </c>
      <c r="U45" s="84"/>
      <c r="V45" s="84"/>
    </row>
    <row r="46" spans="1:22" ht="15">
      <c r="A46" s="84" t="s">
        <v>336</v>
      </c>
      <c r="B46" s="84">
        <v>90</v>
      </c>
      <c r="C46" s="84" t="s">
        <v>2180</v>
      </c>
      <c r="D46" s="84">
        <v>48</v>
      </c>
      <c r="E46" s="84" t="s">
        <v>2187</v>
      </c>
      <c r="F46" s="84">
        <v>22</v>
      </c>
      <c r="G46" s="84" t="s">
        <v>2186</v>
      </c>
      <c r="H46" s="84">
        <v>9</v>
      </c>
      <c r="I46" s="84" t="s">
        <v>2190</v>
      </c>
      <c r="J46" s="84">
        <v>2</v>
      </c>
      <c r="K46" s="84" t="s">
        <v>2206</v>
      </c>
      <c r="L46" s="84">
        <v>4</v>
      </c>
      <c r="M46" s="84"/>
      <c r="N46" s="84"/>
      <c r="O46" s="84"/>
      <c r="P46" s="84"/>
      <c r="Q46" s="84"/>
      <c r="R46" s="84"/>
      <c r="S46" s="84" t="s">
        <v>2217</v>
      </c>
      <c r="T46" s="84">
        <v>2</v>
      </c>
      <c r="U46" s="84"/>
      <c r="V46" s="84"/>
    </row>
    <row r="47" spans="1:22" ht="15">
      <c r="A47" s="84" t="s">
        <v>312</v>
      </c>
      <c r="B47" s="84">
        <v>80</v>
      </c>
      <c r="C47" s="84" t="s">
        <v>2174</v>
      </c>
      <c r="D47" s="84">
        <v>48</v>
      </c>
      <c r="E47" s="84" t="s">
        <v>2188</v>
      </c>
      <c r="F47" s="84">
        <v>21</v>
      </c>
      <c r="G47" s="84" t="s">
        <v>2185</v>
      </c>
      <c r="H47" s="84">
        <v>9</v>
      </c>
      <c r="I47" s="84" t="s">
        <v>2200</v>
      </c>
      <c r="J47" s="84">
        <v>2</v>
      </c>
      <c r="K47" s="84" t="s">
        <v>2207</v>
      </c>
      <c r="L47" s="84">
        <v>4</v>
      </c>
      <c r="M47" s="84"/>
      <c r="N47" s="84"/>
      <c r="O47" s="84"/>
      <c r="P47" s="84"/>
      <c r="Q47" s="84"/>
      <c r="R47" s="84"/>
      <c r="S47" s="84" t="s">
        <v>2218</v>
      </c>
      <c r="T47" s="84">
        <v>2</v>
      </c>
      <c r="U47" s="84"/>
      <c r="V47" s="84"/>
    </row>
    <row r="48" spans="1:22" ht="15">
      <c r="A48" s="84" t="s">
        <v>2173</v>
      </c>
      <c r="B48" s="84">
        <v>66</v>
      </c>
      <c r="C48" s="84" t="s">
        <v>2181</v>
      </c>
      <c r="D48" s="84">
        <v>48</v>
      </c>
      <c r="E48" s="84" t="s">
        <v>2189</v>
      </c>
      <c r="F48" s="84">
        <v>21</v>
      </c>
      <c r="G48" s="84" t="s">
        <v>2189</v>
      </c>
      <c r="H48" s="84">
        <v>8</v>
      </c>
      <c r="I48" s="84"/>
      <c r="J48" s="84"/>
      <c r="K48" s="84" t="s">
        <v>2208</v>
      </c>
      <c r="L48" s="84">
        <v>4</v>
      </c>
      <c r="M48" s="84"/>
      <c r="N48" s="84"/>
      <c r="O48" s="84"/>
      <c r="P48" s="84"/>
      <c r="Q48" s="84"/>
      <c r="R48" s="84"/>
      <c r="S48" s="84" t="s">
        <v>2172</v>
      </c>
      <c r="T48" s="84">
        <v>2</v>
      </c>
      <c r="U48" s="84"/>
      <c r="V48" s="84"/>
    </row>
    <row r="49" spans="1:22" ht="15">
      <c r="A49" s="84" t="s">
        <v>2174</v>
      </c>
      <c r="B49" s="84">
        <v>62</v>
      </c>
      <c r="C49" s="84" t="s">
        <v>2182</v>
      </c>
      <c r="D49" s="84">
        <v>48</v>
      </c>
      <c r="E49" s="84" t="s">
        <v>2190</v>
      </c>
      <c r="F49" s="84">
        <v>20</v>
      </c>
      <c r="G49" s="84" t="s">
        <v>2193</v>
      </c>
      <c r="H49" s="84">
        <v>7</v>
      </c>
      <c r="I49" s="84"/>
      <c r="J49" s="84"/>
      <c r="K49" s="84" t="s">
        <v>2209</v>
      </c>
      <c r="L49" s="84">
        <v>4</v>
      </c>
      <c r="M49" s="84"/>
      <c r="N49" s="84"/>
      <c r="O49" s="84"/>
      <c r="P49" s="84"/>
      <c r="Q49" s="84"/>
      <c r="R49" s="84"/>
      <c r="S49" s="84" t="s">
        <v>2219</v>
      </c>
      <c r="T49" s="84">
        <v>2</v>
      </c>
      <c r="U49" s="84"/>
      <c r="V49" s="84"/>
    </row>
    <row r="52" spans="1:22" ht="15" customHeight="1">
      <c r="A52" s="13" t="s">
        <v>2228</v>
      </c>
      <c r="B52" s="13" t="s">
        <v>2097</v>
      </c>
      <c r="C52" s="13" t="s">
        <v>2239</v>
      </c>
      <c r="D52" s="13" t="s">
        <v>2100</v>
      </c>
      <c r="E52" s="13" t="s">
        <v>2240</v>
      </c>
      <c r="F52" s="13" t="s">
        <v>2103</v>
      </c>
      <c r="G52" s="13" t="s">
        <v>2251</v>
      </c>
      <c r="H52" s="13" t="s">
        <v>2105</v>
      </c>
      <c r="I52" s="13" t="s">
        <v>2260</v>
      </c>
      <c r="J52" s="13" t="s">
        <v>2107</v>
      </c>
      <c r="K52" s="13" t="s">
        <v>2268</v>
      </c>
      <c r="L52" s="13" t="s">
        <v>2109</v>
      </c>
      <c r="M52" s="78" t="s">
        <v>2279</v>
      </c>
      <c r="N52" s="78" t="s">
        <v>2111</v>
      </c>
      <c r="O52" s="78" t="s">
        <v>2280</v>
      </c>
      <c r="P52" s="78" t="s">
        <v>2113</v>
      </c>
      <c r="Q52" s="78" t="s">
        <v>2281</v>
      </c>
      <c r="R52" s="78" t="s">
        <v>2115</v>
      </c>
      <c r="S52" s="13" t="s">
        <v>2282</v>
      </c>
      <c r="T52" s="13" t="s">
        <v>2117</v>
      </c>
      <c r="U52" s="78" t="s">
        <v>2293</v>
      </c>
      <c r="V52" s="78" t="s">
        <v>2118</v>
      </c>
    </row>
    <row r="53" spans="1:22" ht="15">
      <c r="A53" s="84" t="s">
        <v>2229</v>
      </c>
      <c r="B53" s="84">
        <v>52</v>
      </c>
      <c r="C53" s="84" t="s">
        <v>2229</v>
      </c>
      <c r="D53" s="84">
        <v>48</v>
      </c>
      <c r="E53" s="84" t="s">
        <v>2241</v>
      </c>
      <c r="F53" s="84">
        <v>21</v>
      </c>
      <c r="G53" s="84" t="s">
        <v>2242</v>
      </c>
      <c r="H53" s="84">
        <v>14</v>
      </c>
      <c r="I53" s="84" t="s">
        <v>2261</v>
      </c>
      <c r="J53" s="84">
        <v>2</v>
      </c>
      <c r="K53" s="84" t="s">
        <v>2269</v>
      </c>
      <c r="L53" s="84">
        <v>4</v>
      </c>
      <c r="M53" s="84"/>
      <c r="N53" s="84"/>
      <c r="O53" s="84"/>
      <c r="P53" s="84"/>
      <c r="Q53" s="84"/>
      <c r="R53" s="84"/>
      <c r="S53" s="84" t="s">
        <v>2283</v>
      </c>
      <c r="T53" s="84">
        <v>2</v>
      </c>
      <c r="U53" s="84"/>
      <c r="V53" s="84"/>
    </row>
    <row r="54" spans="1:22" ht="15">
      <c r="A54" s="84" t="s">
        <v>2230</v>
      </c>
      <c r="B54" s="84">
        <v>52</v>
      </c>
      <c r="C54" s="84" t="s">
        <v>2230</v>
      </c>
      <c r="D54" s="84">
        <v>48</v>
      </c>
      <c r="E54" s="84" t="s">
        <v>2242</v>
      </c>
      <c r="F54" s="84">
        <v>16</v>
      </c>
      <c r="G54" s="84" t="s">
        <v>2241</v>
      </c>
      <c r="H54" s="84">
        <v>8</v>
      </c>
      <c r="I54" s="84" t="s">
        <v>2262</v>
      </c>
      <c r="J54" s="84">
        <v>2</v>
      </c>
      <c r="K54" s="84" t="s">
        <v>2270</v>
      </c>
      <c r="L54" s="84">
        <v>4</v>
      </c>
      <c r="M54" s="84"/>
      <c r="N54" s="84"/>
      <c r="O54" s="84"/>
      <c r="P54" s="84"/>
      <c r="Q54" s="84"/>
      <c r="R54" s="84"/>
      <c r="S54" s="84" t="s">
        <v>2284</v>
      </c>
      <c r="T54" s="84">
        <v>2</v>
      </c>
      <c r="U54" s="84"/>
      <c r="V54" s="84"/>
    </row>
    <row r="55" spans="1:22" ht="15">
      <c r="A55" s="84" t="s">
        <v>2231</v>
      </c>
      <c r="B55" s="84">
        <v>52</v>
      </c>
      <c r="C55" s="84" t="s">
        <v>2231</v>
      </c>
      <c r="D55" s="84">
        <v>48</v>
      </c>
      <c r="E55" s="84" t="s">
        <v>2243</v>
      </c>
      <c r="F55" s="84">
        <v>14</v>
      </c>
      <c r="G55" s="84" t="s">
        <v>2252</v>
      </c>
      <c r="H55" s="84">
        <v>6</v>
      </c>
      <c r="I55" s="84" t="s">
        <v>2263</v>
      </c>
      <c r="J55" s="84">
        <v>2</v>
      </c>
      <c r="K55" s="84" t="s">
        <v>2271</v>
      </c>
      <c r="L55" s="84">
        <v>4</v>
      </c>
      <c r="M55" s="84"/>
      <c r="N55" s="84"/>
      <c r="O55" s="84"/>
      <c r="P55" s="84"/>
      <c r="Q55" s="84"/>
      <c r="R55" s="84"/>
      <c r="S55" s="84" t="s">
        <v>2285</v>
      </c>
      <c r="T55" s="84">
        <v>2</v>
      </c>
      <c r="U55" s="84"/>
      <c r="V55" s="84"/>
    </row>
    <row r="56" spans="1:22" ht="15">
      <c r="A56" s="84" t="s">
        <v>2232</v>
      </c>
      <c r="B56" s="84">
        <v>52</v>
      </c>
      <c r="C56" s="84" t="s">
        <v>2232</v>
      </c>
      <c r="D56" s="84">
        <v>48</v>
      </c>
      <c r="E56" s="84" t="s">
        <v>2244</v>
      </c>
      <c r="F56" s="84">
        <v>12</v>
      </c>
      <c r="G56" s="84" t="s">
        <v>2253</v>
      </c>
      <c r="H56" s="84">
        <v>6</v>
      </c>
      <c r="I56" s="84" t="s">
        <v>2264</v>
      </c>
      <c r="J56" s="84">
        <v>2</v>
      </c>
      <c r="K56" s="84" t="s">
        <v>2272</v>
      </c>
      <c r="L56" s="84">
        <v>4</v>
      </c>
      <c r="M56" s="84"/>
      <c r="N56" s="84"/>
      <c r="O56" s="84"/>
      <c r="P56" s="84"/>
      <c r="Q56" s="84"/>
      <c r="R56" s="84"/>
      <c r="S56" s="84" t="s">
        <v>2286</v>
      </c>
      <c r="T56" s="84">
        <v>2</v>
      </c>
      <c r="U56" s="84"/>
      <c r="V56" s="84"/>
    </row>
    <row r="57" spans="1:22" ht="15">
      <c r="A57" s="84" t="s">
        <v>2233</v>
      </c>
      <c r="B57" s="84">
        <v>52</v>
      </c>
      <c r="C57" s="84" t="s">
        <v>2233</v>
      </c>
      <c r="D57" s="84">
        <v>48</v>
      </c>
      <c r="E57" s="84" t="s">
        <v>2245</v>
      </c>
      <c r="F57" s="84">
        <v>12</v>
      </c>
      <c r="G57" s="84" t="s">
        <v>2254</v>
      </c>
      <c r="H57" s="84">
        <v>5</v>
      </c>
      <c r="I57" s="84" t="s">
        <v>2265</v>
      </c>
      <c r="J57" s="84">
        <v>2</v>
      </c>
      <c r="K57" s="84" t="s">
        <v>2273</v>
      </c>
      <c r="L57" s="84">
        <v>4</v>
      </c>
      <c r="M57" s="84"/>
      <c r="N57" s="84"/>
      <c r="O57" s="84"/>
      <c r="P57" s="84"/>
      <c r="Q57" s="84"/>
      <c r="R57" s="84"/>
      <c r="S57" s="84" t="s">
        <v>2287</v>
      </c>
      <c r="T57" s="84">
        <v>2</v>
      </c>
      <c r="U57" s="84"/>
      <c r="V57" s="84"/>
    </row>
    <row r="58" spans="1:22" ht="15">
      <c r="A58" s="84" t="s">
        <v>2234</v>
      </c>
      <c r="B58" s="84">
        <v>52</v>
      </c>
      <c r="C58" s="84" t="s">
        <v>2234</v>
      </c>
      <c r="D58" s="84">
        <v>48</v>
      </c>
      <c r="E58" s="84" t="s">
        <v>2246</v>
      </c>
      <c r="F58" s="84">
        <v>12</v>
      </c>
      <c r="G58" s="84" t="s">
        <v>2255</v>
      </c>
      <c r="H58" s="84">
        <v>5</v>
      </c>
      <c r="I58" s="84" t="s">
        <v>2266</v>
      </c>
      <c r="J58" s="84">
        <v>2</v>
      </c>
      <c r="K58" s="84" t="s">
        <v>2274</v>
      </c>
      <c r="L58" s="84">
        <v>4</v>
      </c>
      <c r="M58" s="84"/>
      <c r="N58" s="84"/>
      <c r="O58" s="84"/>
      <c r="P58" s="84"/>
      <c r="Q58" s="84"/>
      <c r="R58" s="84"/>
      <c r="S58" s="84" t="s">
        <v>2288</v>
      </c>
      <c r="T58" s="84">
        <v>2</v>
      </c>
      <c r="U58" s="84"/>
      <c r="V58" s="84"/>
    </row>
    <row r="59" spans="1:22" ht="15">
      <c r="A59" s="84" t="s">
        <v>2235</v>
      </c>
      <c r="B59" s="84">
        <v>52</v>
      </c>
      <c r="C59" s="84" t="s">
        <v>2235</v>
      </c>
      <c r="D59" s="84">
        <v>48</v>
      </c>
      <c r="E59" s="84" t="s">
        <v>2247</v>
      </c>
      <c r="F59" s="84">
        <v>12</v>
      </c>
      <c r="G59" s="84" t="s">
        <v>2256</v>
      </c>
      <c r="H59" s="84">
        <v>5</v>
      </c>
      <c r="I59" s="84" t="s">
        <v>2267</v>
      </c>
      <c r="J59" s="84">
        <v>2</v>
      </c>
      <c r="K59" s="84" t="s">
        <v>2275</v>
      </c>
      <c r="L59" s="84">
        <v>4</v>
      </c>
      <c r="M59" s="84"/>
      <c r="N59" s="84"/>
      <c r="O59" s="84"/>
      <c r="P59" s="84"/>
      <c r="Q59" s="84"/>
      <c r="R59" s="84"/>
      <c r="S59" s="84" t="s">
        <v>2289</v>
      </c>
      <c r="T59" s="84">
        <v>2</v>
      </c>
      <c r="U59" s="84"/>
      <c r="V59" s="84"/>
    </row>
    <row r="60" spans="1:22" ht="15">
      <c r="A60" s="84" t="s">
        <v>2236</v>
      </c>
      <c r="B60" s="84">
        <v>52</v>
      </c>
      <c r="C60" s="84" t="s">
        <v>2236</v>
      </c>
      <c r="D60" s="84">
        <v>48</v>
      </c>
      <c r="E60" s="84" t="s">
        <v>2248</v>
      </c>
      <c r="F60" s="84">
        <v>12</v>
      </c>
      <c r="G60" s="84" t="s">
        <v>2257</v>
      </c>
      <c r="H60" s="84">
        <v>4</v>
      </c>
      <c r="I60" s="84"/>
      <c r="J60" s="84"/>
      <c r="K60" s="84" t="s">
        <v>2276</v>
      </c>
      <c r="L60" s="84">
        <v>4</v>
      </c>
      <c r="M60" s="84"/>
      <c r="N60" s="84"/>
      <c r="O60" s="84"/>
      <c r="P60" s="84"/>
      <c r="Q60" s="84"/>
      <c r="R60" s="84"/>
      <c r="S60" s="84" t="s">
        <v>2290</v>
      </c>
      <c r="T60" s="84">
        <v>2</v>
      </c>
      <c r="U60" s="84"/>
      <c r="V60" s="84"/>
    </row>
    <row r="61" spans="1:22" ht="15">
      <c r="A61" s="84" t="s">
        <v>2237</v>
      </c>
      <c r="B61" s="84">
        <v>52</v>
      </c>
      <c r="C61" s="84" t="s">
        <v>2237</v>
      </c>
      <c r="D61" s="84">
        <v>48</v>
      </c>
      <c r="E61" s="84" t="s">
        <v>2249</v>
      </c>
      <c r="F61" s="84">
        <v>11</v>
      </c>
      <c r="G61" s="84" t="s">
        <v>2258</v>
      </c>
      <c r="H61" s="84">
        <v>4</v>
      </c>
      <c r="I61" s="84"/>
      <c r="J61" s="84"/>
      <c r="K61" s="84" t="s">
        <v>2277</v>
      </c>
      <c r="L61" s="84">
        <v>4</v>
      </c>
      <c r="M61" s="84"/>
      <c r="N61" s="84"/>
      <c r="O61" s="84"/>
      <c r="P61" s="84"/>
      <c r="Q61" s="84"/>
      <c r="R61" s="84"/>
      <c r="S61" s="84" t="s">
        <v>2291</v>
      </c>
      <c r="T61" s="84">
        <v>2</v>
      </c>
      <c r="U61" s="84"/>
      <c r="V61" s="84"/>
    </row>
    <row r="62" spans="1:22" ht="15">
      <c r="A62" s="84" t="s">
        <v>2238</v>
      </c>
      <c r="B62" s="84">
        <v>52</v>
      </c>
      <c r="C62" s="84" t="s">
        <v>2238</v>
      </c>
      <c r="D62" s="84">
        <v>48</v>
      </c>
      <c r="E62" s="84" t="s">
        <v>2250</v>
      </c>
      <c r="F62" s="84">
        <v>10</v>
      </c>
      <c r="G62" s="84" t="s">
        <v>2259</v>
      </c>
      <c r="H62" s="84">
        <v>4</v>
      </c>
      <c r="I62" s="84"/>
      <c r="J62" s="84"/>
      <c r="K62" s="84" t="s">
        <v>2278</v>
      </c>
      <c r="L62" s="84">
        <v>4</v>
      </c>
      <c r="M62" s="84"/>
      <c r="N62" s="84"/>
      <c r="O62" s="84"/>
      <c r="P62" s="84"/>
      <c r="Q62" s="84"/>
      <c r="R62" s="84"/>
      <c r="S62" s="84" t="s">
        <v>2292</v>
      </c>
      <c r="T62" s="84">
        <v>2</v>
      </c>
      <c r="U62" s="84"/>
      <c r="V62" s="84"/>
    </row>
    <row r="65" spans="1:22" ht="15" customHeight="1">
      <c r="A65" s="13" t="s">
        <v>2301</v>
      </c>
      <c r="B65" s="13" t="s">
        <v>2097</v>
      </c>
      <c r="C65" s="78" t="s">
        <v>2303</v>
      </c>
      <c r="D65" s="78" t="s">
        <v>2100</v>
      </c>
      <c r="E65" s="13" t="s">
        <v>2304</v>
      </c>
      <c r="F65" s="13" t="s">
        <v>2103</v>
      </c>
      <c r="G65" s="78" t="s">
        <v>2307</v>
      </c>
      <c r="H65" s="78" t="s">
        <v>2105</v>
      </c>
      <c r="I65" s="78" t="s">
        <v>2309</v>
      </c>
      <c r="J65" s="78" t="s">
        <v>2107</v>
      </c>
      <c r="K65" s="78" t="s">
        <v>2311</v>
      </c>
      <c r="L65" s="78" t="s">
        <v>2109</v>
      </c>
      <c r="M65" s="13" t="s">
        <v>2313</v>
      </c>
      <c r="N65" s="13" t="s">
        <v>2111</v>
      </c>
      <c r="O65" s="13" t="s">
        <v>2315</v>
      </c>
      <c r="P65" s="13" t="s">
        <v>2113</v>
      </c>
      <c r="Q65" s="78" t="s">
        <v>2317</v>
      </c>
      <c r="R65" s="78" t="s">
        <v>2115</v>
      </c>
      <c r="S65" s="78" t="s">
        <v>2319</v>
      </c>
      <c r="T65" s="78" t="s">
        <v>2117</v>
      </c>
      <c r="U65" s="13" t="s">
        <v>2321</v>
      </c>
      <c r="V65" s="13" t="s">
        <v>2118</v>
      </c>
    </row>
    <row r="66" spans="1:22" ht="15">
      <c r="A66" s="78" t="s">
        <v>349</v>
      </c>
      <c r="B66" s="78">
        <v>1</v>
      </c>
      <c r="C66" s="78"/>
      <c r="D66" s="78"/>
      <c r="E66" s="78" t="s">
        <v>349</v>
      </c>
      <c r="F66" s="78">
        <v>1</v>
      </c>
      <c r="G66" s="78"/>
      <c r="H66" s="78"/>
      <c r="I66" s="78"/>
      <c r="J66" s="78"/>
      <c r="K66" s="78"/>
      <c r="L66" s="78"/>
      <c r="M66" s="78" t="s">
        <v>344</v>
      </c>
      <c r="N66" s="78">
        <v>1</v>
      </c>
      <c r="O66" s="78" t="s">
        <v>343</v>
      </c>
      <c r="P66" s="78">
        <v>1</v>
      </c>
      <c r="Q66" s="78"/>
      <c r="R66" s="78"/>
      <c r="S66" s="78"/>
      <c r="T66" s="78"/>
      <c r="U66" s="78" t="s">
        <v>340</v>
      </c>
      <c r="V66" s="78">
        <v>1</v>
      </c>
    </row>
    <row r="67" spans="1:22" ht="15">
      <c r="A67" s="78" t="s">
        <v>344</v>
      </c>
      <c r="B67" s="78">
        <v>1</v>
      </c>
      <c r="C67" s="78"/>
      <c r="D67" s="78"/>
      <c r="E67" s="78" t="s">
        <v>341</v>
      </c>
      <c r="F67" s="78">
        <v>1</v>
      </c>
      <c r="G67" s="78"/>
      <c r="H67" s="78"/>
      <c r="I67" s="78"/>
      <c r="J67" s="78"/>
      <c r="K67" s="78"/>
      <c r="L67" s="78"/>
      <c r="M67" s="78"/>
      <c r="N67" s="78"/>
      <c r="O67" s="78"/>
      <c r="P67" s="78"/>
      <c r="Q67" s="78"/>
      <c r="R67" s="78"/>
      <c r="S67" s="78"/>
      <c r="T67" s="78"/>
      <c r="U67" s="78"/>
      <c r="V67" s="78"/>
    </row>
    <row r="68" spans="1:22" ht="15">
      <c r="A68" s="78" t="s">
        <v>343</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341</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340</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338</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2302</v>
      </c>
      <c r="B74" s="13" t="s">
        <v>2097</v>
      </c>
      <c r="C74" s="13" t="s">
        <v>2305</v>
      </c>
      <c r="D74" s="13" t="s">
        <v>2100</v>
      </c>
      <c r="E74" s="13" t="s">
        <v>2306</v>
      </c>
      <c r="F74" s="13" t="s">
        <v>2103</v>
      </c>
      <c r="G74" s="13" t="s">
        <v>2308</v>
      </c>
      <c r="H74" s="13" t="s">
        <v>2105</v>
      </c>
      <c r="I74" s="78" t="s">
        <v>2310</v>
      </c>
      <c r="J74" s="78" t="s">
        <v>2107</v>
      </c>
      <c r="K74" s="13" t="s">
        <v>2312</v>
      </c>
      <c r="L74" s="13" t="s">
        <v>2109</v>
      </c>
      <c r="M74" s="13" t="s">
        <v>2314</v>
      </c>
      <c r="N74" s="13" t="s">
        <v>2111</v>
      </c>
      <c r="O74" s="13" t="s">
        <v>2316</v>
      </c>
      <c r="P74" s="13" t="s">
        <v>2113</v>
      </c>
      <c r="Q74" s="13" t="s">
        <v>2318</v>
      </c>
      <c r="R74" s="13" t="s">
        <v>2115</v>
      </c>
      <c r="S74" s="13" t="s">
        <v>2320</v>
      </c>
      <c r="T74" s="13" t="s">
        <v>2117</v>
      </c>
      <c r="U74" s="78" t="s">
        <v>2322</v>
      </c>
      <c r="V74" s="78" t="s">
        <v>2118</v>
      </c>
    </row>
    <row r="75" spans="1:22" ht="15">
      <c r="A75" s="78" t="s">
        <v>312</v>
      </c>
      <c r="B75" s="78">
        <v>77</v>
      </c>
      <c r="C75" s="78" t="s">
        <v>336</v>
      </c>
      <c r="D75" s="78">
        <v>50</v>
      </c>
      <c r="E75" s="78" t="s">
        <v>312</v>
      </c>
      <c r="F75" s="78">
        <v>57</v>
      </c>
      <c r="G75" s="78" t="s">
        <v>311</v>
      </c>
      <c r="H75" s="78">
        <v>16</v>
      </c>
      <c r="I75" s="78"/>
      <c r="J75" s="78"/>
      <c r="K75" s="78" t="s">
        <v>312</v>
      </c>
      <c r="L75" s="78">
        <v>5</v>
      </c>
      <c r="M75" s="78" t="s">
        <v>336</v>
      </c>
      <c r="N75" s="78">
        <v>1</v>
      </c>
      <c r="O75" s="78" t="s">
        <v>336</v>
      </c>
      <c r="P75" s="78">
        <v>1</v>
      </c>
      <c r="Q75" s="78" t="s">
        <v>342</v>
      </c>
      <c r="R75" s="78">
        <v>1</v>
      </c>
      <c r="S75" s="78" t="s">
        <v>264</v>
      </c>
      <c r="T75" s="78">
        <v>1</v>
      </c>
      <c r="U75" s="78"/>
      <c r="V75" s="78"/>
    </row>
    <row r="76" spans="1:22" ht="15">
      <c r="A76" s="78" t="s">
        <v>336</v>
      </c>
      <c r="B76" s="78">
        <v>71</v>
      </c>
      <c r="C76" s="78" t="s">
        <v>333</v>
      </c>
      <c r="D76" s="78">
        <v>47</v>
      </c>
      <c r="E76" s="78" t="s">
        <v>336</v>
      </c>
      <c r="F76" s="78">
        <v>8</v>
      </c>
      <c r="G76" s="78" t="s">
        <v>312</v>
      </c>
      <c r="H76" s="78">
        <v>11</v>
      </c>
      <c r="I76" s="78"/>
      <c r="J76" s="78"/>
      <c r="K76" s="78" t="s">
        <v>339</v>
      </c>
      <c r="L76" s="78">
        <v>4</v>
      </c>
      <c r="M76" s="78"/>
      <c r="N76" s="78"/>
      <c r="O76" s="78"/>
      <c r="P76" s="78"/>
      <c r="Q76" s="78"/>
      <c r="R76" s="78"/>
      <c r="S76" s="78"/>
      <c r="T76" s="78"/>
      <c r="U76" s="78"/>
      <c r="V76" s="78"/>
    </row>
    <row r="77" spans="1:22" ht="15">
      <c r="A77" s="78" t="s">
        <v>333</v>
      </c>
      <c r="B77" s="78">
        <v>51</v>
      </c>
      <c r="C77" s="78" t="s">
        <v>312</v>
      </c>
      <c r="D77" s="78">
        <v>3</v>
      </c>
      <c r="E77" s="78" t="s">
        <v>313</v>
      </c>
      <c r="F77" s="78">
        <v>7</v>
      </c>
      <c r="G77" s="78" t="s">
        <v>336</v>
      </c>
      <c r="H77" s="78">
        <v>7</v>
      </c>
      <c r="I77" s="78"/>
      <c r="J77" s="78"/>
      <c r="K77" s="78" t="s">
        <v>336</v>
      </c>
      <c r="L77" s="78">
        <v>3</v>
      </c>
      <c r="M77" s="78"/>
      <c r="N77" s="78"/>
      <c r="O77" s="78"/>
      <c r="P77" s="78"/>
      <c r="Q77" s="78"/>
      <c r="R77" s="78"/>
      <c r="S77" s="78"/>
      <c r="T77" s="78"/>
      <c r="U77" s="78"/>
      <c r="V77" s="78"/>
    </row>
    <row r="78" spans="1:22" ht="15">
      <c r="A78" s="78" t="s">
        <v>311</v>
      </c>
      <c r="B78" s="78">
        <v>23</v>
      </c>
      <c r="C78" s="78"/>
      <c r="D78" s="78"/>
      <c r="E78" s="78" t="s">
        <v>315</v>
      </c>
      <c r="F78" s="78">
        <v>6</v>
      </c>
      <c r="G78" s="78" t="s">
        <v>337</v>
      </c>
      <c r="H78" s="78">
        <v>4</v>
      </c>
      <c r="I78" s="78"/>
      <c r="J78" s="78"/>
      <c r="K78" s="78" t="s">
        <v>311</v>
      </c>
      <c r="L78" s="78">
        <v>2</v>
      </c>
      <c r="M78" s="78"/>
      <c r="N78" s="78"/>
      <c r="O78" s="78"/>
      <c r="P78" s="78"/>
      <c r="Q78" s="78"/>
      <c r="R78" s="78"/>
      <c r="S78" s="78"/>
      <c r="T78" s="78"/>
      <c r="U78" s="78"/>
      <c r="V78" s="78"/>
    </row>
    <row r="79" spans="1:22" ht="15">
      <c r="A79" s="78" t="s">
        <v>313</v>
      </c>
      <c r="B79" s="78">
        <v>7</v>
      </c>
      <c r="C79" s="78"/>
      <c r="D79" s="78"/>
      <c r="E79" s="78" t="s">
        <v>335</v>
      </c>
      <c r="F79" s="78">
        <v>5</v>
      </c>
      <c r="G79" s="78" t="s">
        <v>325</v>
      </c>
      <c r="H79" s="78">
        <v>2</v>
      </c>
      <c r="I79" s="78"/>
      <c r="J79" s="78"/>
      <c r="K79" s="78" t="s">
        <v>333</v>
      </c>
      <c r="L79" s="78">
        <v>1</v>
      </c>
      <c r="M79" s="78"/>
      <c r="N79" s="78"/>
      <c r="O79" s="78"/>
      <c r="P79" s="78"/>
      <c r="Q79" s="78"/>
      <c r="R79" s="78"/>
      <c r="S79" s="78"/>
      <c r="T79" s="78"/>
      <c r="U79" s="78"/>
      <c r="V79" s="78"/>
    </row>
    <row r="80" spans="1:22" ht="15">
      <c r="A80" s="78" t="s">
        <v>315</v>
      </c>
      <c r="B80" s="78">
        <v>6</v>
      </c>
      <c r="C80" s="78"/>
      <c r="D80" s="78"/>
      <c r="E80" s="78" t="s">
        <v>311</v>
      </c>
      <c r="F80" s="78">
        <v>5</v>
      </c>
      <c r="G80" s="78" t="s">
        <v>309</v>
      </c>
      <c r="H80" s="78">
        <v>1</v>
      </c>
      <c r="I80" s="78"/>
      <c r="J80" s="78"/>
      <c r="K80" s="78"/>
      <c r="L80" s="78"/>
      <c r="M80" s="78"/>
      <c r="N80" s="78"/>
      <c r="O80" s="78"/>
      <c r="P80" s="78"/>
      <c r="Q80" s="78"/>
      <c r="R80" s="78"/>
      <c r="S80" s="78"/>
      <c r="T80" s="78"/>
      <c r="U80" s="78"/>
      <c r="V80" s="78"/>
    </row>
    <row r="81" spans="1:22" ht="15">
      <c r="A81" s="78" t="s">
        <v>337</v>
      </c>
      <c r="B81" s="78">
        <v>6</v>
      </c>
      <c r="C81" s="78"/>
      <c r="D81" s="78"/>
      <c r="E81" s="78" t="s">
        <v>333</v>
      </c>
      <c r="F81" s="78">
        <v>3</v>
      </c>
      <c r="G81" s="78" t="s">
        <v>345</v>
      </c>
      <c r="H81" s="78">
        <v>1</v>
      </c>
      <c r="I81" s="78"/>
      <c r="J81" s="78"/>
      <c r="K81" s="78"/>
      <c r="L81" s="78"/>
      <c r="M81" s="78"/>
      <c r="N81" s="78"/>
      <c r="O81" s="78"/>
      <c r="P81" s="78"/>
      <c r="Q81" s="78"/>
      <c r="R81" s="78"/>
      <c r="S81" s="78"/>
      <c r="T81" s="78"/>
      <c r="U81" s="78"/>
      <c r="V81" s="78"/>
    </row>
    <row r="82" spans="1:22" ht="15">
      <c r="A82" s="78" t="s">
        <v>335</v>
      </c>
      <c r="B82" s="78">
        <v>5</v>
      </c>
      <c r="C82" s="78"/>
      <c r="D82" s="78"/>
      <c r="E82" s="78" t="s">
        <v>314</v>
      </c>
      <c r="F82" s="78">
        <v>3</v>
      </c>
      <c r="G82" s="78"/>
      <c r="H82" s="78"/>
      <c r="I82" s="78"/>
      <c r="J82" s="78"/>
      <c r="K82" s="78"/>
      <c r="L82" s="78"/>
      <c r="M82" s="78"/>
      <c r="N82" s="78"/>
      <c r="O82" s="78"/>
      <c r="P82" s="78"/>
      <c r="Q82" s="78"/>
      <c r="R82" s="78"/>
      <c r="S82" s="78"/>
      <c r="T82" s="78"/>
      <c r="U82" s="78"/>
      <c r="V82" s="78"/>
    </row>
    <row r="83" spans="1:22" ht="15">
      <c r="A83" s="78" t="s">
        <v>339</v>
      </c>
      <c r="B83" s="78">
        <v>5</v>
      </c>
      <c r="C83" s="78"/>
      <c r="D83" s="78"/>
      <c r="E83" s="78" t="s">
        <v>257</v>
      </c>
      <c r="F83" s="78">
        <v>3</v>
      </c>
      <c r="G83" s="78"/>
      <c r="H83" s="78"/>
      <c r="I83" s="78"/>
      <c r="J83" s="78"/>
      <c r="K83" s="78"/>
      <c r="L83" s="78"/>
      <c r="M83" s="78"/>
      <c r="N83" s="78"/>
      <c r="O83" s="78"/>
      <c r="P83" s="78"/>
      <c r="Q83" s="78"/>
      <c r="R83" s="78"/>
      <c r="S83" s="78"/>
      <c r="T83" s="78"/>
      <c r="U83" s="78"/>
      <c r="V83" s="78"/>
    </row>
    <row r="84" spans="1:22" ht="15">
      <c r="A84" s="78" t="s">
        <v>314</v>
      </c>
      <c r="B84" s="78">
        <v>3</v>
      </c>
      <c r="C84" s="78"/>
      <c r="D84" s="78"/>
      <c r="E84" s="78" t="s">
        <v>337</v>
      </c>
      <c r="F84" s="78">
        <v>2</v>
      </c>
      <c r="G84" s="78"/>
      <c r="H84" s="78"/>
      <c r="I84" s="78"/>
      <c r="J84" s="78"/>
      <c r="K84" s="78"/>
      <c r="L84" s="78"/>
      <c r="M84" s="78"/>
      <c r="N84" s="78"/>
      <c r="O84" s="78"/>
      <c r="P84" s="78"/>
      <c r="Q84" s="78"/>
      <c r="R84" s="78"/>
      <c r="S84" s="78"/>
      <c r="T84" s="78"/>
      <c r="U84" s="78"/>
      <c r="V84" s="78"/>
    </row>
    <row r="87" spans="1:22" ht="15" customHeight="1">
      <c r="A87" s="13" t="s">
        <v>2331</v>
      </c>
      <c r="B87" s="13" t="s">
        <v>2097</v>
      </c>
      <c r="C87" s="13" t="s">
        <v>2332</v>
      </c>
      <c r="D87" s="13" t="s">
        <v>2100</v>
      </c>
      <c r="E87" s="13" t="s">
        <v>2333</v>
      </c>
      <c r="F87" s="13" t="s">
        <v>2103</v>
      </c>
      <c r="G87" s="13" t="s">
        <v>2334</v>
      </c>
      <c r="H87" s="13" t="s">
        <v>2105</v>
      </c>
      <c r="I87" s="13" t="s">
        <v>2335</v>
      </c>
      <c r="J87" s="13" t="s">
        <v>2107</v>
      </c>
      <c r="K87" s="13" t="s">
        <v>2336</v>
      </c>
      <c r="L87" s="13" t="s">
        <v>2109</v>
      </c>
      <c r="M87" s="13" t="s">
        <v>2337</v>
      </c>
      <c r="N87" s="13" t="s">
        <v>2111</v>
      </c>
      <c r="O87" s="13" t="s">
        <v>2338</v>
      </c>
      <c r="P87" s="13" t="s">
        <v>2113</v>
      </c>
      <c r="Q87" s="13" t="s">
        <v>2339</v>
      </c>
      <c r="R87" s="13" t="s">
        <v>2115</v>
      </c>
      <c r="S87" s="13" t="s">
        <v>2340</v>
      </c>
      <c r="T87" s="13" t="s">
        <v>2117</v>
      </c>
      <c r="U87" s="13" t="s">
        <v>2341</v>
      </c>
      <c r="V87" s="13" t="s">
        <v>2118</v>
      </c>
    </row>
    <row r="88" spans="1:22" ht="15">
      <c r="A88" s="115" t="s">
        <v>341</v>
      </c>
      <c r="B88" s="78">
        <v>240493</v>
      </c>
      <c r="C88" s="115" t="s">
        <v>322</v>
      </c>
      <c r="D88" s="78">
        <v>75131</v>
      </c>
      <c r="E88" s="115" t="s">
        <v>341</v>
      </c>
      <c r="F88" s="78">
        <v>240493</v>
      </c>
      <c r="G88" s="115" t="s">
        <v>311</v>
      </c>
      <c r="H88" s="78">
        <v>126944</v>
      </c>
      <c r="I88" s="115" t="s">
        <v>221</v>
      </c>
      <c r="J88" s="78">
        <v>196371</v>
      </c>
      <c r="K88" s="115" t="s">
        <v>227</v>
      </c>
      <c r="L88" s="78">
        <v>6787</v>
      </c>
      <c r="M88" s="115" t="s">
        <v>305</v>
      </c>
      <c r="N88" s="78">
        <v>181</v>
      </c>
      <c r="O88" s="115" t="s">
        <v>343</v>
      </c>
      <c r="P88" s="78">
        <v>119993</v>
      </c>
      <c r="Q88" s="115" t="s">
        <v>342</v>
      </c>
      <c r="R88" s="78">
        <v>17562</v>
      </c>
      <c r="S88" s="115" t="s">
        <v>264</v>
      </c>
      <c r="T88" s="78">
        <v>43255</v>
      </c>
      <c r="U88" s="115" t="s">
        <v>340</v>
      </c>
      <c r="V88" s="78">
        <v>9033</v>
      </c>
    </row>
    <row r="89" spans="1:22" ht="15">
      <c r="A89" s="115" t="s">
        <v>221</v>
      </c>
      <c r="B89" s="78">
        <v>196371</v>
      </c>
      <c r="C89" s="115" t="s">
        <v>327</v>
      </c>
      <c r="D89" s="78">
        <v>67382</v>
      </c>
      <c r="E89" s="115" t="s">
        <v>260</v>
      </c>
      <c r="F89" s="78">
        <v>65625</v>
      </c>
      <c r="G89" s="115" t="s">
        <v>263</v>
      </c>
      <c r="H89" s="78">
        <v>63103</v>
      </c>
      <c r="I89" s="115" t="s">
        <v>256</v>
      </c>
      <c r="J89" s="78">
        <v>47238</v>
      </c>
      <c r="K89" s="115" t="s">
        <v>226</v>
      </c>
      <c r="L89" s="78">
        <v>1402</v>
      </c>
      <c r="M89" s="115" t="s">
        <v>344</v>
      </c>
      <c r="N89" s="78">
        <v>137</v>
      </c>
      <c r="O89" s="115" t="s">
        <v>298</v>
      </c>
      <c r="P89" s="78">
        <v>4035</v>
      </c>
      <c r="Q89" s="115" t="s">
        <v>287</v>
      </c>
      <c r="R89" s="78">
        <v>110</v>
      </c>
      <c r="S89" s="115" t="s">
        <v>265</v>
      </c>
      <c r="T89" s="78">
        <v>18821</v>
      </c>
      <c r="U89" s="115" t="s">
        <v>246</v>
      </c>
      <c r="V89" s="78">
        <v>6</v>
      </c>
    </row>
    <row r="90" spans="1:22" ht="15">
      <c r="A90" s="115" t="s">
        <v>311</v>
      </c>
      <c r="B90" s="78">
        <v>126944</v>
      </c>
      <c r="C90" s="115" t="s">
        <v>333</v>
      </c>
      <c r="D90" s="78">
        <v>66116</v>
      </c>
      <c r="E90" s="115" t="s">
        <v>315</v>
      </c>
      <c r="F90" s="78">
        <v>38419</v>
      </c>
      <c r="G90" s="115" t="s">
        <v>345</v>
      </c>
      <c r="H90" s="78">
        <v>45980</v>
      </c>
      <c r="I90" s="115" t="s">
        <v>230</v>
      </c>
      <c r="J90" s="78">
        <v>23030</v>
      </c>
      <c r="K90" s="115" t="s">
        <v>339</v>
      </c>
      <c r="L90" s="78">
        <v>202</v>
      </c>
      <c r="M90" s="115"/>
      <c r="N90" s="78"/>
      <c r="O90" s="115"/>
      <c r="P90" s="78"/>
      <c r="Q90" s="115"/>
      <c r="R90" s="78"/>
      <c r="S90" s="115"/>
      <c r="T90" s="78"/>
      <c r="U90" s="115"/>
      <c r="V90" s="78"/>
    </row>
    <row r="91" spans="1:22" ht="15">
      <c r="A91" s="115" t="s">
        <v>343</v>
      </c>
      <c r="B91" s="78">
        <v>119993</v>
      </c>
      <c r="C91" s="115" t="s">
        <v>330</v>
      </c>
      <c r="D91" s="78">
        <v>36344</v>
      </c>
      <c r="E91" s="115" t="s">
        <v>243</v>
      </c>
      <c r="F91" s="78">
        <v>36907</v>
      </c>
      <c r="G91" s="115" t="s">
        <v>236</v>
      </c>
      <c r="H91" s="78">
        <v>34583</v>
      </c>
      <c r="I91" s="115" t="s">
        <v>242</v>
      </c>
      <c r="J91" s="78">
        <v>13995</v>
      </c>
      <c r="K91" s="115" t="s">
        <v>317</v>
      </c>
      <c r="L91" s="78">
        <v>180</v>
      </c>
      <c r="M91" s="115"/>
      <c r="N91" s="78"/>
      <c r="O91" s="115"/>
      <c r="P91" s="78"/>
      <c r="Q91" s="115"/>
      <c r="R91" s="78"/>
      <c r="S91" s="115"/>
      <c r="T91" s="78"/>
      <c r="U91" s="115"/>
      <c r="V91" s="78"/>
    </row>
    <row r="92" spans="1:22" ht="15">
      <c r="A92" s="115" t="s">
        <v>322</v>
      </c>
      <c r="B92" s="78">
        <v>75131</v>
      </c>
      <c r="C92" s="115" t="s">
        <v>336</v>
      </c>
      <c r="D92" s="78">
        <v>12466</v>
      </c>
      <c r="E92" s="115" t="s">
        <v>253</v>
      </c>
      <c r="F92" s="78">
        <v>35307</v>
      </c>
      <c r="G92" s="115" t="s">
        <v>216</v>
      </c>
      <c r="H92" s="78">
        <v>33016</v>
      </c>
      <c r="I92" s="115" t="s">
        <v>238</v>
      </c>
      <c r="J92" s="78">
        <v>12738</v>
      </c>
      <c r="K92" s="115" t="s">
        <v>233</v>
      </c>
      <c r="L92" s="78">
        <v>18</v>
      </c>
      <c r="M92" s="115"/>
      <c r="N92" s="78"/>
      <c r="O92" s="115"/>
      <c r="P92" s="78"/>
      <c r="Q92" s="115"/>
      <c r="R92" s="78"/>
      <c r="S92" s="115"/>
      <c r="T92" s="78"/>
      <c r="U92" s="115"/>
      <c r="V92" s="78"/>
    </row>
    <row r="93" spans="1:22" ht="15">
      <c r="A93" s="115" t="s">
        <v>327</v>
      </c>
      <c r="B93" s="78">
        <v>67382</v>
      </c>
      <c r="C93" s="115" t="s">
        <v>288</v>
      </c>
      <c r="D93" s="78">
        <v>7026</v>
      </c>
      <c r="E93" s="115" t="s">
        <v>247</v>
      </c>
      <c r="F93" s="78">
        <v>34562</v>
      </c>
      <c r="G93" s="115" t="s">
        <v>217</v>
      </c>
      <c r="H93" s="78">
        <v>13477</v>
      </c>
      <c r="I93" s="115" t="s">
        <v>251</v>
      </c>
      <c r="J93" s="78">
        <v>8767</v>
      </c>
      <c r="K93" s="115"/>
      <c r="L93" s="78"/>
      <c r="M93" s="115"/>
      <c r="N93" s="78"/>
      <c r="O93" s="115"/>
      <c r="P93" s="78"/>
      <c r="Q93" s="115"/>
      <c r="R93" s="78"/>
      <c r="S93" s="115"/>
      <c r="T93" s="78"/>
      <c r="U93" s="115"/>
      <c r="V93" s="78"/>
    </row>
    <row r="94" spans="1:22" ht="15">
      <c r="A94" s="115" t="s">
        <v>333</v>
      </c>
      <c r="B94" s="78">
        <v>66116</v>
      </c>
      <c r="C94" s="115" t="s">
        <v>235</v>
      </c>
      <c r="D94" s="78">
        <v>2702</v>
      </c>
      <c r="E94" s="115" t="s">
        <v>313</v>
      </c>
      <c r="F94" s="78">
        <v>33983</v>
      </c>
      <c r="G94" s="115" t="s">
        <v>337</v>
      </c>
      <c r="H94" s="78">
        <v>12445</v>
      </c>
      <c r="I94" s="115" t="s">
        <v>250</v>
      </c>
      <c r="J94" s="78">
        <v>2756</v>
      </c>
      <c r="K94" s="115"/>
      <c r="L94" s="78"/>
      <c r="M94" s="115"/>
      <c r="N94" s="78"/>
      <c r="O94" s="115"/>
      <c r="P94" s="78"/>
      <c r="Q94" s="115"/>
      <c r="R94" s="78"/>
      <c r="S94" s="115"/>
      <c r="T94" s="78"/>
      <c r="U94" s="115"/>
      <c r="V94" s="78"/>
    </row>
    <row r="95" spans="1:22" ht="15">
      <c r="A95" s="115" t="s">
        <v>260</v>
      </c>
      <c r="B95" s="78">
        <v>65625</v>
      </c>
      <c r="C95" s="115" t="s">
        <v>324</v>
      </c>
      <c r="D95" s="78">
        <v>2371</v>
      </c>
      <c r="E95" s="115" t="s">
        <v>232</v>
      </c>
      <c r="F95" s="78">
        <v>33278</v>
      </c>
      <c r="G95" s="115" t="s">
        <v>219</v>
      </c>
      <c r="H95" s="78">
        <v>5134</v>
      </c>
      <c r="I95" s="115" t="s">
        <v>245</v>
      </c>
      <c r="J95" s="78">
        <v>654</v>
      </c>
      <c r="K95" s="115"/>
      <c r="L95" s="78"/>
      <c r="M95" s="115"/>
      <c r="N95" s="78"/>
      <c r="O95" s="115"/>
      <c r="P95" s="78"/>
      <c r="Q95" s="115"/>
      <c r="R95" s="78"/>
      <c r="S95" s="115"/>
      <c r="T95" s="78"/>
      <c r="U95" s="115"/>
      <c r="V95" s="78"/>
    </row>
    <row r="96" spans="1:22" ht="15">
      <c r="A96" s="115" t="s">
        <v>263</v>
      </c>
      <c r="B96" s="78">
        <v>63103</v>
      </c>
      <c r="C96" s="115" t="s">
        <v>292</v>
      </c>
      <c r="D96" s="78">
        <v>1866</v>
      </c>
      <c r="E96" s="115" t="s">
        <v>220</v>
      </c>
      <c r="F96" s="78">
        <v>29857</v>
      </c>
      <c r="G96" s="115" t="s">
        <v>325</v>
      </c>
      <c r="H96" s="78">
        <v>3125</v>
      </c>
      <c r="I96" s="115" t="s">
        <v>244</v>
      </c>
      <c r="J96" s="78">
        <v>404</v>
      </c>
      <c r="K96" s="115"/>
      <c r="L96" s="78"/>
      <c r="M96" s="115"/>
      <c r="N96" s="78"/>
      <c r="O96" s="115"/>
      <c r="P96" s="78"/>
      <c r="Q96" s="115"/>
      <c r="R96" s="78"/>
      <c r="S96" s="115"/>
      <c r="T96" s="78"/>
      <c r="U96" s="115"/>
      <c r="V96" s="78"/>
    </row>
    <row r="97" spans="1:22" ht="15">
      <c r="A97" s="115" t="s">
        <v>256</v>
      </c>
      <c r="B97" s="78">
        <v>47238</v>
      </c>
      <c r="C97" s="115" t="s">
        <v>273</v>
      </c>
      <c r="D97" s="78">
        <v>1742</v>
      </c>
      <c r="E97" s="115" t="s">
        <v>249</v>
      </c>
      <c r="F97" s="78">
        <v>29786</v>
      </c>
      <c r="G97" s="115" t="s">
        <v>213</v>
      </c>
      <c r="H97" s="78">
        <v>2980</v>
      </c>
      <c r="I97" s="115" t="s">
        <v>303</v>
      </c>
      <c r="J97" s="78">
        <v>61</v>
      </c>
      <c r="K97" s="115"/>
      <c r="L97" s="78"/>
      <c r="M97" s="115"/>
      <c r="N97" s="78"/>
      <c r="O97" s="115"/>
      <c r="P97" s="78"/>
      <c r="Q97" s="115"/>
      <c r="R97" s="78"/>
      <c r="S97" s="115"/>
      <c r="T97" s="78"/>
      <c r="U97" s="115"/>
      <c r="V97" s="78"/>
    </row>
  </sheetData>
  <hyperlinks>
    <hyperlink ref="A2" r:id="rId1" display="http://apagunion.com/2019/06/06/instastrike-instagram-strike-sign-ups/"/>
    <hyperlink ref="A3" r:id="rId2" display="https://avn.com/business/articles/technology/instagram-recoveries-on-the-rise-835753.html"/>
    <hyperlink ref="A4" r:id="rId3" display="https://www.dropbox.com/sh/gdzamefa2210nvn/AAAM3AjfG8BIgum4mICcmo_Ia?dl=0"/>
    <hyperlink ref="A5" r:id="rId4" display="https://twitter.com/APAGunion/status/1141436657876590592"/>
    <hyperlink ref="A6" r:id="rId5" display="https://twitter.com/APAGunion/status/1136505860140687360"/>
    <hyperlink ref="A7" r:id="rId6" display="https://www.xbiz.com/news/244876/instagram-policy-team-meets-with-apag-listens-to-adult-performers-concerns"/>
    <hyperlink ref="A8" r:id="rId7" display="https://twitter.com/ManyVids/status/1141390662232870915"/>
    <hyperlink ref="A9" r:id="rId8" display="https://twitter.com/apagunion/status/1141372970159529985"/>
    <hyperlink ref="A10" r:id="rId9" display="https://www.dropbox.com/s/r5ntpol50s6cgw2/instastrike2.jpg?dl=0"/>
    <hyperlink ref="A11" r:id="rId10" display="https://twitter.com/APAGunion/status/1139721965361672192"/>
    <hyperlink ref="C2" r:id="rId11" display="https://twitter.com/ManyVids/status/1141390662232870915"/>
    <hyperlink ref="C3" r:id="rId12" display="http://apagunion.com/2019/06/06/instastrike-instagram-strike-sign-ups/"/>
    <hyperlink ref="E2" r:id="rId13" display="http://apagunion.com/2019/06/06/instastrike-instagram-strike-sign-ups/"/>
    <hyperlink ref="E3" r:id="rId14" display="https://www.dropbox.com/sh/gdzamefa2210nvn/AAAM3AjfG8BIgum4mICcmo_Ia?dl=0"/>
    <hyperlink ref="E4" r:id="rId15" display="https://avn.com/business/articles/technology/instagram-recoveries-on-the-rise-835753.html"/>
    <hyperlink ref="E5" r:id="rId16" display="https://twitter.com/alanaevansxxx/status/1141286208544182273"/>
    <hyperlink ref="E6" r:id="rId17" display="https://twitter.com/APAGunion/status/1141351217471340544"/>
    <hyperlink ref="E7" r:id="rId18" display="http://apagunion.com/"/>
    <hyperlink ref="E8" r:id="rId19" display="http://apagunion.com/"/>
    <hyperlink ref="E9" r:id="rId20" display="https://twitter.com/CamModelToys/status/1141268225079988225"/>
    <hyperlink ref="E10" r:id="rId21" display="https://www.spreaker.com/user/secretkellyradio/instastrike-q-a-on-the-union?utm_campaign=desktop_app&amp;utm_medium=desktop_app&amp;utm_source=desktop_app"/>
    <hyperlink ref="E11" r:id="rId22" display="https://www.dropbox.com/s/r5ntpol50s6cgw2/instastrike2.jpg?dl=0"/>
    <hyperlink ref="G2" r:id="rId23" display="http://apagunion.com/2019/06/06/instastrike-instagram-strike-sign-ups/"/>
    <hyperlink ref="G3" r:id="rId24" display="https://avn.com/business/articles/technology/instagram-recoveries-on-the-rise-835753.html"/>
    <hyperlink ref="G4" r:id="rId25" display="https://www.xbiz.com/news/244876/instagram-policy-team-meets-with-apag-listens-to-adult-performers-concerns"/>
    <hyperlink ref="G5" r:id="rId26" display="https://www.instagram.com/p/By5cALbAcMY/?igshid=lywc6lzqk0v8"/>
    <hyperlink ref="G6" r:id="rId27" display="https://twitter.com/apagunion/status/1141372970159529985"/>
    <hyperlink ref="I2" r:id="rId28" display="https://avn.com/business/articles/technology/instagram-recoveries-on-the-rise-835753.html"/>
    <hyperlink ref="I3" r:id="rId29" display="https://twitter.com/APAGunion/status/1136505860140687360"/>
    <hyperlink ref="I4" r:id="rId30" display="https://twitter.com/espunion/status/1140719715079245824"/>
    <hyperlink ref="I5" r:id="rId31" display="http://ww1.myroomcam.com/?sub1=6e280cfa-9366-11e9-873e-53d24727470f"/>
    <hyperlink ref="I6" r:id="rId32" display="https://twitter.com/MistressKye/status/1141352161311363072"/>
    <hyperlink ref="I7" r:id="rId33" display="http://www.adultwebmasters.org/dir/cskin/2019-06-71980-espu-to-stand-with-apag-during-instastrike-demonstration-today.html?utm_source=dlvr.it&amp;utm_medium=twitter"/>
    <hyperlink ref="I8" r:id="rId34" display="https://twitter.com/APAGunion/status/1141436657876590592"/>
  </hyperlinks>
  <printOptions/>
  <pageMargins left="0.7" right="0.7" top="0.75" bottom="0.75" header="0.3" footer="0.3"/>
  <pageSetup orientation="portrait" paperSize="9"/>
  <tableParts>
    <tablePart r:id="rId36"/>
    <tablePart r:id="rId41"/>
    <tablePart r:id="rId39"/>
    <tablePart r:id="rId42"/>
    <tablePart r:id="rId35"/>
    <tablePart r:id="rId40"/>
    <tablePart r:id="rId38"/>
    <tablePart r:id="rId3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2019-06-20T14:24:40Z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