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<sst xmlns="http://schemas.openxmlformats.org/spreadsheetml/2006/main" count="14631" uniqueCount="2744">
  <si>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</si>
  <si>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</si>
  <si>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</si>
  <si>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</si>
  <si>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</si>
  <si>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</si>
  <si>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</si>
  <si>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</si>
  <si>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</si>
  <si>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</si>
  <si>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</si>
  <si>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</si>
  <si>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</si>
  <si>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</si>
  <si>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</si>
  <si>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</si>
  <si>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</si>
  <si>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</si>
  <si>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</si>
  <si>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</si>
  <si>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</si>
  <si>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</si>
  <si>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</si>
  <si>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</si>
  <si>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</si>
  <si>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</si>
  <si>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</si>
  <si>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</si>
  <si>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</si>
  <si>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</si>
  <si>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</si>
  <si>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</si>
  <si>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</si>
  <si>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</si>
  <si>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</si>
  <si>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</si>
  <si>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</si>
  <si>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</si>
  <si>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</si>
  <si>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</si>
  <si>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</si>
  <si>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</si>
  <si>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</si>
  <si>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</si>
  <si>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</si>
  <si>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</si>
  <si>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</si>
  <si>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</si>
  <si>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</si>
  <si>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</si>
  <si>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</si>
  <si>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</si>
  <si>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</si>
  <si>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</si>
  <si>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</si>
  <si>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</si>
  <si>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</si>
  <si>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</si>
  <si>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</si>
  <si>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</si>
  <si>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</si>
  <si>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</si>
  <si>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</si>
  <si>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</si>
  <si>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</si>
  <si>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</si>
  <si>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</si>
  <si>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</si>
  <si>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</si>
  <si>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</si>
  <si>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</si>
  <si>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</si>
  <si>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</si>
  <si>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</si>
  <si>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</si>
  <si>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</si>
  <si>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</si>
  <si>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</si>
  <si>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</si>
  <si>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</si>
  <si>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</si>
  <si>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</si>
  <si>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</si>
  <si>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</si>
  <si>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</si>
  <si>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</si>
  <si>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</si>
  <si>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</si>
  <si>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</si>
  <si>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</si>
  <si>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</si>
  <si>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</si>
  <si>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</si>
  <si>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</si>
  <si>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</si>
  <si>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</si>
  <si>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</si>
  <si>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</si>
  <si>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</si>
  <si>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</si>
  <si>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</si>
  <si>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</si>
  <si>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</si>
  <si>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</si>
  <si>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</si>
  <si>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</si>
  <si>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</si>
  <si>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</si>
  <si>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</si>
  <si>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</si>
  <si>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</si>
  <si>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</si>
  <si>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</si>
  <si>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</si>
  <si>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</si>
  <si>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</si>
  <si>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</si>
  <si>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</si>
  <si>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</si>
  <si>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</si>
  <si>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</si>
  <si>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</si>
  <si>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</si>
  <si>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</si>
  <si>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</si>
  <si>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</si>
  <si>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</si>
  <si>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</si>
  <si>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</si>
  <si>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</si>
  <si>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</si>
  <si>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</si>
  <si>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</si>
  <si>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</si>
  <si>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</si>
  <si>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</si>
  <si>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</si>
  <si>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</si>
  <si>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</si>
  <si>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</si>
  <si>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</si>
  <si>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</si>
  <si>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</si>
  <si>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</si>
  <si>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</si>
  <si>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</si>
  <si>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</si>
  <si>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</si>
  <si>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</si>
  <si>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</si>
  <si>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</si>
  <si>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</si>
  <si>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</si>
  <si>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</si>
  <si>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</si>
  <si>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</si>
  <si>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</si>
  <si>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</si>
  <si>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</si>
  <si>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</si>
  <si>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</si>
  <si>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</si>
  <si>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</si>
  <si>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</si>
  <si>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</si>
  <si>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</si>
  <si>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</si>
  <si>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</si>
  <si>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</si>
  <si>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</si>
  <si>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</si>
  <si>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</si>
  <si>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</si>
  <si>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</si>
  <si>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</si>
  <si>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</si>
  <si>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</si>
  <si>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</si>
  <si>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</si>
  <si>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</si>
  <si>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</si>
  <si>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</si>
  <si>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</si>
  <si>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</si>
  <si>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</si>
  <si>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</si>
  <si>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</si>
  <si>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</si>
  <si>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</si>
  <si>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</si>
  <si>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</si>
  <si>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</si>
  <si>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</si>
  <si>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</si>
  <si>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</si>
  <si>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</si>
  <si>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</si>
  <si>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</si>
  <si>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</si>
  <si>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</si>
  <si>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</si>
  <si>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</si>
  <si>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</si>
  <si>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</si>
  <si>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</si>
  <si>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</si>
  <si>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</si>
  <si>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</si>
  <si>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</si>
  <si>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</si>
  <si>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</si>
  <si>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</si>
  <si>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educologne</t>
  </si>
  <si>
    <t>begabungs</t>
  </si>
  <si>
    <t>foundation_jf</t>
  </si>
  <si>
    <t>altneraltner</t>
  </si>
  <si>
    <t>tom_nolte</t>
  </si>
  <si>
    <t>dreamchipper</t>
  </si>
  <si>
    <t>krugkatja</t>
  </si>
  <si>
    <t>carola_heinecke</t>
  </si>
  <si>
    <t>frauhw</t>
  </si>
  <si>
    <t>arthurthoemmes</t>
  </si>
  <si>
    <t>phwampfler</t>
  </si>
  <si>
    <t>bingenberger</t>
  </si>
  <si>
    <t>_digitalwriter_</t>
  </si>
  <si>
    <t>kidworldcitizen</t>
  </si>
  <si>
    <t>landeskunde</t>
  </si>
  <si>
    <t>assignmenthelp</t>
  </si>
  <si>
    <t>fraugroddeck</t>
  </si>
  <si>
    <t>rheinlandfranke</t>
  </si>
  <si>
    <t>herr_mint</t>
  </si>
  <si>
    <t>johnmcnaught1</t>
  </si>
  <si>
    <t>reb_most</t>
  </si>
  <si>
    <t>dander8470</t>
  </si>
  <si>
    <t>danielputting</t>
  </si>
  <si>
    <t>edpolicyreview</t>
  </si>
  <si>
    <t>tastenspieler</t>
  </si>
  <si>
    <t>angelssoriano74</t>
  </si>
  <si>
    <t>hartel30</t>
  </si>
  <si>
    <t>loise_gichuhi</t>
  </si>
  <si>
    <t>nvandenabeele</t>
  </si>
  <si>
    <t>chitch94</t>
  </si>
  <si>
    <t>njcommunityscls</t>
  </si>
  <si>
    <t>shyj</t>
  </si>
  <si>
    <t>drpowerskhs</t>
  </si>
  <si>
    <t>akmittals</t>
  </si>
  <si>
    <t>ritasingh0210</t>
  </si>
  <si>
    <t>feedbotrss</t>
  </si>
  <si>
    <t>followerpowerrt</t>
  </si>
  <si>
    <t>vilsrip</t>
  </si>
  <si>
    <t>frandevol</t>
  </si>
  <si>
    <t>aloah</t>
  </si>
  <si>
    <t>oebconference</t>
  </si>
  <si>
    <t>yrhmacgregor</t>
  </si>
  <si>
    <t>ianjaschindler</t>
  </si>
  <si>
    <t>zirweso</t>
  </si>
  <si>
    <t>diginewsbot</t>
  </si>
  <si>
    <t>schoolisopen</t>
  </si>
  <si>
    <t>yvonneroth13</t>
  </si>
  <si>
    <t>zsuzsannafabig</t>
  </si>
  <si>
    <t>sascha_rogowsky</t>
  </si>
  <si>
    <t>martinpiontek1</t>
  </si>
  <si>
    <t>christienken</t>
  </si>
  <si>
    <t>drmi</t>
  </si>
  <si>
    <t>foech2</t>
  </si>
  <si>
    <t>wagjuer</t>
  </si>
  <si>
    <t>karlkirst</t>
  </si>
  <si>
    <t>ma_y</t>
  </si>
  <si>
    <t>christoball1981</t>
  </si>
  <si>
    <t>edchateu</t>
  </si>
  <si>
    <t>globaledcon</t>
  </si>
  <si>
    <t>abcd2sco</t>
  </si>
  <si>
    <t>bildungdigital_</t>
  </si>
  <si>
    <t>jeremyjhilbert</t>
  </si>
  <si>
    <t>leaving_orbit</t>
  </si>
  <si>
    <t>ingmarkemper</t>
  </si>
  <si>
    <t>mssackstein</t>
  </si>
  <si>
    <t>angelastockman</t>
  </si>
  <si>
    <t>herr_rz</t>
  </si>
  <si>
    <t>marssociety_de</t>
  </si>
  <si>
    <t>lbrechthermanns</t>
  </si>
  <si>
    <t>muggedinn</t>
  </si>
  <si>
    <t>m4sp0</t>
  </si>
  <si>
    <t>msspree</t>
  </si>
  <si>
    <t>gmoersheim</t>
  </si>
  <si>
    <t>seni_bl</t>
  </si>
  <si>
    <t>staacksebastian</t>
  </si>
  <si>
    <t>medien_und</t>
  </si>
  <si>
    <t>dieottcasts</t>
  </si>
  <si>
    <t>bb_fps</t>
  </si>
  <si>
    <t>lais_lue</t>
  </si>
  <si>
    <t>webschulhaus</t>
  </si>
  <si>
    <t>mdeimann</t>
  </si>
  <si>
    <t>mmegiese</t>
  </si>
  <si>
    <t>a_ka_es</t>
  </si>
  <si>
    <t>herrjasper</t>
  </si>
  <si>
    <t>fraxinorumager</t>
  </si>
  <si>
    <t>edtech_germany</t>
  </si>
  <si>
    <t>jeanluc79</t>
  </si>
  <si>
    <t>p221samazon</t>
  </si>
  <si>
    <t>derlinkshaender</t>
  </si>
  <si>
    <t>moenig</t>
  </si>
  <si>
    <t>roeschannek</t>
  </si>
  <si>
    <t>svenjascholz3</t>
  </si>
  <si>
    <t>laempelkrempel</t>
  </si>
  <si>
    <t>schweinepriestr</t>
  </si>
  <si>
    <t>slesum</t>
  </si>
  <si>
    <t>isabelleslb</t>
  </si>
  <si>
    <t>smudsch</t>
  </si>
  <si>
    <t>bot_twlehrerz</t>
  </si>
  <si>
    <t>dskompakt</t>
  </si>
  <si>
    <t>_jauch</t>
  </si>
  <si>
    <t>eserode</t>
  </si>
  <si>
    <t>herrlarbig</t>
  </si>
  <si>
    <t>classroomde</t>
  </si>
  <si>
    <t>petraottensarnd</t>
  </si>
  <si>
    <t>lernenunterwegs</t>
  </si>
  <si>
    <t>bildungspunks</t>
  </si>
  <si>
    <t>noregerds</t>
  </si>
  <si>
    <t>zumteam</t>
  </si>
  <si>
    <t>woe_real</t>
  </si>
  <si>
    <t>diemeducators</t>
  </si>
  <si>
    <t>sinnundverstand</t>
  </si>
  <si>
    <t>herrwartenberg</t>
  </si>
  <si>
    <t>bildungslandnrw</t>
  </si>
  <si>
    <t>lfbr_arnsberg</t>
  </si>
  <si>
    <t>darth_lehrer</t>
  </si>
  <si>
    <t>lehrerfreund</t>
  </si>
  <si>
    <t>lehrer_innen</t>
  </si>
  <si>
    <t>uzh_ch</t>
  </si>
  <si>
    <t>saschalobo</t>
  </si>
  <si>
    <t>kdautel</t>
  </si>
  <si>
    <t>medien_lehrerin</t>
  </si>
  <si>
    <t>koeln</t>
  </si>
  <si>
    <t>edchatie</t>
  </si>
  <si>
    <t>bibchatde</t>
  </si>
  <si>
    <t>edchatde</t>
  </si>
  <si>
    <t>esa_de</t>
  </si>
  <si>
    <t>bayernedu</t>
  </si>
  <si>
    <t>Mentions</t>
  </si>
  <si>
    <t>Replies to</t>
  </si>
  <si>
    <t>#DED19: 400 Plätze sind bereits vergeben - freuen Sie auf starke Referent/Innen am 30. November in @Koeln -&amp;gt; https://t.co/vH8qELmmDZ @Lehrer_innen @EdchatDE @Lehrerfreund @Darth_Lehrer @lfbr_arnsberg @BildungslandNRW @HerrWartenberg @sinnundverstand https://t.co/tj6O875F1r</t>
  </si>
  <si>
    <t>Creativity in Gifted Children - Nova Science Publishers: https://t.co/0cXVmYcgpT #giftedness #gifted #creativity #creative #kreativ #child #children #edchat #edchatde #research #psychology #book #royaklingner</t>
  </si>
  <si>
    <t>Mobbing und #Problemverhalten an Schulen kann noch Jahre später Spuren hinterlassen.
Eine neue Broschüre des Jacobs Center an der @UZH_ch  präsentiert den aktuellen Forschungsstand und Wege zum Bildungserfolg.
https://t.co/YQGaPNhaKA
#EdChatDE https://t.co/QDs4ISm9vo</t>
  </si>
  <si>
    <t>RT @Foundation_JF: Mobbing und #Problemverhalten an Schulen kann noch Jahre später Spuren hinterlassen.
Eine neue Broschüre des Jacobs Cen…</t>
  </si>
  <si>
    <t>RT @ZUMTeam: neue Rezension auf #zumde (von @kdautel) Realitätsschock von Sascha Lobo @saschalobo  https://t.co/i8OP0oXhrz
#ZUMTeam #Twitt…</t>
  </si>
  <si>
    <t>RT @DSkompakt: Im Podcast spricht @medien_lehrerin über die Digitalisierung an ihrer Schule, den Einfluss des Digitalpakts &amp;amp; Verlagsangebot…</t>
  </si>
  <si>
    <t>RT @DSkompakt: #DigitaleSchule | kompakt als Podcast! Wir sprechen mit den Akteuren der Digitalen Schule, geben Praxistipps &amp;amp; beleuchten Hi…</t>
  </si>
  <si>
    <t>RT @Tastenspieler: 40+ Back to School Web Tools &amp;amp; Apps to Help English – ESL Library #edchatDE  https://t.co/US6ikZ9RjK</t>
  </si>
  <si>
    <t>RT @ZUMTeam: 2. Teil unserer 15 Unterrichtsideen mit der #ZUMde  - kollaborativ Texte erstellen, mit dem ZUMPad
(und zur Weiterentwicklung…</t>
  </si>
  <si>
    <t>10 different tools you can use to incorporate videos lessons for your students learning world languages. #latinteach #fle #fslchat #edchatDE #arabiclangchat #authres https://t.co/GPcvcST4Hk https://t.co/9E9RKjMpVW</t>
  </si>
  <si>
    <t>Top 10 Classic Novels that every Student Should Read
https://t.co/6NhsM11NSa
#edchatDE</t>
  </si>
  <si>
    <t>RT @EDUcologne: #DED19: 400 Plätze sind bereits vergeben - freuen Sie auf starke Referent/Innen am 30. November in @Koeln -&amp;gt; https://t.co/v…</t>
  </si>
  <si>
    <t>A2: äEs funktioniert mittlerweile auch und ich kann nachvollziehen wie sich der Name verbreitet hatte. Vieles ist erst durch die Digitalisierung der letzten Jahre möglich geworden, durch Archion oder Ancestry oder familiysearch. #edchatDe
#genchatde</t>
  </si>
  <si>
    <t>RT @dieMeducators: Schüleraktivierende Methoden | Ich-Du-Wir (Think-Pair-Share) #BayernEDU #edchatde #edupnx #beraterdigitalebildung #KOMPA…</t>
  </si>
  <si>
    <t>RT @ChrisTienken: The reliance on standardized tests undermines education #equity &amp;amp; devalues teachers and students. 
#edchat #CCSS #leadupc…</t>
  </si>
  <si>
    <t>40+ Back to School Web Tools &amp;amp; Apps to Help English – ESL Library #edchatDE  https://t.co/US6ikZ9RjK</t>
  </si>
  <si>
    <t>How to Choose a Co-Teaching Model | #edchatDE  https://t.co/agNOR33TT4</t>
  </si>
  <si>
    <t>‘It’s OK to not be OK:’ How One High School Saved Lives with a 34-Question Survey | #edchatDE  https://t.co/XxdGzoEQ1T</t>
  </si>
  <si>
    <t>RT @shyj: Join #NT2t on 10/12 at 8amCDT (global times on pic) and answer our questions about questions! Please RT and ask others to join th…</t>
  </si>
  <si>
    <t>Join #NT2t on 10/12 at 8amCDT (global times on pic) and answer our questions about questions! Please RT and ask others to join the conversation. #edchatDE @edchatie #africaed #asiaed
#aussieED #edchatNZ #GlobalEd https://t.co/HEPlIC2BC2</t>
  </si>
  <si>
    <t>Join #NT2t on 10/12 at 8amCDT (global times on pic) and answer our questions about questions! Please RT and ask others to join the conversation. #edchatDE @EdChatIE #africaed #asiaed
#aussieED #edchatNZ #GlobalEd https://t.co/RYCK1xYoCA</t>
  </si>
  <si>
    <t>How to Choose a Co-Teaching Model https://t.co/7uvesFWBR6 #edchatde</t>
  </si>
  <si>
    <t>RT @frandevol: gibt es außer dem #relichat derzeit irgendeinen anderen regelmäßigen deutschsprachigen Educhat? Bin grade nicht so recht inf…</t>
  </si>
  <si>
    <t>RT @Smudsch: Ich nehme mit einem Kurs zum ersten Mal an der #EUCodingWeek teil. Die Kids bauen ein Jump 'n Run unter Scratch in dem sie ihr…</t>
  </si>
  <si>
    <t>@frandevol Den Bibliothekars-Chat nicht vergessen: @BIBChatDE #BIBChatDE 
#edchatde</t>
  </si>
  <si>
    <t>@frandevol @BIBChatDE Zum Teil schon - jedenfalls für Deutsch-Lehrer ;-) --&amp;gt; Leseförderung, Kooperation Schule &amp;amp; Bib, ...
#BIBChatDE #EDchatDE</t>
  </si>
  <si>
    <t>gibt es außer dem #relichat derzeit irgendeinen anderen regelmäßigen deutschsprachigen Educhat? Bin grade nicht so recht informiert... #edchatde #followerpower</t>
  </si>
  <si>
    <t>Looking forward to go Berlin to the @OEBconference #oeb19 for new input and exchanging ideas about #edtech and #innovation in #education SO MANY interesting workshops, panel discussions and themes to choose from! #inspiration @EdchatDE @twitterlehrerzimmer #teachers #entrepreneur</t>
  </si>
  <si>
    <t>RT @aloah: Looking forward to go Berlin to the @OEBconference #oeb19 for new input and exchanging ideas about #edtech and #innovation in #e…</t>
  </si>
  <si>
    <t>@aloah @EdchatDE We look forward to welcoming you!</t>
  </si>
  <si>
    <t>RT @dieMeducators: Anleitung Schüleraktivierende Methoden | Placemat #twitterlehrerzimmer #BayernEDU #edchatde #edupnx #beraterdigitalebild…</t>
  </si>
  <si>
    <t>RT @dieMeducators: Mediengestützter Unterricht #twitterlehrerzimmer #BayernEDU #edchatde #edupnx #beraterdigitalebildung #KOMPASSrealschule…</t>
  </si>
  <si>
    <t>RT @dieMeducators: Anleitung Schüleraktivierende Methoden | Ich-Du-Wir (Think-Pair-Share) #twitterlehrerzimmer #BayernEDU #edchatde #edupnx…</t>
  </si>
  <si>
    <t>RT @dieMeducators: Schüleraktivierende Methoden 2 | Placemat - Bestes Training für digitale Kollaboration und anschließende Reflexion! #twi…</t>
  </si>
  <si>
    <t>RT @DSkompakt: Schon entdeckt? @medien_lehrerin spricht in unserem Podcast über die #DigitaleSchule, den #DigitalPakt und Schulverlage: htt…</t>
  </si>
  <si>
    <t>The reliance on standardized tests undermines education #equity &amp;amp; devalues teachers and students. 
#edchat #CCSS #leadupchat #hacklearning #tlap #leadlap #weleaded #ucea19 #edugladiators #mschat #elachat #sschat #stopcommoncoreG #AFT #masterychat #edchatDE #aussieed #globaledchat https://t.co/2Equb30nRw</t>
  </si>
  <si>
    <t>RT @ZUMTeam: aus der Reihe: 15 Unterrichtsideen für digitales Arbeiten mit der ZUM, Teil 3: den Boden erforschen.
eine Lehrerhandreichung…</t>
  </si>
  <si>
    <t>RT @globaledcon: Come join us online this November! We're hosting our 9th annual Global Education Conference. Find out details and check ou…</t>
  </si>
  <si>
    <t>Come join us online this November! We're hosting our 9th annual Global Education Conference. Find out details and check out our keynote speakers here: https://t.co/yXCtmLFU6A #EDchatde #EdChatEU #edchatIE #edchatNZ #edchatSA #edchat #UKedchat #bcedchat #EuroEdChat #finnedchat https://t.co/OjwX7Jgkrz</t>
  </si>
  <si>
    <t>Come join us online this November! We're hosting our 9th annual Global Education Conference. Find out details and check out our keynote speakers here: https://t.co/yXCtmLFU6A #EDchatde #EdChatEU #edchatIE #edchatNZ #edchatSA #edchat #UKedchat #bcedchat #EuroEdChat #finnedchat https://t.co/LVrBoWHQ2Z</t>
  </si>
  <si>
    <t>RT @mssackstein: It’s never to late to do what you love. Take the risk and see what you’re missing. https://t.co/3pSqtj82vO #bfc530 #edchat…</t>
  </si>
  <si>
    <t>RT @_jauch: Schulprojekte zum Mitmachen! Details finden sich bei der @ESA_de und @eseroDE   #edchatde #twitterlehrerzimmer #nrwEdu #ndsEdu…</t>
  </si>
  <si>
    <t>It’s never to late to do what you love. Take the risk and see what you’re missing. https://t.co/3pSqtj82vO #bfc530 #edchat #nyedchat #hacklearning #edchatde</t>
  </si>
  <si>
    <t>RT @herrlarbig: NEU auf https://t.co/97E8uDNRAO =&amp;gt; Versuch über das Versagen von Bildungspolitik und Schule angesichts der Digitalisierung…</t>
  </si>
  <si>
    <t>RT @PetraOttensarnd: Liebes #twitterlehrerzimmer ich bitte um eure Hilfe für einen besonders engagierten jungen Kollegen, der DRINGEND im R…</t>
  </si>
  <si>
    <t>Ich nehme mit einem Kurs zum ersten Mal an der #EUCodingWeek teil. Die Kids bauen ein Jump 'n Run unter Scratch in dem sie ihr eigener Held werden. Über eure Stimme für den Award würde ich mich freuen. https://t.co/ioX9wZf5VG #followerpower #EDchatDE #twitterlehrerzimmer</t>
  </si>
  <si>
    <t>Im Podcast spricht @medien_lehrerin über die Digitalisierung an ihrer Schule, den Einfluss des Digitalpakts &amp;amp; Verlagsangebote. Jetzt reinhören: https://t.co/JIyzIYkskX
#twitterlehrerzimmer #edchatde #digitalisierung #digitalebildung #digitaleschule #digitalpakt https://t.co/jsUQvThdhR</t>
  </si>
  <si>
    <t>Schon entdeckt? @medien_lehrerin spricht in unserem Podcast über die #DigitaleSchule, den #DigitalPakt und Schulverlage: https://t.co/JIyzIYkskX
#twitterlehrerzimmer #edchatde #digitalisierung #digitalebildung #schulmessenger #einnetzwerk https://t.co/G4skZVRkue</t>
  </si>
  <si>
    <t>#DigitaleSchule | kompakt als Podcast! Wir sprechen mit den Akteuren der Digitalen Schule, geben Praxistipps &amp;amp; beleuchten Hintergründe. Jeden 1. Freitag im Monat eine neue Folge. Los geht’s: https://t.co/SCDOjCaPQm
#twitterlehrerzimmer #edchatde #digitaleBildung #DigitalPakt https://t.co/bP3vGPZvjH</t>
  </si>
  <si>
    <t>Schulprojekte zum Mitmachen! Details finden sich bei der @ESA_de und @eseroDE   #edchatde #twitterlehrerzimmer #nrwEdu #ndsEdu https://t.co/RxXxml5k3M</t>
  </si>
  <si>
    <t>NEU auf https://t.co/97E8uDNRAO =&amp;gt; Versuch über das Versagen von Bildungspolitik und Schule angesichts der Digitalisierung der Welt https://t.co/qILBT0DagA #twitterlehrerzimmer #EDchatDE #bayernedu</t>
  </si>
  <si>
    <t>Tolle Präsentation von #StopMotionStudio. #twitterlehrerzimmer #twlz #edupnx #bayernedu #hessenedu #EDchatDE https://t.co/tIybg1PrXS</t>
  </si>
  <si>
    <t>RT @ClassroomDe: Tolle Präsentation von #StopMotionStudio. #twitterlehrerzimmer #twlz #edupnx #bayernedu #hessenedu #EDchatDE https://t.co/…</t>
  </si>
  <si>
    <t>Liebes #twitterlehrerzimmer ich bitte um eure Hilfe für einen besonders engagierten jungen Kollegen, der DRINGEND im Raum Heppenheim, besser noch #Lampertheim eine 35 -40 m2 Wohnung sucht. Am besten vorgestern! @EdchatDE @bildungspunks @bayernedu vielen lieben Dank, bitte DM</t>
  </si>
  <si>
    <t>@PetraOttensarnd @NoRegerds @EdchatDE @bildungspunks @BayernEdu Das #twitterlehrerzimmer als Immo-Portal _xD83D__xDE02_</t>
  </si>
  <si>
    <t>RT @lernenunterwegs: @PetraOttensarnd @NoRegerds @EdchatDE @bildungspunks @BayernEdu Das #twitterlehrerzimmer als Immo-Portal _xD83D__xDE02_</t>
  </si>
  <si>
    <t>RT @dieMeducators: Schüleraktivierende Methode 3 | Advance Organizer #twitterlehrerzimmer #BayernEDU #edchatde #edupnx #beraterdigitalebild…</t>
  </si>
  <si>
    <t>RT @dieMeducators: Anleitung Schüleraktivierende Methoden | Advance Organizer #twitterlehrerzimmer #BayernEDU #edchatde #edupnx #beraterdig…</t>
  </si>
  <si>
    <t>neue Rezension auf #zumde (von @kdautel) Realitätsschock von Sascha Lobo @saschalobo  https://t.co/i8OP0oXhrz
#ZUMTeam #Twitterlehrerzimmer #edchatde #edupnx #BayernEdu</t>
  </si>
  <si>
    <t>2. Teil unserer 15 Unterrichtsideen mit der #ZUMde  - kollaborativ Texte erstellen, mit dem ZUMPad
(und zur Weiterentwicklung des ZUMPads ... letzter Abschnitt ;))
https://t.co/SHBoeHbFdD
#Twitterlehrerzimmer #edchatde #edupnx #digitalBW #BayernEdu #NRWedu #Lehrerleben</t>
  </si>
  <si>
    <t>aus der Reihe: 15 Unterrichtsideen für digitales Arbeiten mit der ZUM, Teil 3: den Boden erforschen.
eine Lehrerhandreichung - mit allen Vorteilen der Digitalität
https://t.co/B87dmv6mho
#Twitterlehrerzimmer #edupnx
 #edchatde #OERde #OER #BayernEdu #digitalBW #NRWedu</t>
  </si>
  <si>
    <t>Mediengestützter Unterricht #twitterlehrerzimmer #BayernEDU #edchatde #edupnx #beraterdigitalebildung #KOMPASSrealschule #iBDB #mBDB #digitalebildung https://t.co/pMHukuCUK4</t>
  </si>
  <si>
    <t>Schüleraktivierende Methoden | Ich-Du-Wir (Think-Pair-Share) #BayernEDU #edchatde #edupnx #beraterdigitalebildung #KOMPASSrealschule #iBDB #twitterlehrerzimmer #digitalebildung https://t.co/20eXWV1whx</t>
  </si>
  <si>
    <t>Anleitung Schüleraktivierende Methoden | Ich-Du-Wir (Think-Pair-Share) #twitterlehrerzimmer #BayernEDU #edchatde #edupnx #beraterdigitalebildung #KOMPASSrealschule #iBDB #mBDB #digitalebildung https://t.co/LUI0zcEdDw</t>
  </si>
  <si>
    <t>Schüleraktivierende Methoden 2 | Placemat - Bestes Training für digitale Kollaboration und anschließende Reflexion! #twitterlehrerzimmer #BayernEDU #edchatde #edupnx #beraterdigitalebildung #KOMPASSrealschule #mBDB #digitalebildung #placemat #methoden #schüleraktivierend https://t.co/C6t541RsWc</t>
  </si>
  <si>
    <t>Anleitung Schüleraktivierende Methoden | Placemat #twitterlehrerzimmer #BayernEDU #edchatde #edupnx #beraterdigitalebildung #KOMPASSrealschule #iBDB #mBDB #digitalebildung #methoden #schüleraktivierend 
Bessere Version: https://t.co/41M8OGacS2 https://t.co/Nin1G9IT4Q</t>
  </si>
  <si>
    <t>Schüleraktivierende Methode 3 | Advance Organizer #twitterlehrerzimmer #BayernEDU #edchatde #edupnx #beraterdigitalebildung #KOMPASSrealschule #iBDB #mBDB #digitalebildung #methoden #schüleraktivierend https://t.co/tGygbdxfkK</t>
  </si>
  <si>
    <t>Anleitung Schüleraktivierende Methoden | Advance Organizer #twitterlehrerzimmer #BayernEDU #edchatde #edupnx #beraterdigitalebildung #KOMPASSrealschule #iBDB #mBDB #digitalebildung #methoden #schüleraktivierend 
bessere Version: https://t.co/GnOSCOQ34g https://t.co/7FMVnZQIsh</t>
  </si>
  <si>
    <t>https://digitaleducation.cologne/content/sessions-stände-2019</t>
  </si>
  <si>
    <t>https://novapublishers.com/shop/creativity-in-gifted-children/#.XZbSna2qPEw.twitter</t>
  </si>
  <si>
    <t>https://jacobsfoundation.org/mobbing-eltern-und-lehrpersonen-koennen-wirksam-helfen/</t>
  </si>
  <si>
    <t>https://www.zum.de/portal/blog/ZUMBuch/Sascha-Lobo-Realit%C3%A4tsschock-2019</t>
  </si>
  <si>
    <t>https://esllibrary.com/blog/40-back-to-school-web-tools</t>
  </si>
  <si>
    <t>https://kidworldcitizen.org/making-video-lessons-to-use-in-class/?utm_campaign=making-video-lessons-to-use-in-class&amp;utm_medium=social_link&amp;utm_source=missinglettr-twitter</t>
  </si>
  <si>
    <t>https://www.myassignmenthelp.net/blog/top-10-classic-novels-that-every-student-should-read/</t>
  </si>
  <si>
    <t>https://www.edutopia.org/article/how-choose-co-teaching-model</t>
  </si>
  <si>
    <t>https://www.kqed.org/mindshift/53780/its-ok-to-not-be-ok-how-one-high-school-saved-lives-with-a-34-question-survey</t>
  </si>
  <si>
    <t>https://www.globaleducationconference.org/forum/topics/gec-newsletter-the-global-education-conference-starts-on-november?xg_source=activity</t>
  </si>
  <si>
    <t>https://www.mssackstein.com/post/fresh-starts-taking-risks-and-getting-real</t>
  </si>
  <si>
    <t>http://herrlarbig.de</t>
  </si>
  <si>
    <t>https://www.meet-and-code.org/de/de/event-show/3182</t>
  </si>
  <si>
    <t>https://digitale-schule.blog/podcast/podcast-digitalisierung-an-schulen-und-der-digitalpakt-mit-julia-hastaedt-lehrerin-in-mecklenburg-vorpommern/</t>
  </si>
  <si>
    <t>https://digitale-schule.blog/podcast/</t>
  </si>
  <si>
    <t>http://herrlarbig.de https://herrlarbig.de/2019/10/15/versuch-ueber-das-versagen-von-bildungspolitik-und-schule-angesichts-der-digitalisierung-der-welt/</t>
  </si>
  <si>
    <t>https://apps.apple.com/de/story/id1476259765</t>
  </si>
  <si>
    <t>https://www.zum.de/portal/blog/ZUMTeam/15-Unterrichtsideen-f%C3%BCr-digitales-Arbeiten-mit-der-ZUM-2-Kollaborativ-Texte-erstellen</t>
  </si>
  <si>
    <t>https://www.zum.de/portal/blog/ZUMTeam/15-Unterrichtsideen-f%C3%BCr-digitales-Arbeiten-mit-der-ZUM-3-den-Boden-erforschen</t>
  </si>
  <si>
    <t>https://www.dropbox.com/s/1cot8wy2vbty0hm/MEDU%23Twitter%23Methoden_Placemat_SaschaRogowsky_2019_CCBYSA40.pdf?dl=0</t>
  </si>
  <si>
    <t>https://www.dropbox.com/s/95oo4ct4ezmmefq/MEDU%23Twitter%23Methoden_AdvanceOrganizer_SaschaRogowsky_2019_CCBYSA40.pdf?dl=0</t>
  </si>
  <si>
    <t>digitaleducation.cologne</t>
  </si>
  <si>
    <t>novapublishers.com</t>
  </si>
  <si>
    <t>jacobsfoundation.org</t>
  </si>
  <si>
    <t>zum.de</t>
  </si>
  <si>
    <t>esllibrary.com</t>
  </si>
  <si>
    <t>kidworldcitizen.org</t>
  </si>
  <si>
    <t>myassignmenthelp.net</t>
  </si>
  <si>
    <t>edutopia.org</t>
  </si>
  <si>
    <t>kqed.org</t>
  </si>
  <si>
    <t>globaleducationconference.org</t>
  </si>
  <si>
    <t>mssackstein.com</t>
  </si>
  <si>
    <t>herrlarbig.de</t>
  </si>
  <si>
    <t>meet-and-code.org</t>
  </si>
  <si>
    <t>digitale-schule.blog</t>
  </si>
  <si>
    <t>herrlarbig.de herrlarbig.de</t>
  </si>
  <si>
    <t>apple.com</t>
  </si>
  <si>
    <t>dropbox.com</t>
  </si>
  <si>
    <t>ded19</t>
  </si>
  <si>
    <t>giftedness gifted creativity creative kreativ child children edchat edchatde research psychology book royaklingner</t>
  </si>
  <si>
    <t>problemverhalten edchatde</t>
  </si>
  <si>
    <t>problemverhalten</t>
  </si>
  <si>
    <t>zumde zumteam</t>
  </si>
  <si>
    <t>digitaleschule</t>
  </si>
  <si>
    <t>zumde</t>
  </si>
  <si>
    <t>latinteach fle fslchat edchatde arabiclangchat authres</t>
  </si>
  <si>
    <t>edchatde genchatde</t>
  </si>
  <si>
    <t>bayernedu edchatde edupnx beraterdigitalebildung</t>
  </si>
  <si>
    <t>equity edchat ccss</t>
  </si>
  <si>
    <t>nt2t</t>
  </si>
  <si>
    <t>nt2t edchatde africaed asiaed aussieed edchatnz globaled</t>
  </si>
  <si>
    <t>relichat</t>
  </si>
  <si>
    <t>eucodingweek</t>
  </si>
  <si>
    <t>bibchatde edchatde</t>
  </si>
  <si>
    <t>relichat edchatde followerpower</t>
  </si>
  <si>
    <t>oeb19 edtech innovation education inspiration teachers entrepreneur</t>
  </si>
  <si>
    <t>oeb19 edtech innovation</t>
  </si>
  <si>
    <t>twitterlehrerzimmer bayernedu edchatde edupnx</t>
  </si>
  <si>
    <t>twitterlehrerzimmer bayernedu edchatde edupnx beraterdigitalebildung kompassrealschule</t>
  </si>
  <si>
    <t>digitaleschule digitalpakt</t>
  </si>
  <si>
    <t>equity edchat ccss leadupchat hacklearning tlap leadlap weleaded ucea19 edugladiators mschat elachat sschat stopcommoncoreg aft masterychat edchatde aussieed globaledchat</t>
  </si>
  <si>
    <t>edchatde edchateu edchatie edchatnz edchatsa edchat ukedchat bcedchat euroedchat finnedchat</t>
  </si>
  <si>
    <t>bfc530 edchat</t>
  </si>
  <si>
    <t>edchatde twitterlehrerzimmer nrwedu ndsedu</t>
  </si>
  <si>
    <t>bfc530 edchat nyedchat hacklearning edchatde</t>
  </si>
  <si>
    <t>twitterlehrerzimmer</t>
  </si>
  <si>
    <t>eucodingweek followerpower edchatde twitterlehrerzimmer</t>
  </si>
  <si>
    <t>twitterlehrerzimmer edchatde digitalisierung digitalebildung digitaleschule digitalpakt</t>
  </si>
  <si>
    <t>digitaleschule digitalpakt twitterlehrerzimmer edchatde digitalisierung digitalebildung schulmessenger einnetzwerk</t>
  </si>
  <si>
    <t>digitaleschule twitterlehrerzimmer edchatde digitalebildung digitalpakt</t>
  </si>
  <si>
    <t>twitterlehrerzimmer edchatde bayernedu</t>
  </si>
  <si>
    <t>stopmotionstudio twitterlehrerzimmer twlz edupnx bayernedu hessenedu edchatde</t>
  </si>
  <si>
    <t>twitterlehrerzimmer lampertheim</t>
  </si>
  <si>
    <t>zumde zumteam twitterlehrerzimmer edchatde edupnx bayernedu</t>
  </si>
  <si>
    <t>zumde twitterlehrerzimmer edchatde edupnx digitalbw bayernedu nrwedu lehrerleben</t>
  </si>
  <si>
    <t>twitterlehrerzimmer edupnx edchatde oerde oer bayernedu digitalbw nrwedu</t>
  </si>
  <si>
    <t>twitterlehrerzimmer bayernedu edchatde edupnx beraterdigitalebildung kompassrealschule ibdb mbdb digitalebildung</t>
  </si>
  <si>
    <t>bayernedu edchatde edupnx beraterdigitalebildung kompassrealschule ibdb twitterlehrerzimmer digitalebildung</t>
  </si>
  <si>
    <t>twitterlehrerzimmer bayernedu edchatde edupnx beraterdigitalebildung kompassrealschule mbdb digitalebildung placemat methoden schüleraktivierend</t>
  </si>
  <si>
    <t>twitterlehrerzimmer bayernedu edchatde edupnx beraterdigitalebildung kompassrealschule ibdb mbdb digitalebildung methoden schüleraktivierend</t>
  </si>
  <si>
    <t>https://pbs.twimg.com/media/EE47g70UYAMiHpb.jpg</t>
  </si>
  <si>
    <t>https://pbs.twimg.com/media/EGCybJAWkAAI2kB.jpg</t>
  </si>
  <si>
    <t>https://pbs.twimg.com/media/EGTYdY2WwAAnZJP.png</t>
  </si>
  <si>
    <t>https://pbs.twimg.com/media/EGmFUOqWoAAKVfZ.jpg</t>
  </si>
  <si>
    <t>https://pbs.twimg.com/media/EGmLnOcX4AA01ck.jpg</t>
  </si>
  <si>
    <t>https://pbs.twimg.com/media/EGjlJUqX4AENrUM.jpg</t>
  </si>
  <si>
    <t>https://pbs.twimg.com/media/EG4RYH5WkAACCS0.png</t>
  </si>
  <si>
    <t>https://pbs.twimg.com/media/EG4t9HSWoAAlk8e.png</t>
  </si>
  <si>
    <t>https://pbs.twimg.com/media/EGCCz9_XkAE-kfB.jpg</t>
  </si>
  <si>
    <t>https://pbs.twimg.com/media/EGCMsReW4AAHJUr.jpg</t>
  </si>
  <si>
    <t>https://pbs.twimg.com/media/EFsiiPdW4AIgW5B.jpg</t>
  </si>
  <si>
    <t>https://pbs.twimg.com/media/EG6fj9eW4AAtj2e.jpg</t>
  </si>
  <si>
    <t>https://pbs.twimg.com/ext_tw_video_thumb/1181683140198305794/pu/img/HQgUAM-KE6v80eo-.jpg</t>
  </si>
  <si>
    <t>https://pbs.twimg.com/ext_tw_video_thumb/1182334092047765507/pu/img/UcbWxi21TrlGbklB.jpg</t>
  </si>
  <si>
    <t>https://pbs.twimg.com/media/EGiAA6jWoAAoTld.png</t>
  </si>
  <si>
    <t>https://pbs.twimg.com/ext_tw_video_thumb/1183434845357252608/pu/img/IAoc30yn6-VTSlfs.jpg</t>
  </si>
  <si>
    <t>https://pbs.twimg.com/media/EGxo92RWsAE-8Tt.png</t>
  </si>
  <si>
    <t>https://pbs.twimg.com/ext_tw_video_thumb/1184915381305184256/pu/img/Lj_7nqIOT2T6EvgQ.jpg</t>
  </si>
  <si>
    <t>https://pbs.twimg.com/media/EHGrYvqXUAArb6W.png</t>
  </si>
  <si>
    <t>http://pbs.twimg.com/profile_images/520111909866323968/hGLxdFXU_normal.jpeg</t>
  </si>
  <si>
    <t>http://pbs.twimg.com/profile_images/520901405075603456/WKazOUm__normal.jpeg</t>
  </si>
  <si>
    <t>http://pbs.twimg.com/profile_images/938863863457599489/XeVUekcu_normal.jpg</t>
  </si>
  <si>
    <t>http://pbs.twimg.com/profile_images/589852557050310656/JWOa982T_normal.png</t>
  </si>
  <si>
    <t>http://pbs.twimg.com/profile_images/984735469731762176/D0CXY9Kb_normal.jpg</t>
  </si>
  <si>
    <t>http://pbs.twimg.com/profile_images/1018799403233169409/dOcSmmYJ_normal.jpg</t>
  </si>
  <si>
    <t>http://pbs.twimg.com/profile_images/976751660243542016/1pNKIo1p_normal.jpg</t>
  </si>
  <si>
    <t>http://pbs.twimg.com/profile_images/972214910829645829/cnwU02DY_normal.jpg</t>
  </si>
  <si>
    <t>http://pbs.twimg.com/profile_images/1182606950988730369/tvvHNRRU_normal.jpg</t>
  </si>
  <si>
    <t>http://pbs.twimg.com/profile_images/1157692679511322624/2BknQ_lG_normal.jpg</t>
  </si>
  <si>
    <t>http://pbs.twimg.com/profile_images/684494717510381568/up3Ejw0y_normal.jpg</t>
  </si>
  <si>
    <t>http://pbs.twimg.com/profile_images/719146667/samp46e4440319318862_normal.jpg</t>
  </si>
  <si>
    <t>http://pbs.twimg.com/profile_images/480544465610735616/Y_viD_Ii_normal.jpeg</t>
  </si>
  <si>
    <t>http://pbs.twimg.com/profile_images/1051380461384192001/OsimBVyU_normal.jpg</t>
  </si>
  <si>
    <t>http://pbs.twimg.com/profile_images/1011132585240616960/J9k2zPbt_normal.jpg</t>
  </si>
  <si>
    <t>http://pbs.twimg.com/profile_images/1113483022630817792/rXKxfmPP_normal.png</t>
  </si>
  <si>
    <t>http://pbs.twimg.com/profile_images/661227686292037633/VFX-E7CP_normal.jpg</t>
  </si>
  <si>
    <t>http://pbs.twimg.com/profile_images/644887461047443456/7m7XyaBs_normal.jpg</t>
  </si>
  <si>
    <t>http://abs.twimg.com/sticky/default_profile_images/default_profile_normal.png</t>
  </si>
  <si>
    <t>http://pbs.twimg.com/profile_images/1122614671704580097/0Ie9G4LD_normal.jpg</t>
  </si>
  <si>
    <t>http://pbs.twimg.com/profile_images/1165716480387878914/TfSWpNxp_normal.jpg</t>
  </si>
  <si>
    <t>http://pbs.twimg.com/profile_images/1159422355204169730/eq_9hno0_normal.jpg</t>
  </si>
  <si>
    <t>http://pbs.twimg.com/profile_images/854878268301889537/GYXTv4d__normal.jpg</t>
  </si>
  <si>
    <t>http://pbs.twimg.com/profile_images/1109013226765934592/scJGQNo7_normal.jpg</t>
  </si>
  <si>
    <t>http://pbs.twimg.com/profile_images/910583095098839040/IWTpSO4U_normal.jpg</t>
  </si>
  <si>
    <t>http://pbs.twimg.com/profile_images/956530086961872896/Cs3YSsI4_normal.jpg</t>
  </si>
  <si>
    <t>http://pbs.twimg.com/profile_images/820659563452047360/shlplfOM_normal.jpg</t>
  </si>
  <si>
    <t>http://pbs.twimg.com/profile_images/866058606168477697/9Oo61fmd_normal.jpg</t>
  </si>
  <si>
    <t>http://pbs.twimg.com/profile_images/1172852475205808128/6GXVgyWg_normal.jpg</t>
  </si>
  <si>
    <t>http://pbs.twimg.com/profile_images/529295577624756225/s7yccbNL_normal.jpeg</t>
  </si>
  <si>
    <t>http://pbs.twimg.com/profile_images/880465967137964032/HhIqIDTl_normal.jpg</t>
  </si>
  <si>
    <t>http://pbs.twimg.com/profile_images/975752598782447616/lD-hQVra_normal.jpg</t>
  </si>
  <si>
    <t>http://pbs.twimg.com/profile_images/1133143812375756800/MVGTzJ2i_normal.png</t>
  </si>
  <si>
    <t>http://pbs.twimg.com/profile_images/969687121450553344/QMxWxo5q_normal.png</t>
  </si>
  <si>
    <t>http://pbs.twimg.com/profile_images/851477115035947012/QhhQkkxM_normal.jpg</t>
  </si>
  <si>
    <t>http://pbs.twimg.com/profile_images/1098164680311406593/q2IKzJhT_normal.jpg</t>
  </si>
  <si>
    <t>http://pbs.twimg.com/profile_images/1008939026982866944/P8AjFBjc_normal.jpg</t>
  </si>
  <si>
    <t>http://pbs.twimg.com/profile_images/981074186943811585/bsIIjhJo_normal.jpg</t>
  </si>
  <si>
    <t>http://pbs.twimg.com/profile_images/907739018682683392/k-IwMlXg_normal.jpg</t>
  </si>
  <si>
    <t>http://pbs.twimg.com/profile_images/986282959740301312/doLPpex1_normal.jpg</t>
  </si>
  <si>
    <t>http://pbs.twimg.com/profile_images/1166984089108406273/fg2gMFVh_normal.jpg</t>
  </si>
  <si>
    <t>http://pbs.twimg.com/profile_images/920408039911579648/DSzN31Qv_normal.jpg</t>
  </si>
  <si>
    <t>http://pbs.twimg.com/profile_images/1057562852683382785/cDKsXTzJ_normal.jpg</t>
  </si>
  <si>
    <t>http://pbs.twimg.com/profile_images/1037267873843105792/Zeeqzcj9_normal.jpg</t>
  </si>
  <si>
    <t>http://pbs.twimg.com/profile_images/883009014002569217/DQW-nc4d_normal.jpg</t>
  </si>
  <si>
    <t>http://pbs.twimg.com/profile_images/1091776866183200768/eBkX79qz_normal.jpg</t>
  </si>
  <si>
    <t>http://pbs.twimg.com/profile_images/1155508643867058183/Y9iuwaH-_normal.jpg</t>
  </si>
  <si>
    <t>http://pbs.twimg.com/profile_images/527507641677783041/Ha8AA1ZK_normal.jpeg</t>
  </si>
  <si>
    <t>http://pbs.twimg.com/profile_images/653629335241252864/Cyaboj8X_normal.png</t>
  </si>
  <si>
    <t>http://pbs.twimg.com/profile_images/1149352690151055361/Rz98QMOh_normal.png</t>
  </si>
  <si>
    <t>http://pbs.twimg.com/profile_images/1059846734006927366/QQ0YX3lj_normal.jpg</t>
  </si>
  <si>
    <t>http://pbs.twimg.com/profile_images/1160605280079622145/X1cDv2KN_normal.jpg</t>
  </si>
  <si>
    <t>http://pbs.twimg.com/profile_images/1159075781802364932/9LH3o5KT_normal.jpg</t>
  </si>
  <si>
    <t>http://pbs.twimg.com/profile_images/486694005640396800/x4dFteOK_normal.png</t>
  </si>
  <si>
    <t>http://pbs.twimg.com/profile_images/968088485503512579/MGqPlwDI_normal.jpg</t>
  </si>
  <si>
    <t>http://pbs.twimg.com/profile_images/935825350394892288/satSaLhL_normal.jpg</t>
  </si>
  <si>
    <t>http://pbs.twimg.com/profile_images/1120396959846678529/iPlBNnPu_normal.jpg</t>
  </si>
  <si>
    <t>http://pbs.twimg.com/profile_images/1053315553224323072/VgwYRqIj_normal.jpg</t>
  </si>
  <si>
    <t>http://pbs.twimg.com/profile_images/1147836318732496896/9cwTLzb__normal.jpg</t>
  </si>
  <si>
    <t>http://pbs.twimg.com/profile_images/378800000379668046/db458e6159163e1778d18261899e4066_normal.png</t>
  </si>
  <si>
    <t>http://pbs.twimg.com/profile_images/1169682849785626629/I6UcoS7Q_normal.jpg</t>
  </si>
  <si>
    <t>http://pbs.twimg.com/profile_images/378800000000099119/ef8c6c06ab1196d9af2837bdacdde4d1_normal.jpeg</t>
  </si>
  <si>
    <t>http://pbs.twimg.com/profile_images/515571088735371267/PY9f9Iss_normal.jpeg</t>
  </si>
  <si>
    <t>http://pbs.twimg.com/profile_images/659752056534769664/fcaTk_qn_normal.jpg</t>
  </si>
  <si>
    <t>http://pbs.twimg.com/profile_images/758215615828135936/Sx_D7-YS_normal.jpg</t>
  </si>
  <si>
    <t>http://pbs.twimg.com/profile_images/1135048286258257920/2PhTb6ck_normal.jpg</t>
  </si>
  <si>
    <t>http://pbs.twimg.com/profile_images/1182541289243500546/KtXzYBNk_normal.jpg</t>
  </si>
  <si>
    <t>http://pbs.twimg.com/profile_images/975492153978839042/VZd-O3Gq_normal.jpg</t>
  </si>
  <si>
    <t>http://pbs.twimg.com/profile_images/1171878986231795713/6Y1Lektr_normal.jpg</t>
  </si>
  <si>
    <t>http://pbs.twimg.com/profile_images/1060241917638832129/0chE4OES_normal.jpg</t>
  </si>
  <si>
    <t>http://pbs.twimg.com/profile_images/967005961750708224/zmja_8c4_normal.jpg</t>
  </si>
  <si>
    <t>http://pbs.twimg.com/profile_images/378800000097187561/5bf5a2db11d1981b8b6da1bb67af9316_normal.jpeg</t>
  </si>
  <si>
    <t>http://pbs.twimg.com/profile_images/705476396815130627/7tPTiauv_normal.jpg</t>
  </si>
  <si>
    <t>http://pbs.twimg.com/profile_images/1093154977583939584/Z1DwYiBz_normal.jpg</t>
  </si>
  <si>
    <t>http://pbs.twimg.com/profile_images/594756488209571840/1ar10DtJ_normal.jpg</t>
  </si>
  <si>
    <t>http://pbs.twimg.com/profile_images/1184526323374575616/aiQKWbB0_normal.jpg</t>
  </si>
  <si>
    <t>http://pbs.twimg.com/profile_images/378800000823861938/6880c36b90d279af5002df04fbf1e504_normal.jpeg</t>
  </si>
  <si>
    <t>http://pbs.twimg.com/profile_images/635492352879161344/Xx7YpW0x_normal.jpg</t>
  </si>
  <si>
    <t>http://pbs.twimg.com/profile_images/378800000625330333/4ba49814f805215d344cbb117823d629_normal.jpeg</t>
  </si>
  <si>
    <t>http://pbs.twimg.com/profile_images/985586287284576258/VaRTHU3-_normal.jpg</t>
  </si>
  <si>
    <t>http://pbs.twimg.com/profile_images/516327835586146305/Bu5VI0AP_normal.jpeg</t>
  </si>
  <si>
    <t>http://pbs.twimg.com/profile_images/465766809560301568/7TiU0J55_normal.jpeg</t>
  </si>
  <si>
    <t>http://pbs.twimg.com/profile_images/1176926195889442816/BGnaa5wM_normal.jpg</t>
  </si>
  <si>
    <t>http://pbs.twimg.com/profile_images/1005023772519358464/_UnmmTtG_normal.jpg</t>
  </si>
  <si>
    <t>http://pbs.twimg.com/profile_images/1096155528475090945/LRZ5SUAt_normal.jpg</t>
  </si>
  <si>
    <t>http://pbs.twimg.com/profile_images/2403671873/jpng9krp2euhx2liz4de_normal.jpeg</t>
  </si>
  <si>
    <t>http://pbs.twimg.com/profile_images/907251089824796672/u6VWoS9H_normal.jpg</t>
  </si>
  <si>
    <t>http://pbs.twimg.com/profile_images/1178769808877326337/QGeVqxaf_normal.jpg</t>
  </si>
  <si>
    <t>http://pbs.twimg.com/profile_images/2932907373/3abf68d527c8f4d2a302c670e885f975_normal.png</t>
  </si>
  <si>
    <t>http://pbs.twimg.com/profile_images/1160475615994228736/jKysspfU_normal.png</t>
  </si>
  <si>
    <t>http://pbs.twimg.com/profile_images/1102920504334315521/iduVV6oj_normal.jpg</t>
  </si>
  <si>
    <t>http://pbs.twimg.com/profile_images/1075507209331752962/24O4fkfI_normal.jpg</t>
  </si>
  <si>
    <t>http://pbs.twimg.com/profile_images/1069297310092443648/UZOXMU9E_normal.png</t>
  </si>
  <si>
    <t>http://pbs.twimg.com/profile_images/898666368203186177/N44p56ry_normal.jpg</t>
  </si>
  <si>
    <t>http://pbs.twimg.com/profile_images/1062977270019698691/lqi0S-Ez_normal.jpg</t>
  </si>
  <si>
    <t>http://pbs.twimg.com/profile_images/843535791523594240/pzvZKmy2_normal.jpg</t>
  </si>
  <si>
    <t>http://pbs.twimg.com/profile_images/1114237932485992448/MbJ0VZ4W_normal.jpg</t>
  </si>
  <si>
    <t>http://pbs.twimg.com/profile_images/1679438065/zum5_normal.png</t>
  </si>
  <si>
    <t>http://pbs.twimg.com/profile_images/785688517808652288/wl02CSnY_normal.jpg</t>
  </si>
  <si>
    <t>https://twitter.com/#!/educologne/status/1174941995854225413</t>
  </si>
  <si>
    <t>https://twitter.com/#!/begabungs/status/1179985725728710656</t>
  </si>
  <si>
    <t>https://twitter.com/#!/foundation_jf/status/1180139283555999745</t>
  </si>
  <si>
    <t>https://twitter.com/#!/altneraltner/status/1180143097885466625</t>
  </si>
  <si>
    <t>https://twitter.com/#!/tom_nolte/status/1180190043668992000</t>
  </si>
  <si>
    <t>https://twitter.com/#!/dreamchipper/status/1180549399094665219</t>
  </si>
  <si>
    <t>https://twitter.com/#!/krugkatja/status/1180862463736238083</t>
  </si>
  <si>
    <t>https://twitter.com/#!/carola_heinecke/status/1181069297495543813</t>
  </si>
  <si>
    <t>https://twitter.com/#!/frauhw/status/1181232381891682304</t>
  </si>
  <si>
    <t>https://twitter.com/#!/arthurthoemmes/status/1181236404501860352</t>
  </si>
  <si>
    <t>https://twitter.com/#!/phwampfler/status/1181241127367774210</t>
  </si>
  <si>
    <t>https://twitter.com/#!/bingenberger/status/1181272908150300678</t>
  </si>
  <si>
    <t>https://twitter.com/#!/_digitalwriter_/status/1181303528289132551</t>
  </si>
  <si>
    <t>https://twitter.com/#!/kidworldcitizen/status/1181307003156783105</t>
  </si>
  <si>
    <t>https://twitter.com/#!/landeskunde/status/1181474014235123712</t>
  </si>
  <si>
    <t>https://twitter.com/#!/assignmenthelp/status/1181632899625435136</t>
  </si>
  <si>
    <t>https://twitter.com/#!/fraugroddeck/status/1181910960321286144</t>
  </si>
  <si>
    <t>https://twitter.com/#!/rheinlandfranke/status/1181999351327072256</t>
  </si>
  <si>
    <t>https://twitter.com/#!/herr_mint/status/1182344255362207744</t>
  </si>
  <si>
    <t>https://twitter.com/#!/johnmcnaught1/status/1182448433443082240</t>
  </si>
  <si>
    <t>https://twitter.com/#!/reb_most/status/1182451422257991680</t>
  </si>
  <si>
    <t>https://twitter.com/#!/dander8470/status/1182457474277879808</t>
  </si>
  <si>
    <t>https://twitter.com/#!/danielputting/status/1182458239771906048</t>
  </si>
  <si>
    <t>https://twitter.com/#!/edpolicyreview/status/1182493289246875649</t>
  </si>
  <si>
    <t>https://twitter.com/#!/tastenspieler/status/1181065419475623936</t>
  </si>
  <si>
    <t>https://twitter.com/#!/tastenspieler/status/1182534992678789120</t>
  </si>
  <si>
    <t>https://twitter.com/#!/tastenspieler/status/1182535182504648704</t>
  </si>
  <si>
    <t>https://twitter.com/#!/angelssoriano74/status/1182624850013282304</t>
  </si>
  <si>
    <t>https://twitter.com/#!/hartel30/status/1182632373743210496</t>
  </si>
  <si>
    <t>https://twitter.com/#!/loise_gichuhi/status/1182632739184484353</t>
  </si>
  <si>
    <t>https://twitter.com/#!/nvandenabeele/status/1182634377878130689</t>
  </si>
  <si>
    <t>https://twitter.com/#!/chitch94/status/1182648805096935424</t>
  </si>
  <si>
    <t>https://twitter.com/#!/njcommunityscls/status/1182661683409494021</t>
  </si>
  <si>
    <t>https://twitter.com/#!/shyj/status/1182622967785754624</t>
  </si>
  <si>
    <t>https://twitter.com/#!/shyj/status/1182629917797822464</t>
  </si>
  <si>
    <t>https://twitter.com/#!/drpowerskhs/status/1182782405595283458</t>
  </si>
  <si>
    <t>https://twitter.com/#!/akmittals/status/1182874447289765888</t>
  </si>
  <si>
    <t>https://twitter.com/#!/shyj/status/1182685083758579714</t>
  </si>
  <si>
    <t>https://twitter.com/#!/ritasingh0210/status/1182898418160553985</t>
  </si>
  <si>
    <t>https://twitter.com/#!/feedbotrss/status/1182959099509694465</t>
  </si>
  <si>
    <t>https://twitter.com/#!/followerpowerrt/status/1181678675214897152</t>
  </si>
  <si>
    <t>https://twitter.com/#!/followerpowerrt/status/1182962092887990272</t>
  </si>
  <si>
    <t>https://twitter.com/#!/vilsrip/status/1182958698915860480</t>
  </si>
  <si>
    <t>https://twitter.com/#!/vilsrip/status/1182962384983465984</t>
  </si>
  <si>
    <t>https://twitter.com/#!/frandevol/status/1182957301063442432</t>
  </si>
  <si>
    <t>https://twitter.com/#!/aloah/status/1183135452825415680</t>
  </si>
  <si>
    <t>https://twitter.com/#!/oebconference/status/1183135606240620546</t>
  </si>
  <si>
    <t>https://twitter.com/#!/oebconference/status/1183135749052534784</t>
  </si>
  <si>
    <t>https://twitter.com/#!/yrhmacgregor/status/1183437471792750600</t>
  </si>
  <si>
    <t>https://twitter.com/#!/ianjaschindler/status/1181684974073896960</t>
  </si>
  <si>
    <t>https://twitter.com/#!/ianjaschindler/status/1182336595854270464</t>
  </si>
  <si>
    <t>https://twitter.com/#!/ianjaschindler/status/1182336623268306944</t>
  </si>
  <si>
    <t>https://twitter.com/#!/ianjaschindler/status/1183437407347183616</t>
  </si>
  <si>
    <t>https://twitter.com/#!/ianjaschindler/status/1183437473180987394</t>
  </si>
  <si>
    <t>https://twitter.com/#!/zirweso/status/1183441181751107584</t>
  </si>
  <si>
    <t>https://twitter.com/#!/diginewsbot/status/1183445279007227905</t>
  </si>
  <si>
    <t>https://twitter.com/#!/diginewsbot/status/1183445323466919942</t>
  </si>
  <si>
    <t>https://twitter.com/#!/schoolisopen/status/1183458875338641408</t>
  </si>
  <si>
    <t>https://twitter.com/#!/yvonneroth13/status/1183467172804354048</t>
  </si>
  <si>
    <t>https://twitter.com/#!/zsuzsannafabig/status/1183484851929931776</t>
  </si>
  <si>
    <t>https://twitter.com/#!/sascha_rogowsky/status/1181683877032554496</t>
  </si>
  <si>
    <t>https://twitter.com/#!/sascha_rogowsky/status/1182379921823469568</t>
  </si>
  <si>
    <t>https://twitter.com/#!/sascha_rogowsky/status/1182391042181611520</t>
  </si>
  <si>
    <t>https://twitter.com/#!/sascha_rogowsky/status/1183491040512303105</t>
  </si>
  <si>
    <t>https://twitter.com/#!/sascha_rogowsky/status/1183491403470557185</t>
  </si>
  <si>
    <t>https://twitter.com/#!/martinpiontek1/status/1183632794670587904</t>
  </si>
  <si>
    <t>https://twitter.com/#!/christienken/status/1182446854799278081</t>
  </si>
  <si>
    <t>https://twitter.com/#!/drmi/status/1183709300188950531</t>
  </si>
  <si>
    <t>https://twitter.com/#!/foech2/status/1183711049947713536</t>
  </si>
  <si>
    <t>https://twitter.com/#!/foech2/status/1183711104364666880</t>
  </si>
  <si>
    <t>https://twitter.com/#!/wagjuer/status/1180090770117840899</t>
  </si>
  <si>
    <t>https://twitter.com/#!/wagjuer/status/1181439181576441856</t>
  </si>
  <si>
    <t>https://twitter.com/#!/wagjuer/status/1183817037484888065</t>
  </si>
  <si>
    <t>https://twitter.com/#!/karlkirst/status/1180116975189663744</t>
  </si>
  <si>
    <t>https://twitter.com/#!/karlkirst/status/1182173065205239808</t>
  </si>
  <si>
    <t>https://twitter.com/#!/karlkirst/status/1183827353698525187</t>
  </si>
  <si>
    <t>https://twitter.com/#!/ma_y/status/1180102479649935360</t>
  </si>
  <si>
    <t>https://twitter.com/#!/ma_y/status/1181236882518216704</t>
  </si>
  <si>
    <t>https://twitter.com/#!/ma_y/status/1183830541877022721</t>
  </si>
  <si>
    <t>https://twitter.com/#!/christoball1981/status/1183932223667326976</t>
  </si>
  <si>
    <t>https://twitter.com/#!/edchateu/status/1184010144524447752</t>
  </si>
  <si>
    <t>https://twitter.com/#!/edchateu/status/1184010155458990080</t>
  </si>
  <si>
    <t>https://twitter.com/#!/globaledcon/status/1183902860028850178</t>
  </si>
  <si>
    <t>https://twitter.com/#!/globaledcon/status/1183934282169016320</t>
  </si>
  <si>
    <t>https://twitter.com/#!/abcd2sco/status/1184023808333766657</t>
  </si>
  <si>
    <t>https://twitter.com/#!/bildungdigital_/status/1184026873342386177</t>
  </si>
  <si>
    <t>https://twitter.com/#!/jeremyjhilbert/status/1184053349110423552</t>
  </si>
  <si>
    <t>https://twitter.com/#!/leaving_orbit/status/1184060606061727747</t>
  </si>
  <si>
    <t>https://twitter.com/#!/ingmarkemper/status/1183640231792263168</t>
  </si>
  <si>
    <t>https://twitter.com/#!/ingmarkemper/status/1184067567377436672</t>
  </si>
  <si>
    <t>https://twitter.com/#!/mssackstein/status/1184026159971033088</t>
  </si>
  <si>
    <t>https://twitter.com/#!/angelastockman/status/1184088562549100544</t>
  </si>
  <si>
    <t>https://twitter.com/#!/herr_rz/status/1184105954956079104</t>
  </si>
  <si>
    <t>https://twitter.com/#!/marssociety_de/status/1184142447028424705</t>
  </si>
  <si>
    <t>https://twitter.com/#!/lbrechthermanns/status/1184192039367389184</t>
  </si>
  <si>
    <t>https://twitter.com/#!/muggedinn/status/1184238141235957760</t>
  </si>
  <si>
    <t>https://twitter.com/#!/m4sp0/status/1184458905855893504</t>
  </si>
  <si>
    <t>https://twitter.com/#!/msspree/status/1184495416743792643</t>
  </si>
  <si>
    <t>https://twitter.com/#!/gmoersheim/status/1184506776491876352</t>
  </si>
  <si>
    <t>https://twitter.com/#!/seni_bl/status/1180087131663994880</t>
  </si>
  <si>
    <t>https://twitter.com/#!/seni_bl/status/1184511462087233539</t>
  </si>
  <si>
    <t>https://twitter.com/#!/staacksebastian/status/1184516548465221632</t>
  </si>
  <si>
    <t>https://twitter.com/#!/medien_und/status/1184517399732772864</t>
  </si>
  <si>
    <t>https://twitter.com/#!/dieottcasts/status/1184518253756010499</t>
  </si>
  <si>
    <t>https://twitter.com/#!/bb_fps/status/1184530981975404549</t>
  </si>
  <si>
    <t>https://twitter.com/#!/lais_lue/status/1184535616765206529</t>
  </si>
  <si>
    <t>https://twitter.com/#!/webschulhaus/status/1184536424936300546</t>
  </si>
  <si>
    <t>https://twitter.com/#!/mdeimann/status/1184543679521927169</t>
  </si>
  <si>
    <t>https://twitter.com/#!/mmegiese/status/1184544730497081344</t>
  </si>
  <si>
    <t>https://twitter.com/#!/a_ka_es/status/1184547270013923330</t>
  </si>
  <si>
    <t>https://twitter.com/#!/herrjasper/status/1184548101803118593</t>
  </si>
  <si>
    <t>https://twitter.com/#!/fraxinorumager/status/1184708028651724800</t>
  </si>
  <si>
    <t>https://twitter.com/#!/edtech_germany/status/1184754861096820742</t>
  </si>
  <si>
    <t>https://twitter.com/#!/jeanluc79/status/1184760233920532480</t>
  </si>
  <si>
    <t>https://twitter.com/#!/p221samazon/status/1184799475245764608</t>
  </si>
  <si>
    <t>https://twitter.com/#!/derlinkshaender/status/1184802274129928193</t>
  </si>
  <si>
    <t>https://twitter.com/#!/moenig/status/1184839318998835205</t>
  </si>
  <si>
    <t>https://twitter.com/#!/roeschannek/status/1184844695928786944</t>
  </si>
  <si>
    <t>https://twitter.com/#!/svenjascholz3/status/1184855101359448064</t>
  </si>
  <si>
    <t>https://twitter.com/#!/laempelkrempel/status/1183459111876386816</t>
  </si>
  <si>
    <t>https://twitter.com/#!/laempelkrempel/status/1184855806740709376</t>
  </si>
  <si>
    <t>https://twitter.com/#!/schweinepriestr/status/1184874299582242817</t>
  </si>
  <si>
    <t>https://twitter.com/#!/slesum/status/1183759764632801281</t>
  </si>
  <si>
    <t>https://twitter.com/#!/slesum/status/1184883615244718080</t>
  </si>
  <si>
    <t>https://twitter.com/#!/isabelleslb/status/1184913502248591360</t>
  </si>
  <si>
    <t>https://twitter.com/#!/smudsch/status/1181678357441892352</t>
  </si>
  <si>
    <t>https://twitter.com/#!/bot_twlehrerz/status/1181678663458271232</t>
  </si>
  <si>
    <t>https://twitter.com/#!/dskompakt/status/1180095959386198016</t>
  </si>
  <si>
    <t>https://twitter.com/#!/dskompakt/status/1182639736751607817</t>
  </si>
  <si>
    <t>https://twitter.com/#!/bot_twlehrerz/status/1180096233840488448</t>
  </si>
  <si>
    <t>https://twitter.com/#!/bot_twlehrerz/status/1182639997763162112</t>
  </si>
  <si>
    <t>https://twitter.com/#!/dskompakt/status/1178663285106909188</t>
  </si>
  <si>
    <t>https://twitter.com/#!/_jauch/status/1184059200550440960</t>
  </si>
  <si>
    <t>https://twitter.com/#!/eserode/status/1184059408130678784</t>
  </si>
  <si>
    <t>https://twitter.com/#!/bot_twlehrerz/status/1184059350278688768</t>
  </si>
  <si>
    <t>https://twitter.com/#!/herrlarbig/status/1184223689509879809</t>
  </si>
  <si>
    <t>https://twitter.com/#!/bot_twlehrerz/status/1184223931579928578</t>
  </si>
  <si>
    <t>https://twitter.com/#!/classroomde/status/1184445770080104448</t>
  </si>
  <si>
    <t>https://twitter.com/#!/bot_twlehrerz/status/1184445895737257985</t>
  </si>
  <si>
    <t>https://twitter.com/#!/petraottensarnd/status/1184511265982631938</t>
  </si>
  <si>
    <t>https://twitter.com/#!/lernenunterwegs/status/1184727244373184512</t>
  </si>
  <si>
    <t>https://twitter.com/#!/bot_twlehrerz/status/1184727502494863360</t>
  </si>
  <si>
    <t>https://twitter.com/#!/bildungspunks/status/1184511354662739974</t>
  </si>
  <si>
    <t>https://twitter.com/#!/noregerds/status/1184711031811166208</t>
  </si>
  <si>
    <t>https://twitter.com/#!/petraottensarnd/status/1181253038960517120</t>
  </si>
  <si>
    <t>https://twitter.com/#!/bot_twlehrerz/status/1184511578277896193</t>
  </si>
  <si>
    <t>https://twitter.com/#!/bot_twlehrerz/status/1180084658547167232</t>
  </si>
  <si>
    <t>https://twitter.com/#!/bot_twlehrerz/status/1181231465742393347</t>
  </si>
  <si>
    <t>https://twitter.com/#!/bot_twlehrerz/status/1181683442989314048</t>
  </si>
  <si>
    <t>https://twitter.com/#!/bot_twlehrerz/status/1182334229469913088</t>
  </si>
  <si>
    <t>https://twitter.com/#!/bot_twlehrerz/status/1182335741684256768</t>
  </si>
  <si>
    <t>https://twitter.com/#!/bot_twlehrerz/status/1183435234735525888</t>
  </si>
  <si>
    <t>https://twitter.com/#!/bot_twlehrerz/status/1183436496164003840</t>
  </si>
  <si>
    <t>https://twitter.com/#!/bot_twlehrerz/status/1183807438006444032</t>
  </si>
  <si>
    <t>https://twitter.com/#!/bot_twlehrerz/status/1184915742547939331</t>
  </si>
  <si>
    <t>https://twitter.com/#!/bot_twlehrerz/status/1184916747972952067</t>
  </si>
  <si>
    <t>https://twitter.com/#!/zumteam/status/1180084344637001728</t>
  </si>
  <si>
    <t>https://twitter.com/#!/woe_real/status/1180153784372252672</t>
  </si>
  <si>
    <t>https://twitter.com/#!/zumteam/status/1181231284011581441</t>
  </si>
  <si>
    <t>https://twitter.com/#!/zumteam/status/1183807227318210561</t>
  </si>
  <si>
    <t>https://twitter.com/#!/woe_real/status/1181250050900611073</t>
  </si>
  <si>
    <t>https://twitter.com/#!/woe_real/status/1183817715015921664</t>
  </si>
  <si>
    <t>https://twitter.com/#!/diemeducators/status/1181683206577414149</t>
  </si>
  <si>
    <t>https://twitter.com/#!/diemeducators/status/1182334138596122625</t>
  </si>
  <si>
    <t>https://twitter.com/#!/diemeducators/status/1182335663112409088</t>
  </si>
  <si>
    <t>https://twitter.com/#!/diemeducators/status/1183435003650367488</t>
  </si>
  <si>
    <t>https://twitter.com/#!/diemeducators/status/1183436221139345412</t>
  </si>
  <si>
    <t>https://twitter.com/#!/diemeducators/status/1184915504768671745</t>
  </si>
  <si>
    <t>https://twitter.com/#!/diemeducators/status/1184916626220695553</t>
  </si>
  <si>
    <t>https://twitter.com/#!/woe_real/status/1183440589632757762</t>
  </si>
  <si>
    <t>https://twitter.com/#!/woe_real/status/1184916876880683008</t>
  </si>
  <si>
    <t>1174941995854225413</t>
  </si>
  <si>
    <t>1179985725728710656</t>
  </si>
  <si>
    <t>1180139283555999745</t>
  </si>
  <si>
    <t>1180143097885466625</t>
  </si>
  <si>
    <t>1180190043668992000</t>
  </si>
  <si>
    <t>1180549399094665219</t>
  </si>
  <si>
    <t>1180862463736238083</t>
  </si>
  <si>
    <t>1181069297495543813</t>
  </si>
  <si>
    <t>1181232381891682304</t>
  </si>
  <si>
    <t>1181236404501860352</t>
  </si>
  <si>
    <t>1181241127367774210</t>
  </si>
  <si>
    <t>1181272908150300678</t>
  </si>
  <si>
    <t>1181303528289132551</t>
  </si>
  <si>
    <t>1181307003156783105</t>
  </si>
  <si>
    <t>1181474014235123712</t>
  </si>
  <si>
    <t>1181632899625435136</t>
  </si>
  <si>
    <t>1181910960321286144</t>
  </si>
  <si>
    <t>1181999351327072256</t>
  </si>
  <si>
    <t>1182344255362207744</t>
  </si>
  <si>
    <t>1182448433443082240</t>
  </si>
  <si>
    <t>1182451422257991680</t>
  </si>
  <si>
    <t>1182457474277879808</t>
  </si>
  <si>
    <t>1182458239771906048</t>
  </si>
  <si>
    <t>1182493289246875649</t>
  </si>
  <si>
    <t>1181065419475623936</t>
  </si>
  <si>
    <t>1182534992678789120</t>
  </si>
  <si>
    <t>1182535182504648704</t>
  </si>
  <si>
    <t>1182624850013282304</t>
  </si>
  <si>
    <t>1182632373743210496</t>
  </si>
  <si>
    <t>1182632739184484353</t>
  </si>
  <si>
    <t>1182634377878130689</t>
  </si>
  <si>
    <t>1182648805096935424</t>
  </si>
  <si>
    <t>1182661683409494021</t>
  </si>
  <si>
    <t>1182622967785754624</t>
  </si>
  <si>
    <t>1182629917797822464</t>
  </si>
  <si>
    <t>1182782405595283458</t>
  </si>
  <si>
    <t>1182874447289765888</t>
  </si>
  <si>
    <t>1182685083758579714</t>
  </si>
  <si>
    <t>1182898418160553985</t>
  </si>
  <si>
    <t>1182959099509694465</t>
  </si>
  <si>
    <t>1181678675214897152</t>
  </si>
  <si>
    <t>1182962092887990272</t>
  </si>
  <si>
    <t>1182958698915860480</t>
  </si>
  <si>
    <t>1182962384983465984</t>
  </si>
  <si>
    <t>1182957301063442432</t>
  </si>
  <si>
    <t>1183135452825415680</t>
  </si>
  <si>
    <t>1183135606240620546</t>
  </si>
  <si>
    <t>1183135749052534784</t>
  </si>
  <si>
    <t>1183437471792750600</t>
  </si>
  <si>
    <t>1181684974073896960</t>
  </si>
  <si>
    <t>1182336595854270464</t>
  </si>
  <si>
    <t>1182336623268306944</t>
  </si>
  <si>
    <t>1183437407347183616</t>
  </si>
  <si>
    <t>1183437473180987394</t>
  </si>
  <si>
    <t>1183441181751107584</t>
  </si>
  <si>
    <t>1183445279007227905</t>
  </si>
  <si>
    <t>1183445323466919942</t>
  </si>
  <si>
    <t>1183458875338641408</t>
  </si>
  <si>
    <t>1183467172804354048</t>
  </si>
  <si>
    <t>1183484851929931776</t>
  </si>
  <si>
    <t>1181683877032554496</t>
  </si>
  <si>
    <t>1182379921823469568</t>
  </si>
  <si>
    <t>1182391042181611520</t>
  </si>
  <si>
    <t>1183491040512303105</t>
  </si>
  <si>
    <t>1183491403470557185</t>
  </si>
  <si>
    <t>1183632794670587904</t>
  </si>
  <si>
    <t>1182446854799278081</t>
  </si>
  <si>
    <t>1183709300188950531</t>
  </si>
  <si>
    <t>1183711049947713536</t>
  </si>
  <si>
    <t>1183711104364666880</t>
  </si>
  <si>
    <t>1180090770117840899</t>
  </si>
  <si>
    <t>1181439181576441856</t>
  </si>
  <si>
    <t>1183817037484888065</t>
  </si>
  <si>
    <t>1180116975189663744</t>
  </si>
  <si>
    <t>1182173065205239808</t>
  </si>
  <si>
    <t>1183827353698525187</t>
  </si>
  <si>
    <t>1180102479649935360</t>
  </si>
  <si>
    <t>1181236882518216704</t>
  </si>
  <si>
    <t>1183830541877022721</t>
  </si>
  <si>
    <t>1183932223667326976</t>
  </si>
  <si>
    <t>1184010144524447752</t>
  </si>
  <si>
    <t>1184010155458990080</t>
  </si>
  <si>
    <t>1183902860028850178</t>
  </si>
  <si>
    <t>1183934282169016320</t>
  </si>
  <si>
    <t>1184023808333766657</t>
  </si>
  <si>
    <t>1184026873342386177</t>
  </si>
  <si>
    <t>1184053349110423552</t>
  </si>
  <si>
    <t>1184060606061727747</t>
  </si>
  <si>
    <t>1183640231792263168</t>
  </si>
  <si>
    <t>1184067567377436672</t>
  </si>
  <si>
    <t>1184026159971033088</t>
  </si>
  <si>
    <t>1184088562549100544</t>
  </si>
  <si>
    <t>1184105954956079104</t>
  </si>
  <si>
    <t>1184142447028424705</t>
  </si>
  <si>
    <t>1184192039367389184</t>
  </si>
  <si>
    <t>1184238141235957760</t>
  </si>
  <si>
    <t>1184458905855893504</t>
  </si>
  <si>
    <t>1184495416743792643</t>
  </si>
  <si>
    <t>1184506776491876352</t>
  </si>
  <si>
    <t>1180087131663994880</t>
  </si>
  <si>
    <t>1184511462087233539</t>
  </si>
  <si>
    <t>1184516548465221632</t>
  </si>
  <si>
    <t>1184517399732772864</t>
  </si>
  <si>
    <t>1184518253756010499</t>
  </si>
  <si>
    <t>1184530981975404549</t>
  </si>
  <si>
    <t>1184535616765206529</t>
  </si>
  <si>
    <t>1184536424936300546</t>
  </si>
  <si>
    <t>1184543679521927169</t>
  </si>
  <si>
    <t>1184544730497081344</t>
  </si>
  <si>
    <t>1184547270013923330</t>
  </si>
  <si>
    <t>1184548101803118593</t>
  </si>
  <si>
    <t>1184708028651724800</t>
  </si>
  <si>
    <t>1184754861096820742</t>
  </si>
  <si>
    <t>1184760233920532480</t>
  </si>
  <si>
    <t>1184799475245764608</t>
  </si>
  <si>
    <t>1184802274129928193</t>
  </si>
  <si>
    <t>1184839318998835205</t>
  </si>
  <si>
    <t>1184844695928786944</t>
  </si>
  <si>
    <t>1184855101359448064</t>
  </si>
  <si>
    <t>1183459111876386816</t>
  </si>
  <si>
    <t>1184855806740709376</t>
  </si>
  <si>
    <t>1184874299582242817</t>
  </si>
  <si>
    <t>1183759764632801281</t>
  </si>
  <si>
    <t>1184883615244718080</t>
  </si>
  <si>
    <t>1184913502248591360</t>
  </si>
  <si>
    <t>1181678357441892352</t>
  </si>
  <si>
    <t>1181678663458271232</t>
  </si>
  <si>
    <t>1180095959386198016</t>
  </si>
  <si>
    <t>1182639736751607817</t>
  </si>
  <si>
    <t>1180096233840488448</t>
  </si>
  <si>
    <t>1182639997763162112</t>
  </si>
  <si>
    <t>1178663285106909188</t>
  </si>
  <si>
    <t>1184059200550440960</t>
  </si>
  <si>
    <t>1184059408130678784</t>
  </si>
  <si>
    <t>1184059350278688768</t>
  </si>
  <si>
    <t>1184223689509879809</t>
  </si>
  <si>
    <t>1184223931579928578</t>
  </si>
  <si>
    <t>1184445770080104448</t>
  </si>
  <si>
    <t>1184445895737257985</t>
  </si>
  <si>
    <t>1184511265982631938</t>
  </si>
  <si>
    <t>1184727244373184512</t>
  </si>
  <si>
    <t>1184727502494863360</t>
  </si>
  <si>
    <t>1184511354662739974</t>
  </si>
  <si>
    <t>1184711031811166208</t>
  </si>
  <si>
    <t>1181253038960517120</t>
  </si>
  <si>
    <t>1184511578277896193</t>
  </si>
  <si>
    <t>1180084658547167232</t>
  </si>
  <si>
    <t>1181231465742393347</t>
  </si>
  <si>
    <t>1181683442989314048</t>
  </si>
  <si>
    <t>1182334229469913088</t>
  </si>
  <si>
    <t>1182335741684256768</t>
  </si>
  <si>
    <t>1183435234735525888</t>
  </si>
  <si>
    <t>1183436496164003840</t>
  </si>
  <si>
    <t>1183807438006444032</t>
  </si>
  <si>
    <t>1184915742547939331</t>
  </si>
  <si>
    <t>1184916747972952067</t>
  </si>
  <si>
    <t>1180084344637001728</t>
  </si>
  <si>
    <t>1180153784372252672</t>
  </si>
  <si>
    <t>1181231284011581441</t>
  </si>
  <si>
    <t>1183807227318210561</t>
  </si>
  <si>
    <t>1181250050900611073</t>
  </si>
  <si>
    <t>1183817715015921664</t>
  </si>
  <si>
    <t>1181683206577414149</t>
  </si>
  <si>
    <t>1182334138596122625</t>
  </si>
  <si>
    <t>1182335663112409088</t>
  </si>
  <si>
    <t>1183435003650367488</t>
  </si>
  <si>
    <t>1183436221139345412</t>
  </si>
  <si>
    <t>1184915504768671745</t>
  </si>
  <si>
    <t>1184916626220695553</t>
  </si>
  <si>
    <t>1183440589632757762</t>
  </si>
  <si>
    <t>1184916876880683008</t>
  </si>
  <si>
    <t>1182959203155107840</t>
  </si>
  <si>
    <t/>
  </si>
  <si>
    <t>14626248</t>
  </si>
  <si>
    <t>28794591</t>
  </si>
  <si>
    <t>26719447</t>
  </si>
  <si>
    <t>de</t>
  </si>
  <si>
    <t>en</t>
  </si>
  <si>
    <t>Twitter for iPhone</t>
  </si>
  <si>
    <t>Twitter for iPad</t>
  </si>
  <si>
    <t>Hootsuite Inc.</t>
  </si>
  <si>
    <t>Twitter Web App</t>
  </si>
  <si>
    <t>Tweetbot for iΟS</t>
  </si>
  <si>
    <t>TweetDeck</t>
  </si>
  <si>
    <t>Missinglettr</t>
  </si>
  <si>
    <t>Twitter for Android</t>
  </si>
  <si>
    <t>Twitter Web Client</t>
  </si>
  <si>
    <t>Paper.li</t>
  </si>
  <si>
    <t>imwebpublizieren</t>
  </si>
  <si>
    <t>Followerpower-RT-Bot</t>
  </si>
  <si>
    <t>DIGInewsBot</t>
  </si>
  <si>
    <t>Tweetbot for Mac</t>
  </si>
  <si>
    <t>Twitterlehrerzimmer Bot</t>
  </si>
  <si>
    <t>Retweet</t>
  </si>
  <si>
    <t>7.022472,50.632531 
7.2107005,50.632531 
7.2107005,50.774412 
7.022472,50.774412</t>
  </si>
  <si>
    <t>Germany</t>
  </si>
  <si>
    <t>DE</t>
  </si>
  <si>
    <t>Bonn, Germany</t>
  </si>
  <si>
    <t>e99b714fe65be4fb</t>
  </si>
  <si>
    <t>Bonn</t>
  </si>
  <si>
    <t>city</t>
  </si>
  <si>
    <t>https://api.twitter.com/1.1/geo/id/e99b714fe65be4fb.json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</si>
  <si>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</si>
  <si>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</si>
  <si>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</si>
  <si>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</si>
  <si>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</si>
  <si>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</si>
  <si>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</si>
  <si>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</si>
  <si>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</si>
  <si>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</si>
  <si>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</si>
  <si>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</si>
  <si>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</si>
  <si>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</si>
  <si>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</si>
  <si>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</si>
  <si>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</si>
  <si>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</si>
  <si>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</si>
  <si>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</si>
  <si>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</si>
  <si>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Cologne</t>
  </si>
  <si>
    <t>Wibke Ladwig</t>
  </si>
  <si>
    <t>Herr Wartenberg</t>
  </si>
  <si>
    <t>Bildungsland NRW</t>
  </si>
  <si>
    <t>Lehrerfortbildung BRA - Digitale Transformation</t>
  </si>
  <si>
    <t>DarthLehrer_official _xD83C__xDDEA__xD83C__xDDFA_</t>
  </si>
  <si>
    <t>Lehrerfreund</t>
  </si>
  <si>
    <t>LehrerInnenbildung</t>
  </si>
  <si>
    <t>Begabungs</t>
  </si>
  <si>
    <t>Jacobs Foundation</t>
  </si>
  <si>
    <t>Universität Zürich</t>
  </si>
  <si>
    <t>Michael Altner</t>
  </si>
  <si>
    <t>Thomas Nolte</t>
  </si>
  <si>
    <t>Sascha Lobo</t>
  </si>
  <si>
    <t>Klaus Dautel</t>
  </si>
  <si>
    <t>ZUM-Team</t>
  </si>
  <si>
    <t>DreamChipper</t>
  </si>
  <si>
    <t>Julia</t>
  </si>
  <si>
    <t>Digitale Schule | kompakt</t>
  </si>
  <si>
    <t>Katja Krug</t>
  </si>
  <si>
    <t>Carola Heinecke</t>
  </si>
  <si>
    <t>André J. Spang</t>
  </si>
  <si>
    <t>Frau HW</t>
  </si>
  <si>
    <t>Fundgrube Unterricht</t>
  </si>
  <si>
    <t>Philippe Wampfler</t>
  </si>
  <si>
    <t>Florian Emrich</t>
  </si>
  <si>
    <t>Herbert Hertramph</t>
  </si>
  <si>
    <t>Becky Morales</t>
  </si>
  <si>
    <t>Tanja Groddeck</t>
  </si>
  <si>
    <t>Stadt Köln</t>
  </si>
  <si>
    <t>Meik Schild-Steiniger</t>
  </si>
  <si>
    <t>MINT im Studium</t>
  </si>
  <si>
    <t>Die Meducators</t>
  </si>
  <si>
    <t>John McNaught</t>
  </si>
  <si>
    <t>Christopher Tienken</t>
  </si>
  <si>
    <t>R. Most</t>
  </si>
  <si>
    <t>Daniel Anderson</t>
  </si>
  <si>
    <t>Daniel Anderson, "Putting Children First"</t>
  </si>
  <si>
    <t>Education Policy</t>
  </si>
  <si>
    <t>Àngels Soriano</t>
  </si>
  <si>
    <t>Julie Szaj</t>
  </si>
  <si>
    <t>John Hartmann</t>
  </si>
  <si>
    <t>Dr. Loise Gichuhi</t>
  </si>
  <si>
    <t>Nico Van den Abeele</t>
  </si>
  <si>
    <t>Chris Hitchcock _xD83C__xDF0F__xD83C__xDF0D__xD83D__xDCDA_</t>
  </si>
  <si>
    <t>NJ Community Schools</t>
  </si>
  <si>
    <t>EdChatIE</t>
  </si>
  <si>
    <t>Bill Powers, Ed.D.</t>
  </si>
  <si>
    <t>Dr. Ashish Mittal</t>
  </si>
  <si>
    <t>Rita Singh</t>
  </si>
  <si>
    <t>feed bot rss</t>
  </si>
  <si>
    <t>snufkin</t>
  </si>
  <si>
    <t>#FollowerPower-RT</t>
  </si>
  <si>
    <t>Christian Gardt</t>
  </si>
  <si>
    <t>Peter Ringeisen</t>
  </si>
  <si>
    <t>BIBChatDE</t>
  </si>
  <si>
    <t>Bettina</t>
  </si>
  <si>
    <t>EdchatDE</t>
  </si>
  <si>
    <t>OEB Conference</t>
  </si>
  <si>
    <t>Yrh MacGregor</t>
  </si>
  <si>
    <t>Mrs Schindler</t>
  </si>
  <si>
    <t>Oliver Zirwes</t>
  </si>
  <si>
    <t>DIGIbot</t>
  </si>
  <si>
    <t>»school is open« 4.0</t>
  </si>
  <si>
    <t>Yvonne Roth</t>
  </si>
  <si>
    <t>Zsuzsanna Fabig</t>
  </si>
  <si>
    <t>Sascha Rogowsky</t>
  </si>
  <si>
    <t>Martin Piontek</t>
  </si>
  <si>
    <t>Eric Milou</t>
  </si>
  <si>
    <t>Christian Foetz</t>
  </si>
  <si>
    <t>Juergen Wagner</t>
  </si>
  <si>
    <t>Karl-Otto Kirst</t>
  </si>
  <si>
    <t>Christoball</t>
  </si>
  <si>
    <t>#EdChatEU _xD83C__xDDEA__xD83C__xDDFA_</t>
  </si>
  <si>
    <t>GlobalEd Events</t>
  </si>
  <si>
    <t>Shawn Slakk (one of the Ss of ABCD2S)</t>
  </si>
  <si>
    <t>Stefan Schönwetter</t>
  </si>
  <si>
    <t>Mr. Hilbert</t>
  </si>
  <si>
    <t>Starr Sackstein, NBCT</t>
  </si>
  <si>
    <t>Ute Gerhardt _xD83C__xDDEA__xD83C__xDDFA_</t>
  </si>
  <si>
    <t>ESERO Germany</t>
  </si>
  <si>
    <t>ESA auf Deutsch</t>
  </si>
  <si>
    <t>Steffen Jauch</t>
  </si>
  <si>
    <t>IngmarKemper</t>
  </si>
  <si>
    <t>Angela Stockman</t>
  </si>
  <si>
    <t>Lars Reitze</t>
  </si>
  <si>
    <t>Mars Society _xD83C__xDDE9__xD83C__xDDEA_ e.V. _xD83C__xDDEA__xD83C__xDDFA_</t>
  </si>
  <si>
    <t>_xD835__xDDE0__xD835__xDDEE__xD835__xDDFF__xD835__xDDF0_ _xD835__xDDD4__xD835__xDDF9__xD835__xDDEF__xD835__xDDFF__xD835__xDDF2__xD835__xDDF0__xD835__xDDF5__xD835__xDE01_</t>
  </si>
  <si>
    <t>Axel Mugge-Dinn</t>
  </si>
  <si>
    <t>Torsten Larbig</t>
  </si>
  <si>
    <t>0dsᔭɯ ☕️</t>
  </si>
  <si>
    <t>Miss Spree</t>
  </si>
  <si>
    <t>Georg Moersheim</t>
  </si>
  <si>
    <t>Ines Bieler</t>
  </si>
  <si>
    <t>Petra Ottensarndt</t>
  </si>
  <si>
    <t>Sesta</t>
  </si>
  <si>
    <t>Andreas Luckner</t>
  </si>
  <si>
    <t>Andreas Ott</t>
  </si>
  <si>
    <t>Christoph Buchberger</t>
  </si>
  <si>
    <t>Lais Lue</t>
  </si>
  <si>
    <t>WebSchulhaus</t>
  </si>
  <si>
    <t>markusmind</t>
  </si>
  <si>
    <t>H.Giese</t>
  </si>
  <si>
    <t>a ka es</t>
  </si>
  <si>
    <t>Herr Jasper</t>
  </si>
  <si>
    <t>Chantal Eschenfelder</t>
  </si>
  <si>
    <t>Micha Busch</t>
  </si>
  <si>
    <t>Te(a)chNerd</t>
  </si>
  <si>
    <t>Christian Macke</t>
  </si>
  <si>
    <t>Armin Hanisch</t>
  </si>
  <si>
    <t>Jens Mönig</t>
  </si>
  <si>
    <t>Anne Rösch</t>
  </si>
  <si>
    <t>Svenja Scholz</t>
  </si>
  <si>
    <t>Lämpel Krempel</t>
  </si>
  <si>
    <t>Kai</t>
  </si>
  <si>
    <t>Sascha Lesum</t>
  </si>
  <si>
    <t>Isabelle Schuhladen</t>
  </si>
  <si>
    <t>Bot Tw!tterlehrerzimmer</t>
  </si>
  <si>
    <t>smart-classroom.de</t>
  </si>
  <si>
    <t>BayernEdu</t>
  </si>
  <si>
    <t>Lernen unterwegs</t>
  </si>
  <si>
    <t>Bildungspunks</t>
  </si>
  <si>
    <t>P Fischer</t>
  </si>
  <si>
    <t>Kai Wörner</t>
  </si>
  <si>
    <t>Willkommen beim offiziellen Account: Fachverfahren Schulen und Kitas Stadt Köln | Digital Education Day: 30.11.2019 | #DED19 | #DED18 | #OER | #digitaleBildung</t>
  </si>
  <si>
    <t>Immer mit der Ruhe.</t>
  </si>
  <si>
    <t>— in Elternzeit — | Lehrer | Medienberater | EduCamper | 21st Century digital boy | ThirdWave Kaffee | Medien &amp; Gedöns | #NRWedu | #Twitterlehrerzimmer</t>
  </si>
  <si>
    <t>Hier twittert das Presseteam des Ministeriums für Schule und Bildung des Landes Nordrhein-Westfalen.</t>
  </si>
  <si>
    <t>Teil der #LehrerfortbildungArnsberg  Meist @hfranck_bra am Eingabefeld</t>
  </si>
  <si>
    <t>Das Herz voller Liebe, den Tisch voller Arbeit. Satireaccount.</t>
  </si>
  <si>
    <t>Gründung im Jahr 2000, seither ist der Name Programm. Bekannt auch für den Lehrerfreund-Newsletter und die Online-Notenschlüsselrechner.</t>
  </si>
  <si>
    <t>Zentrum für LehrerInnenbildung (ZfL) der Universität zu Köln #zflköln _xD83E__xDD13_ Impressum &amp; Datenschutz der Uni Köln: http://ukoeln.de/3JGDD</t>
  </si>
  <si>
    <t>The Global Centre for gifted and talented children is the right place for gifted and highly gifted children as well as their families.</t>
  </si>
  <si>
    <t>We seek to benefit future generations by providing children and young people with better opportunities for development. #ChildDevelopment #YouthDevelopment #ECD</t>
  </si>
  <si>
    <t>Universität Zürich / University of Zurich. News rund um die Universität Zürich. Tweets in English: @UZH_en</t>
  </si>
  <si>
    <t>Gymnasiallehrer a.D. | Kath. Religion &amp; Sozialwissenschaften | Prozess- &amp; Wissensmanagement | OpenData &amp; SmartCity  | Interesse an Kirchen-/Kloster-Konversionen</t>
  </si>
  <si>
    <t>Autor, Internet. Keine falschen Schlüsse ziehen: Likes benutze ich auch als Bookmarks. Impressum https://t.co/Ywgyzl3suR</t>
  </si>
  <si>
    <t>Von der Ostalb ins Rheinland, weiter nach Stuttgart, von dort nach Ludwigsburg, Karlsruhe, Tübingen, Marburg, Edinburgh, Nürtingen, Helsinki und zurück.</t>
  </si>
  <si>
    <t>https://t.co/5oABymKlW9 -Zentrale für Unterrichtsmedien im Internet e.V. - Es twittern vom Vorstand Andreas Kalt [ak] und Mandy Schütze [ms]</t>
  </si>
  <si>
    <t>Lehrer, Multimediaberater, Geographie, Romanistik, Naturwissenschaften, oft am Mac</t>
  </si>
  <si>
    <t>#LehrerinausLeidenschaft #MV #Digitalisierung #Sozialkunde #Geschichte #Medienbildung #Studienorientierung #zeitgemäßeBildung Instagram: medien_lehrerin</t>
  </si>
  <si>
    <t>Anregungen &amp; Tipps zum Thema Schul-Digitalisierung, Lösungsansätze von Schulen &amp; Schulträgern zum Thema Digitale Schule, Ansichten und Einsichten von Pädagogen.</t>
  </si>
  <si>
    <t>#Gesellschaft #Journalismus #BOS/#Sicherheit #Bildung #digitalpublishing #security #edu https://t.co/ovlbEHWGPP 
twitter auch unter @gekomdigital</t>
  </si>
  <si>
    <t>Lehrerin | Englisch | Sport | Gymnasium | zwei Grundschulkinder l bereit &amp; offen für digitale Bildung in meinem Unterricht #Englisch #Sport #EduPnx #BayernEdu</t>
  </si>
  <si>
    <t>Internal Consultant for #MediaLiteracy @ department @DGNRW of State Chancellery NRW ( @NRWpunktDE) | #EdchatDE.Founder #musician #learner | explore.create.share</t>
  </si>
  <si>
    <t>Lehrerin. Deutsch, Religion, Latein. | #NRWEdu | #twitterlehrerzimmer | #Digitalität</t>
  </si>
  <si>
    <t>Lehrer - Fachleiter - Autor / Bücher: https://t.co/fOn0tCISpj  Kolumne: https://t.co/J6Jyb0Qjp2 Wikipedia: https://t.co/PsmlPflGzd</t>
  </si>
  <si>
    <t>Bildungsjongleur. Als Lehrer, Dozent für Fachdidaktik Deutsch und Referent. https://t.co/Aisx981spy – Buch: https://t.co/zsC19hHoy8</t>
  </si>
  <si>
    <t>Grundschullehrer · Konrektor · Medienberater · digital-unterstütztes Lernen · ZUM · #NRWEdu #PrimarEDU #Metallehrer
twittert hier rein privat</t>
  </si>
  <si>
    <t>Sozialwissenschaftler am Institut f. Psychologie und Pädagogik der Universität Ulm, Schwerpunkt: Mediendidaktik, Lehramt. Interesse: "Digitale Aufgeräumtheit" _xD83D__xDE09_</t>
  </si>
  <si>
    <t>ESL &amp;Spanish Teacher, 5 kids. Language Latte Podcast. I love world cultures, geography, travel #globaled empathy, #edtech. CoAuthor: https://t.co/S4QqQpgdQS</t>
  </si>
  <si>
    <t>Ralf Klötzke, DaF-Lehrer, Fortbildungsreferent jetzt in _xD83C__xDDF3__xD83C__xDDF1_,bis 2017 Experte für Unterricht am Goethe-Institut in _xD83C__xDDED__xD83C__xDDF7_, Admin im DSD-, DaF-, Willkommen u. ZUM-Wiki</t>
  </si>
  <si>
    <t>Best online Assignment Writing services for help in Engineering, analytics, business management, law, tourism, nursing &amp; more: UK, USA, Australia, Canada, UAE</t>
  </si>
  <si>
    <t>Lehrerin am Berufskolleg | Bildung in einer digitalen Welt | #4Kde | 21. Century Skills | #BYOD | #DLForum19 | @e_estonia | https://t.co/KFxcft37y1 | #forumbd</t>
  </si>
  <si>
    <t>Offizieller Account der Stadt Köln. Hier twittern wir Neuigkeiten aus der Stadtverwaltung. Impressum: https://t.co/Uld2VAPfYO</t>
  </si>
  <si>
    <t>Bibliothekar aus Leidenschaft | angehender Medienpädagoge (M.A.) | Wanderfan | Geschichtsfreak | Papa | Weiterbildungskoordinator am #ZBIW an der TH Köln</t>
  </si>
  <si>
    <t>Auf dem besten Weg Herr MINT zu werden.
#HandlungsorientiertesLernen #EduBreakout #RaspberryPi #OER</t>
  </si>
  <si>
    <t>Wir sind die Meducators und (ver)schreiben Euch Medienerziehung in kleinen Dosen.
Anjas Twitter: @ianjaschindler
Saschas Twitter: @sascha_rogowsky</t>
  </si>
  <si>
    <t>Co-Director of TTAC @ JMU and I’m Determined. Doc student @UWGEDDSI</t>
  </si>
  <si>
    <t>Author: Defying Standardization &amp; other books.  Retweet≠Agreement. My own thoughts. Ed. Leadership Prof.</t>
  </si>
  <si>
    <t>Public Ed Supporter | No care at all for politicians but always yearned for a fight.</t>
  </si>
  <si>
    <t>I am a member of my town's school board and am an advocate for public education. I am interested in music, running, health club, gardening, home projects</t>
  </si>
  <si>
    <t>I am a candidate for the Bloomfield Board of Education. I was a teacher in the district for over 25 years and am an advocate for excellent public education.</t>
  </si>
  <si>
    <t>Con mis profesores de postgrado de los EE. UU., me gradué y aprendí -y sigo aprendiendo- a preguntar, a leer, especialmente a los que (se) dicen “expertos”.</t>
  </si>
  <si>
    <t>Microsoft Innovative Educator 19-20|#SkypeTM|#FlipgridFever Students Voice Ambassador|#TeacherSDGsAmbassador|Docent @Gruposorolla| Moderadora @XaTac_5|#Wakelet</t>
  </si>
  <si>
    <t>Mom, gardener, educator &amp; photographer. Leadership Team of @LearningSTL, co-founder of #NT2t, #highered #instructionaldesign. Believe we are #BetterTogether</t>
  </si>
  <si>
    <t>4th grade teacher interested in seeing technology effectively integrated in classrooms; and student digital creation and collaboration. Flipgrid Ambassador</t>
  </si>
  <si>
    <t>Policy Analyst &amp; Advisor| Education in Emergencies| Researcher |Education Equity Advocate|Education Consultant| 
RT for dialogue|Education Advisor @EBridgeAfr|</t>
  </si>
  <si>
    <t>lector Nederlands, Engels &amp; Duits @Howest</t>
  </si>
  <si>
    <t>Wife, mom, social studies teacher | Effective online teaching &amp; learning | IU High School | #sschat co-leader | 2016-17 Jacobs Educator | @TalkinSS | EdCampHAT</t>
  </si>
  <si>
    <t>Community Schools are public schools that function as neighborhood centers, around which local partnerships can be developed to provide needed services.</t>
  </si>
  <si>
    <t>Join in the discussion with Irish Educators - #EdChatIE</t>
  </si>
  <si>
    <t>Husband 2 @drpowers1 Father 2 @SeelyPowers LeadLearner @KickapooChiefs EdD @SBUniv MSed @USouthFlorida BS @tennesseetech @moassp MS POY, Micha 6:8</t>
  </si>
  <si>
    <t>Mentor @AIMtoInnovate || Academic Coordinator &amp; Head of Examinations @ Indirapuram Group of Institutions @iprmgrp || HM @ IPS, Pratap Vihar</t>
  </si>
  <si>
    <t>Director, Indirapuram Group of Institutions @IprmGrp</t>
  </si>
  <si>
    <t>pizerow feedboot</t>
  </si>
  <si>
    <t>team-teacher in a family class grades 2-4, Edutopian, mof5</t>
  </si>
  <si>
    <t>Bot - retweets any tweet with hashtag #followerpower</t>
  </si>
  <si>
    <t>hey, hey, my, my, rock 'n roll will never die...</t>
  </si>
  <si>
    <t>Lehrer: Englisch/Deutsch/Schultheater || Teaching English, German, drama group</t>
  </si>
  <si>
    <t>#BIBchatDE - Twitterchat für Bibliotheksinteressierte - 30. #BIBChatDE am _xD83D__xDDD3_ Montag, 02.September 2019 von _xD83D__xDD57_ 20 bis 21 Uhr</t>
  </si>
  <si>
    <t>International Educator currently working on a brand new #EdTech project
traveler #lifelonglearner, love #inquiry based teaching and learning languages</t>
  </si>
  <si>
    <t>#Edchatde: Twitterchat für Lehrer(Innen), Bildungsmenschen und Interessierte. Für aktuelle Infos folge den EdchatDe-Gründern @tastenspieler und @herrlarbig.</t>
  </si>
  <si>
    <t>The global, cross-sector conference on tech supported learning &amp; training inc. LT Germany. November 27-29 2019 #OEB19 RTs don’t necessarily denote endorsement</t>
  </si>
  <si>
    <t>Teachaaa, digital native, procrastinator extraordinaire and master of education ;) and sometimes of disaster.  #bayernedu Ich bin Teil der @dieMeducators   :)</t>
  </si>
  <si>
    <t>Lehrer, Physik, Biologie, Informatik, Visualisierung, Videospielkultur, #Medienberater, #BreakoutEDU, #Edubreakout, #Gamification, #NRWEdu, #Twitterlehrerzimmer</t>
  </si>
  <si>
    <t>Human Sciences | Inclusion | Diversity | Educational Strategies against Antisemitism
#NiewiederJudenhass | #InformatischeBildungfürAlle |
Ins Gelingen verliebt</t>
  </si>
  <si>
    <t>Lernende, Mutter von 4, Lernbegleiter</t>
  </si>
  <si>
    <t>privater Account: Teacher, EDUcator, Author, Artist, #BayernEDU #twitterlehrerzimmer #mebis #KOMPASSrealschule #Sketchnotes, Ich bin Teil der @dieMeducators :)</t>
  </si>
  <si>
    <t>head of marketing; interested in any "digital marketing" related stuff &amp; design for digitalization of educational, corporate, retail and public institutions</t>
  </si>
  <si>
    <t>Passionate about mathematics education.  Good Teaching is 1/4 Preparation and 3/4 Theatre.</t>
  </si>
  <si>
    <t>Lehrer | Mathematik | 1:1 iPad Klasse | Flipped Classroom | Digitale Bildung</t>
  </si>
  <si>
    <t>language teacher and e-learning specialist</t>
  </si>
  <si>
    <t>Lehrer, Gesamtschule, Deutsch, Geschichte, Gesellschaftslehre; zuvor in Chile und der Türkei</t>
  </si>
  <si>
    <t>#Bildung #Philosophie #Geographie #LebenmitKindern /// Im Vorstand des ZUM e.V., twittere z.T. unter @ZUMTeam 
Impressum: https://t.co/TF67sJL94q</t>
  </si>
  <si>
    <t>Multilingual Education Chat of Europe #EdChatEU - _xD83D__xDCC5_Saturdays
 _xD83D__xDD50_13.00 CET 
Register here:_xD83D__xDC49_
https://t.co/zYMOm9aKHU</t>
  </si>
  <si>
    <t>We're a non-profit that hosts virtual &amp; physical #globaled events! Join us ONLINE for free Global Education Conference Nov. 18-20. Call for proposals is open!</t>
  </si>
  <si>
    <t>Devoted to providing strategies &amp; supports for emergent bilingual language/literacy learners &amp; professional learning to those who teach/serve them. Tweets=Shawn</t>
  </si>
  <si>
    <t>Das Programm http://bildung.digital (@dkjs_bildung | @arag) begleitet Schulen dabei, Konzepte digitaler Bildung zu entwickeln und zu verankern.</t>
  </si>
  <si>
    <t>Lead Learner.Educator. Author. Mom. TedX speaker. ASCD Emerging Leader.Recovering Perfectionist. #hackingassessment #Teacher2Leader #peerfeedback #hackingHW</t>
  </si>
  <si>
    <t>Spaceflight &amp; astronomy. 
Keeper of the German Space Event Calendar: https://teamup.com/ksbwdhz92hgai3xgwn
May contain traces of children and sarcasm.</t>
  </si>
  <si>
    <t>ESERO Germany ist ein gemeinsames Projekt der ESA und des DLR mit dem Ziel, Schüler*innen für MINT-Themen zu begeistern.</t>
  </si>
  <si>
    <t>Hier twittert die Europäische Weltraumorganisation ESA in deutscher Sprache für _xD83C__xDDE9__xD83C__xDDEA_ _xD83C__xDDE6__xD83C__xDDF9__xD83C__xDDE8__xD83C__xDDED_.</t>
  </si>
  <si>
    <t>Cyclist | Teacher | Researcher | Edu-Technical | 2tes-Hause MINT-Schule @RSCalberlah</t>
  </si>
  <si>
    <t>Lehrer / ZfsL: Geschichte/Erdkunde Reisender _xD83E__xDDF3_, frei im Denken _xD83E__xDD14_ _xD83D__xDCAD_</t>
  </si>
  <si>
    <t>Author, teacher, professional learning facilitator. I help teachers design kid-centered curriculum, elevate instructional practices, and assess without testing.</t>
  </si>
  <si>
    <t>Schule (Ph, Ch ...) - Musik (Sax, Jazz ...) - Medienberater - #NRWedu</t>
  </si>
  <si>
    <t>Mars Society Deutschland e.V.; eingetragener gemeinnütziger Verein; wissenschaftlich-technische Vereinigung, es tweeted Dipl.-Ing. Nicolay Kübler</t>
  </si>
  <si>
    <t>Privat &amp; subjektiv | Geschichtslehrer | Medientrainer für Moderatoren &amp; Medienberater für die BR Düsseldorf | Web 2.0 | iPads - #NRWEdu #Sketchnotes _xD83D__xDC11_MAH</t>
  </si>
  <si>
    <t>Lehrer (Ku, Sw, If), digitale Medien im Unterricht, BYOD, Gesamtschule</t>
  </si>
  <si>
    <t>Education, Flaneur, Digitalization—Tweets: German&amp;English—https://t.co/3LdzrjSYSW | Pic: Goethe-Institut/Bernhard Ludewig</t>
  </si>
  <si>
    <t>Lehrer am Gym (M, Sp) | #TeXLaTeX #Tafel #Buch</t>
  </si>
  <si>
    <t>Lehrerin | Englisch, Biologie, Philosophie  Referentin in der LehrerInnenfortbildung #Schulentwicklung  #zeitgemäßeBildung  #edupnx  #NRWEdu</t>
  </si>
  <si>
    <t>„Glück ist, wenn man‘s merkt!“ Lehrer, Deutsch, Geschichte, Moodle, #edupnx #NDSEdu #MoinEdu</t>
  </si>
  <si>
    <t>Schule - Uni - Lehrer*innenbildung | _xD83C__xDFF3_️‍_xD83C__xDF08__xD83C__xDDEA__xD83C__xDDFA_| sie|she |@Bildungspunks | #Edupnx | #fl_seminar | #nt2t | #BayernEdu | #BEO19 | personal account</t>
  </si>
  <si>
    <t>Berufliche Bildung: Ernährung, Sozialkunde, Mutmacherin</t>
  </si>
  <si>
    <t>#digitalebegeisterung #twitterlehrerzimmer #echat19 #edupnx #DLForum17 #DLForum18</t>
  </si>
  <si>
    <t>Lehrer , Referent, Autor, MaPhIt „Digital ist mittlerweile fast normal“ MEINE Tweets=MEINE Meinung! #Bayernedu #twitterlehrerzimmer</t>
  </si>
  <si>
    <t>Dipl.-Hdl., OStR, Flipper, RfM-Teamleitung, mebis-Schulkoordinator, Erklehrvideos® #BayernEdu</t>
  </si>
  <si>
    <t>Lehrer @fps_niebuell (Bio, Geo &amp; Inf) | #eduSH #MoinEdu | https://t.co/C1AClipXsh | Öffentlichkeitsarbeit @fps_niebuell</t>
  </si>
  <si>
    <t>Lehrerin für Physik, Mathe, NaWi, #iPads im Unterricht, #MINT, Experimente, 3D-Druck</t>
  </si>
  <si>
    <t>WebSchulhaus by Michael Wuensch | Bildung - Lernkultur - Medienkompetenz - Schule - Unterricht - Lernen - http://t.co/SqcWR5koNL</t>
  </si>
  <si>
    <t>Open Education Enthusiast and critical mind on #MOOC and Digital Culture</t>
  </si>
  <si>
    <t>#eTwinning_DE ambassador. Language teacher. Lifelong learner. I love my job! Citizen of Europe!</t>
  </si>
  <si>
    <t>Kulturoptimistin - digital ist besser! Arbeitszeugs unter @andreak_es Foto: CC-BY Coding da Vinci, Heiko Marquardt; a_ka_es@mastodon.xyz</t>
  </si>
  <si>
    <t>Lehrer • Sek1 • Englisch • Weltkunde • Philosophie | twittert privat l #zeitgemäßeBildung #eduSH</t>
  </si>
  <si>
    <t>Leitung Bildung &amp; Vermittlung und Digitale Sammlung #staedelmuseum, #SCHIRN und #Liebieghaus. Hier privat.</t>
  </si>
  <si>
    <t>Stadtteilschullehrer, Autor &amp; Referent II Zweifach-Papa || Mitglied @D64ev || Beirat @app_camps || #digitaleBildung #Schulentwicklung #edudrinksHH</t>
  </si>
  <si>
    <t>Eng+Geo teacher 5-13. Tech enthusiast.</t>
  </si>
  <si>
    <t>Lehrer am Gymnasium für Deutsch, Geschichte, Literatur in NRW; Oberstufenleiter am WGE; Theater-AG; Medienberater; Medienscouts; #zeitgemäßeBildung</t>
  </si>
  <si>
    <t>I work with data &amp; code, but I care about people and minds. Left handed, right hearted, my tweets, my opinions. RT does not mean edorsement #BayernEdu</t>
  </si>
  <si>
    <t>Lawyer, Learner, Lead Programmer of @UCBerkeley Snap! Researcher @SAP</t>
  </si>
  <si>
    <t>Schulleiterin | Neue Autorität in der Schule | Digitalisierung | Kreativität | Neugierde | privater Account einer rabigen Jungsmutter</t>
  </si>
  <si>
    <t>Life long learner | Digitalisierung | Zukunftsvisionen | Grüne Berufe | Tennis | Lehrerin aus Leidenschaft | Team Teaching | OSZ Natur und Umwelt | Vernetzung</t>
  </si>
  <si>
    <t>Realschule Ph, Ch, M, BNT, Inf MMB, HP, Netzwerk digitalaffin, cycling, joggen, boarden, reiselustig, Cineast #twitterlehrerzimmer #bwedu #edupnx  #bayernedu</t>
  </si>
  <si>
    <t>_xD83C__xDF10__xD83C__xDFF3_️‍_xD83C__xDF08__xD83C__xDDEA__xD83C__xDDFA_</t>
  </si>
  <si>
    <t>Lehrer E und EK, Stellvertr. Schulleiter Privatschule Carpe Diem, Projektleiter Paducation Carpe Diem, Ed-Tech Enthusiast, Papa, #twitterlehrerzimmer</t>
  </si>
  <si>
    <t>Apple Teacher, #LdL, Klasse als neuronales Netz, Neurowissenschaft, EDU, IPad im U, Joyopl @meesterkurt,#BayernEDU, #digitaleBildung #ADE2019 #jammerfasten</t>
  </si>
  <si>
    <t>Dies ist ein Bot, der Tweets mit dem Hashtag #twitterlehrerzimmer, #twlz und #twitterlz retweetet. Bei Fragen/Anregungen bitte @Cermit3273 kontaktieren.</t>
  </si>
  <si>
    <t>Lehrer, Blogger, IT-Nerd _xD83D__xDE42_ Folge mir für Tweets zum Einsatz digitaler Medien, Tablets, Smartphones und Online-Tools in der Schule und im Unterricht.</t>
  </si>
  <si>
    <t>BayernPnx</t>
  </si>
  <si>
    <t>Lernen unterwegs - wo und wann und mit wem immer</t>
  </si>
  <si>
    <t>#edupnx #bildungspunks - @seni_bl @aliciabankhofer @M_Heusinger @lacknere @iqberatung @Ines_MueVo</t>
  </si>
  <si>
    <t>Lehrer | Deutsch | Englisch | Informatik | privater account | #pfalzbiker #fcsp #ponycar #EduRheinNeckar #move37</t>
  </si>
  <si>
    <t>Privater Account, #BayernEdu, #fl_seminar, #DiBiS, SemR Geschichte RS am Europakanal Erlangen II</t>
  </si>
  <si>
    <t>Köln, Deutschland</t>
  </si>
  <si>
    <t>Köln</t>
  </si>
  <si>
    <t>Düsseldorf</t>
  </si>
  <si>
    <t>Düsseldorf, Deutschland</t>
  </si>
  <si>
    <t>Arnsberg, Deutschland</t>
  </si>
  <si>
    <t>Unendliche Weiten.</t>
  </si>
  <si>
    <t>Freiburg</t>
  </si>
  <si>
    <t>Köln, Nordrhein-Westfalen</t>
  </si>
  <si>
    <t>Global</t>
  </si>
  <si>
    <t>Zurich, Switzerland</t>
  </si>
  <si>
    <t>Zürich</t>
  </si>
  <si>
    <t>Horgen, Zürich</t>
  </si>
  <si>
    <t>Moers</t>
  </si>
  <si>
    <t>Tübingen-Nürtingen-Stuttgart</t>
  </si>
  <si>
    <t>Germany/Europa</t>
  </si>
  <si>
    <t>Berlin, Deutschland</t>
  </si>
  <si>
    <t>Cologne, Germany</t>
  </si>
  <si>
    <t>PB, NRW</t>
  </si>
  <si>
    <t>Hennef</t>
  </si>
  <si>
    <t>Ulm, Deutschland</t>
  </si>
  <si>
    <t>Mérida, Yucatán</t>
  </si>
  <si>
    <t>Rotterdam, Niederlande</t>
  </si>
  <si>
    <t>Australia , Sydney</t>
  </si>
  <si>
    <t>Germany, NRW</t>
  </si>
  <si>
    <t>Bonn, Deutschland</t>
  </si>
  <si>
    <t>Kaiserslautern, Deutschland</t>
  </si>
  <si>
    <t>Traunreut</t>
  </si>
  <si>
    <t>Harrisonburg VA</t>
  </si>
  <si>
    <t>Tennessee</t>
  </si>
  <si>
    <t>New Jersey</t>
  </si>
  <si>
    <t>Bloomfield, NJ</t>
  </si>
  <si>
    <t>València.ací o allà..al món</t>
  </si>
  <si>
    <t>Missouri, USA</t>
  </si>
  <si>
    <t>St Louis, MO</t>
  </si>
  <si>
    <t xml:space="preserve"> Kenya</t>
  </si>
  <si>
    <t>Kortrijk &amp; Brugge</t>
  </si>
  <si>
    <t>Central Indiana, USA</t>
  </si>
  <si>
    <t>New Jersey, USA</t>
  </si>
  <si>
    <t>Ireland</t>
  </si>
  <si>
    <t>Springfield, Missouri</t>
  </si>
  <si>
    <t>Ghaziabad, India</t>
  </si>
  <si>
    <t>New Delhi, India</t>
  </si>
  <si>
    <t>Berlin, Germany</t>
  </si>
  <si>
    <t>Northern Bavaria</t>
  </si>
  <si>
    <t>California, USA</t>
  </si>
  <si>
    <t>FfM / Cgn / Europe</t>
  </si>
  <si>
    <t>Potsdam</t>
  </si>
  <si>
    <t>Traunstein, Bayern</t>
  </si>
  <si>
    <t>Hessen, Deutschland</t>
  </si>
  <si>
    <t>Hanover, Lower Saxony</t>
  </si>
  <si>
    <t>Washington Township, NJ</t>
  </si>
  <si>
    <t>Saarbrücken</t>
  </si>
  <si>
    <t>BW</t>
  </si>
  <si>
    <t>Europe _xD83C__xDDEA__xD83C__xDDFA_</t>
  </si>
  <si>
    <t>Retweets are not endorsements.</t>
  </si>
  <si>
    <t>New York</t>
  </si>
  <si>
    <t>Dortmund, Allemagne</t>
  </si>
  <si>
    <t>Bochum, Deutschland</t>
  </si>
  <si>
    <t>Darmstadt und Köln</t>
  </si>
  <si>
    <t>Braunschweig, Niedersachsen</t>
  </si>
  <si>
    <t>Niederrhein</t>
  </si>
  <si>
    <t>Buffalo, NY</t>
  </si>
  <si>
    <t>Deutschland, NRW</t>
  </si>
  <si>
    <t>Deutschland</t>
  </si>
  <si>
    <t>Rhein-Kreis Neuss, Nordrhein-Westfalen</t>
  </si>
  <si>
    <t>Mönchengladbach</t>
  </si>
  <si>
    <t>Frankfurt am Main, Deutschland</t>
  </si>
  <si>
    <t>Dharamsala, India</t>
  </si>
  <si>
    <t>Essen, Nordrhein-Westfalen</t>
  </si>
  <si>
    <t>Osnabrück, Niedersachsen</t>
  </si>
  <si>
    <t>Bildungsmusterland</t>
  </si>
  <si>
    <t>Bayern, Deutschland</t>
  </si>
  <si>
    <t>Passau, Bayern</t>
  </si>
  <si>
    <t>Niebüll, Schleswig-Holstein</t>
  </si>
  <si>
    <t>NRW</t>
  </si>
  <si>
    <t>WWW</t>
  </si>
  <si>
    <t>Europe</t>
  </si>
  <si>
    <t>127.0.0.1 und Berlin</t>
  </si>
  <si>
    <t>Flensburg, Schleswig-Holstein</t>
  </si>
  <si>
    <t>Hamburg, Germany</t>
  </si>
  <si>
    <t>Enger</t>
  </si>
  <si>
    <t>Bavarian - and proud of it</t>
  </si>
  <si>
    <t>Nebringen, Germany</t>
  </si>
  <si>
    <t>Baden-Württemberg, Deutschland</t>
  </si>
  <si>
    <t>Internet</t>
  </si>
  <si>
    <t>Sankt Katharinen (Landkreis Neuwied), Deutschland</t>
  </si>
  <si>
    <t>Allemagne</t>
  </si>
  <si>
    <t>Gießen</t>
  </si>
  <si>
    <t>Thayngen und Berlin</t>
  </si>
  <si>
    <t xml:space="preserve">Ludwigshafen </t>
  </si>
  <si>
    <t>Erlangen/Schwabach</t>
  </si>
  <si>
    <t>https://t.co/L3td44m65q</t>
  </si>
  <si>
    <t>https://t.co/c7Z9Cdg1ZA</t>
  </si>
  <si>
    <t>https://t.co/rdV1KG2hxB</t>
  </si>
  <si>
    <t>https://t.co/C5i0b0jrQ2</t>
  </si>
  <si>
    <t>https://t.co/80SNauRwUW</t>
  </si>
  <si>
    <t>http://t.co/B38uB1kfIY</t>
  </si>
  <si>
    <t>http://zfl.uni-koeln.de</t>
  </si>
  <si>
    <t>http://t.co/WbyIWVmgeR</t>
  </si>
  <si>
    <t>https://t.co/ADZ1jpPHjz</t>
  </si>
  <si>
    <t>http://www.uzh.ch/</t>
  </si>
  <si>
    <t>https://t.co/gs4kLTR2CT</t>
  </si>
  <si>
    <t>https://t.co/IqYcXpwkXr</t>
  </si>
  <si>
    <t>http://t.co/hKXXT435hX</t>
  </si>
  <si>
    <t>https://t.co/jNDO8pGoLK</t>
  </si>
  <si>
    <t>https://t.co/pN7cDNwtFZ</t>
  </si>
  <si>
    <t>https://t.co/U1SrhZFqlM</t>
  </si>
  <si>
    <t>https://t.co/jdESojMmyp</t>
  </si>
  <si>
    <t>http://t.co/b5ndlstgdV</t>
  </si>
  <si>
    <t>https://t.co/Iq9CDWJsJn</t>
  </si>
  <si>
    <t>http://t.co/4uFMxUlbsC</t>
  </si>
  <si>
    <t>http://t.co/QzeTnYHKz6</t>
  </si>
  <si>
    <t>https://t.co/HuMOyVBvNk</t>
  </si>
  <si>
    <t>https://t.co/aiH16SsbLj</t>
  </si>
  <si>
    <t>https://t.co/QXGCRnCxUg</t>
  </si>
  <si>
    <t>https://t.co/DD5qq47Uy8</t>
  </si>
  <si>
    <t>https://t.co/p4iTlZKcji</t>
  </si>
  <si>
    <t>https://t.co/uokSBDFcyx</t>
  </si>
  <si>
    <t>https://t.co/UnyRPKWyvn</t>
  </si>
  <si>
    <t>https://t.co/BLlgFqqqEy</t>
  </si>
  <si>
    <t>https://t.co/wkd7tdR7zg</t>
  </si>
  <si>
    <t>https://t.co/elb3inyqJZ</t>
  </si>
  <si>
    <t>https://t.co/KNPUaLvX7G</t>
  </si>
  <si>
    <t>https://t.co/r1VJvLNgrV</t>
  </si>
  <si>
    <t>https://t.co/yd2o9ILlTw</t>
  </si>
  <si>
    <t>https://t.co/qGqykGJyrM</t>
  </si>
  <si>
    <t>https://t.co/4x4xXtgT5i</t>
  </si>
  <si>
    <t>http://t.co/hlqvAnh0X5</t>
  </si>
  <si>
    <t>http://about.me/vilsrip</t>
  </si>
  <si>
    <t>https://t.co/YMca5Bg0oj</t>
  </si>
  <si>
    <t>https://t.co/FcCu7NoRTe</t>
  </si>
  <si>
    <t>https://t.co/VLIuSOgCEZ</t>
  </si>
  <si>
    <t>https://t.co/DEZMnESWm3</t>
  </si>
  <si>
    <t>https://t.co/GsuyASgdit</t>
  </si>
  <si>
    <t>https://t.co/M2fuYWYz5s</t>
  </si>
  <si>
    <t>http://t.co/0rOBvnI0yX</t>
  </si>
  <si>
    <t>http://about.me/wagjuer</t>
  </si>
  <si>
    <t>https://t.co/NJ02NS9QDl</t>
  </si>
  <si>
    <t>https://t.co/12AnSfK9wa</t>
  </si>
  <si>
    <t>https://t.co/2ELIIQBMPm</t>
  </si>
  <si>
    <t>http://globaledevents.com</t>
  </si>
  <si>
    <t>https://t.co/J2H3dCezsh</t>
  </si>
  <si>
    <t>https://www.bildung.digital/impressum</t>
  </si>
  <si>
    <t>https://t.co/Z9tKpU1v1e</t>
  </si>
  <si>
    <t>http://leavingorbit.de</t>
  </si>
  <si>
    <t>http://esero.de</t>
  </si>
  <si>
    <t>http://t.co/dBNiC4bvnZ</t>
  </si>
  <si>
    <t>http://www.schuleunterstrom.de</t>
  </si>
  <si>
    <t>https://t.co/dRLH0VUuIB</t>
  </si>
  <si>
    <t>https://t.co/S0U4SgGt85</t>
  </si>
  <si>
    <t>https://t.co/iRkV9ybyb0</t>
  </si>
  <si>
    <t>https://t.co/67nOJbM8q3</t>
  </si>
  <si>
    <t>https://t.co/VLZ3RDxHq3</t>
  </si>
  <si>
    <t>https://t.co/VRgsX8eVR2</t>
  </si>
  <si>
    <t>https://t.co/t8ZashTT3e</t>
  </si>
  <si>
    <t>http://ibieler.com/ueber-mich</t>
  </si>
  <si>
    <t>https://t.co/CKcoTSkODb</t>
  </si>
  <si>
    <t>https://t.co/Xve1Y32s86</t>
  </si>
  <si>
    <t>https://t.co/N3SN6iggEU</t>
  </si>
  <si>
    <t>https://t.co/6xvQzTSief</t>
  </si>
  <si>
    <t>http://t.co/ZE1gCHPznk</t>
  </si>
  <si>
    <t>https://t.co/IaFUCxUmnR</t>
  </si>
  <si>
    <t>https://t.co/83mSyGqWpN</t>
  </si>
  <si>
    <t>https://t.co/bx3yt0Lrh7</t>
  </si>
  <si>
    <t>https://t.co/JKB2HOwVCI</t>
  </si>
  <si>
    <t>https://t.co/9fFy0T2Zpw</t>
  </si>
  <si>
    <t>http://t.co/dpnPiBJPzg</t>
  </si>
  <si>
    <t>https://t.co/1RazTJTkvC</t>
  </si>
  <si>
    <t>https://t.co/TO8llfEaFt</t>
  </si>
  <si>
    <t>https://t.co/PN9JfFtLpf</t>
  </si>
  <si>
    <t>https://t.co/l8XBWtqCF0</t>
  </si>
  <si>
    <t>https://t.co/7mM5HIYcfA</t>
  </si>
  <si>
    <t>Berlin</t>
  </si>
  <si>
    <t>https://pbs.twimg.com/profile_banners/1381679449/1546199431</t>
  </si>
  <si>
    <t>https://pbs.twimg.com/profile_banners/94302671/1568022392</t>
  </si>
  <si>
    <t>https://pbs.twimg.com/profile_banners/263558470/1505396782</t>
  </si>
  <si>
    <t>https://pbs.twimg.com/profile_banners/899678575204478976/1503582442</t>
  </si>
  <si>
    <t>https://pbs.twimg.com/profile_banners/941584058844438529/1513326336</t>
  </si>
  <si>
    <t>https://pbs.twimg.com/profile_banners/129807640/1489791647</t>
  </si>
  <si>
    <t>https://pbs.twimg.com/profile_banners/22754595/1489772951</t>
  </si>
  <si>
    <t>https://pbs.twimg.com/profile_banners/3329424430/1568267541</t>
  </si>
  <si>
    <t>https://pbs.twimg.com/profile_banners/73941068/1353410883</t>
  </si>
  <si>
    <t>https://pbs.twimg.com/profile_banners/705712682654113792/1463648553</t>
  </si>
  <si>
    <t>https://pbs.twimg.com/profile_banners/384753474/1506412397</t>
  </si>
  <si>
    <t>https://pbs.twimg.com/profile_banners/111765747/1546552143</t>
  </si>
  <si>
    <t>https://pbs.twimg.com/profile_banners/5876652/1360181307</t>
  </si>
  <si>
    <t>https://pbs.twimg.com/profile_banners/24522998/1355344939</t>
  </si>
  <si>
    <t>https://pbs.twimg.com/profile_banners/240986133/1429466723</t>
  </si>
  <si>
    <t>https://pbs.twimg.com/profile_banners/949406109089124352/1517933881</t>
  </si>
  <si>
    <t>https://pbs.twimg.com/profile_banners/1123850201368809472/1556782336</t>
  </si>
  <si>
    <t>https://pbs.twimg.com/profile_banners/2793508794/1410129388</t>
  </si>
  <si>
    <t>https://pbs.twimg.com/profile_banners/799937484914356224/1479672436</t>
  </si>
  <si>
    <t>https://pbs.twimg.com/profile_banners/54500162/1482764182</t>
  </si>
  <si>
    <t>https://pbs.twimg.com/profile_banners/1660930862/1521710578</t>
  </si>
  <si>
    <t>https://pbs.twimg.com/profile_banners/713757016288804865/1477991992</t>
  </si>
  <si>
    <t>https://pbs.twimg.com/profile_banners/23925926/1545070844</t>
  </si>
  <si>
    <t>https://pbs.twimg.com/profile_banners/528499545/1493628581</t>
  </si>
  <si>
    <t>https://pbs.twimg.com/profile_banners/245834755/1552339642</t>
  </si>
  <si>
    <t>https://pbs.twimg.com/profile_banners/388668609/1398437257</t>
  </si>
  <si>
    <t>https://pbs.twimg.com/profile_banners/17820197/1437583659</t>
  </si>
  <si>
    <t>https://pbs.twimg.com/profile_banners/17573066/1397694737</t>
  </si>
  <si>
    <t>https://pbs.twimg.com/profile_banners/908424560290213890/1525930362</t>
  </si>
  <si>
    <t>https://pbs.twimg.com/profile_banners/1171286929/1558932490</t>
  </si>
  <si>
    <t>https://pbs.twimg.com/profile_banners/1701689858/1561652020</t>
  </si>
  <si>
    <t>https://pbs.twimg.com/profile_banners/3387588263/1565718445</t>
  </si>
  <si>
    <t>https://pbs.twimg.com/profile_banners/1051182364922179585/1539458721</t>
  </si>
  <si>
    <t>https://pbs.twimg.com/profile_banners/637246467/1485396485</t>
  </si>
  <si>
    <t>https://pbs.twimg.com/profile_banners/2710674356/1479764433</t>
  </si>
  <si>
    <t>https://pbs.twimg.com/profile_banners/1452194622/1369337501</t>
  </si>
  <si>
    <t>https://pbs.twimg.com/profile_banners/1179808451494580229/1570229008</t>
  </si>
  <si>
    <t>https://pbs.twimg.com/profile_banners/956029939/1530888856</t>
  </si>
  <si>
    <t>https://pbs.twimg.com/profile_banners/275081367/1547711195</t>
  </si>
  <si>
    <t>https://pbs.twimg.com/profile_banners/14056502/1518368317</t>
  </si>
  <si>
    <t>https://pbs.twimg.com/profile_banners/854877279155097602/1500852079</t>
  </si>
  <si>
    <t>https://pbs.twimg.com/profile_banners/610085615/1557216285</t>
  </si>
  <si>
    <t>https://pbs.twimg.com/profile_banners/262126674/1567415572</t>
  </si>
  <si>
    <t>https://pbs.twimg.com/profile_banners/1332417834/1497453622</t>
  </si>
  <si>
    <t>https://pbs.twimg.com/profile_banners/820658707491123201/1484495536</t>
  </si>
  <si>
    <t>https://pbs.twimg.com/profile_banners/344289912/1354959737</t>
  </si>
  <si>
    <t>https://pbs.twimg.com/profile_banners/53326533/1556515910</t>
  </si>
  <si>
    <t>https://pbs.twimg.com/profile_banners/4288494973/1523724180</t>
  </si>
  <si>
    <t>https://pbs.twimg.com/profile_banners/975741144289116161/1521472541</t>
  </si>
  <si>
    <t>https://pbs.twimg.com/profile_banners/14626248/1555275943</t>
  </si>
  <si>
    <t>https://pbs.twimg.com/profile_banners/989585383/1478646064</t>
  </si>
  <si>
    <t>https://pbs.twimg.com/profile_banners/15709133/1561750718</t>
  </si>
  <si>
    <t>https://pbs.twimg.com/profile_banners/2832741125/1491156216</t>
  </si>
  <si>
    <t>https://pbs.twimg.com/profile_banners/28794591/1485353579</t>
  </si>
  <si>
    <t>https://pbs.twimg.com/profile_banners/1707949788/1414274278</t>
  </si>
  <si>
    <t>https://pbs.twimg.com/profile_banners/80607805/1517319749</t>
  </si>
  <si>
    <t>https://pbs.twimg.com/profile_banners/107421684/1529384719</t>
  </si>
  <si>
    <t>https://pbs.twimg.com/profile_banners/2191075459/1543609843</t>
  </si>
  <si>
    <t>https://pbs.twimg.com/profile_banners/905865525074518016/1556112010</t>
  </si>
  <si>
    <t>https://pbs.twimg.com/profile_banners/986281255871434752/1523983024</t>
  </si>
  <si>
    <t>https://pbs.twimg.com/profile_banners/913314354757558272/1567065664</t>
  </si>
  <si>
    <t>https://pbs.twimg.com/profile_banners/897792737289916416/1541149155</t>
  </si>
  <si>
    <t>https://pbs.twimg.com/profile_banners/31678345/1562309020</t>
  </si>
  <si>
    <t>https://pbs.twimg.com/profile_banners/24655319/1414844403</t>
  </si>
  <si>
    <t>https://pbs.twimg.com/profile_banners/17785682/1398679100</t>
  </si>
  <si>
    <t>https://pbs.twimg.com/profile_banners/4051118260/1571207086</t>
  </si>
  <si>
    <t>https://pbs.twimg.com/profile_banners/122439256/1570642635</t>
  </si>
  <si>
    <t>https://pbs.twimg.com/profile_banners/1134886055499509761/1565467715</t>
  </si>
  <si>
    <t>https://pbs.twimg.com/profile_banners/1150748073414537216/1565180144</t>
  </si>
  <si>
    <t>https://pbs.twimg.com/profile_banners/1346767902/1439045520</t>
  </si>
  <si>
    <t>https://pbs.twimg.com/profile_banners/29769484/1502915603</t>
  </si>
  <si>
    <t>https://pbs.twimg.com/profile_banners/1270254001/1519644716</t>
  </si>
  <si>
    <t>https://pbs.twimg.com/profile_banners/886993718796058625/1551791910</t>
  </si>
  <si>
    <t>https://pbs.twimg.com/profile_banners/19766517/1536324998</t>
  </si>
  <si>
    <t>https://pbs.twimg.com/profile_banners/1867981454/1398418956</t>
  </si>
  <si>
    <t>https://pbs.twimg.com/profile_banners/935766137165541377/1558261938</t>
  </si>
  <si>
    <t>https://pbs.twimg.com/profile_banners/9774632/1549202898</t>
  </si>
  <si>
    <t>https://pbs.twimg.com/profile_banners/571057935/1500916375</t>
  </si>
  <si>
    <t>https://pbs.twimg.com/profile_banners/843841922/1453058131</t>
  </si>
  <si>
    <t>https://pbs.twimg.com/profile_banners/70116856/1508700802</t>
  </si>
  <si>
    <t>https://pbs.twimg.com/profile_banners/1521629576/1562044788</t>
  </si>
  <si>
    <t>https://pbs.twimg.com/profile_banners/16905397/1522752558</t>
  </si>
  <si>
    <t>https://pbs.twimg.com/profile_banners/787628166/1417452949</t>
  </si>
  <si>
    <t>https://pbs.twimg.com/profile_banners/4062333503/1446076418</t>
  </si>
  <si>
    <t>https://pbs.twimg.com/profile_banners/3124600257/1469351181</t>
  </si>
  <si>
    <t>https://pbs.twimg.com/profile_banners/1356087222/1555155768</t>
  </si>
  <si>
    <t>https://pbs.twimg.com/profile_banners/26719447/1509565124</t>
  </si>
  <si>
    <t>https://pbs.twimg.com/profile_banners/724155091012489217/1569249179</t>
  </si>
  <si>
    <t>https://pbs.twimg.com/profile_banners/922810020621938688/1549574822</t>
  </si>
  <si>
    <t>https://pbs.twimg.com/profile_banners/756812370345861120/1479051165</t>
  </si>
  <si>
    <t>https://pbs.twimg.com/profile_banners/3323632007/1499243591</t>
  </si>
  <si>
    <t>https://pbs.twimg.com/profile_banners/817323832709173248/1519576862</t>
  </si>
  <si>
    <t>https://pbs.twimg.com/profile_banners/65013638/1483888419</t>
  </si>
  <si>
    <t>https://pbs.twimg.com/profile_banners/20503420/1457033332</t>
  </si>
  <si>
    <t>https://pbs.twimg.com/profile_banners/939970650/1399989722</t>
  </si>
  <si>
    <t>https://pbs.twimg.com/profile_banners/103794514/1408452222</t>
  </si>
  <si>
    <t>https://pbs.twimg.com/profile_banners/1019850584785121281/1537994127</t>
  </si>
  <si>
    <t>https://pbs.twimg.com/profile_banners/2663807920/1417007714</t>
  </si>
  <si>
    <t>https://pbs.twimg.com/profile_banners/105483132/1551531804</t>
  </si>
  <si>
    <t>https://pbs.twimg.com/profile_banners/897087548765483008/1525440923</t>
  </si>
  <si>
    <t>https://pbs.twimg.com/profile_banners/342561736/1528240043</t>
  </si>
  <si>
    <t>https://pbs.twimg.com/profile_banners/929478680140795904/1569435532</t>
  </si>
  <si>
    <t>https://pbs.twimg.com/profile_banners/908721604687007749/1539463970</t>
  </si>
  <si>
    <t>https://pbs.twimg.com/profile_banners/47673399/1484673107</t>
  </si>
  <si>
    <t>https://pbs.twimg.com/profile_banners/875281502489149440/1544876582</t>
  </si>
  <si>
    <t>https://pbs.twimg.com/profile_banners/916268009399963648/1551539908</t>
  </si>
  <si>
    <t>https://pbs.twimg.com/profile_banners/1160183215308623873/1565512159</t>
  </si>
  <si>
    <t>https://pbs.twimg.com/profile_banners/1069296694808989697/1568147988</t>
  </si>
  <si>
    <t>https://pbs.twimg.com/profile_banners/950747832104955904/1515774543</t>
  </si>
  <si>
    <t>https://pbs.twimg.com/profile_banners/839807578695675904/1489949584</t>
  </si>
  <si>
    <t>https://pbs.twimg.com/profile_banners/1090933514416066560/1566248843</t>
  </si>
  <si>
    <t>https://pbs.twimg.com/profile_banners/579995560/1463921426</t>
  </si>
  <si>
    <t>http://abs.twimg.com/images/themes/theme4/bg.gif</t>
  </si>
  <si>
    <t>http://abs.twimg.com/images/themes/theme1/bg.png</t>
  </si>
  <si>
    <t>http://abs.twimg.com/images/themes/theme14/bg.gif</t>
  </si>
  <si>
    <t>http://pbs.twimg.com/profile_background_images/814635268/c047ac597d45327bdc24fc507ff72378.gif</t>
  </si>
  <si>
    <t>http://pbs.twimg.com/profile_background_images/5711240/junge_buch.jpg</t>
  </si>
  <si>
    <t>http://abs.twimg.com/images/themes/theme9/bg.gif</t>
  </si>
  <si>
    <t>http://abs.twimg.com/images/themes/theme15/bg.png</t>
  </si>
  <si>
    <t>http://abs.twimg.com/images/themes/theme2/bg.gif</t>
  </si>
  <si>
    <t>http://abs.twimg.com/images/themes/theme6/bg.gif</t>
  </si>
  <si>
    <t>http://abs.twimg.com/images/themes/theme19/bg.gif</t>
  </si>
  <si>
    <t>http://abs.twimg.com/images/themes/theme10/bg.gif</t>
  </si>
  <si>
    <t>http://abs.twimg.com/images/themes/theme7/bg.gif</t>
  </si>
  <si>
    <t>http://abs.twimg.com/images/themes/theme3/bg.gif</t>
  </si>
  <si>
    <t>http://abs.twimg.com/images/themes/theme16/bg.gif</t>
  </si>
  <si>
    <t>http://abs.twimg.com/images/themes/theme5/bg.gif</t>
  </si>
  <si>
    <t>http://abs.twimg.com/images/themes/theme13/bg.gif</t>
  </si>
  <si>
    <t>http://abs.twimg.com/images/themes/theme12/bg.gif</t>
  </si>
  <si>
    <t>http://pbs.twimg.com/profile_images/1085563609118314496/eAIuwfWo_normal.jpg</t>
  </si>
  <si>
    <t>http://pbs.twimg.com/profile_images/1118606755917893632/_SSiv4Cq_normal.jpg</t>
  </si>
  <si>
    <t>http://pbs.twimg.com/profile_images/1171876756069990401/f5ZVEomN_normal.jpg</t>
  </si>
  <si>
    <t>http://pbs.twimg.com/profile_images/899930595429691392/4o0yLM-9_normal.jpg</t>
  </si>
  <si>
    <t>http://pbs.twimg.com/profile_images/941585439152132096/zYh8TRUI_normal.jpg</t>
  </si>
  <si>
    <t>http://pbs.twimg.com/profile_images/1125806075805143040/Yias-hf4_normal.jpg</t>
  </si>
  <si>
    <t>http://pbs.twimg.com/profile_images/508531095877345280/YHnUpLi1_normal.png</t>
  </si>
  <si>
    <t>http://pbs.twimg.com/profile_images/1172027978764754944/CjtNLXjc_normal.png</t>
  </si>
  <si>
    <t>http://pbs.twimg.com/profile_images/737210276450160641/upK8T1wv_normal.jpg</t>
  </si>
  <si>
    <t>http://pbs.twimg.com/profile_images/1058311657473142784/KPxjiysk_normal.jpg</t>
  </si>
  <si>
    <t>http://pbs.twimg.com/profile_images/1079708750364200960/_7rLH3QU_normal.jpg</t>
  </si>
  <si>
    <t>http://pbs.twimg.com/profile_images/96016575/kd-logo_normal.jpg</t>
  </si>
  <si>
    <t>http://pbs.twimg.com/profile_images/990649305341063168/RBFTjPFp_normal.jpg</t>
  </si>
  <si>
    <t>http://pbs.twimg.com/profile_images/1123850394008997888/Js0L8dug_normal.jpg</t>
  </si>
  <si>
    <t>http://pbs.twimg.com/profile_images/2756670507/07b46c0b10af7746841432156aea728f_normal.png</t>
  </si>
  <si>
    <t>http://pbs.twimg.com/profile_images/927823763898556416/2cpzVE6h_normal.jpg</t>
  </si>
  <si>
    <t>http://pbs.twimg.com/profile_images/1051190685947387904/nfuNxR3Y_normal.jpg</t>
  </si>
  <si>
    <t>http://pbs.twimg.com/profile_images/496824834744008704/H-UTFfU5_normal.jpeg</t>
  </si>
  <si>
    <t>http://pbs.twimg.com/profile_images/420129406221160448/rz0LBn8D_normal.png</t>
  </si>
  <si>
    <t>http://pbs.twimg.com/profile_images/839149935434022912/ZGaearNi_normal.jpg</t>
  </si>
  <si>
    <t>http://pbs.twimg.com/profile_images/969680413907177472/foTRMB8F_normal.jpg</t>
  </si>
  <si>
    <t>http://pbs.twimg.com/profile_images/1080309040406622208/y3u4Hl1H_normal.jpg</t>
  </si>
  <si>
    <t>http://pbs.twimg.com/profile_images/880793159919390721/kKlv-2Qv_normal.jpg</t>
  </si>
  <si>
    <t>http://pbs.twimg.com/profile_images/874864005172604928/AJcAYZ8y_normal.jpg</t>
  </si>
  <si>
    <t>Open Twitter Page for This Person</t>
  </si>
  <si>
    <t>https://twitter.com/educologne</t>
  </si>
  <si>
    <t>https://twitter.com/sinnundverstand</t>
  </si>
  <si>
    <t>https://twitter.com/herrwartenberg</t>
  </si>
  <si>
    <t>https://twitter.com/bildungslandnrw</t>
  </si>
  <si>
    <t>https://twitter.com/lfbr_arnsberg</t>
  </si>
  <si>
    <t>https://twitter.com/darth_lehrer</t>
  </si>
  <si>
    <t>https://twitter.com/lehrerfreund</t>
  </si>
  <si>
    <t>https://twitter.com/lehrer_innen</t>
  </si>
  <si>
    <t>https://twitter.com/begabungs</t>
  </si>
  <si>
    <t>https://twitter.com/foundation_jf</t>
  </si>
  <si>
    <t>https://twitter.com/uzh_ch</t>
  </si>
  <si>
    <t>https://twitter.com/altneraltner</t>
  </si>
  <si>
    <t>https://twitter.com/tom_nolte</t>
  </si>
  <si>
    <t>https://twitter.com/saschalobo</t>
  </si>
  <si>
    <t>https://twitter.com/kdautel</t>
  </si>
  <si>
    <t>https://twitter.com/zumteam</t>
  </si>
  <si>
    <t>https://twitter.com/dreamchipper</t>
  </si>
  <si>
    <t>https://twitter.com/medien_lehrerin</t>
  </si>
  <si>
    <t>https://twitter.com/dskompakt</t>
  </si>
  <si>
    <t>https://twitter.com/krugkatja</t>
  </si>
  <si>
    <t>https://twitter.com/carola_heinecke</t>
  </si>
  <si>
    <t>https://twitter.com/tastenspieler</t>
  </si>
  <si>
    <t>https://twitter.com/frauhw</t>
  </si>
  <si>
    <t>https://twitter.com/arthurthoemmes</t>
  </si>
  <si>
    <t>https://twitter.com/phwampfler</t>
  </si>
  <si>
    <t>https://twitter.com/bingenberger</t>
  </si>
  <si>
    <t>https://twitter.com/_digitalwriter_</t>
  </si>
  <si>
    <t>https://twitter.com/kidworldcitizen</t>
  </si>
  <si>
    <t>https://twitter.com/landeskunde</t>
  </si>
  <si>
    <t>https://twitter.com/assignmenthelp</t>
  </si>
  <si>
    <t>https://twitter.com/fraugroddeck</t>
  </si>
  <si>
    <t>https://twitter.com/koeln</t>
  </si>
  <si>
    <t>https://twitter.com/rheinlandfranke</t>
  </si>
  <si>
    <t>https://twitter.com/herr_mint</t>
  </si>
  <si>
    <t>https://twitter.com/diemeducators</t>
  </si>
  <si>
    <t>https://twitter.com/johnmcnaught1</t>
  </si>
  <si>
    <t>https://twitter.com/christienken</t>
  </si>
  <si>
    <t>https://twitter.com/reb_most</t>
  </si>
  <si>
    <t>https://twitter.com/dander8470</t>
  </si>
  <si>
    <t>https://twitter.com/danielputting</t>
  </si>
  <si>
    <t>https://twitter.com/edpolicyreview</t>
  </si>
  <si>
    <t>https://twitter.com/angelssoriano74</t>
  </si>
  <si>
    <t>https://twitter.com/shyj</t>
  </si>
  <si>
    <t>https://twitter.com/hartel30</t>
  </si>
  <si>
    <t>https://twitter.com/loise_gichuhi</t>
  </si>
  <si>
    <t>https://twitter.com/nvandenabeele</t>
  </si>
  <si>
    <t>https://twitter.com/chitch94</t>
  </si>
  <si>
    <t>https://twitter.com/njcommunityscls</t>
  </si>
  <si>
    <t>https://twitter.com/edchatie</t>
  </si>
  <si>
    <t>https://twitter.com/drpowerskhs</t>
  </si>
  <si>
    <t>https://twitter.com/akmittals</t>
  </si>
  <si>
    <t>https://twitter.com/ritasingh0210</t>
  </si>
  <si>
    <t>https://twitter.com/feedbotrss</t>
  </si>
  <si>
    <t>https://twitter.com/frandevol</t>
  </si>
  <si>
    <t>https://twitter.com/followerpowerrt</t>
  </si>
  <si>
    <t>https://twitter.com/smudsch</t>
  </si>
  <si>
    <t>https://twitter.com/vilsrip</t>
  </si>
  <si>
    <t>https://twitter.com/bibchatde</t>
  </si>
  <si>
    <t>https://twitter.com/aloah</t>
  </si>
  <si>
    <t>https://twitter.com/edchatde</t>
  </si>
  <si>
    <t>https://twitter.com/oebconference</t>
  </si>
  <si>
    <t>https://twitter.com/yrhmacgregor</t>
  </si>
  <si>
    <t>https://twitter.com/ianjaschindler</t>
  </si>
  <si>
    <t>https://twitter.com/zirweso</t>
  </si>
  <si>
    <t>https://twitter.com/diginewsbot</t>
  </si>
  <si>
    <t>https://twitter.com/schoolisopen</t>
  </si>
  <si>
    <t>https://twitter.com/yvonneroth13</t>
  </si>
  <si>
    <t>https://twitter.com/zsuzsannafabig</t>
  </si>
  <si>
    <t>https://twitter.com/sascha_rogowsky</t>
  </si>
  <si>
    <t>https://twitter.com/martinpiontek1</t>
  </si>
  <si>
    <t>https://twitter.com/drmi</t>
  </si>
  <si>
    <t>https://twitter.com/foech2</t>
  </si>
  <si>
    <t>https://twitter.com/wagjuer</t>
  </si>
  <si>
    <t>https://twitter.com/karlkirst</t>
  </si>
  <si>
    <t>https://twitter.com/ma_y</t>
  </si>
  <si>
    <t>https://twitter.com/christoball1981</t>
  </si>
  <si>
    <t>https://twitter.com/edchateu</t>
  </si>
  <si>
    <t>https://twitter.com/globaledcon</t>
  </si>
  <si>
    <t>https://twitter.com/abcd2sco</t>
  </si>
  <si>
    <t>https://twitter.com/bildungdigital_</t>
  </si>
  <si>
    <t>https://twitter.com/jeremyjhilbert</t>
  </si>
  <si>
    <t>https://twitter.com/mssackstein</t>
  </si>
  <si>
    <t>https://twitter.com/leaving_orbit</t>
  </si>
  <si>
    <t>https://twitter.com/eserode</t>
  </si>
  <si>
    <t>https://twitter.com/esa_de</t>
  </si>
  <si>
    <t>https://twitter.com/_jauch</t>
  </si>
  <si>
    <t>https://twitter.com/ingmarkemper</t>
  </si>
  <si>
    <t>https://twitter.com/angelastockman</t>
  </si>
  <si>
    <t>https://twitter.com/herr_rz</t>
  </si>
  <si>
    <t>https://twitter.com/marssociety_de</t>
  </si>
  <si>
    <t>https://twitter.com/lbrechthermanns</t>
  </si>
  <si>
    <t>https://twitter.com/muggedinn</t>
  </si>
  <si>
    <t>https://twitter.com/herrlarbig</t>
  </si>
  <si>
    <t>https://twitter.com/m4sp0</t>
  </si>
  <si>
    <t>https://twitter.com/msspree</t>
  </si>
  <si>
    <t>https://twitter.com/gmoersheim</t>
  </si>
  <si>
    <t>https://twitter.com/seni_bl</t>
  </si>
  <si>
    <t>https://twitter.com/petraottensarnd</t>
  </si>
  <si>
    <t>https://twitter.com/staacksebastian</t>
  </si>
  <si>
    <t>https://twitter.com/medien_und</t>
  </si>
  <si>
    <t>https://twitter.com/dieottcasts</t>
  </si>
  <si>
    <t>https://twitter.com/bb_fps</t>
  </si>
  <si>
    <t>https://twitter.com/lais_lue</t>
  </si>
  <si>
    <t>https://twitter.com/webschulhaus</t>
  </si>
  <si>
    <t>https://twitter.com/mdeimann</t>
  </si>
  <si>
    <t>https://twitter.com/mmegiese</t>
  </si>
  <si>
    <t>https://twitter.com/a_ka_es</t>
  </si>
  <si>
    <t>https://twitter.com/herrjasper</t>
  </si>
  <si>
    <t>https://twitter.com/fraxinorumager</t>
  </si>
  <si>
    <t>https://twitter.com/edtech_germany</t>
  </si>
  <si>
    <t>https://twitter.com/jeanluc79</t>
  </si>
  <si>
    <t>https://twitter.com/p221samazon</t>
  </si>
  <si>
    <t>https://twitter.com/derlinkshaender</t>
  </si>
  <si>
    <t>https://twitter.com/moenig</t>
  </si>
  <si>
    <t>https://twitter.com/roeschannek</t>
  </si>
  <si>
    <t>https://twitter.com/svenjascholz3</t>
  </si>
  <si>
    <t>https://twitter.com/laempelkrempel</t>
  </si>
  <si>
    <t>https://twitter.com/schweinepriestr</t>
  </si>
  <si>
    <t>https://twitter.com/slesum</t>
  </si>
  <si>
    <t>https://twitter.com/isabelleslb</t>
  </si>
  <si>
    <t>https://twitter.com/bot_twlehrerz</t>
  </si>
  <si>
    <t>https://twitter.com/classroomde</t>
  </si>
  <si>
    <t>https://twitter.com/bayernedu</t>
  </si>
  <si>
    <t>https://twitter.com/lernenunterwegs</t>
  </si>
  <si>
    <t>https://twitter.com/bildungspunks</t>
  </si>
  <si>
    <t>https://twitter.com/noregerds</t>
  </si>
  <si>
    <t>https://twitter.com/woe_real</t>
  </si>
  <si>
    <t>educologne
#DED19: 400 Plätze sind bereits
vergeben - freuen Sie auf starke
Referent/Innen am 30. November
in @Koeln -&amp;gt; https://t.co/vH8qELmmDZ
@Lehrer_innen @EdchatDE @Lehrerfreund
@Darth_Lehrer @lfbr_arnsberg @BildungslandNRW
@HerrWartenberg @sinnundverstand
https://t.co/tj6O875F1r</t>
  </si>
  <si>
    <t xml:space="preserve">sinnundverstand
</t>
  </si>
  <si>
    <t xml:space="preserve">herrwartenberg
</t>
  </si>
  <si>
    <t xml:space="preserve">bildungslandnrw
</t>
  </si>
  <si>
    <t xml:space="preserve">lfbr_arnsberg
</t>
  </si>
  <si>
    <t xml:space="preserve">darth_lehrer
</t>
  </si>
  <si>
    <t xml:space="preserve">lehrerfreund
</t>
  </si>
  <si>
    <t xml:space="preserve">lehrer_innen
</t>
  </si>
  <si>
    <t>begabungs
Creativity in Gifted Children -
Nova Science Publishers: https://t.co/0cXVmYcgpT
#giftedness #gifted #creativity
#creative #kreativ #child #children
#edchat #edchatde #research #psychology
#book #royaklingner</t>
  </si>
  <si>
    <t>foundation_jf
Mobbing und #Problemverhalten an
Schulen kann noch Jahre später
Spuren hinterlassen. Eine neue
Broschüre des Jacobs Center an
der @UZH_ch präsentiert den aktuellen
Forschungsstand und Wege zum Bildungserfolg.
https://t.co/YQGaPNhaKA #EdChatDE
https://t.co/QDs4ISm9vo</t>
  </si>
  <si>
    <t xml:space="preserve">uzh_ch
</t>
  </si>
  <si>
    <t>altneraltner
RT @Foundation_JF: Mobbing und
#Problemverhalten an Schulen kann
noch Jahre später Spuren hinterlassen.
Eine neue Broschüre des Jacobs
Cen…</t>
  </si>
  <si>
    <t>tom_nolte
RT @ZUMTeam: neue Rezension auf
#zumde (von @kdautel) Realitätsschock
von Sascha Lobo @saschalobo https://t.co/i8OP0oXhrz
#ZUMTeam #Twitt…</t>
  </si>
  <si>
    <t xml:space="preserve">saschalobo
</t>
  </si>
  <si>
    <t xml:space="preserve">kdautel
</t>
  </si>
  <si>
    <t>zumteam
aus der Reihe: 15 Unterrichtsideen
für digitales Arbeiten mit der
ZUM, Teil 3: den Boden erforschen.
eine Lehrerhandreichung - mit allen
Vorteilen der Digitalität https://t.co/B87dmv6mho
#Twitterlehrerzimmer #edupnx #edchatde
#OERde #OER #BayernEdu #digitalBW
#NRWedu</t>
  </si>
  <si>
    <t>dreamchipper
RT @DSkompakt: Im Podcast spricht
@medien_lehrerin über die Digitalisierung
an ihrer Schule, den Einfluss des
Digitalpakts &amp;amp; Verlagsangebot…</t>
  </si>
  <si>
    <t xml:space="preserve">medien_lehrerin
</t>
  </si>
  <si>
    <t>dskompakt
Schon entdeckt? @medien_lehrerin
spricht in unserem Podcast über
die #DigitaleSchule, den #DigitalPakt
und Schulverlage: https://t.co/JIyzIYkskX
#twitterlehrerzimmer #edchatde
#digitalisierung #digitalebildung
#schulmessenger #einnetzwerk https://t.co/G4skZVRkue</t>
  </si>
  <si>
    <t>krugkatja
RT @DSkompakt: #DigitaleSchule
| kompakt als Podcast! Wir sprechen
mit den Akteuren der Digitalen
Schule, geben Praxistipps &amp;amp;
beleuchten Hi…</t>
  </si>
  <si>
    <t>carola_heinecke
RT @Tastenspieler: 40+ Back to
School Web Tools &amp;amp; Apps to
Help English – ESL Library #edchatDE
https://t.co/US6ikZ9RjK</t>
  </si>
  <si>
    <t>tastenspieler
‘It’s OK to not be OK:’ How One
High School Saved Lives with a
34-Question Survey | #edchatDE
https://t.co/XxdGzoEQ1T</t>
  </si>
  <si>
    <t>frauhw
RT @ZUMTeam: 2. Teil unserer 15
Unterrichtsideen mit der #ZUMde
- kollaborativ Texte erstellen,
mit dem ZUMPad (und zur Weiterentwicklung…</t>
  </si>
  <si>
    <t>arthurthoemmes
RT @ZUMTeam: 2. Teil unserer 15
Unterrichtsideen mit der #ZUMde
- kollaborativ Texte erstellen,
mit dem ZUMPad (und zur Weiterentwicklung…</t>
  </si>
  <si>
    <t>phwampfler
RT @ZUMTeam: 2. Teil unserer 15
Unterrichtsideen mit der #ZUMde
- kollaborativ Texte erstellen,
mit dem ZUMPad (und zur Weiterentwicklung…</t>
  </si>
  <si>
    <t>bingenberger
RT @ZUMTeam: 2. Teil unserer 15
Unterrichtsideen mit der #ZUMde
- kollaborativ Texte erstellen,
mit dem ZUMPad (und zur Weiterentwicklung…</t>
  </si>
  <si>
    <t>_digitalwriter_
RT @ZUMTeam: 2. Teil unserer 15
Unterrichtsideen mit der #ZUMde
- kollaborativ Texte erstellen,
mit dem ZUMPad (und zur Weiterentwicklung…</t>
  </si>
  <si>
    <t>kidworldcitizen
10 different tools you can use
to incorporate videos lessons for
your students learning world languages.
#latinteach #fle #fslchat #edchatDE
#arabiclangchat #authres https://t.co/GPcvcST4Hk
https://t.co/9E9RKjMpVW</t>
  </si>
  <si>
    <t>landeskunde
RT @ZUMTeam: 2. Teil unserer 15
Unterrichtsideen mit der #ZUMde
- kollaborativ Texte erstellen,
mit dem ZUMPad (und zur Weiterentwicklung…</t>
  </si>
  <si>
    <t>assignmenthelp
Top 10 Classic Novels that every
Student Should Read https://t.co/6NhsM11NSa
#edchatDE</t>
  </si>
  <si>
    <t>fraugroddeck
RT @EDUcologne: #DED19: 400 Plätze
sind bereits vergeben - freuen
Sie auf starke Referent/Innen am
30. November in @Koeln -&amp;gt; https://t.co/v…</t>
  </si>
  <si>
    <t xml:space="preserve">koeln
</t>
  </si>
  <si>
    <t>rheinlandfranke
A2: äEs funktioniert mittlerweile
auch und ich kann nachvollziehen
wie sich der Name verbreitet hatte.
Vieles ist erst durch die Digitalisierung
der letzten Jahre möglich geworden,
durch Archion oder Ancestry oder
familiysearch. #edchatDe #genchatde</t>
  </si>
  <si>
    <t>herr_mint
RT @dieMeducators: Schüleraktivierende
Methoden | Ich-Du-Wir (Think-Pair-Share)
#BayernEDU #edchatde #edupnx #beraterdigitalebildung
#KOMPA…</t>
  </si>
  <si>
    <t>diemeducators
Anleitung Schüleraktivierende Methoden
| Advance Organizer #twitterlehrerzimmer
#BayernEDU #edchatde #edupnx #beraterdigitalebildung
#KOMPASSrealschule #iBDB #mBDB
#digitalebildung #methoden #schüleraktivierend
bessere Version: https://t.co/GnOSCOQ34g
https://t.co/7FMVnZQIsh</t>
  </si>
  <si>
    <t>johnmcnaught1
RT @ChrisTienken: The reliance
on standardized tests undermines
education #equity &amp;amp; devalues
teachers and students. #edchat
#CCSS #leadupc…</t>
  </si>
  <si>
    <t>christienken
The reliance on standardized tests
undermines education #equity &amp;amp;
devalues teachers and students.
#edchat #CCSS #leadupchat #hacklearning
#tlap #leadlap #weleaded #ucea19
#edugladiators #mschat #elachat
#sschat #stopcommoncoreG #AFT #masterychat
#edchatDE #aussieed #globaledchat
https://t.co/2Equb30nRw</t>
  </si>
  <si>
    <t>reb_most
RT @ChrisTienken: The reliance
on standardized tests undermines
education #equity &amp;amp; devalues
teachers and students. #edchat
#CCSS #leadupc…</t>
  </si>
  <si>
    <t>dander8470
RT @ChrisTienken: The reliance
on standardized tests undermines
education #equity &amp;amp; devalues
teachers and students. #edchat
#CCSS #leadupc…</t>
  </si>
  <si>
    <t>danielputting
RT @ChrisTienken: The reliance
on standardized tests undermines
education #equity &amp;amp; devalues
teachers and students. #edchat
#CCSS #leadupc…</t>
  </si>
  <si>
    <t>edpolicyreview
RT @ChrisTienken: The reliance
on standardized tests undermines
education #equity &amp;amp; devalues
teachers and students. #edchat
#CCSS #leadupc…</t>
  </si>
  <si>
    <t>angelssoriano74
RT @shyj: Join #NT2t on 10/12 at
8amCDT (global times on pic) and
answer our questions about questions!
Please RT and ask others to join
th…</t>
  </si>
  <si>
    <t>shyj
RT @shyj: Join #NT2t on 10/12 at
8amCDT (global times on pic) and
answer our questions about questions!
Please RT and ask others to join
th…</t>
  </si>
  <si>
    <t>hartel30
RT @shyj: Join #NT2t on 10/12 at
8amCDT (global times on pic) and
answer our questions about questions!
Please RT and ask others to join
th…</t>
  </si>
  <si>
    <t>loise_gichuhi
RT @shyj: Join #NT2t on 10/12 at
8amCDT (global times on pic) and
answer our questions about questions!
Please RT and ask others to join
th…</t>
  </si>
  <si>
    <t>nvandenabeele
RT @shyj: Join #NT2t on 10/12 at
8amCDT (global times on pic) and
answer our questions about questions!
Please RT and ask others to join
th…</t>
  </si>
  <si>
    <t>chitch94
RT @shyj: Join #NT2t on 10/12 at
8amCDT (global times on pic) and
answer our questions about questions!
Please RT and ask others to join
th…</t>
  </si>
  <si>
    <t>njcommunityscls
RT @ChrisTienken: The reliance
on standardized tests undermines
education #equity &amp;amp; devalues
teachers and students. #edchat
#CCSS #leadupc…</t>
  </si>
  <si>
    <t xml:space="preserve">edchatie
</t>
  </si>
  <si>
    <t>drpowerskhs
How to Choose a Co-Teaching Model
https://t.co/7uvesFWBR6 #edchatde</t>
  </si>
  <si>
    <t>akmittals
RT @shyj: Join #NT2t on 10/12 at
8amCDT (global times on pic) and
answer our questions about questions!
Please RT and ask others to join
th…</t>
  </si>
  <si>
    <t>ritasingh0210
RT @shyj: Join #NT2t on 10/12 at
8amCDT (global times on pic) and
answer our questions about questions!
Please RT and ask others to join
th…</t>
  </si>
  <si>
    <t>feedbotrss
RT @frandevol: gibt es außer dem
#relichat derzeit irgendeinen anderen
regelmäßigen deutschsprachigen
Educhat? Bin grade nicht so recht
inf…</t>
  </si>
  <si>
    <t>frandevol
gibt es außer dem #relichat derzeit
irgendeinen anderen regelmäßigen
deutschsprachigen Educhat? Bin
grade nicht so recht informiert...
#edchatde #followerpower</t>
  </si>
  <si>
    <t>followerpowerrt
RT @frandevol: gibt es außer dem
#relichat derzeit irgendeinen anderen
regelmäßigen deutschsprachigen
Educhat? Bin grade nicht so recht
inf…</t>
  </si>
  <si>
    <t>smudsch
Ich nehme mit einem Kurs zum ersten
Mal an der #EUCodingWeek teil.
Die Kids bauen ein Jump 'n Run
unter Scratch in dem sie ihr eigener
Held werden. Über eure Stimme für
den Award würde ich mich freuen.
https://t.co/ioX9wZf5VG #followerpower
#EDchatDE #twitterlehrerzimmer</t>
  </si>
  <si>
    <t>vilsrip
@frandevol @BIBChatDE Zum Teil
schon - jedenfalls für Deutsch-Lehrer
;-) --&amp;gt; Leseförderung, Kooperation
Schule &amp;amp; Bib, ... #BIBChatDE
#EDchatDE</t>
  </si>
  <si>
    <t xml:space="preserve">bibchatde
</t>
  </si>
  <si>
    <t>aloah
Looking forward to go Berlin to
the @OEBconference #oeb19 for new
input and exchanging ideas about
#edtech and #innovation in #education
SO MANY interesting workshops,
panel discussions and themes to
choose from! #inspiration @EdchatDE
@twitterlehrerzimmer #teachers
#entrepreneur</t>
  </si>
  <si>
    <t xml:space="preserve">edchatde
</t>
  </si>
  <si>
    <t>oebconference
@aloah @EdchatDE We look forward
to welcoming you!</t>
  </si>
  <si>
    <t>yrhmacgregor
RT @dieMeducators: Anleitung Schüleraktivierende
Methoden | Placemat #twitterlehrerzimmer
#BayernEDU #edchatde #edupnx #beraterdigitalebild…</t>
  </si>
  <si>
    <t>ianjaschindler
RT @dieMeducators: Anleitung Schüleraktivierende
Methoden | Placemat #twitterlehrerzimmer
#BayernEDU #edchatde #edupnx #beraterdigitalebild…</t>
  </si>
  <si>
    <t>zirweso
RT @dieMeducators: Schüleraktivierende
Methoden 2 | Placemat - Bestes
Training für digitale Kollaboration
und anschließende Reflexion! #twi…</t>
  </si>
  <si>
    <t>diginewsbot
RT @dieMeducators: Schüleraktivierende
Methoden 2 | Placemat - Bestes
Training für digitale Kollaboration
und anschließende Reflexion! #twi…</t>
  </si>
  <si>
    <t>schoolisopen
RT @dieMeducators: Anleitung Schüleraktivierende
Methoden | Placemat #twitterlehrerzimmer
#BayernEDU #edchatde #edupnx #beraterdigitalebild…</t>
  </si>
  <si>
    <t>yvonneroth13
RT @EDUcologne: #DED19: 400 Plätze
sind bereits vergeben - freuen
Sie auf starke Referent/Innen am
30. November in @Koeln -&amp;gt; https://t.co/v…</t>
  </si>
  <si>
    <t>zsuzsannafabig
RT @dieMeducators: Mediengestützter
Unterricht #twitterlehrerzimmer
#BayernEDU #edchatde #edupnx #beraterdigitalebildung
#KOMPASSrealschule…</t>
  </si>
  <si>
    <t>sascha_rogowsky
RT @dieMeducators: Anleitung Schüleraktivierende
Methoden | Placemat #twitterlehrerzimmer
#BayernEDU #edchatde #edupnx #beraterdigitalebild…</t>
  </si>
  <si>
    <t>martinpiontek1
RT @DSkompakt: Schon entdeckt?
@medien_lehrerin spricht in unserem
Podcast über die #DigitaleSchule,
den #DigitalPakt und Schulverlage:
htt…</t>
  </si>
  <si>
    <t>drmi
RT @ChrisTienken: The reliance
on standardized tests undermines
education #equity &amp;amp; devalues
teachers and students. #edchat
#CCSS #leadupc…</t>
  </si>
  <si>
    <t>foech2
RT @dieMeducators: Anleitung Schüleraktivierende
Methoden | Placemat #twitterlehrerzimmer
#BayernEDU #edchatde #edupnx #beraterdigitalebild…</t>
  </si>
  <si>
    <t>wagjuer
RT @ZUMTeam: aus der Reihe: 15
Unterrichtsideen für digitales
Arbeiten mit der ZUM, Teil 3: den
Boden erforschen. eine Lehrerhandreichung…</t>
  </si>
  <si>
    <t>karlkirst
RT @ZUMTeam: aus der Reihe: 15
Unterrichtsideen für digitales
Arbeiten mit der ZUM, Teil 3: den
Boden erforschen. eine Lehrerhandreichung…</t>
  </si>
  <si>
    <t>ma_y
RT @ZUMTeam: aus der Reihe: 15
Unterrichtsideen für digitales
Arbeiten mit der ZUM, Teil 3: den
Boden erforschen. eine Lehrerhandreichung…</t>
  </si>
  <si>
    <t>christoball1981
RT @dieMeducators: Anleitung Schüleraktivierende
Methoden | Placemat #twitterlehrerzimmer
#BayernEDU #edchatde #edupnx #beraterdigitalebild…</t>
  </si>
  <si>
    <t>edchateu
RT @globaledcon: Come join us online
this November! We're hosting our
9th annual Global Education Conference.
Find out details and check ou…</t>
  </si>
  <si>
    <t>globaledcon
Come join us online this November!
We're hosting our 9th annual Global
Education Conference. Find out
details and check out our keynote
speakers here: https://t.co/yXCtmLFU6A
#EDchatde #EdChatEU #edchatIE #edchatNZ
#edchatSA #edchat #UKedchat #bcedchat
#EuroEdChat #finnedchat https://t.co/LVrBoWHQ2Z</t>
  </si>
  <si>
    <t>abcd2sco
RT @globaledcon: Come join us online
this November! We're hosting our
9th annual Global Education Conference.
Find out details and check ou…</t>
  </si>
  <si>
    <t>bildungdigital_
RT @ZUMTeam: aus der Reihe: 15
Unterrichtsideen für digitales
Arbeiten mit der ZUM, Teil 3: den
Boden erforschen. eine Lehrerhandreichung…</t>
  </si>
  <si>
    <t>jeremyjhilbert
RT @mssackstein: It’s never to
late to do what you love. Take
the risk and see what you’re missing.
https://t.co/3pSqtj82vO #bfc530
#edchat…</t>
  </si>
  <si>
    <t>mssackstein
It’s never to late to do what you
love. Take the risk and see what
you’re missing. https://t.co/3pSqtj82vO
#bfc530 #edchat #nyedchat #hacklearning
#edchatde</t>
  </si>
  <si>
    <t>leaving_orbit
RT @_jauch: Schulprojekte zum Mitmachen!
Details finden sich bei der @ESA_de
und @eseroDE #edchatde #twitterlehrerzimmer
#nrwEdu #ndsEdu…</t>
  </si>
  <si>
    <t>eserode
RT @_jauch: Schulprojekte zum Mitmachen!
Details finden sich bei der @ESA_de
und @eseroDE #edchatde #twitterlehrerzimmer
#nrwEdu #ndsEdu…</t>
  </si>
  <si>
    <t xml:space="preserve">esa_de
</t>
  </si>
  <si>
    <t>_jauch
Schulprojekte zum Mitmachen! Details
finden sich bei der @ESA_de und
@eseroDE #edchatde #twitterlehrerzimmer
#nrwEdu #ndsEdu https://t.co/RxXxml5k3M</t>
  </si>
  <si>
    <t>ingmarkemper
RT @ZUMTeam: aus der Reihe: 15
Unterrichtsideen für digitales
Arbeiten mit der ZUM, Teil 3: den
Boden erforschen. eine Lehrerhandreichung…</t>
  </si>
  <si>
    <t>angelastockman
RT @mssackstein: It’s never to
late to do what you love. Take
the risk and see what you’re missing.
https://t.co/3pSqtj82vO #bfc530
#edchat…</t>
  </si>
  <si>
    <t>herr_rz
RT @_jauch: Schulprojekte zum Mitmachen!
Details finden sich bei der @ESA_de
und @eseroDE #edchatde #twitterlehrerzimmer
#nrwEdu #ndsEdu…</t>
  </si>
  <si>
    <t>marssociety_de
RT @_jauch: Schulprojekte zum Mitmachen!
Details finden sich bei der @ESA_de
und @eseroDE #edchatde #twitterlehrerzimmer
#nrwEdu #ndsEdu…</t>
  </si>
  <si>
    <t>lbrechthermanns
RT @_jauch: Schulprojekte zum Mitmachen!
Details finden sich bei der @ESA_de
und @eseroDE #edchatde #twitterlehrerzimmer
#nrwEdu #ndsEdu…</t>
  </si>
  <si>
    <t>muggedinn
RT @herrlarbig: NEU auf https://t.co/97E8uDNRAO
=&amp;gt; Versuch über das Versagen
von Bildungspolitik und Schule
angesichts der Digitalisierung…</t>
  </si>
  <si>
    <t>herrlarbig
NEU auf https://t.co/97E8uDNRAO
=&amp;gt; Versuch über das Versagen
von Bildungspolitik und Schule
angesichts der Digitalisierung
der Welt https://t.co/qILBT0DagA
#twitterlehrerzimmer #EDchatDE
#bayernedu</t>
  </si>
  <si>
    <t>m4sp0
RT @herrlarbig: NEU auf https://t.co/97E8uDNRAO
=&amp;gt; Versuch über das Versagen
von Bildungspolitik und Schule
angesichts der Digitalisierung…</t>
  </si>
  <si>
    <t>msspree
RT @herrlarbig: NEU auf https://t.co/97E8uDNRAO
=&amp;gt; Versuch über das Versagen
von Bildungspolitik und Schule
angesichts der Digitalisierung…</t>
  </si>
  <si>
    <t>gmoersheim
RT @herrlarbig: NEU auf https://t.co/97E8uDNRAO
=&amp;gt; Versuch über das Versagen
von Bildungspolitik und Schule
angesichts der Digitalisierung…</t>
  </si>
  <si>
    <t>seni_bl
RT @PetraOttensarnd: Liebes #twitterlehrerzimmer
ich bitte um eure Hilfe für einen
besonders engagierten jungen Kollegen,
der DRINGEND im R…</t>
  </si>
  <si>
    <t>petraottensarnd
Liebes #twitterlehrerzimmer ich
bitte um eure Hilfe für einen besonders
engagierten jungen Kollegen, der
DRINGEND im Raum Heppenheim, besser
noch #Lampertheim eine 35 -40 m2
Wohnung sucht. Am besten vorgestern!
@EdchatDE @bildungspunks @bayernedu
vielen lieben Dank, bitte DM</t>
  </si>
  <si>
    <t>staacksebastian
RT @PetraOttensarnd: Liebes #twitterlehrerzimmer
ich bitte um eure Hilfe für einen
besonders engagierten jungen Kollegen,
der DRINGEND im R…</t>
  </si>
  <si>
    <t>medien_und
RT @PetraOttensarnd: Liebes #twitterlehrerzimmer
ich bitte um eure Hilfe für einen
besonders engagierten jungen Kollegen,
der DRINGEND im R…</t>
  </si>
  <si>
    <t>dieottcasts
RT @PetraOttensarnd: Liebes #twitterlehrerzimmer
ich bitte um eure Hilfe für einen
besonders engagierten jungen Kollegen,
der DRINGEND im R…</t>
  </si>
  <si>
    <t>bb_fps
RT @herrlarbig: NEU auf https://t.co/97E8uDNRAO
=&amp;gt; Versuch über das Versagen
von Bildungspolitik und Schule
angesichts der Digitalisierung…</t>
  </si>
  <si>
    <t>lais_lue
RT @herrlarbig: NEU auf https://t.co/97E8uDNRAO
=&amp;gt; Versuch über das Versagen
von Bildungspolitik und Schule
angesichts der Digitalisierung…</t>
  </si>
  <si>
    <t>webschulhaus
RT @herrlarbig: NEU auf https://t.co/97E8uDNRAO
=&amp;gt; Versuch über das Versagen
von Bildungspolitik und Schule
angesichts der Digitalisierung…</t>
  </si>
  <si>
    <t>mdeimann
RT @herrlarbig: NEU auf https://t.co/97E8uDNRAO
=&amp;gt; Versuch über das Versagen
von Bildungspolitik und Schule
angesichts der Digitalisierung…</t>
  </si>
  <si>
    <t>mmegiese
RT @PetraOttensarnd: Liebes #twitterlehrerzimmer
ich bitte um eure Hilfe für einen
besonders engagierten jungen Kollegen,
der DRINGEND im R…</t>
  </si>
  <si>
    <t>a_ka_es
RT @herrlarbig: NEU auf https://t.co/97E8uDNRAO
=&amp;gt; Versuch über das Versagen
von Bildungspolitik und Schule
angesichts der Digitalisierung…</t>
  </si>
  <si>
    <t>herrjasper
RT @herrlarbig: NEU auf https://t.co/97E8uDNRAO
=&amp;gt; Versuch über das Versagen
von Bildungspolitik und Schule
angesichts der Digitalisierung…</t>
  </si>
  <si>
    <t>fraxinorumager
RT @herrlarbig: NEU auf https://t.co/97E8uDNRAO
=&amp;gt; Versuch über das Versagen
von Bildungspolitik und Schule
angesichts der Digitalisierung…</t>
  </si>
  <si>
    <t>edtech_germany
RT @herrlarbig: NEU auf https://t.co/97E8uDNRAO
=&amp;gt; Versuch über das Versagen
von Bildungspolitik und Schule
angesichts der Digitalisierung…</t>
  </si>
  <si>
    <t>jeanluc79
RT @herrlarbig: NEU auf https://t.co/97E8uDNRAO
=&amp;gt; Versuch über das Versagen
von Bildungspolitik und Schule
angesichts der Digitalisierung…</t>
  </si>
  <si>
    <t>p221samazon
RT @herrlarbig: NEU auf https://t.co/97E8uDNRAO
=&amp;gt; Versuch über das Versagen
von Bildungspolitik und Schule
angesichts der Digitalisierung…</t>
  </si>
  <si>
    <t>derlinkshaender
RT @herrlarbig: NEU auf https://t.co/97E8uDNRAO
=&amp;gt; Versuch über das Versagen
von Bildungspolitik und Schule
angesichts der Digitalisierung…</t>
  </si>
  <si>
    <t>moenig
RT @herrlarbig: NEU auf https://t.co/97E8uDNRAO
=&amp;gt; Versuch über das Versagen
von Bildungspolitik und Schule
angesichts der Digitalisierung…</t>
  </si>
  <si>
    <t>roeschannek
RT @herrlarbig: NEU auf https://t.co/97E8uDNRAO
=&amp;gt; Versuch über das Versagen
von Bildungspolitik und Schule
angesichts der Digitalisierung…</t>
  </si>
  <si>
    <t>svenjascholz3
RT @herrlarbig: NEU auf https://t.co/97E8uDNRAO
=&amp;gt; Versuch über das Versagen
von Bildungspolitik und Schule
angesichts der Digitalisierung…</t>
  </si>
  <si>
    <t>laempelkrempel
RT @herrlarbig: NEU auf https://t.co/97E8uDNRAO
=&amp;gt; Versuch über das Versagen
von Bildungspolitik und Schule
angesichts der Digitalisierung…</t>
  </si>
  <si>
    <t>schweinepriestr
RT @herrlarbig: NEU auf https://t.co/97E8uDNRAO
=&amp;gt; Versuch über das Versagen
von Bildungspolitik und Schule
angesichts der Digitalisierung…</t>
  </si>
  <si>
    <t>slesum
RT @herrlarbig: NEU auf https://t.co/97E8uDNRAO
=&amp;gt; Versuch über das Versagen
von Bildungspolitik und Schule
angesichts der Digitalisierung…</t>
  </si>
  <si>
    <t>isabelleslb
RT @herrlarbig: NEU auf https://t.co/97E8uDNRAO
=&amp;gt; Versuch über das Versagen
von Bildungspolitik und Schule
angesichts der Digitalisierung…</t>
  </si>
  <si>
    <t>bot_twlehrerz
RT @dieMeducators: Anleitung Schüleraktivierende
Methoden | Advance Organizer #twitterlehrerzimmer
#BayernEDU #edchatde #edupnx #beraterdig…</t>
  </si>
  <si>
    <t>classroomde
Tolle Präsentation von #StopMotionStudio.
#twitterlehrerzimmer #twlz #edupnx
#bayernedu #hessenedu #EDchatDE
https://t.co/tIybg1PrXS</t>
  </si>
  <si>
    <t xml:space="preserve">bayernedu
</t>
  </si>
  <si>
    <t>lernenunterwegs
@PetraOttensarnd @NoRegerds @EdchatDE
@bildungspunks @BayernEdu Das #twitterlehrerzimmer
als Immo-Portal _xD83D__xDE02_</t>
  </si>
  <si>
    <t>bildungspunks
RT @PetraOttensarnd: Liebes #twitterlehrerzimmer
ich bitte um eure Hilfe für einen
besonders engagierten jungen Kollegen,
der DRINGEND im R…</t>
  </si>
  <si>
    <t>noregerds
RT @PetraOttensarnd: Liebes #twitterlehrerzimmer
ich bitte um eure Hilfe für einen
besonders engagierten jungen Kollegen,
der DRINGEND im R…</t>
  </si>
  <si>
    <t>woe_real
RT @dieMeducators: Anleitung Schüleraktivierende
Methoden | Advance Organizer #twitterlehrerzimmer
#BayernEDU #edchatde #edupnx #beraterdig…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</si>
  <si>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</si>
  <si>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</si>
  <si>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</si>
  <si>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</si>
  <si>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</si>
  <si>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</si>
  <si>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</si>
  <si>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&lt;value&gt;wkk.texas@gmail.com rehmm@ph-weingarten.de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t>
  </si>
  <si>
    <t>Workbook Settings 5</t>
  </si>
  <si>
    <t>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t>
  </si>
  <si>
    <t>Workbook Settings 6</t>
  </si>
  <si>
    <t>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t>
  </si>
  <si>
    <t>Workbook Settings 7</t>
  </si>
  <si>
    <t>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
  </si>
  <si>
    <t>Workbook Settings 8</t>
  </si>
  <si>
    <t>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t>
  </si>
  <si>
    <t>Workbook Settings 9</t>
  </si>
  <si>
    <t>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t>
  </si>
  <si>
    <t>Workbook Settings 10</t>
  </si>
  <si>
    <t>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t>
  </si>
  <si>
    <t>Workbook Settings 11</t>
  </si>
  <si>
    <t>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t>
  </si>
  <si>
    <t>Workbook Settings 12</t>
  </si>
  <si>
    <t>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t>
  </si>
  <si>
    <t>Workbook Settings 13</t>
  </si>
  <si>
    <t>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t>
  </si>
  <si>
    <t>Workbook Settings 14</t>
  </si>
  <si>
    <t>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t>
  </si>
  <si>
    <t>Workbook Settings 15</t>
  </si>
  <si>
    <t>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t>
  </si>
  <si>
    <t>Workbook Settings 16</t>
  </si>
  <si>
    <t>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</si>
  <si>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</si>
  <si>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t>
  </si>
  <si>
    <t>Workbook Settings 18</t>
  </si>
  <si>
    <t>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</si>
  <si>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</si>
  <si>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</si>
  <si>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</si>
  <si>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</si>
  <si>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</si>
  <si>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</si>
  <si>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</si>
  <si>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</si>
  <si>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</si>
  <si>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</si>
  <si>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</si>
  <si>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</si>
  <si>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</si>
  <si>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</si>
  <si>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</si>
  <si>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</si>
  <si>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</si>
  <si>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</si>
  <si>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</si>
  <si>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</si>
  <si>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</si>
  <si>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</si>
  <si>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</si>
  <si>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</si>
  <si>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</si>
  <si>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</si>
  <si>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</si>
  <si>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</si>
  <si>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</si>
  <si>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</si>
  <si>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</si>
  <si>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</si>
  <si>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</si>
  <si>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</si>
  <si>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https://herrlarbig.de/2019/10/15/versuch-ueber-das-versagen-von-bildungspolitik-und-schule-angesichts-der-digitalisierung-der-welt/</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</si>
  <si>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</si>
  <si>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</si>
  <si>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</si>
  <si>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</si>
  <si>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</si>
  <si>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</si>
  <si>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</si>
  <si>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</si>
  <si>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</si>
  <si>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</si>
  <si>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</si>
  <si>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</si>
  <si>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</si>
  <si>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</si>
  <si>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</si>
  <si>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</si>
  <si>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</si>
  <si>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</si>
  <si>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</si>
  <si>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</si>
  <si>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</si>
  <si>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</si>
  <si>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https://digitale-schule.blog/podcast/podcast-digitalisierung-an-schulen-und-der-digitalpakt-mit-julia-hastaedt-lehrerin-in-mecklenburg-vorpommern/ http://herrlarbig.de https://www.zum.de/portal/blog/ZUMBuch/Sascha-Lobo-Realit%C3%A4tsschock-2019 https://apps.apple.com/de/story/id1476259765 https://digitale-schule.blog/podcast/</t>
  </si>
  <si>
    <t>https://www.zum.de/portal/blog/ZUMBuch/Sascha-Lobo-Realit%C3%A4tsschock-2019 https://www.zum.de/portal/blog/ZUMTeam/15-Unterrichtsideen-f%C3%BCr-digitales-Arbeiten-mit-der-ZUM-3-den-Boden-erforschen https://www.zum.de/portal/blog/ZUMTeam/15-Unterrichtsideen-f%C3%BCr-digitales-Arbeiten-mit-der-ZUM-2-Kollaborativ-Texte-erstellen</t>
  </si>
  <si>
    <t>https://www.dropbox.com/s/95oo4ct4ezmmefq/MEDU%23Twitter%23Methoden_AdvanceOrganizer_SaschaRogowsky_2019_CCBYSA40.pdf?dl=0 https://www.dropbox.com/s/1cot8wy2vbty0hm/MEDU%23Twitter%23Methoden_Placemat_SaschaRogowsky_2019_CCBYSA40.pdf?dl=0</t>
  </si>
  <si>
    <t>https://novapublishers.com/shop/creativity-in-gifted-children/#.XZbSna2qPEw.twitter https://kidworldcitizen.org/making-video-lessons-to-use-in-class/?utm_campaign=making-video-lessons-to-use-in-class&amp;utm_medium=social_link&amp;utm_source=missinglettr-twitter https://www.myassignmenthelp.net/blog/top-10-classic-novels-that-every-student-should-read/ https://www.edutopia.org/article/how-choose-co-teaching-model</t>
  </si>
  <si>
    <t>https://esllibrary.com/blog/40-back-to-school-web-tools https://www.kqed.org/mindshift/53780/its-ok-to-not-be-ok-how-one-high-school-saved-lives-with-a-34-question-survey https://www.edutopia.org/article/how-choose-co-teaching-model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</si>
  <si>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</si>
  <si>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</si>
  <si>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</si>
  <si>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</si>
  <si>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</si>
  <si>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</si>
  <si>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</si>
  <si>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</si>
  <si>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</si>
  <si>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</si>
  <si>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</si>
  <si>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</si>
  <si>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digitale-schule.blog herrlarbig.de zum.de apple.com</t>
  </si>
  <si>
    <t>novapublishers.com kidworldcitizen.org myassignmenthelp.net edutopia.org</t>
  </si>
  <si>
    <t>esllibrary.com kqed.org edutopia.org</t>
  </si>
  <si>
    <t>Top Hashtags in Tweet in Entire Graph</t>
  </si>
  <si>
    <t>edupnx</t>
  </si>
  <si>
    <t>beraterdigitalebildung</t>
  </si>
  <si>
    <t>edchat</t>
  </si>
  <si>
    <t>kompassrealschule</t>
  </si>
  <si>
    <t>digitalebildung</t>
  </si>
  <si>
    <t>Top Hashtags in Tweet in G1</t>
  </si>
  <si>
    <t>Top Hashtags in Tweet in G2</t>
  </si>
  <si>
    <t>digitalpakt</t>
  </si>
  <si>
    <t>stopmotionstudio</t>
  </si>
  <si>
    <t>Top Hashtags in Tweet in G3</t>
  </si>
  <si>
    <t>digitalbw</t>
  </si>
  <si>
    <t>nrwedu</t>
  </si>
  <si>
    <t>oerde</t>
  </si>
  <si>
    <t>oer</t>
  </si>
  <si>
    <t>Top Hashtags in Tweet in G4</t>
  </si>
  <si>
    <t>ibdb</t>
  </si>
  <si>
    <t>mbdb</t>
  </si>
  <si>
    <t>methoden</t>
  </si>
  <si>
    <t>Top Hashtags in Tweet in G5</t>
  </si>
  <si>
    <t>Top Hashtags in Tweet in G6</t>
  </si>
  <si>
    <t>africaed</t>
  </si>
  <si>
    <t>asiaed</t>
  </si>
  <si>
    <t>aussieed</t>
  </si>
  <si>
    <t>edchatnz</t>
  </si>
  <si>
    <t>globaled</t>
  </si>
  <si>
    <t>Top Hashtags in Tweet in G7</t>
  </si>
  <si>
    <t>equity</t>
  </si>
  <si>
    <t>ccss</t>
  </si>
  <si>
    <t>leadupchat</t>
  </si>
  <si>
    <t>hacklearning</t>
  </si>
  <si>
    <t>tlap</t>
  </si>
  <si>
    <t>leadlap</t>
  </si>
  <si>
    <t>weleaded</t>
  </si>
  <si>
    <t>ucea19</t>
  </si>
  <si>
    <t>edugladiators</t>
  </si>
  <si>
    <t>Top Hashtags in Tweet in G8</t>
  </si>
  <si>
    <t>ndsedu</t>
  </si>
  <si>
    <t>Top Hashtags in Tweet in G9</t>
  </si>
  <si>
    <t>followerpower</t>
  </si>
  <si>
    <t>Top Hashtags in Tweet in G10</t>
  </si>
  <si>
    <t>giftedness</t>
  </si>
  <si>
    <t>gifted</t>
  </si>
  <si>
    <t>creativity</t>
  </si>
  <si>
    <t>creative</t>
  </si>
  <si>
    <t>kreativ</t>
  </si>
  <si>
    <t>child</t>
  </si>
  <si>
    <t>children</t>
  </si>
  <si>
    <t>research</t>
  </si>
  <si>
    <t>Top Hashtags in Tweet</t>
  </si>
  <si>
    <t>twitterlehrerzimmer edchatde bayernedu edupnx</t>
  </si>
  <si>
    <t>twitterlehrerzimmer edchatde bayernedu edupnx digitaleschule digitalpakt zumde digitalebildung beraterdigitalebildung stopmotionstudio</t>
  </si>
  <si>
    <t>zumde zumteam twitterlehrerzimmer bayernedu edchatde edupnx digitalbw nrwedu oerde oer</t>
  </si>
  <si>
    <t>bayernedu edchatde edupnx twitterlehrerzimmer beraterdigitalebildung kompassrealschule digitalebildung ibdb mbdb methoden</t>
  </si>
  <si>
    <t>equity edchat ccss leadupchat hacklearning tlap leadlap weleaded ucea19 edugladiators</t>
  </si>
  <si>
    <t>edchatde relichat eucodingweek followerpower bibchatde twitterlehrerzimmer</t>
  </si>
  <si>
    <t>edchatde giftedness gifted creativity creative kreativ child children edchat research</t>
  </si>
  <si>
    <t>Top Words in Tweet in Entire Graph</t>
  </si>
  <si>
    <t>Words in Sentiment List#1: Positive</t>
  </si>
  <si>
    <t>Words in Sentiment List#2: Negative</t>
  </si>
  <si>
    <t>Words in Sentiment List#3: Angry/Violent</t>
  </si>
  <si>
    <t>Non-categorized Words</t>
  </si>
  <si>
    <t>Total Words</t>
  </si>
  <si>
    <t>#edchatde</t>
  </si>
  <si>
    <t>#twitterlehrerzimmer</t>
  </si>
  <si>
    <t>#bayernedu</t>
  </si>
  <si>
    <t>#edupnx</t>
  </si>
  <si>
    <t>schüleraktivierende</t>
  </si>
  <si>
    <t>Top Words in Tweet in G1</t>
  </si>
  <si>
    <t>neu</t>
  </si>
  <si>
    <t>gt</t>
  </si>
  <si>
    <t>versuch</t>
  </si>
  <si>
    <t>versagen</t>
  </si>
  <si>
    <t>bildungspolitik</t>
  </si>
  <si>
    <t>schule</t>
  </si>
  <si>
    <t>angesichts</t>
  </si>
  <si>
    <t>digitalisierung</t>
  </si>
  <si>
    <t>Top Words in Tweet in G2</t>
  </si>
  <si>
    <t>bitte</t>
  </si>
  <si>
    <t>podcast</t>
  </si>
  <si>
    <t>liebes</t>
  </si>
  <si>
    <t>eure</t>
  </si>
  <si>
    <t>hilfe</t>
  </si>
  <si>
    <t>einen</t>
  </si>
  <si>
    <t>besonders</t>
  </si>
  <si>
    <t>Top Words in Tweet in G3</t>
  </si>
  <si>
    <t>#zumde</t>
  </si>
  <si>
    <t>teil</t>
  </si>
  <si>
    <t>15</t>
  </si>
  <si>
    <t>unterrichtsideen</t>
  </si>
  <si>
    <t>2</t>
  </si>
  <si>
    <t>unserer</t>
  </si>
  <si>
    <t>kollaborativ</t>
  </si>
  <si>
    <t>texte</t>
  </si>
  <si>
    <t>erstellen</t>
  </si>
  <si>
    <t>Top Words in Tweet in G4</t>
  </si>
  <si>
    <t>placemat</t>
  </si>
  <si>
    <t>anleitung</t>
  </si>
  <si>
    <t>#beraterdigitalebildung</t>
  </si>
  <si>
    <t>Top Words in Tweet in G5</t>
  </si>
  <si>
    <t>#ded19</t>
  </si>
  <si>
    <t>400</t>
  </si>
  <si>
    <t>plätze</t>
  </si>
  <si>
    <t>sind</t>
  </si>
  <si>
    <t>bereits</t>
  </si>
  <si>
    <t>vergeben</t>
  </si>
  <si>
    <t>freuen</t>
  </si>
  <si>
    <t>sie</t>
  </si>
  <si>
    <t>starke</t>
  </si>
  <si>
    <t>referent</t>
  </si>
  <si>
    <t>Top Words in Tweet in G6</t>
  </si>
  <si>
    <t>join</t>
  </si>
  <si>
    <t>questions</t>
  </si>
  <si>
    <t>#nt2t</t>
  </si>
  <si>
    <t>10</t>
  </si>
  <si>
    <t>12</t>
  </si>
  <si>
    <t>8amcdt</t>
  </si>
  <si>
    <t>global</t>
  </si>
  <si>
    <t>times</t>
  </si>
  <si>
    <t>pic</t>
  </si>
  <si>
    <t>answer</t>
  </si>
  <si>
    <t>Top Words in Tweet in G7</t>
  </si>
  <si>
    <t>reliance</t>
  </si>
  <si>
    <t>standardized</t>
  </si>
  <si>
    <t>tests</t>
  </si>
  <si>
    <t>undermines</t>
  </si>
  <si>
    <t>education</t>
  </si>
  <si>
    <t>#equity</t>
  </si>
  <si>
    <t>devalues</t>
  </si>
  <si>
    <t>teachers</t>
  </si>
  <si>
    <t>students</t>
  </si>
  <si>
    <t>#edchat</t>
  </si>
  <si>
    <t>Top Words in Tweet in G8</t>
  </si>
  <si>
    <t>schulprojekte</t>
  </si>
  <si>
    <t>zum</t>
  </si>
  <si>
    <t>mitmachen</t>
  </si>
  <si>
    <t>details</t>
  </si>
  <si>
    <t>finden</t>
  </si>
  <si>
    <t>sich</t>
  </si>
  <si>
    <t>Top Words in Tweet in G9</t>
  </si>
  <si>
    <t>dem</t>
  </si>
  <si>
    <t>gibt</t>
  </si>
  <si>
    <t>außer</t>
  </si>
  <si>
    <t>#relichat</t>
  </si>
  <si>
    <t>derzeit</t>
  </si>
  <si>
    <t>irgendeinen</t>
  </si>
  <si>
    <t>Top Words in Tweet in G10</t>
  </si>
  <si>
    <t>durch</t>
  </si>
  <si>
    <t>oder</t>
  </si>
  <si>
    <t>Top Words in Tweet</t>
  </si>
  <si>
    <t>neu gt versuch versagen bildungspolitik schule angesichts digitalisierung herrlarbig #twitterlehrerzimmer</t>
  </si>
  <si>
    <t>#twitterlehrerzimmer #edchatde petraottensarnd bitte podcast liebes eure hilfe einen besonders</t>
  </si>
  <si>
    <t>zumteam #zumde teil 15 unterrichtsideen 2 unserer kollaborativ texte erstellen</t>
  </si>
  <si>
    <t>schüleraktivierende methoden #bayernedu #edchatde #edupnx diemeducators #twitterlehrerzimmer placemat anleitung #beraterdigitalebildung</t>
  </si>
  <si>
    <t>#ded19 400 plätze sind bereits vergeben freuen sie starke referent</t>
  </si>
  <si>
    <t>join questions #nt2t 10 12 8amcdt global times pic answer</t>
  </si>
  <si>
    <t>reliance standardized tests undermines education #equity devalues teachers students #edchat</t>
  </si>
  <si>
    <t>schulprojekte zum mitmachen details finden sich esa_de eserode #edchatde #twitterlehrerzimmer</t>
  </si>
  <si>
    <t>dem #edchatde frandevol zum teil gibt außer #relichat derzeit irgendeinen</t>
  </si>
  <si>
    <t>#edchatde 10 durch oder</t>
  </si>
  <si>
    <t>s never late love take risk see re missing #bfc530</t>
  </si>
  <si>
    <t>out come join online november hosting 9th annual global education</t>
  </si>
  <si>
    <t>mobbing #problemverhalten schulen kann noch jahre später spuren hinterlassen eine</t>
  </si>
  <si>
    <t>#edchatde school ok 40 back web tools apps help english</t>
  </si>
  <si>
    <t>Top Word Pairs in Tweet in Entire Graph</t>
  </si>
  <si>
    <t>#edchatde,#edupnx</t>
  </si>
  <si>
    <t>schüleraktivierende,methoden</t>
  </si>
  <si>
    <t>#bayernedu,#edchatde</t>
  </si>
  <si>
    <t>#twitterlehrerzimmer,#bayernedu</t>
  </si>
  <si>
    <t>neu,gt</t>
  </si>
  <si>
    <t>gt,versuch</t>
  </si>
  <si>
    <t>versuch,versagen</t>
  </si>
  <si>
    <t>versagen,bildungspolitik</t>
  </si>
  <si>
    <t>bildungspolitik,schule</t>
  </si>
  <si>
    <t>schule,angesichts</t>
  </si>
  <si>
    <t>Top Word Pairs in Tweet in G1</t>
  </si>
  <si>
    <t>angesichts,digitalisierung</t>
  </si>
  <si>
    <t>herrlarbig,neu</t>
  </si>
  <si>
    <t>Top Word Pairs in Tweet in G2</t>
  </si>
  <si>
    <t>liebes,#twitterlehrerzimmer</t>
  </si>
  <si>
    <t>#twitterlehrerzimmer,bitte</t>
  </si>
  <si>
    <t>bitte,eure</t>
  </si>
  <si>
    <t>eure,hilfe</t>
  </si>
  <si>
    <t>hilfe,einen</t>
  </si>
  <si>
    <t>einen,besonders</t>
  </si>
  <si>
    <t>besonders,engagierten</t>
  </si>
  <si>
    <t>engagierten,jungen</t>
  </si>
  <si>
    <t>jungen,kollegen</t>
  </si>
  <si>
    <t>kollegen,dringend</t>
  </si>
  <si>
    <t>Top Word Pairs in Tweet in G3</t>
  </si>
  <si>
    <t>15,unterrichtsideen</t>
  </si>
  <si>
    <t>2,teil</t>
  </si>
  <si>
    <t>teil,unserer</t>
  </si>
  <si>
    <t>unserer,15</t>
  </si>
  <si>
    <t>unterrichtsideen,#zumde</t>
  </si>
  <si>
    <t>#zumde,kollaborativ</t>
  </si>
  <si>
    <t>kollaborativ,texte</t>
  </si>
  <si>
    <t>texte,erstellen</t>
  </si>
  <si>
    <t>erstellen,dem</t>
  </si>
  <si>
    <t>dem,zumpad</t>
  </si>
  <si>
    <t>Top Word Pairs in Tweet in G4</t>
  </si>
  <si>
    <t>anleitung,schüleraktivierende</t>
  </si>
  <si>
    <t>#edupnx,#beraterdigitalebildung</t>
  </si>
  <si>
    <t>#beraterdigitalebildung,#kompassrealschule</t>
  </si>
  <si>
    <t>diemeducators,anleitung</t>
  </si>
  <si>
    <t>methoden,placemat</t>
  </si>
  <si>
    <t>placemat,#twitterlehrerzimmer</t>
  </si>
  <si>
    <t>Top Word Pairs in Tweet in G5</t>
  </si>
  <si>
    <t>#ded19,400</t>
  </si>
  <si>
    <t>400,plätze</t>
  </si>
  <si>
    <t>plätze,sind</t>
  </si>
  <si>
    <t>sind,bereits</t>
  </si>
  <si>
    <t>bereits,vergeben</t>
  </si>
  <si>
    <t>vergeben,freuen</t>
  </si>
  <si>
    <t>freuen,sie</t>
  </si>
  <si>
    <t>sie,starke</t>
  </si>
  <si>
    <t>starke,referent</t>
  </si>
  <si>
    <t>referent,innen</t>
  </si>
  <si>
    <t>Top Word Pairs in Tweet in G6</t>
  </si>
  <si>
    <t>join,#nt2t</t>
  </si>
  <si>
    <t>#nt2t,10</t>
  </si>
  <si>
    <t>10,12</t>
  </si>
  <si>
    <t>12,8amcdt</t>
  </si>
  <si>
    <t>8amcdt,global</t>
  </si>
  <si>
    <t>global,times</t>
  </si>
  <si>
    <t>times,pic</t>
  </si>
  <si>
    <t>pic,answer</t>
  </si>
  <si>
    <t>answer,questions</t>
  </si>
  <si>
    <t>questions,questions</t>
  </si>
  <si>
    <t>Top Word Pairs in Tweet in G7</t>
  </si>
  <si>
    <t>reliance,standardized</t>
  </si>
  <si>
    <t>standardized,tests</t>
  </si>
  <si>
    <t>tests,undermines</t>
  </si>
  <si>
    <t>undermines,education</t>
  </si>
  <si>
    <t>education,#equity</t>
  </si>
  <si>
    <t>#equity,devalues</t>
  </si>
  <si>
    <t>devalues,teachers</t>
  </si>
  <si>
    <t>teachers,students</t>
  </si>
  <si>
    <t>students,#edchat</t>
  </si>
  <si>
    <t>#edchat,#ccss</t>
  </si>
  <si>
    <t>Top Word Pairs in Tweet in G8</t>
  </si>
  <si>
    <t>schulprojekte,zum</t>
  </si>
  <si>
    <t>zum,mitmachen</t>
  </si>
  <si>
    <t>mitmachen,details</t>
  </si>
  <si>
    <t>details,finden</t>
  </si>
  <si>
    <t>finden,sich</t>
  </si>
  <si>
    <t>sich,esa_de</t>
  </si>
  <si>
    <t>esa_de,eserode</t>
  </si>
  <si>
    <t>eserode,#edchatde</t>
  </si>
  <si>
    <t>#edchatde,#twitterlehrerzimmer</t>
  </si>
  <si>
    <t>#twitterlehrerzimmer,#nrwedu</t>
  </si>
  <si>
    <t>Top Word Pairs in Tweet in G9</t>
  </si>
  <si>
    <t>gibt,außer</t>
  </si>
  <si>
    <t>außer,dem</t>
  </si>
  <si>
    <t>dem,#relichat</t>
  </si>
  <si>
    <t>#relichat,derzeit</t>
  </si>
  <si>
    <t>derzeit,irgendeinen</t>
  </si>
  <si>
    <t>irgendeinen,anderen</t>
  </si>
  <si>
    <t>anderen,regelmäßigen</t>
  </si>
  <si>
    <t>regelmäßigen,deutschsprachigen</t>
  </si>
  <si>
    <t>deutschsprachigen,educhat</t>
  </si>
  <si>
    <t>educhat,bin</t>
  </si>
  <si>
    <t>Top Word Pairs in Tweet in G10</t>
  </si>
  <si>
    <t>Top Word Pairs in Tweet</t>
  </si>
  <si>
    <t>neu,gt  gt,versuch  versuch,versagen  versagen,bildungspolitik  bildungspolitik,schule  schule,angesichts  angesichts,digitalisierung  herrlarbig,neu  schüleraktivierende,methoden</t>
  </si>
  <si>
    <t>liebes,#twitterlehrerzimmer  #twitterlehrerzimmer,bitte  bitte,eure  eure,hilfe  hilfe,einen  einen,besonders  besonders,engagierten  engagierten,jungen  jungen,kollegen  kollegen,dringend</t>
  </si>
  <si>
    <t>15,unterrichtsideen  2,teil  teil,unserer  unserer,15  unterrichtsideen,#zumde  #zumde,kollaborativ  kollaborativ,texte  texte,erstellen  erstellen,dem  dem,zumpad</t>
  </si>
  <si>
    <t>schüleraktivierende,methoden  #bayernedu,#edchatde  #edchatde,#edupnx  #twitterlehrerzimmer,#bayernedu  anleitung,schüleraktivierende  #edupnx,#beraterdigitalebildung  #beraterdigitalebildung,#kompassrealschule  diemeducators,anleitung  methoden,placemat  placemat,#twitterlehrerzimmer</t>
  </si>
  <si>
    <t>#ded19,400  400,plätze  plätze,sind  sind,bereits  bereits,vergeben  vergeben,freuen  freuen,sie  sie,starke  starke,referent  referent,innen</t>
  </si>
  <si>
    <t>join,#nt2t  #nt2t,10  10,12  12,8amcdt  8amcdt,global  global,times  times,pic  pic,answer  answer,questions  questions,questions</t>
  </si>
  <si>
    <t>reliance,standardized  standardized,tests  tests,undermines  undermines,education  education,#equity  #equity,devalues  devalues,teachers  teachers,students  students,#edchat  #edchat,#ccss</t>
  </si>
  <si>
    <t>schulprojekte,zum  zum,mitmachen  mitmachen,details  details,finden  finden,sich  sich,esa_de  esa_de,eserode  eserode,#edchatde  #edchatde,#twitterlehrerzimmer  #twitterlehrerzimmer,#nrwedu</t>
  </si>
  <si>
    <t>gibt,außer  außer,dem  dem,#relichat  #relichat,derzeit  derzeit,irgendeinen  irgendeinen,anderen  anderen,regelmäßigen  regelmäßigen,deutschsprachigen  deutschsprachigen,educhat  educhat,bin</t>
  </si>
  <si>
    <t>s,never  never,late  late,love  love,take  take,risk  risk,see  see,re  re,missing  missing,#bfc530  #bfc530,#edchat</t>
  </si>
  <si>
    <t>come,join  join,online  online,november  november,hosting  hosting,9th  9th,annual  annual,global  global,education  education,conference  conference,find</t>
  </si>
  <si>
    <t>mobbing,#problemverhalten  #problemverhalten,schulen  schulen,kann  kann,noch  noch,jahre  jahre,später  später,spuren  spuren,hinterlassen  hinterlassen,eine  eine,neue</t>
  </si>
  <si>
    <t>40,back  back,school  school,web  web,tools  tools,apps  apps,help  help,english  english,esl  esl,library  library,#edchatde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</si>
  <si>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</si>
  <si>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</si>
  <si>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</si>
  <si>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</si>
  <si>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</si>
  <si>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</si>
  <si>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</si>
  <si>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</si>
  <si>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</si>
  <si>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</si>
  <si>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</si>
  <si>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</si>
  <si>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</si>
  <si>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</si>
  <si>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</si>
  <si>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</si>
  <si>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</si>
  <si>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</si>
  <si>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</si>
  <si>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</si>
  <si>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</si>
  <si>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</si>
  <si>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</si>
  <si>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petraottensarnd aloah</t>
  </si>
  <si>
    <t>Top Mentioned in Tweet</t>
  </si>
  <si>
    <t>herrlarbig diemeducators</t>
  </si>
  <si>
    <t>petraottensarnd diemeducators medien_lehrerin edchatde dskompakt zumteam bildungspunks bayernedu noregerds oebconference</t>
  </si>
  <si>
    <t>zumteam kdautel saschalobo diemeducators petraottensarnd</t>
  </si>
  <si>
    <t>diemeducators zumteam</t>
  </si>
  <si>
    <t>koeln educologne lehrer_innen edchatde lehrerfreund darth_lehrer lfbr_arnsberg bildungslandnrw herrwartenberg sinnundverstand</t>
  </si>
  <si>
    <t>shyj edchatie</t>
  </si>
  <si>
    <t>esa_de eserode _jauch</t>
  </si>
  <si>
    <t>bibchatde frandevol smudsch</t>
  </si>
  <si>
    <t>foundation_jf uzh_ch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</si>
  <si>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</si>
  <si>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</si>
  <si>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</si>
  <si>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</si>
  <si>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</si>
  <si>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</si>
  <si>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</si>
  <si>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</si>
  <si>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</si>
  <si>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</si>
  <si>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</si>
  <si>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</si>
  <si>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a_ka_es herrlarbig mdeimann derlinkshaender schweinepriestr moenig m4sp0 svenjascholz3 jeanluc79 gmoersheim</t>
  </si>
  <si>
    <t>krugkatja oebconference staacksebastian edchatde bot_twlehrerz medien_und dreamchipper dieottcasts petraottensarnd bildungspunks</t>
  </si>
  <si>
    <t>wagjuer seni_bl phwampfler woe_real ma_y tom_nolte _digitalwriter_ karlkirst saschalobo bingenberger</t>
  </si>
  <si>
    <t>diginewsbot yrhmacgregor schoolisopen zirweso ianjaschindler foech2 zsuzsannafabig christoball1981 ingmarkemper herr_mint</t>
  </si>
  <si>
    <t>sinnundverstand darth_lehrer koeln lehrer_innen herrwartenberg fraugroddeck lehrerfreund bildungslandnrw educologne yvonneroth13</t>
  </si>
  <si>
    <t>angelssoriano74 loise_gichuhi shyj chitch94 nvandenabeele hartel30 akmittals ritasingh0210 edchatie</t>
  </si>
  <si>
    <t>edpolicyreview reb_most drmi christienken johnmcnaught1 dander8470 njcommunityscls danielputting</t>
  </si>
  <si>
    <t>leaving_orbit esa_de lbrechthermanns herr_rz _jauch marssociety_de eserode</t>
  </si>
  <si>
    <t>followerpowerrt vilsrip frandevol bibchatde smudsch feedbotrss</t>
  </si>
  <si>
    <t>begabungs drpowerskhs kidworldcitizen assignmenthelp rheinlandfranke</t>
  </si>
  <si>
    <t>mssackstein angelastockman jeremyjhilbert</t>
  </si>
  <si>
    <t>edchateu globaledcon abcd2sco</t>
  </si>
  <si>
    <t>foundation_jf uzh_ch altneraltner</t>
  </si>
  <si>
    <t>tastenspieler carola_heinecke</t>
  </si>
  <si>
    <t>Top URLs in Tweet by Count</t>
  </si>
  <si>
    <t>https://www.zum.de/portal/blog/ZUMTeam/15-Unterrichtsideen-f%C3%BCr-digitales-Arbeiten-mit-der-ZUM-3-den-Boden-erforschen https://www.zum.de/portal/blog/ZUMTeam/15-Unterrichtsideen-f%C3%BCr-digitales-Arbeiten-mit-der-ZUM-2-Kollaborativ-Texte-erstellen https://www.zum.de/portal/blog/ZUMBuch/Sascha-Lobo-Realit%C3%A4tsschock-2019</t>
  </si>
  <si>
    <t>https://digitale-schule.blog/podcast/podcast-digitalisierung-an-schulen-und-der-digitalpakt-mit-julia-hastaedt-lehrerin-in-mecklenburg-vorpommern/ https://digitale-schule.blog/podcast/</t>
  </si>
  <si>
    <t>https://www.kqed.org/mindshift/53780/its-ok-to-not-be-ok-how-one-high-school-saved-lives-with-a-34-question-survey https://www.edutopia.org/article/how-choose-co-teaching-model https://esllibrary.com/blog/40-back-to-school-web-tools</t>
  </si>
  <si>
    <t>https://www.zum.de/portal/blog/ZUMBuch/Sascha-Lobo-Realit%C3%A4tsschock-2019 http://herrlarbig.de</t>
  </si>
  <si>
    <t>Top URLs in Tweet by Salience</t>
  </si>
  <si>
    <t>https://digitale-schule.blog/podcast/ https://digitale-schule.blog/podcast/podcast-digitalisierung-an-schulen-und-der-digitalpakt-mit-julia-hastaedt-lehrerin-in-mecklenburg-vorpommern/</t>
  </si>
  <si>
    <t>Top Domains in Tweet by Count</t>
  </si>
  <si>
    <t>kqed.org edutopia.org esllibrary.com</t>
  </si>
  <si>
    <t>zum.de herrlarbig.de</t>
  </si>
  <si>
    <t>Top Domains in Tweet by Salience</t>
  </si>
  <si>
    <t>Top Hashtags in Tweet by Count</t>
  </si>
  <si>
    <t>giftedness gifted creativity creative kreativ child children edchat edchatde research</t>
  </si>
  <si>
    <t>twitterlehrerzimmer edupnx edchatde bayernedu digitalbw nrwedu zumde oerde oer lehrerleben</t>
  </si>
  <si>
    <t>digitaleschule twitterlehrerzimmer edchatde digitalebildung digitalpakt digitalisierung schulmessenger einnetzwerk</t>
  </si>
  <si>
    <t>twitterlehrerzimmer bayernedu edchatde edupnx beraterdigitalebildung kompassrealschule digitalebildung ibdb mbdb methoden</t>
  </si>
  <si>
    <t>eucodingweek relichat</t>
  </si>
  <si>
    <t>bayernedu edchatde edupnx twitterlehrerzimmer beraterdigitalebildung kompassrealschule</t>
  </si>
  <si>
    <t>twitterlehrerzimmer zumde zumteam</t>
  </si>
  <si>
    <t>twitterlehrerzimmer lampertheim zumde</t>
  </si>
  <si>
    <t>twitterlehrerzimmer edchatde edupnx bayernedu beraterdigitalebildung zumde stopmotionstudio twlz hessenedu kompassrealschule</t>
  </si>
  <si>
    <t>twitterlehrerzimmer bayernedu edchatde edupnx zumde zumteam</t>
  </si>
  <si>
    <t>Top Hashtags in Tweet by Salience</t>
  </si>
  <si>
    <t>oerde oer lehrerleben zumteam digitalbw nrwedu zumde twitterlehrerzimmer edupnx edchatde</t>
  </si>
  <si>
    <t>schulmessenger einnetzwerk digitalisierung digitaleschule twitterlehrerzimmer edchatde digitalebildung digitalpakt</t>
  </si>
  <si>
    <t>methoden schüleraktivierend placemat ibdb mbdb twitterlehrerzimmer bayernedu edchatde edupnx beraterdigitalebildung</t>
  </si>
  <si>
    <t>edchatde africaed asiaed aussieed edchatnz globaled nt2t</t>
  </si>
  <si>
    <t>beraterdigitalebildung kompassrealschule twitterlehrerzimmer bayernedu edchatde edupnx</t>
  </si>
  <si>
    <t>zumteam zumde</t>
  </si>
  <si>
    <t>edupnx bayernedu edchatde twitterlehrerzimmer beraterdigitalebildung zumde stopmotionstudio twlz hessenedu kompassrealschule</t>
  </si>
  <si>
    <t>Top Words in Tweet by Count</t>
  </si>
  <si>
    <t>#ded19 400 plätze sind bereits vergeben freuen sie auf starke</t>
  </si>
  <si>
    <t>creativity gifted children nova science publishers #giftedness #gifted #creativity #creative</t>
  </si>
  <si>
    <t>und mobbing #problemverhalten schulen kann noch jahre später spuren hinterlassen</t>
  </si>
  <si>
    <t>foundation_jf mobbing und #problemverhalten schulen kann noch jahre später spuren</t>
  </si>
  <si>
    <t>von zumteam neue rezension auf #zumde kdautel realitätsschock sascha lobo</t>
  </si>
  <si>
    <t>der mit #twitterlehrerzimmer #edupnx #edchatde #bayernedu 15 unterrichtsideen teil #digitalbw</t>
  </si>
  <si>
    <t>dskompakt im podcast spricht medien_lehrerin über die digitalisierung ihrer schule</t>
  </si>
  <si>
    <t>#digitaleschule podcast den #twitterlehrerzimmer #edchatde #digitalebildung #digitalpakt schule im medien_lehrerin</t>
  </si>
  <si>
    <t>dskompakt #digitaleschule kompakt als podcast wir sprechen mit den akteuren</t>
  </si>
  <si>
    <t>tastenspieler 40 back school web tools apps help english esl</t>
  </si>
  <si>
    <t>#edchatde ok school s one high saved lives 34 question</t>
  </si>
  <si>
    <t>mit zumteam 2 teil unserer 15 unterrichtsideen der #zumde kollaborativ</t>
  </si>
  <si>
    <t>10 different tools use incorporate videos lessons students learning world</t>
  </si>
  <si>
    <t>top 10 classic novels student read #edchatde</t>
  </si>
  <si>
    <t>educologne #ded19 400 plätze sind bereits vergeben freuen sie auf</t>
  </si>
  <si>
    <t>der durch oder a2 äes funktioniert mittlerweile auch und ich</t>
  </si>
  <si>
    <t>diemeducators schüleraktivierende methoden ich du wir think pair share #bayernedu</t>
  </si>
  <si>
    <t>#twitterlehrerzimmer #bayernedu #edchatde #edupnx #beraterdigitalebildung #kompassrealschule #digitalebildung schüleraktivierende #ibdb #mbdb</t>
  </si>
  <si>
    <t>christienken reliance standardized tests undermines education #equity devalues teachers students</t>
  </si>
  <si>
    <t>join questions shyj #nt2t 10 12 8amcdt global times pic</t>
  </si>
  <si>
    <t>choose co teaching model #edchatde</t>
  </si>
  <si>
    <t>frandevol gibt es außer dem #relichat derzeit irgendeinen anderen regelmäßigen</t>
  </si>
  <si>
    <t>gibt es außer dem #relichat derzeit irgendeinen anderen regelmäßigen deutschsprachigen</t>
  </si>
  <si>
    <t>dem smudsch ich nehme mit einem kurs zum ersten mal</t>
  </si>
  <si>
    <t>ich nehme mit einem kurs zum ersten mal der #eucodingweek</t>
  </si>
  <si>
    <t>frandevol bibchatde #bibchatde #edchatde zum teil schon jedenfalls für deutsch</t>
  </si>
  <si>
    <t>looking forward go berlin oebconference #oeb19 new input exchanging ideas</t>
  </si>
  <si>
    <t>aloah forward look welcoming looking go berlin oebconference #oeb19 new</t>
  </si>
  <si>
    <t>diemeducators anleitung schüleraktivierende methoden placemat #twitterlehrerzimmer #bayernedu #edchatde #edupnx #beraterdigitalebild</t>
  </si>
  <si>
    <t>diemeducators schüleraktivierende methoden #bayernedu #edchatde #edupnx #twitterlehrerzimmer anleitung placemat ich</t>
  </si>
  <si>
    <t>diemeducators schüleraktivierende methoden 2 placemat bestes training für digitale kollaboration</t>
  </si>
  <si>
    <t>diemeducators schüleraktivierende methoden placemat 2 bestes training für digitale kollaboration</t>
  </si>
  <si>
    <t>diemeducators mediengestützter unterricht #twitterlehrerzimmer #bayernedu #edchatde #edupnx #beraterdigitalebildung #kompassrealschule</t>
  </si>
  <si>
    <t>dskompakt schon entdeckt medien_lehrerin spricht unserem podcast über die #digitaleschule</t>
  </si>
  <si>
    <t>diemeducators schüleraktivierende methoden placemat anleitung #twitterlehrerzimmer #bayernedu #edchatde #edupnx #beraterdigitalebild</t>
  </si>
  <si>
    <t>zumteam der mit 15 unterrichtsideen teil #zumde von aus reihe</t>
  </si>
  <si>
    <t>globaledcon come join online november hosting 9th annual global education</t>
  </si>
  <si>
    <t>der zumteam aus reihe 15 unterrichtsideen für digitales arbeiten mit</t>
  </si>
  <si>
    <t>mssackstein s never late love take risk see re missing</t>
  </si>
  <si>
    <t>_jauch schulprojekte zum mitmachen details finden sich bei der esa_de</t>
  </si>
  <si>
    <t>schulprojekte zum mitmachen details finden sich bei der esa_de und</t>
  </si>
  <si>
    <t>herrlarbig neu auf gt versuch über das versagen von bildungspolitik</t>
  </si>
  <si>
    <t>der neu auf gt versuch über das versagen von bildungspolitik</t>
  </si>
  <si>
    <t>von petraottensarnd liebes #twitterlehrerzimmer ich bitte um eure hilfe für</t>
  </si>
  <si>
    <t>bitte der mit liebes #twitterlehrerzimmer ich um eure hilfe für</t>
  </si>
  <si>
    <t>petraottensarnd liebes #twitterlehrerzimmer ich bitte um eure hilfe für einen</t>
  </si>
  <si>
    <t>und herrlarbig neu auf gt versuch über das versagen von</t>
  </si>
  <si>
    <t>#twitterlehrerzimmer #edchatde #edupnx #bayernedu diemeducators der schüleraktivierende methoden und von</t>
  </si>
  <si>
    <t>tolle präsentation von #stopmotionstudio #twitterlehrerzimmer #twlz #edupnx #bayernedu #hessenedu #edchatde</t>
  </si>
  <si>
    <t>petraottensarnd noregerds bildungspunks bayernedu das #twitterlehrerzimmer als immo portal</t>
  </si>
  <si>
    <t>zumteam der mit diemeducators anleitung schüleraktivierende methoden #twitterlehrerzimmer #bayernedu #edchatde</t>
  </si>
  <si>
    <t>Top Words in Tweet by Salience</t>
  </si>
  <si>
    <t>von der mit aus reihe für digitales arbeiten zum 3</t>
  </si>
  <si>
    <t>kompakt als wir sprechen mit akteuren der digitalen geben praxistipps</t>
  </si>
  <si>
    <t>ok s one high saved lives 34 question survey choose</t>
  </si>
  <si>
    <t>anleitung advance organizer bessere version placemat ich du wir think</t>
  </si>
  <si>
    <t>shyj th conversation #edchatde edchatie #africaed #asiaed #aussieed #edchatnz #globaled</t>
  </si>
  <si>
    <t>smudsch ich nehme mit einem kurs zum ersten mal der</t>
  </si>
  <si>
    <t>zum teil schon jedenfalls für deutsch lehrer gt leseförderung kooperation</t>
  </si>
  <si>
    <t>look welcoming looking go berlin oebconference #oeb19 new input exchanging</t>
  </si>
  <si>
    <t>anleitung placemat ich du wir think pair share #beraterdigitalebildung #beraterdigitalebild</t>
  </si>
  <si>
    <t>2 bestes training für digitale kollaboration und anschließende reflexion #twi</t>
  </si>
  <si>
    <t>anleitung #twitterlehrerzimmer #bayernedu #edchatde #edupnx #beraterdigitalebild 2 bestes training für</t>
  </si>
  <si>
    <t>bitte mit liebes #twitterlehrerzimmer ich um eure hilfe für einen</t>
  </si>
  <si>
    <t>der von mit #edupnx #bayernedu diemeducators schüleraktivierende #edchatde methoden und</t>
  </si>
  <si>
    <t>von der mit diemeducators anleitung schüleraktivierende methoden #twitterlehrerzimmer #bayernedu #edchatde</t>
  </si>
  <si>
    <t>Top Word Pairs in Tweet by Count</t>
  </si>
  <si>
    <t>#ded19,400  400,plätze  plätze,sind  sind,bereits  bereits,vergeben  vergeben,freuen  freuen,sie  sie,auf  auf,starke  starke,referent</t>
  </si>
  <si>
    <t>creativity,gifted  gifted,children  children,nova  nova,science  science,publishers  publishers,#giftedness  #giftedness,#gifted  #gifted,#creativity  #creativity,#creative  #creative,#kreativ</t>
  </si>
  <si>
    <t>mobbing,und  und,#problemverhalten  #problemverhalten,schulen  schulen,kann  kann,noch  noch,jahre  jahre,später  später,spuren  spuren,hinterlassen  hinterlassen,eine</t>
  </si>
  <si>
    <t>foundation_jf,mobbing  mobbing,und  und,#problemverhalten  #problemverhalten,schulen  schulen,kann  kann,noch  noch,jahre  jahre,später  später,spuren  spuren,hinterlassen</t>
  </si>
  <si>
    <t>zumteam,neue  neue,rezension  rezension,auf  auf,#zumde  #zumde,von  von,kdautel  kdautel,realitätsschock  realitätsschock,von  von,sascha  sascha,lobo</t>
  </si>
  <si>
    <t>15,unterrichtsideen  mit,der  #twitterlehrerzimmer,#edchatde  #edchatde,#edupnx  aus,der  der,reihe  reihe,15  unterrichtsideen,für  für,digitales  digitales,arbeiten</t>
  </si>
  <si>
    <t>dskompakt,im  im,podcast  podcast,spricht  spricht,medien_lehrerin  medien_lehrerin,über  über,die  die,digitalisierung  digitalisierung,ihrer  ihrer,schule  schule,den</t>
  </si>
  <si>
    <t>#twitterlehrerzimmer,#edchatde  über,die  #edchatde,#digitalisierung  #digitalisierung,#digitalebildung  #digitaleschule,kompakt  kompakt,als  als,podcast  podcast,wir  wir,sprechen  sprechen,mit</t>
  </si>
  <si>
    <t>dskompakt,#digitaleschule  #digitaleschule,kompakt  kompakt,als  als,podcast  podcast,wir  wir,sprechen  sprechen,mit  mit,den  den,akteuren  akteuren,der</t>
  </si>
  <si>
    <t>tastenspieler,40  40,back  back,school  school,web  web,tools  tools,apps  apps,help  help,english  english,esl  esl,library</t>
  </si>
  <si>
    <t>s,ok  ok,ok  ok,one  one,high  high,school  school,saved  saved,lives  lives,34  34,question  question,survey</t>
  </si>
  <si>
    <t>zumteam,2  2,teil  teil,unserer  unserer,15  15,unterrichtsideen  unterrichtsideen,mit  mit,der  der,#zumde  #zumde,kollaborativ  kollaborativ,texte</t>
  </si>
  <si>
    <t>10,different  different,tools  tools,use  use,incorporate  incorporate,videos  videos,lessons  lessons,students  students,learning  learning,world  world,languages</t>
  </si>
  <si>
    <t>top,10  10,classic  classic,novels  novels,student  student,read  read,#edchatde</t>
  </si>
  <si>
    <t>educologne,#ded19  #ded19,400  400,plätze  plätze,sind  sind,bereits  bereits,vergeben  vergeben,freuen  freuen,sie  sie,auf  auf,starke</t>
  </si>
  <si>
    <t>a2,äes  äes,funktioniert  funktioniert,mittlerweile  mittlerweile,auch  auch,und  und,ich  ich,kann  kann,nachvollziehen  nachvollziehen,wie  wie,sich</t>
  </si>
  <si>
    <t>diemeducators,schüleraktivierende  schüleraktivierende,methoden  methoden,ich  ich,du  du,wir  wir,think  think,pair  pair,share  share,#bayernedu  #bayernedu,#edchatde</t>
  </si>
  <si>
    <t>#bayernedu,#edchatde  #edchatde,#edupnx  #edupnx,#beraterdigitalebildung  #beraterdigitalebildung,#kompassrealschule  #twitterlehrerzimmer,#bayernedu  #kompassrealschule,#ibdb  #mbdb,#digitalebildung  schüleraktivierende,methoden  #ibdb,#mbdb  #methoden,#schüleraktivierend</t>
  </si>
  <si>
    <t>christienken,reliance  reliance,standardized  standardized,tests  tests,undermines  undermines,education  education,#equity  #equity,devalues  devalues,teachers  teachers,students  students,#edchat</t>
  </si>
  <si>
    <t>shyj,join  join,#nt2t  #nt2t,10  10,12  12,8amcdt  8amcdt,global  global,times  times,pic  pic,answer  answer,questions</t>
  </si>
  <si>
    <t>choose,co  co,teaching  teaching,model  model,#edchatde</t>
  </si>
  <si>
    <t>frandevol,gibt  gibt,es  es,außer  außer,dem  dem,#relichat  #relichat,derzeit  derzeit,irgendeinen  irgendeinen,anderen  anderen,regelmäßigen  regelmäßigen,deutschsprachigen</t>
  </si>
  <si>
    <t>gibt,es  es,außer  außer,dem  dem,#relichat  #relichat,derzeit  derzeit,irgendeinen  irgendeinen,anderen  anderen,regelmäßigen  regelmäßigen,deutschsprachigen  deutschsprachigen,educhat</t>
  </si>
  <si>
    <t>smudsch,ich  ich,nehme  nehme,mit  mit,einem  einem,kurs  kurs,zum  zum,ersten  ersten,mal  mal,der  der,#eucodingweek</t>
  </si>
  <si>
    <t>ich,nehme  nehme,mit  mit,einem  einem,kurs  kurs,zum  zum,ersten  ersten,mal  mal,der  der,#eucodingweek  #eucodingweek,teil</t>
  </si>
  <si>
    <t>#bibchatde,#edchatde  frandevol,bibchatde  bibchatde,zum  zum,teil  teil,schon  schon,jedenfalls  jedenfalls,für  für,deutsch  deutsch,lehrer  lehrer,gt</t>
  </si>
  <si>
    <t>looking,forward  forward,go  go,berlin  berlin,oebconference  oebconference,#oeb19  #oeb19,new  new,input  input,exchanging  exchanging,ideas  ideas,#edtech</t>
  </si>
  <si>
    <t>aloah,edchatde  edchatde,look  look,forward  forward,welcoming  aloah,looking  looking,forward  forward,go  go,berlin  berlin,oebconference  oebconference,#oeb19</t>
  </si>
  <si>
    <t>diemeducators,anleitung  anleitung,schüleraktivierende  schüleraktivierende,methoden  methoden,placemat  placemat,#twitterlehrerzimmer  #twitterlehrerzimmer,#bayernedu  #bayernedu,#edchatde  #edchatde,#edupnx  #edupnx,#beraterdigitalebild</t>
  </si>
  <si>
    <t>schüleraktivierende,methoden  #bayernedu,#edchatde  #edchatde,#edupnx  #twitterlehrerzimmer,#bayernedu  diemeducators,anleitung  anleitung,schüleraktivierende  diemeducators,schüleraktivierende  methoden,ich  ich,du  du,wir</t>
  </si>
  <si>
    <t>diemeducators,schüleraktivierende  schüleraktivierende,methoden  methoden,2  2,placemat  placemat,bestes  bestes,training  training,für  für,digitale  digitale,kollaboration  kollaboration,und</t>
  </si>
  <si>
    <t>schüleraktivierende,methoden  diemeducators,schüleraktivierende  methoden,2  2,placemat  placemat,bestes  bestes,training  training,für  für,digitale  digitale,kollaboration  kollaboration,und</t>
  </si>
  <si>
    <t>diemeducators,mediengestützter  mediengestützter,unterricht  unterricht,#twitterlehrerzimmer  #twitterlehrerzimmer,#bayernedu  #bayernedu,#edchatde  #edchatde,#edupnx  #edupnx,#beraterdigitalebildung  #beraterdigitalebildung,#kompassrealschule</t>
  </si>
  <si>
    <t>dskompakt,schon  schon,entdeckt  entdeckt,medien_lehrerin  medien_lehrerin,spricht  spricht,unserem  unserem,podcast  podcast,über  über,die  die,#digitaleschule  #digitaleschule,den</t>
  </si>
  <si>
    <t>schüleraktivierende,methoden  diemeducators,anleitung  anleitung,schüleraktivierende  methoden,placemat  placemat,#twitterlehrerzimmer  #twitterlehrerzimmer,#bayernedu  #bayernedu,#edchatde  #edchatde,#edupnx  #edupnx,#beraterdigitalebild  diemeducators,schüleraktivierende</t>
  </si>
  <si>
    <t>15,unterrichtsideen  mit,der  zumteam,aus  aus,der  der,reihe  reihe,15  unterrichtsideen,für  für,digitales  digitales,arbeiten  arbeiten,mit</t>
  </si>
  <si>
    <t>globaledcon,come  come,join  join,online  online,november  november,hosting  hosting,9th  9th,annual  annual,global  global,education  education,conference</t>
  </si>
  <si>
    <t>zumteam,aus  aus,der  der,reihe  reihe,15  15,unterrichtsideen  unterrichtsideen,für  für,digitales  digitales,arbeiten  arbeiten,mit  mit,der</t>
  </si>
  <si>
    <t>mssackstein,s  s,never  never,late  late,love  love,take  take,risk  risk,see  see,re  re,missing  missing,#bfc530</t>
  </si>
  <si>
    <t>_jauch,schulprojekte  schulprojekte,zum  zum,mitmachen  mitmachen,details  details,finden  finden,sich  sich,bei  bei,der  der,esa_de  esa_de,und</t>
  </si>
  <si>
    <t>schulprojekte,zum  zum,mitmachen  mitmachen,details  details,finden  finden,sich  sich,bei  bei,der  der,esa_de  esa_de,und  und,eserode</t>
  </si>
  <si>
    <t>herrlarbig,neu  neu,auf  auf,gt  gt,versuch  versuch,über  über,das  das,versagen  versagen,von  von,bildungspolitik  bildungspolitik,und</t>
  </si>
  <si>
    <t>neu,auf  auf,gt  gt,versuch  versuch,über  über,das  das,versagen  versagen,von  von,bildungspolitik  bildungspolitik,und  und,schule</t>
  </si>
  <si>
    <t>petraottensarnd,liebes  liebes,#twitterlehrerzimmer  #twitterlehrerzimmer,ich  ich,bitte  bitte,um  um,eure  eure,hilfe  hilfe,für  für,einen  einen,besonders</t>
  </si>
  <si>
    <t>liebes,#twitterlehrerzimmer  #twitterlehrerzimmer,ich  ich,bitte  bitte,um  um,eure  eure,hilfe  hilfe,für  für,einen  einen,besonders  besonders,engagierten</t>
  </si>
  <si>
    <t>#bayernedu,#edchatde  #edchatde,#edupnx  schüleraktivierende,methoden  #twitterlehrerzimmer,#bayernedu  diemeducators,anleitung  anleitung,schüleraktivierende  diemeducators,schüleraktivierende  advance,organizer  organizer,#twitterlehrerzimmer  #edupnx,#beraterdigitalebild</t>
  </si>
  <si>
    <t>tolle,präsentation  präsentation,von  von,#stopmotionstudio  #stopmotionstudio,#twitterlehrerzimmer  #twitterlehrerzimmer,#twlz  #twlz,#edupnx  #edupnx,#bayernedu  #bayernedu,#hessenedu  #hessenedu,#edchatde</t>
  </si>
  <si>
    <t>petraottensarnd,noregerds  noregerds,edchatde  edchatde,bildungspunks  bildungspunks,bayernedu  bayernedu,das  das,#twitterlehrerzimmer  #twitterlehrerzimmer,als  als,immo  immo,portal</t>
  </si>
  <si>
    <t>diemeducators,anleitung  anleitung,schüleraktivierende  schüleraktivierende,methoden  #twitterlehrerzimmer,#bayernedu  #bayernedu,#edchatde  #edchatde,#edupnx  15,unterrichtsideen  mit,der  methoden,advance  advance,organizer</t>
  </si>
  <si>
    <t>Top Word Pairs in Tweet by Salience</t>
  </si>
  <si>
    <t>aus,der  der,reihe  reihe,15  unterrichtsideen,für  für,digitales  digitales,arbeiten  arbeiten,mit  der,zum  zum,teil  teil,3</t>
  </si>
  <si>
    <t>#digitaleschule,kompakt  kompakt,als  als,podcast  podcast,wir  wir,sprechen  sprechen,mit  mit,den  den,akteuren  akteuren,der  der,digitalen</t>
  </si>
  <si>
    <t>anleitung,schüleraktivierende  #digitalebildung,#methoden  advance,organizer  organizer,#twitterlehrerzimmer  #schüleraktivierend,bessere  bessere,version  methoden,ich  ich,du  du,wir  wir,think</t>
  </si>
  <si>
    <t>shyj,join  join,th  join,conversation  conversation,#edchatde  #edchatde,edchatie  edchatie,#africaed  #africaed,#asiaed  #asiaed,#aussieed  #aussieed,#edchatnz  #edchatnz,#globaled</t>
  </si>
  <si>
    <t>frandevol,bibchatde  bibchatde,zum  zum,teil  teil,schon  schon,jedenfalls  jedenfalls,für  für,deutsch  deutsch,lehrer  lehrer,gt  gt,leseförderung</t>
  </si>
  <si>
    <t>diemeducators,anleitung  anleitung,schüleraktivierende  diemeducators,schüleraktivierende  methoden,ich  ich,du  du,wir  wir,think  think,pair  pair,share  #edupnx,#beraterdigitalebildung</t>
  </si>
  <si>
    <t>diemeducators,schüleraktivierende  methoden,2  2,placemat  placemat,bestes  bestes,training  training,für  für,digitale  digitale,kollaboration  kollaboration,und  und,anschließende</t>
  </si>
  <si>
    <t>diemeducators,anleitung  anleitung,schüleraktivierende  methoden,placemat  placemat,#twitterlehrerzimmer  #twitterlehrerzimmer,#bayernedu  #bayernedu,#edchatde  #edchatde,#edupnx  #edupnx,#beraterdigitalebild  diemeducators,schüleraktivierende  methoden,2</t>
  </si>
  <si>
    <t>zumteam,aus  aus,der  der,reihe  reihe,15  unterrichtsideen,für  für,digitales  digitales,arbeiten  arbeiten,mit  der,zum  zum,teil</t>
  </si>
  <si>
    <t>Word</t>
  </si>
  <si>
    <t>zumpad</t>
  </si>
  <si>
    <t>zur</t>
  </si>
  <si>
    <t>weiterentwicklung</t>
  </si>
  <si>
    <t>#beraterdigitalebild</t>
  </si>
  <si>
    <t>eine</t>
  </si>
  <si>
    <t>neue</t>
  </si>
  <si>
    <t>#kompassrealschule</t>
  </si>
  <si>
    <t>3</t>
  </si>
  <si>
    <t>please</t>
  </si>
  <si>
    <t>ask</t>
  </si>
  <si>
    <t>others</t>
  </si>
  <si>
    <t>#digitalebildung</t>
  </si>
  <si>
    <t>engagierten</t>
  </si>
  <si>
    <t>jungen</t>
  </si>
  <si>
    <t>kollegen</t>
  </si>
  <si>
    <t>dringend</t>
  </si>
  <si>
    <t>think</t>
  </si>
  <si>
    <t>pair</t>
  </si>
  <si>
    <t>share</t>
  </si>
  <si>
    <t>#nrwedu</t>
  </si>
  <si>
    <t>aus</t>
  </si>
  <si>
    <t>reihe</t>
  </si>
  <si>
    <t>digitales</t>
  </si>
  <si>
    <t>arbeiten</t>
  </si>
  <si>
    <t>boden</t>
  </si>
  <si>
    <t>erforschen</t>
  </si>
  <si>
    <t>lehrerhandreichung</t>
  </si>
  <si>
    <t>rezension</t>
  </si>
  <si>
    <t>realitätsschock</t>
  </si>
  <si>
    <t>sascha</t>
  </si>
  <si>
    <t>lobo</t>
  </si>
  <si>
    <t>#zumteam</t>
  </si>
  <si>
    <t>r</t>
  </si>
  <si>
    <t>bestes</t>
  </si>
  <si>
    <t>training</t>
  </si>
  <si>
    <t>digitale</t>
  </si>
  <si>
    <t>kollaboration</t>
  </si>
  <si>
    <t>anschließende</t>
  </si>
  <si>
    <t>reflexion</t>
  </si>
  <si>
    <t>november</t>
  </si>
  <si>
    <t>#ccss</t>
  </si>
  <si>
    <t>th</t>
  </si>
  <si>
    <t>#twitt</t>
  </si>
  <si>
    <t>#twi</t>
  </si>
  <si>
    <t>#ndsedu</t>
  </si>
  <si>
    <t>out</t>
  </si>
  <si>
    <t>#leadupc</t>
  </si>
  <si>
    <t>spricht</t>
  </si>
  <si>
    <t>#digitaleschule</t>
  </si>
  <si>
    <t>des</t>
  </si>
  <si>
    <t>#ibdb</t>
  </si>
  <si>
    <t>#mbdb</t>
  </si>
  <si>
    <t>advance</t>
  </si>
  <si>
    <t>organizer</t>
  </si>
  <si>
    <t>mediengestützter</t>
  </si>
  <si>
    <t>unterricht</t>
  </si>
  <si>
    <t>#digitalpakt</t>
  </si>
  <si>
    <t>s</t>
  </si>
  <si>
    <t>come</t>
  </si>
  <si>
    <t>online</t>
  </si>
  <si>
    <t>hosting</t>
  </si>
  <si>
    <t>9th</t>
  </si>
  <si>
    <t>annual</t>
  </si>
  <si>
    <t>conference</t>
  </si>
  <si>
    <t>find</t>
  </si>
  <si>
    <t>check</t>
  </si>
  <si>
    <t>als</t>
  </si>
  <si>
    <t>#kompa</t>
  </si>
  <si>
    <t>schon</t>
  </si>
  <si>
    <t>#edchatnz</t>
  </si>
  <si>
    <t>#methoden</t>
  </si>
  <si>
    <t>#schüleraktivierend</t>
  </si>
  <si>
    <t>noch</t>
  </si>
  <si>
    <t>40</t>
  </si>
  <si>
    <t>entdeckt</t>
  </si>
  <si>
    <t>unserem</t>
  </si>
  <si>
    <t>schulverlage</t>
  </si>
  <si>
    <t>ihrer</t>
  </si>
  <si>
    <t>einfluss</t>
  </si>
  <si>
    <t>digitalpakts</t>
  </si>
  <si>
    <t>nehme</t>
  </si>
  <si>
    <t>einem</t>
  </si>
  <si>
    <t>kurs</t>
  </si>
  <si>
    <t>ersten</t>
  </si>
  <si>
    <t>mal</t>
  </si>
  <si>
    <t>#eucodingweek</t>
  </si>
  <si>
    <t>kids</t>
  </si>
  <si>
    <t>bauen</t>
  </si>
  <si>
    <t>jump</t>
  </si>
  <si>
    <t>'n</t>
  </si>
  <si>
    <t>run</t>
  </si>
  <si>
    <t>unter</t>
  </si>
  <si>
    <t>scratch</t>
  </si>
  <si>
    <t>ihr</t>
  </si>
  <si>
    <t>never</t>
  </si>
  <si>
    <t>late</t>
  </si>
  <si>
    <t>love</t>
  </si>
  <si>
    <t>take</t>
  </si>
  <si>
    <t>risk</t>
  </si>
  <si>
    <t>see</t>
  </si>
  <si>
    <t>re</t>
  </si>
  <si>
    <t>missing</t>
  </si>
  <si>
    <t>#bfc530</t>
  </si>
  <si>
    <t>ou</t>
  </si>
  <si>
    <t>innen</t>
  </si>
  <si>
    <t>30</t>
  </si>
  <si>
    <t>forward</t>
  </si>
  <si>
    <t>choose</t>
  </si>
  <si>
    <t>anderen</t>
  </si>
  <si>
    <t>regelmäßigen</t>
  </si>
  <si>
    <t>deutschsprachigen</t>
  </si>
  <si>
    <t>educhat</t>
  </si>
  <si>
    <t>bin</t>
  </si>
  <si>
    <t>grade</t>
  </si>
  <si>
    <t>recht</t>
  </si>
  <si>
    <t>#aussieed</t>
  </si>
  <si>
    <t>kann</t>
  </si>
  <si>
    <t>jahre</t>
  </si>
  <si>
    <t>tools</t>
  </si>
  <si>
    <t>school</t>
  </si>
  <si>
    <t>#beraterdig</t>
  </si>
  <si>
    <t>immo</t>
  </si>
  <si>
    <t>portal</t>
  </si>
  <si>
    <t>tolle</t>
  </si>
  <si>
    <t>präsentation</t>
  </si>
  <si>
    <t>#stopmotionstudio</t>
  </si>
  <si>
    <t>#twlz</t>
  </si>
  <si>
    <t>#hessenedu</t>
  </si>
  <si>
    <t>methode</t>
  </si>
  <si>
    <t>htt</t>
  </si>
  <si>
    <t>verlagsangebot</t>
  </si>
  <si>
    <t>#hacklearning</t>
  </si>
  <si>
    <t>keynote</t>
  </si>
  <si>
    <t>speakers</t>
  </si>
  <si>
    <t>here</t>
  </si>
  <si>
    <t>#edchateu</t>
  </si>
  <si>
    <t>#edchatie</t>
  </si>
  <si>
    <t>#edchatsa</t>
  </si>
  <si>
    <t>#ukedchat</t>
  </si>
  <si>
    <t>#bcedchat</t>
  </si>
  <si>
    <t>#euroedchat</t>
  </si>
  <si>
    <t>#finnedchat</t>
  </si>
  <si>
    <t>looking</t>
  </si>
  <si>
    <t>go</t>
  </si>
  <si>
    <t>berlin</t>
  </si>
  <si>
    <t>#oeb19</t>
  </si>
  <si>
    <t>new</t>
  </si>
  <si>
    <t>input</t>
  </si>
  <si>
    <t>exchanging</t>
  </si>
  <si>
    <t>ideas</t>
  </si>
  <si>
    <t>#edtech</t>
  </si>
  <si>
    <t>#innovation</t>
  </si>
  <si>
    <t>#bibchatde</t>
  </si>
  <si>
    <t>#followerpower</t>
  </si>
  <si>
    <t>inf</t>
  </si>
  <si>
    <t>co</t>
  </si>
  <si>
    <t>teaching</t>
  </si>
  <si>
    <t>model</t>
  </si>
  <si>
    <t>conversation</t>
  </si>
  <si>
    <t>#africaed</t>
  </si>
  <si>
    <t>#asiaed</t>
  </si>
  <si>
    <t>#globaled</t>
  </si>
  <si>
    <t>bessere</t>
  </si>
  <si>
    <t>version</t>
  </si>
  <si>
    <t>ok</t>
  </si>
  <si>
    <t>back</t>
  </si>
  <si>
    <t>web</t>
  </si>
  <si>
    <t>apps</t>
  </si>
  <si>
    <t>help</t>
  </si>
  <si>
    <t>english</t>
  </si>
  <si>
    <t>esl</t>
  </si>
  <si>
    <t>library</t>
  </si>
  <si>
    <t>kompakt</t>
  </si>
  <si>
    <t>sprechen</t>
  </si>
  <si>
    <t>akteuren</t>
  </si>
  <si>
    <t>digitalen</t>
  </si>
  <si>
    <t>geben</t>
  </si>
  <si>
    <t>praxistipps</t>
  </si>
  <si>
    <t>beleuchten</t>
  </si>
  <si>
    <t>#digitalisierung</t>
  </si>
  <si>
    <t>#digitalbw</t>
  </si>
  <si>
    <t>mobbing</t>
  </si>
  <si>
    <t>#problemverhalten</t>
  </si>
  <si>
    <t>schulen</t>
  </si>
  <si>
    <t>später</t>
  </si>
  <si>
    <t>spuren</t>
  </si>
  <si>
    <t>hinterlassen</t>
  </si>
  <si>
    <t>broschüre</t>
  </si>
  <si>
    <t>jacobs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</si>
  <si>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</si>
  <si>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</si>
  <si>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</si>
  <si>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</si>
  <si>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</si>
  <si>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</si>
  <si>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</si>
  <si>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</si>
  <si>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</si>
  <si>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</si>
  <si>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</si>
  <si>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</si>
  <si>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</si>
  <si>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</si>
  <si>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</si>
  <si>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</si>
  <si>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</si>
  <si>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</si>
  <si>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</si>
  <si>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</si>
  <si>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</si>
  <si>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</si>
  <si>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</si>
  <si>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</si>
  <si>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</si>
  <si>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</si>
  <si>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</si>
  <si>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</si>
  <si>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</si>
  <si>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</si>
  <si>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</si>
  <si>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</si>
  <si>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</si>
  <si>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</si>
  <si>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</si>
  <si>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</si>
  <si>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</si>
  <si>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</si>
  <si>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</si>
  <si>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</si>
  <si>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</si>
  <si>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</si>
  <si>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</si>
  <si>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</si>
  <si>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</si>
  <si>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</si>
  <si>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</si>
  <si>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</si>
  <si>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</si>
  <si>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</si>
  <si>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</si>
  <si>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</si>
  <si>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</si>
  <si>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</si>
  <si>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</si>
  <si>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</si>
  <si>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</si>
  <si>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</si>
  <si>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</si>
  <si>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</si>
  <si>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Sep</t>
  </si>
  <si>
    <t>20-Sep</t>
  </si>
  <si>
    <t>7 AM</t>
  </si>
  <si>
    <t>30-Sep</t>
  </si>
  <si>
    <t>1 PM</t>
  </si>
  <si>
    <t>Oct</t>
  </si>
  <si>
    <t>4-Oct</t>
  </si>
  <si>
    <t>5 AM</t>
  </si>
  <si>
    <t>11 AM</t>
  </si>
  <si>
    <t>12 PM</t>
  </si>
  <si>
    <t>3 PM</t>
  </si>
  <si>
    <t>4 PM</t>
  </si>
  <si>
    <t>6 PM</t>
  </si>
  <si>
    <t>5-Oct</t>
  </si>
  <si>
    <t>6-Oct</t>
  </si>
  <si>
    <t>7-Oct</t>
  </si>
  <si>
    <t>4 AM</t>
  </si>
  <si>
    <t>5 PM</t>
  </si>
  <si>
    <t>8 PM</t>
  </si>
  <si>
    <t>8-Oct</t>
  </si>
  <si>
    <t>9 PM</t>
  </si>
  <si>
    <t>9-Oct</t>
  </si>
  <si>
    <t>10-Oct</t>
  </si>
  <si>
    <t>7 PM</t>
  </si>
  <si>
    <t>11-Oct</t>
  </si>
  <si>
    <t>12 AM</t>
  </si>
  <si>
    <t>3 AM</t>
  </si>
  <si>
    <t>2 PM</t>
  </si>
  <si>
    <t>10 PM</t>
  </si>
  <si>
    <t>12-Oct</t>
  </si>
  <si>
    <t>9 AM</t>
  </si>
  <si>
    <t>10 AM</t>
  </si>
  <si>
    <t>13-Oct</t>
  </si>
  <si>
    <t>14-Oct</t>
  </si>
  <si>
    <t>6 AM</t>
  </si>
  <si>
    <t>15-Oct</t>
  </si>
  <si>
    <t>2 AM</t>
  </si>
  <si>
    <t>8 AM</t>
  </si>
  <si>
    <t>16-Oct</t>
  </si>
  <si>
    <t>17-Oct</t>
  </si>
  <si>
    <t>128, 128, 128</t>
  </si>
  <si>
    <t>Red</t>
  </si>
  <si>
    <t>193, 62, 62</t>
  </si>
  <si>
    <t>G1: neu gt versuch versagen bildungspolitik schule angesichts digitalisierung herrlarbig #twitterlehrerzimmer</t>
  </si>
  <si>
    <t>G2: #twitterlehrerzimmer #edchatde petraottensarnd bitte podcast liebes eure hilfe einen besonders</t>
  </si>
  <si>
    <t>G3: zumteam #zumde teil 15 unterrichtsideen 2 unserer kollaborativ texte erstellen</t>
  </si>
  <si>
    <t>G4: schüleraktivierende methoden #bayernedu #edchatde #edupnx diemeducators #twitterlehrerzimmer placemat anleitung #beraterdigitalebildung</t>
  </si>
  <si>
    <t>G5: #ded19 400 plätze sind bereits vergeben freuen sie starke referent</t>
  </si>
  <si>
    <t>G6: join questions #nt2t 10 12 8amcdt global times pic answer</t>
  </si>
  <si>
    <t>G7: reliance standardized tests undermines education #equity devalues teachers students #edchat</t>
  </si>
  <si>
    <t>G8: schulprojekte zum mitmachen details finden sich esa_de eserode #edchatde #twitterlehrerzimmer</t>
  </si>
  <si>
    <t>G9: dem #edchatde frandevol zum teil gibt außer #relichat derzeit irgendeinen</t>
  </si>
  <si>
    <t>G10: #edchatde 10 durch oder</t>
  </si>
  <si>
    <t>G11: s never late love take risk see re missing #bfc530</t>
  </si>
  <si>
    <t>G12: out come join online november hosting 9th annual global education</t>
  </si>
  <si>
    <t>G13: mobbing #problemverhalten schulen kann noch jahre später spuren hinterlassen eine</t>
  </si>
  <si>
    <t>G14: #edchatde school ok 40 back web tools apps help english</t>
  </si>
  <si>
    <t>Autofill Workbook Results</t>
  </si>
  <si>
    <t>Edge Weight▓1▓3▓0▓True▓Gray▓Red▓▓Edge Weight▓1▓3▓0▓3▓10▓False▓Edge Weight▓1▓3▓0▓35▓12▓False▓▓0▓0▓0▓True▓Black▓Black▓▓Followers▓2▓44083▓0▓162▓1000▓False▓▓0▓0▓0▓0▓0▓False▓▓0▓0▓0▓0▓0▓False▓▓0▓0▓0▓0▓0▓False</t>
  </si>
  <si>
    <t>GraphSource░GraphServerTwitterSearch▓GraphTerm░edchatde▓ImportDescription░The graph represents a network of 127 Twitter users whose tweets in the requested range contained "edchatde", or who were replied to or mentioned in those tweets.  The network was obtained from the NodeXL Graph Server on Saturday, 19 October 2019 at 09:10 UTC.
The requested start date was Friday, 18 October 2019 at 00:01 UTC and the maximum number of days (going backward) was 14.
The maximum number of tweets collected was 5,000.
The tweets in the network were tweeted over the 13-day, 14-hour, 34-minute period from Friday, 04 October 2019 at 05:04 UTC to Thursday, 17 October 2019 at 19:39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</si>
</sst>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869152"/>
        <c:axId val="32278049"/>
      </c:barChart>
      <c:catAx>
        <c:axId val="408691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278049"/>
        <c:crosses val="autoZero"/>
        <c:auto val="1"/>
        <c:lblOffset val="100"/>
        <c:noMultiLvlLbl val="0"/>
      </c:catAx>
      <c:valAx>
        <c:axId val="32278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69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edchatde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84"/>
                <c:pt idx="0">
                  <c:v>7 AM
20-Sep
Sep
2019</c:v>
                </c:pt>
                <c:pt idx="1">
                  <c:v>1 PM
30-Sep</c:v>
                </c:pt>
                <c:pt idx="2">
                  <c:v>5 AM
4-Oct
Oct</c:v>
                </c:pt>
                <c:pt idx="3">
                  <c:v>11 AM</c:v>
                </c:pt>
                <c:pt idx="4">
                  <c:v>12 PM</c:v>
                </c:pt>
                <c:pt idx="5">
                  <c:v>1 PM</c:v>
                </c:pt>
                <c:pt idx="6">
                  <c:v>3 PM</c:v>
                </c:pt>
                <c:pt idx="7">
                  <c:v>4 PM</c:v>
                </c:pt>
                <c:pt idx="8">
                  <c:v>6 PM</c:v>
                </c:pt>
                <c:pt idx="9">
                  <c:v>6 PM
5-Oct</c:v>
                </c:pt>
                <c:pt idx="10">
                  <c:v>3 PM
6-Oct</c:v>
                </c:pt>
                <c:pt idx="11">
                  <c:v>4 AM
7-Oct</c:v>
                </c:pt>
                <c:pt idx="12">
                  <c:v>3 PM</c:v>
                </c:pt>
                <c:pt idx="13">
                  <c:v>4 PM</c:v>
                </c:pt>
                <c:pt idx="14">
                  <c:v>5 PM</c:v>
                </c:pt>
                <c:pt idx="15">
                  <c:v>6 PM</c:v>
                </c:pt>
                <c:pt idx="16">
                  <c:v>8 PM</c:v>
                </c:pt>
                <c:pt idx="17">
                  <c:v>5 AM
8-Oct</c:v>
                </c:pt>
                <c:pt idx="18">
                  <c:v>7 AM</c:v>
                </c:pt>
                <c:pt idx="19">
                  <c:v>6 PM</c:v>
                </c:pt>
                <c:pt idx="20">
                  <c:v>9 PM</c:v>
                </c:pt>
                <c:pt idx="21">
                  <c:v>12 PM
9-Oct</c:v>
                </c:pt>
                <c:pt idx="22">
                  <c:v>6 PM</c:v>
                </c:pt>
                <c:pt idx="23">
                  <c:v>5 AM
10-Oct</c:v>
                </c:pt>
                <c:pt idx="24">
                  <c:v>4 PM</c:v>
                </c:pt>
                <c:pt idx="25">
                  <c:v>5 PM</c:v>
                </c:pt>
                <c:pt idx="26">
                  <c:v>7 PM</c:v>
                </c:pt>
                <c:pt idx="27">
                  <c:v>8 PM</c:v>
                </c:pt>
                <c:pt idx="28">
                  <c:v>12 AM
11-Oct</c:v>
                </c:pt>
                <c:pt idx="29">
                  <c:v>3 AM</c:v>
                </c:pt>
                <c:pt idx="30">
                  <c:v>5 AM</c:v>
                </c:pt>
                <c:pt idx="31">
                  <c:v>11 AM</c:v>
                </c:pt>
                <c:pt idx="32">
                  <c:v>12 PM</c:v>
                </c:pt>
                <c:pt idx="33">
                  <c:v>1 PM</c:v>
                </c:pt>
                <c:pt idx="34">
                  <c:v>2 PM</c:v>
                </c:pt>
                <c:pt idx="35">
                  <c:v>3 PM</c:v>
                </c:pt>
                <c:pt idx="36">
                  <c:v>10 PM</c:v>
                </c:pt>
                <c:pt idx="37">
                  <c:v>4 AM
12-Oct</c:v>
                </c:pt>
                <c:pt idx="38">
                  <c:v>5 AM</c:v>
                </c:pt>
                <c:pt idx="39">
                  <c:v>9 AM</c:v>
                </c:pt>
                <c:pt idx="40">
                  <c:v>10 AM</c:v>
                </c:pt>
                <c:pt idx="41">
                  <c:v>9 PM</c:v>
                </c:pt>
                <c:pt idx="42">
                  <c:v>5 PM
13-Oct</c:v>
                </c:pt>
                <c:pt idx="43">
                  <c:v>6 PM</c:v>
                </c:pt>
                <c:pt idx="44">
                  <c:v>7 PM</c:v>
                </c:pt>
                <c:pt idx="45">
                  <c:v>8 PM</c:v>
                </c:pt>
                <c:pt idx="46">
                  <c:v>9 PM</c:v>
                </c:pt>
                <c:pt idx="47">
                  <c:v>6 AM
14-Oct</c:v>
                </c:pt>
                <c:pt idx="48">
                  <c:v>7 AM</c:v>
                </c:pt>
                <c:pt idx="49">
                  <c:v>11 AM</c:v>
                </c:pt>
                <c:pt idx="50">
                  <c:v>3 PM</c:v>
                </c:pt>
                <c:pt idx="51">
                  <c:v>6 PM</c:v>
                </c:pt>
                <c:pt idx="52">
                  <c:v>7 PM</c:v>
                </c:pt>
                <c:pt idx="53">
                  <c:v>12 AM
15-Oct</c:v>
                </c:pt>
                <c:pt idx="54">
                  <c:v>2 AM</c:v>
                </c:pt>
                <c:pt idx="55">
                  <c:v>7 AM</c:v>
                </c:pt>
                <c:pt idx="56">
                  <c:v>8 AM</c:v>
                </c:pt>
                <c:pt idx="57">
                  <c:v>10 AM</c:v>
                </c:pt>
                <c:pt idx="58">
                  <c:v>11 AM</c:v>
                </c:pt>
                <c:pt idx="59">
                  <c:v>12 PM</c:v>
                </c:pt>
                <c:pt idx="60">
                  <c:v>1 PM</c:v>
                </c:pt>
                <c:pt idx="61">
                  <c:v>4 PM</c:v>
                </c:pt>
                <c:pt idx="62">
                  <c:v>7 PM</c:v>
                </c:pt>
                <c:pt idx="63">
                  <c:v>9 PM</c:v>
                </c:pt>
                <c:pt idx="64">
                  <c:v>10 PM</c:v>
                </c:pt>
                <c:pt idx="65">
                  <c:v>12 PM
16-Oct</c:v>
                </c:pt>
                <c:pt idx="66">
                  <c:v>1 PM</c:v>
                </c:pt>
                <c:pt idx="67">
                  <c:v>3 PM</c:v>
                </c:pt>
                <c:pt idx="68">
                  <c:v>4 PM</c:v>
                </c:pt>
                <c:pt idx="69">
                  <c:v>5 PM</c:v>
                </c:pt>
                <c:pt idx="70">
                  <c:v>6 PM</c:v>
                </c:pt>
                <c:pt idx="71">
                  <c:v>7 PM</c:v>
                </c:pt>
                <c:pt idx="72">
                  <c:v>5 AM
17-Oct</c:v>
                </c:pt>
                <c:pt idx="73">
                  <c:v>6 AM</c:v>
                </c:pt>
                <c:pt idx="74">
                  <c:v>7 AM</c:v>
                </c:pt>
                <c:pt idx="75">
                  <c:v>8 AM</c:v>
                </c:pt>
                <c:pt idx="76">
                  <c:v>9 AM</c:v>
                </c:pt>
                <c:pt idx="77">
                  <c:v>11 AM</c:v>
                </c:pt>
                <c:pt idx="78">
                  <c:v>12 PM</c:v>
                </c:pt>
                <c:pt idx="79">
                  <c:v>2 PM</c:v>
                </c:pt>
                <c:pt idx="80">
                  <c:v>3 PM</c:v>
                </c:pt>
                <c:pt idx="81">
                  <c:v>4 PM</c:v>
                </c:pt>
                <c:pt idx="82">
                  <c:v>5 PM</c:v>
                </c:pt>
                <c:pt idx="83">
                  <c:v>7 PM</c:v>
                </c:pt>
              </c:strCache>
            </c:strRef>
          </c:cat>
          <c:val>
            <c:numRef>
              <c:f>'Time Series'!$B$26:$B$129</c:f>
              <c:numCache>
                <c:formatCode>General</c:formatCode>
                <c:ptCount val="84"/>
                <c:pt idx="0">
                  <c:v>1</c:v>
                </c:pt>
                <c:pt idx="1">
                  <c:v>1</c:v>
                </c:pt>
                <c:pt idx="2">
                  <c:v>1</c:v>
                </c:pt>
                <c:pt idx="3">
                  <c:v>3</c:v>
                </c:pt>
                <c:pt idx="4">
                  <c:v>4</c:v>
                </c:pt>
                <c:pt idx="5">
                  <c:v>1</c:v>
                </c:pt>
                <c:pt idx="6">
                  <c:v>2</c:v>
                </c:pt>
                <c:pt idx="7">
                  <c:v>1</c:v>
                </c:pt>
                <c:pt idx="8">
                  <c:v>1</c:v>
                </c:pt>
                <c:pt idx="9">
                  <c:v>1</c:v>
                </c:pt>
                <c:pt idx="10">
                  <c:v>1</c:v>
                </c:pt>
                <c:pt idx="11">
                  <c:v>2</c:v>
                </c:pt>
                <c:pt idx="12">
                  <c:v>5</c:v>
                </c:pt>
                <c:pt idx="13">
                  <c:v>2</c:v>
                </c:pt>
                <c:pt idx="14">
                  <c:v>1</c:v>
                </c:pt>
                <c:pt idx="15">
                  <c:v>1</c:v>
                </c:pt>
                <c:pt idx="16">
                  <c:v>2</c:v>
                </c:pt>
                <c:pt idx="17">
                  <c:v>1</c:v>
                </c:pt>
                <c:pt idx="18">
                  <c:v>1</c:v>
                </c:pt>
                <c:pt idx="19">
                  <c:v>1</c:v>
                </c:pt>
                <c:pt idx="20">
                  <c:v>7</c:v>
                </c:pt>
                <c:pt idx="21">
                  <c:v>1</c:v>
                </c:pt>
                <c:pt idx="22">
                  <c:v>1</c:v>
                </c:pt>
                <c:pt idx="23">
                  <c:v>1</c:v>
                </c:pt>
                <c:pt idx="24">
                  <c:v>6</c:v>
                </c:pt>
                <c:pt idx="25">
                  <c:v>1</c:v>
                </c:pt>
                <c:pt idx="26">
                  <c:v>1</c:v>
                </c:pt>
                <c:pt idx="27">
                  <c:v>1</c:v>
                </c:pt>
                <c:pt idx="28">
                  <c:v>5</c:v>
                </c:pt>
                <c:pt idx="29">
                  <c:v>1</c:v>
                </c:pt>
                <c:pt idx="30">
                  <c:v>2</c:v>
                </c:pt>
                <c:pt idx="31">
                  <c:v>2</c:v>
                </c:pt>
                <c:pt idx="32">
                  <c:v>6</c:v>
                </c:pt>
                <c:pt idx="33">
                  <c:v>1</c:v>
                </c:pt>
                <c:pt idx="34">
                  <c:v>1</c:v>
                </c:pt>
                <c:pt idx="35">
                  <c:v>1</c:v>
                </c:pt>
                <c:pt idx="36">
                  <c:v>1</c:v>
                </c:pt>
                <c:pt idx="37">
                  <c:v>1</c:v>
                </c:pt>
                <c:pt idx="38">
                  <c:v>1</c:v>
                </c:pt>
                <c:pt idx="39">
                  <c:v>2</c:v>
                </c:pt>
                <c:pt idx="40">
                  <c:v>3</c:v>
                </c:pt>
                <c:pt idx="41">
                  <c:v>3</c:v>
                </c:pt>
                <c:pt idx="42">
                  <c:v>9</c:v>
                </c:pt>
                <c:pt idx="43">
                  <c:v>2</c:v>
                </c:pt>
                <c:pt idx="44">
                  <c:v>3</c:v>
                </c:pt>
                <c:pt idx="45">
                  <c:v>1</c:v>
                </c:pt>
                <c:pt idx="46">
                  <c:v>2</c:v>
                </c:pt>
                <c:pt idx="47">
                  <c:v>1</c:v>
                </c:pt>
                <c:pt idx="48">
                  <c:v>1</c:v>
                </c:pt>
                <c:pt idx="49">
                  <c:v>3</c:v>
                </c:pt>
                <c:pt idx="50">
                  <c:v>1</c:v>
                </c:pt>
                <c:pt idx="51">
                  <c:v>4</c:v>
                </c:pt>
                <c:pt idx="52">
                  <c:v>2</c:v>
                </c:pt>
                <c:pt idx="53">
                  <c:v>1</c:v>
                </c:pt>
                <c:pt idx="54">
                  <c:v>2</c:v>
                </c:pt>
                <c:pt idx="55">
                  <c:v>2</c:v>
                </c:pt>
                <c:pt idx="56">
                  <c:v>3</c:v>
                </c:pt>
                <c:pt idx="57">
                  <c:v>5</c:v>
                </c:pt>
                <c:pt idx="58">
                  <c:v>1</c:v>
                </c:pt>
                <c:pt idx="59">
                  <c:v>1</c:v>
                </c:pt>
                <c:pt idx="60">
                  <c:v>1</c:v>
                </c:pt>
                <c:pt idx="61">
                  <c:v>1</c:v>
                </c:pt>
                <c:pt idx="62">
                  <c:v>1</c:v>
                </c:pt>
                <c:pt idx="63">
                  <c:v>2</c:v>
                </c:pt>
                <c:pt idx="64">
                  <c:v>1</c:v>
                </c:pt>
                <c:pt idx="65">
                  <c:v>2</c:v>
                </c:pt>
                <c:pt idx="66">
                  <c:v>1</c:v>
                </c:pt>
                <c:pt idx="67">
                  <c:v>1</c:v>
                </c:pt>
                <c:pt idx="68">
                  <c:v>5</c:v>
                </c:pt>
                <c:pt idx="69">
                  <c:v>3</c:v>
                </c:pt>
                <c:pt idx="70">
                  <c:v>4</c:v>
                </c:pt>
                <c:pt idx="71">
                  <c:v>3</c:v>
                </c:pt>
                <c:pt idx="72">
                  <c:v>1</c:v>
                </c:pt>
                <c:pt idx="73">
                  <c:v>1</c:v>
                </c:pt>
                <c:pt idx="74">
                  <c:v>2</c:v>
                </c:pt>
                <c:pt idx="75">
                  <c:v>1</c:v>
                </c:pt>
                <c:pt idx="76">
                  <c:v>1</c:v>
                </c:pt>
                <c:pt idx="77">
                  <c:v>1</c:v>
                </c:pt>
                <c:pt idx="78">
                  <c:v>1</c:v>
                </c:pt>
                <c:pt idx="79">
                  <c:v>2</c:v>
                </c:pt>
                <c:pt idx="80">
                  <c:v>2</c:v>
                </c:pt>
                <c:pt idx="81">
                  <c:v>1</c:v>
                </c:pt>
                <c:pt idx="82">
                  <c:v>1</c:v>
                </c:pt>
                <c:pt idx="83">
                  <c:v>6</c:v>
                </c:pt>
              </c:numCache>
            </c:numRef>
          </c:val>
        </c:ser>
        <c:axId val="20463610"/>
        <c:axId val="49954763"/>
      </c:barChart>
      <c:catAx>
        <c:axId val="20463610"/>
        <c:scaling>
          <c:orientation val="minMax"/>
        </c:scaling>
        <c:axPos val="b"/>
        <c:delete val="0"/>
        <c:numFmt formatCode="General" sourceLinked="1"/>
        <c:majorTickMark val="out"/>
        <c:minorTickMark val="none"/>
        <c:tickLblPos val="nextTo"/>
        <c:crossAx val="49954763"/>
        <c:crosses val="autoZero"/>
        <c:auto val="1"/>
        <c:lblOffset val="100"/>
        <c:noMultiLvlLbl val="0"/>
      </c:catAx>
      <c:valAx>
        <c:axId val="49954763"/>
        <c:scaling>
          <c:orientation val="minMax"/>
        </c:scaling>
        <c:axPos val="l"/>
        <c:majorGridlines/>
        <c:delete val="0"/>
        <c:numFmt formatCode="General" sourceLinked="1"/>
        <c:majorTickMark val="out"/>
        <c:minorTickMark val="none"/>
        <c:tickLblPos val="nextTo"/>
        <c:crossAx val="204636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066986"/>
        <c:axId val="64385147"/>
      </c:barChart>
      <c:catAx>
        <c:axId val="220669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385147"/>
        <c:crosses val="autoZero"/>
        <c:auto val="1"/>
        <c:lblOffset val="100"/>
        <c:noMultiLvlLbl val="0"/>
      </c:catAx>
      <c:valAx>
        <c:axId val="64385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66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595412"/>
        <c:axId val="47814389"/>
      </c:barChart>
      <c:catAx>
        <c:axId val="425954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814389"/>
        <c:crosses val="autoZero"/>
        <c:auto val="1"/>
        <c:lblOffset val="100"/>
        <c:noMultiLvlLbl val="0"/>
      </c:catAx>
      <c:valAx>
        <c:axId val="47814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95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676318"/>
        <c:axId val="47760271"/>
      </c:barChart>
      <c:catAx>
        <c:axId val="276763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760271"/>
        <c:crosses val="autoZero"/>
        <c:auto val="1"/>
        <c:lblOffset val="100"/>
        <c:noMultiLvlLbl val="0"/>
      </c:catAx>
      <c:valAx>
        <c:axId val="47760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76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189256"/>
        <c:axId val="43376713"/>
      </c:barChart>
      <c:catAx>
        <c:axId val="271892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376713"/>
        <c:crosses val="autoZero"/>
        <c:auto val="1"/>
        <c:lblOffset val="100"/>
        <c:noMultiLvlLbl val="0"/>
      </c:catAx>
      <c:valAx>
        <c:axId val="43376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89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846098"/>
        <c:axId val="23852835"/>
      </c:barChart>
      <c:catAx>
        <c:axId val="548460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852835"/>
        <c:crosses val="autoZero"/>
        <c:auto val="1"/>
        <c:lblOffset val="100"/>
        <c:noMultiLvlLbl val="0"/>
      </c:catAx>
      <c:valAx>
        <c:axId val="23852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46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348924"/>
        <c:axId val="53031453"/>
      </c:barChart>
      <c:catAx>
        <c:axId val="133489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031453"/>
        <c:crosses val="autoZero"/>
        <c:auto val="1"/>
        <c:lblOffset val="100"/>
        <c:noMultiLvlLbl val="0"/>
      </c:catAx>
      <c:valAx>
        <c:axId val="53031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48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521030"/>
        <c:axId val="580407"/>
      </c:barChart>
      <c:catAx>
        <c:axId val="75210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0407"/>
        <c:crosses val="autoZero"/>
        <c:auto val="1"/>
        <c:lblOffset val="100"/>
        <c:noMultiLvlLbl val="0"/>
      </c:catAx>
      <c:valAx>
        <c:axId val="580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21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23664"/>
        <c:axId val="47012977"/>
      </c:barChart>
      <c:catAx>
        <c:axId val="5223664"/>
        <c:scaling>
          <c:orientation val="minMax"/>
        </c:scaling>
        <c:axPos val="b"/>
        <c:delete val="1"/>
        <c:majorTickMark val="out"/>
        <c:minorTickMark val="none"/>
        <c:tickLblPos val="none"/>
        <c:crossAx val="47012977"/>
        <c:crosses val="autoZero"/>
        <c:auto val="1"/>
        <c:lblOffset val="100"/>
        <c:noMultiLvlLbl val="0"/>
      </c:catAx>
      <c:valAx>
        <c:axId val="47012977"/>
        <c:scaling>
          <c:orientation val="minMax"/>
        </c:scaling>
        <c:axPos val="l"/>
        <c:delete val="1"/>
        <c:majorTickMark val="out"/>
        <c:minorTickMark val="none"/>
        <c:tickLblPos val="none"/>
        <c:crossAx val="52236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1" refreshedBy="Marc Smith" refreshedVersion="5">
  <cacheSource type="worksheet">
    <worksheetSource ref="A2:BL17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ded19"/>
        <s v="giftedness gifted creativity creative kreativ child children edchat edchatde research psychology book royaklingner"/>
        <s v="problemverhalten edchatde"/>
        <s v="problemverhalten"/>
        <s v="zumde zumteam"/>
        <m/>
        <s v="digitaleschule"/>
        <s v="edchatde"/>
        <s v="zumde"/>
        <s v="latinteach fle fslchat edchatde arabiclangchat authres"/>
        <s v="edchatde genchatde"/>
        <s v="bayernedu edchatde edupnx beraterdigitalebildung"/>
        <s v="equity edchat ccss"/>
        <s v="nt2t"/>
        <s v="nt2t edchatde africaed asiaed aussieed edchatnz globaled"/>
        <s v="relichat"/>
        <s v="eucodingweek"/>
        <s v="bibchatde edchatde"/>
        <s v="relichat edchatde followerpower"/>
        <s v="oeb19 edtech innovation education inspiration teachers entrepreneur"/>
        <s v="oeb19 edtech innovation"/>
        <s v="twitterlehrerzimmer bayernedu edchatde edupnx"/>
        <s v="twitterlehrerzimmer bayernedu edchatde edupnx beraterdigitalebildung kompassrealschule"/>
        <s v="digitaleschule digitalpakt"/>
        <s v="equity edchat ccss leadupchat hacklearning tlap leadlap weleaded ucea19 edugladiators mschat elachat sschat stopcommoncoreg aft masterychat edchatde aussieed globaledchat"/>
        <s v="edchatde edchateu edchatie edchatnz edchatsa edchat ukedchat bcedchat euroedchat finnedchat"/>
        <s v="bfc530 edchat"/>
        <s v="edchatde twitterlehrerzimmer nrwedu ndsedu"/>
        <s v="bfc530 edchat nyedchat hacklearning edchatde"/>
        <s v="twitterlehrerzimmer"/>
        <s v="eucodingweek followerpower edchatde twitterlehrerzimmer"/>
        <s v="twitterlehrerzimmer edchatde digitalisierung digitalebildung digitaleschule digitalpakt"/>
        <s v="digitaleschule digitalpakt twitterlehrerzimmer edchatde digitalisierung digitalebildung schulmessenger einnetzwerk"/>
        <s v="digitaleschule twitterlehrerzimmer edchatde digitalebildung digitalpakt"/>
        <s v="twitterlehrerzimmer edchatde bayernedu"/>
        <s v="stopmotionstudio twitterlehrerzimmer twlz edupnx bayernedu hessenedu edchatde"/>
        <s v="twitterlehrerzimmer lampertheim"/>
        <s v="zumde zumteam twitterlehrerzimmer edchatde edupnx bayernedu"/>
        <s v="zumde twitterlehrerzimmer edchatde edupnx digitalbw bayernedu nrwedu lehrerleben"/>
        <s v="twitterlehrerzimmer edupnx edchatde oerde oer bayernedu digitalbw nrwedu"/>
        <s v="twitterlehrerzimmer bayernedu edchatde edupnx beraterdigitalebildung kompassrealschule ibdb mbdb digitalebildung"/>
        <s v="bayernedu edchatde edupnx beraterdigitalebildung kompassrealschule ibdb twitterlehrerzimmer digitalebildung"/>
        <s v="twitterlehrerzimmer bayernedu edchatde edupnx beraterdigitalebildung kompassrealschule mbdb digitalebildung placemat methoden schüleraktivierend"/>
        <s v="twitterlehrerzimmer bayernedu edchatde edupnx beraterdigitalebildung kompassrealschule ibdb mbdb digitalebildung methoden schüleraktivieren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0">
        <d v="2019-09-20T07:02:55.000"/>
        <d v="2019-10-04T05:04:54.000"/>
        <d v="2019-10-04T15:15:05.000"/>
        <d v="2019-10-04T15:30:15.000"/>
        <d v="2019-10-04T18:36:47.000"/>
        <d v="2019-10-05T18:24:44.000"/>
        <d v="2019-10-06T15:08:45.000"/>
        <d v="2019-10-07T04:50:38.000"/>
        <d v="2019-10-07T15:38:40.000"/>
        <d v="2019-10-07T15:54:39.000"/>
        <d v="2019-10-07T16:13:25.000"/>
        <d v="2019-10-07T18:19:42.000"/>
        <d v="2019-10-07T20:21:23.000"/>
        <d v="2019-10-07T20:35:11.000"/>
        <d v="2019-10-08T07:38:50.000"/>
        <d v="2019-10-08T18:10:11.000"/>
        <d v="2019-10-09T12:35:06.000"/>
        <d v="2019-10-09T18:26:20.000"/>
        <d v="2019-10-10T17:16:52.000"/>
        <d v="2019-10-11T00:10:50.000"/>
        <d v="2019-10-11T00:22:42.000"/>
        <d v="2019-10-11T00:46:45.000"/>
        <d v="2019-10-11T00:49:48.000"/>
        <d v="2019-10-11T03:09:04.000"/>
        <d v="2019-10-07T04:35:13.000"/>
        <d v="2019-10-11T05:54:47.000"/>
        <d v="2019-10-11T05:55:32.000"/>
        <d v="2019-10-11T11:51:51.000"/>
        <d v="2019-10-11T12:21:44.000"/>
        <d v="2019-10-11T12:23:11.000"/>
        <d v="2019-10-11T12:29:42.000"/>
        <d v="2019-10-11T13:27:02.000"/>
        <d v="2019-10-11T14:18:12.000"/>
        <d v="2019-10-11T11:44:22.000"/>
        <d v="2019-10-11T12:11:59.000"/>
        <d v="2019-10-11T22:17:55.000"/>
        <d v="2019-10-12T04:23:39.000"/>
        <d v="2019-10-11T15:51:11.000"/>
        <d v="2019-10-12T05:58:54.000"/>
        <d v="2019-10-12T10:00:02.000"/>
        <d v="2019-10-08T21:12:05.000"/>
        <d v="2019-10-12T10:11:55.000"/>
        <d v="2019-10-12T09:58:26.000"/>
        <d v="2019-10-12T10:13:05.000"/>
        <d v="2019-10-12T09:52:53.000"/>
        <d v="2019-10-12T21:40:48.000"/>
        <d v="2019-10-12T21:41:24.000"/>
        <d v="2019-10-12T21:41:58.000"/>
        <d v="2019-10-13T17:40:55.000"/>
        <d v="2019-10-08T21:37:07.000"/>
        <d v="2019-10-10T16:46:25.000"/>
        <d v="2019-10-10T16:46:32.000"/>
        <d v="2019-10-13T17:40:39.000"/>
        <d v="2019-10-13T17:55:39.000"/>
        <d v="2019-10-13T18:11:56.000"/>
        <d v="2019-10-13T18:12:07.000"/>
        <d v="2019-10-13T19:05:58.000"/>
        <d v="2019-10-13T19:38:56.000"/>
        <d v="2019-10-13T20:49:11.000"/>
        <d v="2019-10-08T21:32:45.000"/>
        <d v="2019-10-10T19:38:35.000"/>
        <d v="2019-10-10T20:22:46.000"/>
        <d v="2019-10-13T21:13:46.000"/>
        <d v="2019-10-13T21:15:13.000"/>
        <d v="2019-10-14T06:37:03.000"/>
        <d v="2019-10-11T00:04:33.000"/>
        <d v="2019-10-14T11:41:04.000"/>
        <d v="2019-10-14T11:48:01.000"/>
        <d v="2019-10-14T11:48:14.000"/>
        <d v="2019-10-04T12:02:19.000"/>
        <d v="2019-10-08T05:20:25.000"/>
        <d v="2019-10-14T18:49:10.000"/>
        <d v="2019-10-04T13:46:27.000"/>
        <d v="2019-10-10T05:56:37.000"/>
        <d v="2019-10-14T19:30:10.000"/>
        <d v="2019-10-04T12:48:51.000"/>
        <d v="2019-10-07T15:56:33.000"/>
        <d v="2019-10-14T19:42:50.000"/>
        <d v="2019-10-15T02:26:53.000"/>
        <d v="2019-10-15T07:36:30.000"/>
        <d v="2019-10-15T07:36:33.000"/>
        <d v="2019-10-15T00:30:12.000"/>
        <d v="2019-10-15T02:35:03.000"/>
        <d v="2019-10-15T08:30:48.000"/>
        <d v="2019-10-15T08:42:59.000"/>
        <d v="2019-10-15T10:28:11.000"/>
        <d v="2019-10-15T10:57:01.000"/>
        <d v="2019-10-14T07:06:36.000"/>
        <d v="2019-10-15T11:24:41.000"/>
        <d v="2019-10-15T08:40:09.000"/>
        <d v="2019-10-15T12:48:07.000"/>
        <d v="2019-10-15T13:57:13.000"/>
        <d v="2019-10-15T16:22:14.000"/>
        <d v="2019-10-15T19:39:18.000"/>
        <d v="2019-10-15T22:42:29.000"/>
        <d v="2019-10-16T13:19:43.000"/>
        <d v="2019-10-16T15:44:48.000"/>
        <d v="2019-10-16T16:29:57.000"/>
        <d v="2019-10-04T11:47:51.000"/>
        <d v="2019-10-16T16:48:34.000"/>
        <d v="2019-10-16T17:08:47.000"/>
        <d v="2019-10-16T17:12:10.000"/>
        <d v="2019-10-16T17:15:33.000"/>
        <d v="2019-10-16T18:06:08.000"/>
        <d v="2019-10-16T18:24:33.000"/>
        <d v="2019-10-16T18:27:45.000"/>
        <d v="2019-10-16T18:56:35.000"/>
        <d v="2019-10-16T19:00:46.000"/>
        <d v="2019-10-16T19:10:51.000"/>
        <d v="2019-10-16T19:14:09.000"/>
        <d v="2019-10-17T05:49:39.000"/>
        <d v="2019-10-17T08:55:45.000"/>
        <d v="2019-10-17T09:17:06.000"/>
        <d v="2019-10-17T11:53:02.000"/>
        <d v="2019-10-17T12:04:09.000"/>
        <d v="2019-10-17T14:31:21.000"/>
        <d v="2019-10-17T14:52:43.000"/>
        <d v="2019-10-17T15:34:04.000"/>
        <d v="2019-10-13T19:06:54.000"/>
        <d v="2019-10-17T15:36:52.000"/>
        <d v="2019-10-17T16:50:21.000"/>
        <d v="2019-10-14T15:01:35.000"/>
        <d v="2019-10-17T17:27:22.000"/>
        <d v="2019-10-17T19:26:08.000"/>
        <d v="2019-10-08T21:10:49.000"/>
        <d v="2019-10-08T21:12:02.000"/>
        <d v="2019-10-04T12:22:56.000"/>
        <d v="2019-10-11T12:51:00.000"/>
        <d v="2019-10-04T12:24:01.000"/>
        <d v="2019-10-11T12:52:02.000"/>
        <d v="2019-09-30T13:30:00.000"/>
        <d v="2019-10-15T10:51:26.000"/>
        <d v="2019-10-15T10:52:16.000"/>
        <d v="2019-10-15T10:52:02.000"/>
        <d v="2019-10-15T21:45:04.000"/>
        <d v="2019-10-15T21:46:01.000"/>
        <d v="2019-10-16T12:27:32.000"/>
        <d v="2019-10-16T12:28:02.000"/>
        <d v="2019-10-16T16:47:47.000"/>
        <d v="2019-10-17T07:06:00.000"/>
        <d v="2019-10-17T07:07:02.000"/>
        <d v="2019-10-16T16:48:08.000"/>
        <d v="2019-10-17T06:01:35.000"/>
        <d v="2019-10-07T17:00:45.000"/>
        <d v="2019-10-16T16:49:02.000"/>
        <d v="2019-10-04T11:38:02.000"/>
        <d v="2019-10-07T15:35:02.000"/>
        <d v="2019-10-08T21:31:02.000"/>
        <d v="2019-10-10T16:37:01.000"/>
        <d v="2019-10-10T16:43:02.000"/>
        <d v="2019-10-13T17:32:01.000"/>
        <d v="2019-10-13T17:37:02.000"/>
        <d v="2019-10-14T18:11:01.000"/>
        <d v="2019-10-17T19:35:02.000"/>
        <d v="2019-10-17T19:39:02.000"/>
        <d v="2019-10-04T11:36:47.000"/>
        <d v="2019-10-04T16:12:43.000"/>
        <d v="2019-10-07T15:34:18.000"/>
        <d v="2019-10-14T18:10:11.000"/>
        <d v="2019-10-07T16:48:53.000"/>
        <d v="2019-10-14T18:51:52.000"/>
        <d v="2019-10-08T21:30:05.000"/>
        <d v="2019-10-10T16:36:40.000"/>
        <d v="2019-10-10T16:42:43.000"/>
        <d v="2019-10-13T17:31:06.000"/>
        <d v="2019-10-13T17:35:56.000"/>
        <d v="2019-10-17T19:34:05.000"/>
        <d v="2019-10-17T19:38:33.000"/>
        <d v="2019-10-13T17:53:18.000"/>
        <d v="2019-10-17T19:39:32.000"/>
      </sharedItems>
      <fieldGroup par="66" base="22">
        <rangePr groupBy="hours" autoEnd="1" autoStart="1" startDate="2019-09-20T07:02:55.000" endDate="2019-10-17T19:39:32.000"/>
        <groupItems count="26">
          <s v="&lt;9/20/2019"/>
          <s v="12 AM"/>
          <s v="1 AM"/>
          <s v="2 AM"/>
          <s v="3 AM"/>
          <s v="4 AM"/>
          <s v="5 AM"/>
          <s v="6 AM"/>
          <s v="7 AM"/>
          <s v="8 AM"/>
          <s v="9 AM"/>
          <s v="10 AM"/>
          <s v="11 AM"/>
          <s v="12 PM"/>
          <s v="1 PM"/>
          <s v="2 PM"/>
          <s v="3 PM"/>
          <s v="4 PM"/>
          <s v="5 PM"/>
          <s v="6 PM"/>
          <s v="7 PM"/>
          <s v="8 PM"/>
          <s v="9 PM"/>
          <s v="10 PM"/>
          <s v="11 PM"/>
          <s v="&gt;10/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20T07:02:55.000" endDate="2019-10-17T19:39:32.000"/>
        <groupItems count="368">
          <s v="&lt;9/2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7/2019"/>
        </groupItems>
      </fieldGroup>
    </cacheField>
    <cacheField name="Months" databaseField="0">
      <sharedItems containsMixedTypes="0" count="0"/>
      <fieldGroup base="22">
        <rangePr groupBy="months" autoEnd="1" autoStart="1" startDate="2019-09-20T07:02:55.000" endDate="2019-10-17T19:39:32.000"/>
        <groupItems count="14">
          <s v="&lt;9/20/2019"/>
          <s v="Jan"/>
          <s v="Feb"/>
          <s v="Mar"/>
          <s v="Apr"/>
          <s v="May"/>
          <s v="Jun"/>
          <s v="Jul"/>
          <s v="Aug"/>
          <s v="Sep"/>
          <s v="Oct"/>
          <s v="Nov"/>
          <s v="Dec"/>
          <s v="&gt;10/17/2019"/>
        </groupItems>
      </fieldGroup>
    </cacheField>
    <cacheField name="Years" databaseField="0">
      <sharedItems containsMixedTypes="0" count="0"/>
      <fieldGroup base="22">
        <rangePr groupBy="years" autoEnd="1" autoStart="1" startDate="2019-09-20T07:02:55.000" endDate="2019-10-17T19:39:32.000"/>
        <groupItems count="3">
          <s v="&lt;9/20/2019"/>
          <s v="2019"/>
          <s v="&gt;10/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1">
  <r>
    <s v="educologne"/>
    <s v="sinnundverstand"/>
    <m/>
    <m/>
    <m/>
    <m/>
    <m/>
    <m/>
    <m/>
    <m/>
    <s v="No"/>
    <n v="3"/>
    <m/>
    <m/>
    <x v="0"/>
    <d v="2019-09-20T07:02:55.000"/>
    <s v="#DED19: 400 Plätze sind bereits vergeben - freuen Sie auf starke Referent/Innen am 30. November in @Koeln -&amp;gt; https://t.co/vH8qELmmDZ @Lehrer_innen @EdchatDE @Lehrerfreund @Darth_Lehrer @lfbr_arnsberg @BildungslandNRW @HerrWartenberg @sinnundverstand https://t.co/tj6O875F1r"/>
    <s v="https://digitaleducation.cologne/content/sessions-stände-2019"/>
    <s v="digitaleducation.cologne"/>
    <x v="0"/>
    <s v="https://pbs.twimg.com/media/EE47g70UYAMiHpb.jpg"/>
    <s v="https://pbs.twimg.com/media/EE47g70UYAMiHpb.jpg"/>
    <x v="0"/>
    <s v="https://twitter.com/#!/educologne/status/1174941995854225413"/>
    <m/>
    <m/>
    <s v="1174941995854225413"/>
    <m/>
    <b v="0"/>
    <n v="12"/>
    <s v=""/>
    <b v="0"/>
    <s v="de"/>
    <m/>
    <s v=""/>
    <b v="0"/>
    <n v="10"/>
    <s v=""/>
    <s v="Twitter for iPhone"/>
    <b v="0"/>
    <s v="1174941995854225413"/>
    <s v="Retweet"/>
    <n v="0"/>
    <n v="0"/>
    <m/>
    <m/>
    <m/>
    <m/>
    <m/>
    <m/>
    <m/>
    <m/>
    <n v="1"/>
    <s v="5"/>
    <s v="5"/>
    <m/>
    <m/>
    <m/>
    <m/>
    <m/>
    <m/>
    <m/>
    <m/>
    <m/>
  </r>
  <r>
    <s v="begabungs"/>
    <s v="begabungs"/>
    <m/>
    <m/>
    <m/>
    <m/>
    <m/>
    <m/>
    <m/>
    <m/>
    <s v="No"/>
    <n v="10"/>
    <m/>
    <m/>
    <x v="1"/>
    <d v="2019-10-04T05:04:54.000"/>
    <s v="Creativity in Gifted Children - Nova Science Publishers: https://t.co/0cXVmYcgpT #giftedness #gifted #creativity #creative #kreativ #child #children #edchat #edchatde #research #psychology #book #royaklingner"/>
    <s v="https://novapublishers.com/shop/creativity-in-gifted-children/#.XZbSna2qPEw.twitter"/>
    <s v="novapublishers.com"/>
    <x v="1"/>
    <m/>
    <s v="http://pbs.twimg.com/profile_images/520111909866323968/hGLxdFXU_normal.jpeg"/>
    <x v="1"/>
    <s v="https://twitter.com/#!/begabungs/status/1179985725728710656"/>
    <m/>
    <m/>
    <s v="1179985725728710656"/>
    <m/>
    <b v="0"/>
    <n v="1"/>
    <s v=""/>
    <b v="0"/>
    <s v="en"/>
    <m/>
    <s v=""/>
    <b v="0"/>
    <n v="0"/>
    <s v=""/>
    <s v="Twitter for iPad"/>
    <b v="0"/>
    <s v="1179985725728710656"/>
    <s v="Tweet"/>
    <n v="0"/>
    <n v="0"/>
    <m/>
    <m/>
    <m/>
    <m/>
    <m/>
    <m/>
    <m/>
    <m/>
    <n v="1"/>
    <s v="10"/>
    <s v="10"/>
    <n v="3"/>
    <n v="15"/>
    <n v="0"/>
    <n v="0"/>
    <n v="0"/>
    <n v="0"/>
    <n v="17"/>
    <n v="85"/>
    <n v="20"/>
  </r>
  <r>
    <s v="foundation_jf"/>
    <s v="uzh_ch"/>
    <m/>
    <m/>
    <m/>
    <m/>
    <m/>
    <m/>
    <m/>
    <m/>
    <s v="No"/>
    <n v="11"/>
    <m/>
    <m/>
    <x v="0"/>
    <d v="2019-10-04T15:15:05.000"/>
    <s v="Mobbing und #Problemverhalten an Schulen kann noch Jahre später Spuren hinterlassen._x000a__x000a_Eine neue Broschüre des Jacobs Center an der @UZH_ch  präsentiert den aktuellen Forschungsstand und Wege zum Bildungserfolg._x000a__x000a_https://t.co/YQGaPNhaKA_x000a__x000a_#EdChatDE https://t.co/QDs4ISm9vo"/>
    <s v="https://jacobsfoundation.org/mobbing-eltern-und-lehrpersonen-koennen-wirksam-helfen/"/>
    <s v="jacobsfoundation.org"/>
    <x v="2"/>
    <s v="https://pbs.twimg.com/media/EGCybJAWkAAI2kB.jpg"/>
    <s v="https://pbs.twimg.com/media/EGCybJAWkAAI2kB.jpg"/>
    <x v="2"/>
    <s v="https://twitter.com/#!/foundation_jf/status/1180139283555999745"/>
    <m/>
    <m/>
    <s v="1180139283555999745"/>
    <m/>
    <b v="0"/>
    <n v="1"/>
    <s v=""/>
    <b v="0"/>
    <s v="de"/>
    <m/>
    <s v=""/>
    <b v="0"/>
    <n v="1"/>
    <s v=""/>
    <s v="Hootsuite Inc."/>
    <b v="0"/>
    <s v="1180139283555999745"/>
    <s v="Tweet"/>
    <n v="0"/>
    <n v="0"/>
    <m/>
    <m/>
    <m/>
    <m/>
    <m/>
    <m/>
    <m/>
    <m/>
    <n v="1"/>
    <s v="13"/>
    <s v="13"/>
    <n v="0"/>
    <n v="0"/>
    <n v="0"/>
    <n v="0"/>
    <n v="0"/>
    <n v="0"/>
    <n v="29"/>
    <n v="100"/>
    <n v="29"/>
  </r>
  <r>
    <s v="altneraltner"/>
    <s v="foundation_jf"/>
    <m/>
    <m/>
    <m/>
    <m/>
    <m/>
    <m/>
    <m/>
    <m/>
    <s v="No"/>
    <n v="12"/>
    <m/>
    <m/>
    <x v="0"/>
    <d v="2019-10-04T15:30:15.000"/>
    <s v="RT @Foundation_JF: Mobbing und #Problemverhalten an Schulen kann noch Jahre später Spuren hinterlassen._x000a__x000a_Eine neue Broschüre des Jacobs Cen…"/>
    <m/>
    <m/>
    <x v="3"/>
    <m/>
    <s v="http://pbs.twimg.com/profile_images/520901405075603456/WKazOUm__normal.jpeg"/>
    <x v="3"/>
    <s v="https://twitter.com/#!/altneraltner/status/1180143097885466625"/>
    <m/>
    <m/>
    <s v="1180143097885466625"/>
    <m/>
    <b v="0"/>
    <n v="0"/>
    <s v=""/>
    <b v="0"/>
    <s v="de"/>
    <m/>
    <s v=""/>
    <b v="0"/>
    <n v="1"/>
    <s v="1180139283555999745"/>
    <s v="Twitter Web App"/>
    <b v="0"/>
    <s v="1180139283555999745"/>
    <s v="Tweet"/>
    <n v="0"/>
    <n v="0"/>
    <m/>
    <m/>
    <m/>
    <m/>
    <m/>
    <m/>
    <m/>
    <m/>
    <n v="1"/>
    <s v="13"/>
    <s v="13"/>
    <n v="0"/>
    <n v="0"/>
    <n v="0"/>
    <n v="0"/>
    <n v="0"/>
    <n v="0"/>
    <n v="19"/>
    <n v="100"/>
    <n v="19"/>
  </r>
  <r>
    <s v="tom_nolte"/>
    <s v="saschalobo"/>
    <m/>
    <m/>
    <m/>
    <m/>
    <m/>
    <m/>
    <m/>
    <m/>
    <s v="No"/>
    <n v="13"/>
    <m/>
    <m/>
    <x v="0"/>
    <d v="2019-10-04T18:36:47.000"/>
    <s v="RT @ZUMTeam: neue Rezension auf #zumde (von @kdautel) Realitätsschock von Sascha Lobo @saschalobo  https://t.co/i8OP0oXhrz_x000a__x000a_#ZUMTeam #Twitt…"/>
    <s v="https://www.zum.de/portal/blog/ZUMBuch/Sascha-Lobo-Realit%C3%A4tsschock-2019"/>
    <s v="zum.de"/>
    <x v="4"/>
    <m/>
    <s v="http://pbs.twimg.com/profile_images/938863863457599489/XeVUekcu_normal.jpg"/>
    <x v="4"/>
    <s v="https://twitter.com/#!/tom_nolte/status/1180190043668992000"/>
    <m/>
    <m/>
    <s v="1180190043668992000"/>
    <m/>
    <b v="0"/>
    <n v="0"/>
    <s v=""/>
    <b v="0"/>
    <s v="de"/>
    <m/>
    <s v=""/>
    <b v="0"/>
    <n v="7"/>
    <s v="1180084344637001728"/>
    <s v="Twitter Web App"/>
    <b v="0"/>
    <s v="1180084344637001728"/>
    <s v="Tweet"/>
    <n v="0"/>
    <n v="0"/>
    <m/>
    <m/>
    <m/>
    <m/>
    <m/>
    <m/>
    <m/>
    <m/>
    <n v="1"/>
    <s v="3"/>
    <s v="3"/>
    <m/>
    <m/>
    <m/>
    <m/>
    <m/>
    <m/>
    <m/>
    <m/>
    <m/>
  </r>
  <r>
    <s v="dreamchipper"/>
    <s v="medien_lehrerin"/>
    <m/>
    <m/>
    <m/>
    <m/>
    <m/>
    <m/>
    <m/>
    <m/>
    <s v="No"/>
    <n v="16"/>
    <m/>
    <m/>
    <x v="0"/>
    <d v="2019-10-05T18:24:44.000"/>
    <s v="RT @DSkompakt: Im Podcast spricht @medien_lehrerin über die Digitalisierung an ihrer Schule, den Einfluss des Digitalpakts &amp;amp; Verlagsangebot…"/>
    <m/>
    <m/>
    <x v="5"/>
    <m/>
    <s v="http://pbs.twimg.com/profile_images/589852557050310656/JWOa982T_normal.png"/>
    <x v="5"/>
    <s v="https://twitter.com/#!/dreamchipper/status/1180549399094665219"/>
    <m/>
    <m/>
    <s v="1180549399094665219"/>
    <m/>
    <b v="0"/>
    <n v="0"/>
    <s v=""/>
    <b v="0"/>
    <s v="de"/>
    <m/>
    <s v=""/>
    <b v="0"/>
    <n v="2"/>
    <s v="1180095959386198016"/>
    <s v="Tweetbot for iΟS"/>
    <b v="0"/>
    <s v="1180095959386198016"/>
    <s v="Tweet"/>
    <n v="0"/>
    <n v="0"/>
    <m/>
    <m/>
    <m/>
    <m/>
    <m/>
    <m/>
    <m/>
    <m/>
    <n v="1"/>
    <s v="2"/>
    <s v="2"/>
    <m/>
    <m/>
    <m/>
    <m/>
    <m/>
    <m/>
    <m/>
    <m/>
    <m/>
  </r>
  <r>
    <s v="krugkatja"/>
    <s v="dskompakt"/>
    <m/>
    <m/>
    <m/>
    <m/>
    <m/>
    <m/>
    <m/>
    <m/>
    <s v="No"/>
    <n v="18"/>
    <m/>
    <m/>
    <x v="0"/>
    <d v="2019-10-06T15:08:45.000"/>
    <s v="RT @DSkompakt: #DigitaleSchule | kompakt als Podcast! Wir sprechen mit den Akteuren der Digitalen Schule, geben Praxistipps &amp;amp; beleuchten Hi…"/>
    <m/>
    <m/>
    <x v="6"/>
    <m/>
    <s v="http://pbs.twimg.com/profile_images/984735469731762176/D0CXY9Kb_normal.jpg"/>
    <x v="6"/>
    <s v="https://twitter.com/#!/krugkatja/status/1180862463736238083"/>
    <m/>
    <m/>
    <s v="1180862463736238083"/>
    <m/>
    <b v="0"/>
    <n v="0"/>
    <s v=""/>
    <b v="0"/>
    <s v="de"/>
    <m/>
    <s v=""/>
    <b v="0"/>
    <n v="5"/>
    <s v="1178663285106909188"/>
    <s v="Twitter Web App"/>
    <b v="0"/>
    <s v="1178663285106909188"/>
    <s v="Tweet"/>
    <n v="0"/>
    <n v="0"/>
    <m/>
    <m/>
    <m/>
    <m/>
    <m/>
    <m/>
    <m/>
    <m/>
    <n v="1"/>
    <s v="2"/>
    <s v="2"/>
    <n v="0"/>
    <n v="0"/>
    <n v="0"/>
    <n v="0"/>
    <n v="0"/>
    <n v="0"/>
    <n v="19"/>
    <n v="100"/>
    <n v="19"/>
  </r>
  <r>
    <s v="carola_heinecke"/>
    <s v="tastenspieler"/>
    <m/>
    <m/>
    <m/>
    <m/>
    <m/>
    <m/>
    <m/>
    <m/>
    <s v="No"/>
    <n v="19"/>
    <m/>
    <m/>
    <x v="0"/>
    <d v="2019-10-07T04:50:38.000"/>
    <s v="RT @Tastenspieler: 40+ Back to School Web Tools &amp;amp; Apps to Help English – ESL Library #edchatDE  https://t.co/US6ikZ9RjK"/>
    <s v="https://esllibrary.com/blog/40-back-to-school-web-tools"/>
    <s v="esllibrary.com"/>
    <x v="7"/>
    <m/>
    <s v="http://pbs.twimg.com/profile_images/1018799403233169409/dOcSmmYJ_normal.jpg"/>
    <x v="7"/>
    <s v="https://twitter.com/#!/carola_heinecke/status/1181069297495543813"/>
    <m/>
    <m/>
    <s v="1181069297495543813"/>
    <m/>
    <b v="0"/>
    <n v="0"/>
    <s v=""/>
    <b v="0"/>
    <s v="en"/>
    <m/>
    <s v=""/>
    <b v="0"/>
    <n v="1"/>
    <s v="1181065419475623936"/>
    <s v="Twitter for iPad"/>
    <b v="0"/>
    <s v="1181065419475623936"/>
    <s v="Tweet"/>
    <n v="0"/>
    <n v="0"/>
    <m/>
    <m/>
    <m/>
    <m/>
    <m/>
    <m/>
    <m/>
    <m/>
    <n v="1"/>
    <s v="14"/>
    <s v="14"/>
    <n v="0"/>
    <n v="0"/>
    <n v="0"/>
    <n v="0"/>
    <n v="0"/>
    <n v="0"/>
    <n v="16"/>
    <n v="100"/>
    <n v="16"/>
  </r>
  <r>
    <s v="frauhw"/>
    <s v="zumteam"/>
    <m/>
    <m/>
    <m/>
    <m/>
    <m/>
    <m/>
    <m/>
    <m/>
    <s v="No"/>
    <n v="20"/>
    <m/>
    <m/>
    <x v="0"/>
    <d v="2019-10-07T15:38:40.000"/>
    <s v="RT @ZUMTeam: 2. Teil unserer 15 Unterrichtsideen mit der #ZUMde  - kollaborativ Texte erstellen, mit dem ZUMPad_x000a__x000a_(und zur Weiterentwicklung…"/>
    <m/>
    <m/>
    <x v="8"/>
    <m/>
    <s v="http://pbs.twimg.com/profile_images/976751660243542016/1pNKIo1p_normal.jpg"/>
    <x v="8"/>
    <s v="https://twitter.com/#!/frauhw/status/1181232381891682304"/>
    <m/>
    <m/>
    <s v="1181232381891682304"/>
    <m/>
    <b v="0"/>
    <n v="0"/>
    <s v=""/>
    <b v="0"/>
    <s v="de"/>
    <m/>
    <s v=""/>
    <b v="0"/>
    <n v="10"/>
    <s v="1181231284011581441"/>
    <s v="Twitter for iPad"/>
    <b v="0"/>
    <s v="1181231284011581441"/>
    <s v="Tweet"/>
    <n v="0"/>
    <n v="0"/>
    <m/>
    <m/>
    <m/>
    <m/>
    <m/>
    <m/>
    <m/>
    <m/>
    <n v="1"/>
    <s v="3"/>
    <s v="3"/>
    <n v="0"/>
    <n v="0"/>
    <n v="0"/>
    <n v="0"/>
    <n v="0"/>
    <n v="0"/>
    <n v="19"/>
    <n v="100"/>
    <n v="19"/>
  </r>
  <r>
    <s v="arthurthoemmes"/>
    <s v="zumteam"/>
    <m/>
    <m/>
    <m/>
    <m/>
    <m/>
    <m/>
    <m/>
    <m/>
    <s v="No"/>
    <n v="21"/>
    <m/>
    <m/>
    <x v="0"/>
    <d v="2019-10-07T15:54:39.000"/>
    <s v="RT @ZUMTeam: 2. Teil unserer 15 Unterrichtsideen mit der #ZUMde  - kollaborativ Texte erstellen, mit dem ZUMPad_x000a__x000a_(und zur Weiterentwicklung…"/>
    <m/>
    <m/>
    <x v="8"/>
    <m/>
    <s v="http://pbs.twimg.com/profile_images/972214910829645829/cnwU02DY_normal.jpg"/>
    <x v="9"/>
    <s v="https://twitter.com/#!/arthurthoemmes/status/1181236404501860352"/>
    <m/>
    <m/>
    <s v="1181236404501860352"/>
    <m/>
    <b v="0"/>
    <n v="0"/>
    <s v=""/>
    <b v="0"/>
    <s v="de"/>
    <m/>
    <s v=""/>
    <b v="0"/>
    <n v="10"/>
    <s v="1181231284011581441"/>
    <s v="Twitter for iPad"/>
    <b v="0"/>
    <s v="1181231284011581441"/>
    <s v="Tweet"/>
    <n v="0"/>
    <n v="0"/>
    <m/>
    <m/>
    <m/>
    <m/>
    <m/>
    <m/>
    <m/>
    <m/>
    <n v="1"/>
    <s v="3"/>
    <s v="3"/>
    <n v="0"/>
    <n v="0"/>
    <n v="0"/>
    <n v="0"/>
    <n v="0"/>
    <n v="0"/>
    <n v="19"/>
    <n v="100"/>
    <n v="19"/>
  </r>
  <r>
    <s v="phwampfler"/>
    <s v="zumteam"/>
    <m/>
    <m/>
    <m/>
    <m/>
    <m/>
    <m/>
    <m/>
    <m/>
    <s v="No"/>
    <n v="22"/>
    <m/>
    <m/>
    <x v="0"/>
    <d v="2019-10-07T16:13:25.000"/>
    <s v="RT @ZUMTeam: 2. Teil unserer 15 Unterrichtsideen mit der #ZUMde  - kollaborativ Texte erstellen, mit dem ZUMPad_x000a__x000a_(und zur Weiterentwicklung…"/>
    <m/>
    <m/>
    <x v="8"/>
    <m/>
    <s v="http://pbs.twimg.com/profile_images/1182606950988730369/tvvHNRRU_normal.jpg"/>
    <x v="10"/>
    <s v="https://twitter.com/#!/phwampfler/status/1181241127367774210"/>
    <m/>
    <m/>
    <s v="1181241127367774210"/>
    <m/>
    <b v="0"/>
    <n v="0"/>
    <s v=""/>
    <b v="0"/>
    <s v="de"/>
    <m/>
    <s v=""/>
    <b v="0"/>
    <n v="10"/>
    <s v="1181231284011581441"/>
    <s v="Twitter for iPhone"/>
    <b v="0"/>
    <s v="1181231284011581441"/>
    <s v="Tweet"/>
    <n v="0"/>
    <n v="0"/>
    <m/>
    <m/>
    <m/>
    <m/>
    <m/>
    <m/>
    <m/>
    <m/>
    <n v="1"/>
    <s v="3"/>
    <s v="3"/>
    <n v="0"/>
    <n v="0"/>
    <n v="0"/>
    <n v="0"/>
    <n v="0"/>
    <n v="0"/>
    <n v="19"/>
    <n v="100"/>
    <n v="19"/>
  </r>
  <r>
    <s v="bingenberger"/>
    <s v="zumteam"/>
    <m/>
    <m/>
    <m/>
    <m/>
    <m/>
    <m/>
    <m/>
    <m/>
    <s v="No"/>
    <n v="23"/>
    <m/>
    <m/>
    <x v="0"/>
    <d v="2019-10-07T18:19:42.000"/>
    <s v="RT @ZUMTeam: 2. Teil unserer 15 Unterrichtsideen mit der #ZUMde  - kollaborativ Texte erstellen, mit dem ZUMPad_x000a__x000a_(und zur Weiterentwicklung…"/>
    <m/>
    <m/>
    <x v="8"/>
    <m/>
    <s v="http://pbs.twimg.com/profile_images/1157692679511322624/2BknQ_lG_normal.jpg"/>
    <x v="11"/>
    <s v="https://twitter.com/#!/bingenberger/status/1181272908150300678"/>
    <m/>
    <m/>
    <s v="1181272908150300678"/>
    <m/>
    <b v="0"/>
    <n v="0"/>
    <s v=""/>
    <b v="0"/>
    <s v="de"/>
    <m/>
    <s v=""/>
    <b v="0"/>
    <n v="10"/>
    <s v="1181231284011581441"/>
    <s v="TweetDeck"/>
    <b v="0"/>
    <s v="1181231284011581441"/>
    <s v="Tweet"/>
    <n v="0"/>
    <n v="0"/>
    <m/>
    <m/>
    <m/>
    <m/>
    <m/>
    <m/>
    <m/>
    <m/>
    <n v="1"/>
    <s v="3"/>
    <s v="3"/>
    <n v="0"/>
    <n v="0"/>
    <n v="0"/>
    <n v="0"/>
    <n v="0"/>
    <n v="0"/>
    <n v="19"/>
    <n v="100"/>
    <n v="19"/>
  </r>
  <r>
    <s v="_digitalwriter_"/>
    <s v="zumteam"/>
    <m/>
    <m/>
    <m/>
    <m/>
    <m/>
    <m/>
    <m/>
    <m/>
    <s v="No"/>
    <n v="24"/>
    <m/>
    <m/>
    <x v="0"/>
    <d v="2019-10-07T20:21:23.000"/>
    <s v="RT @ZUMTeam: 2. Teil unserer 15 Unterrichtsideen mit der #ZUMde  - kollaborativ Texte erstellen, mit dem ZUMPad_x000a__x000a_(und zur Weiterentwicklung…"/>
    <m/>
    <m/>
    <x v="8"/>
    <m/>
    <s v="http://pbs.twimg.com/profile_images/684494717510381568/up3Ejw0y_normal.jpg"/>
    <x v="12"/>
    <s v="https://twitter.com/#!/_digitalwriter_/status/1181303528289132551"/>
    <m/>
    <m/>
    <s v="1181303528289132551"/>
    <m/>
    <b v="0"/>
    <n v="0"/>
    <s v=""/>
    <b v="0"/>
    <s v="de"/>
    <m/>
    <s v=""/>
    <b v="0"/>
    <n v="10"/>
    <s v="1181231284011581441"/>
    <s v="Twitter for iPad"/>
    <b v="0"/>
    <s v="1181231284011581441"/>
    <s v="Tweet"/>
    <n v="0"/>
    <n v="0"/>
    <m/>
    <m/>
    <m/>
    <m/>
    <m/>
    <m/>
    <m/>
    <m/>
    <n v="1"/>
    <s v="3"/>
    <s v="3"/>
    <n v="0"/>
    <n v="0"/>
    <n v="0"/>
    <n v="0"/>
    <n v="0"/>
    <n v="0"/>
    <n v="19"/>
    <n v="100"/>
    <n v="19"/>
  </r>
  <r>
    <s v="kidworldcitizen"/>
    <s v="kidworldcitizen"/>
    <m/>
    <m/>
    <m/>
    <m/>
    <m/>
    <m/>
    <m/>
    <m/>
    <s v="No"/>
    <n v="25"/>
    <m/>
    <m/>
    <x v="1"/>
    <d v="2019-10-07T20:35:11.000"/>
    <s v="10 different tools you can use to incorporate videos lessons for your students learning world languages. #latinteach #fle #fslchat #edchatDE #arabiclangchat #authres https://t.co/GPcvcST4Hk https://t.co/9E9RKjMpVW"/>
    <s v="https://kidworldcitizen.org/making-video-lessons-to-use-in-class/?utm_campaign=making-video-lessons-to-use-in-class&amp;utm_medium=social_link&amp;utm_source=missinglettr-twitter"/>
    <s v="kidworldcitizen.org"/>
    <x v="9"/>
    <s v="https://pbs.twimg.com/media/EGTYdY2WwAAnZJP.png"/>
    <s v="https://pbs.twimg.com/media/EGTYdY2WwAAnZJP.png"/>
    <x v="13"/>
    <s v="https://twitter.com/#!/kidworldcitizen/status/1181307003156783105"/>
    <m/>
    <m/>
    <s v="1181307003156783105"/>
    <m/>
    <b v="0"/>
    <n v="1"/>
    <s v=""/>
    <b v="0"/>
    <s v="en"/>
    <m/>
    <s v=""/>
    <b v="0"/>
    <n v="0"/>
    <s v=""/>
    <s v="Missinglettr"/>
    <b v="0"/>
    <s v="1181307003156783105"/>
    <s v="Tweet"/>
    <n v="0"/>
    <n v="0"/>
    <m/>
    <m/>
    <m/>
    <m/>
    <m/>
    <m/>
    <m/>
    <m/>
    <n v="1"/>
    <s v="10"/>
    <s v="10"/>
    <n v="0"/>
    <n v="0"/>
    <n v="0"/>
    <n v="0"/>
    <n v="0"/>
    <n v="0"/>
    <n v="22"/>
    <n v="100"/>
    <n v="22"/>
  </r>
  <r>
    <s v="landeskunde"/>
    <s v="zumteam"/>
    <m/>
    <m/>
    <m/>
    <m/>
    <m/>
    <m/>
    <m/>
    <m/>
    <s v="No"/>
    <n v="26"/>
    <m/>
    <m/>
    <x v="0"/>
    <d v="2019-10-08T07:38:50.000"/>
    <s v="RT @ZUMTeam: 2. Teil unserer 15 Unterrichtsideen mit der #ZUMde  - kollaborativ Texte erstellen, mit dem ZUMPad_x000a__x000a_(und zur Weiterentwicklung…"/>
    <m/>
    <m/>
    <x v="8"/>
    <m/>
    <s v="http://pbs.twimg.com/profile_images/719146667/samp46e4440319318862_normal.jpg"/>
    <x v="14"/>
    <s v="https://twitter.com/#!/landeskunde/status/1181474014235123712"/>
    <m/>
    <m/>
    <s v="1181474014235123712"/>
    <m/>
    <b v="0"/>
    <n v="0"/>
    <s v=""/>
    <b v="0"/>
    <s v="de"/>
    <m/>
    <s v=""/>
    <b v="0"/>
    <n v="12"/>
    <s v="1181231284011581441"/>
    <s v="Twitter Web App"/>
    <b v="0"/>
    <s v="1181231284011581441"/>
    <s v="Tweet"/>
    <n v="0"/>
    <n v="0"/>
    <m/>
    <m/>
    <m/>
    <m/>
    <m/>
    <m/>
    <m/>
    <m/>
    <n v="1"/>
    <s v="3"/>
    <s v="3"/>
    <n v="0"/>
    <n v="0"/>
    <n v="0"/>
    <n v="0"/>
    <n v="0"/>
    <n v="0"/>
    <n v="19"/>
    <n v="100"/>
    <n v="19"/>
  </r>
  <r>
    <s v="assignmenthelp"/>
    <s v="assignmenthelp"/>
    <m/>
    <m/>
    <m/>
    <m/>
    <m/>
    <m/>
    <m/>
    <m/>
    <s v="No"/>
    <n v="27"/>
    <m/>
    <m/>
    <x v="1"/>
    <d v="2019-10-08T18:10:11.000"/>
    <s v="Top 10 Classic Novels that every Student Should Read_x000a_https://t.co/6NhsM11NSa_x000a_#edchatDE"/>
    <s v="https://www.myassignmenthelp.net/blog/top-10-classic-novels-that-every-student-should-read/"/>
    <s v="myassignmenthelp.net"/>
    <x v="7"/>
    <m/>
    <s v="http://pbs.twimg.com/profile_images/480544465610735616/Y_viD_Ii_normal.jpeg"/>
    <x v="15"/>
    <s v="https://twitter.com/#!/assignmenthelp/status/1181632899625435136"/>
    <m/>
    <m/>
    <s v="1181632899625435136"/>
    <m/>
    <b v="0"/>
    <n v="0"/>
    <s v=""/>
    <b v="0"/>
    <s v="en"/>
    <m/>
    <s v=""/>
    <b v="0"/>
    <n v="0"/>
    <s v=""/>
    <s v="Hootsuite Inc."/>
    <b v="0"/>
    <s v="1181632899625435136"/>
    <s v="Tweet"/>
    <n v="0"/>
    <n v="0"/>
    <m/>
    <m/>
    <m/>
    <m/>
    <m/>
    <m/>
    <m/>
    <m/>
    <n v="1"/>
    <s v="10"/>
    <s v="10"/>
    <n v="2"/>
    <n v="20"/>
    <n v="0"/>
    <n v="0"/>
    <n v="0"/>
    <n v="0"/>
    <n v="8"/>
    <n v="80"/>
    <n v="10"/>
  </r>
  <r>
    <s v="fraugroddeck"/>
    <s v="koeln"/>
    <m/>
    <m/>
    <m/>
    <m/>
    <m/>
    <m/>
    <m/>
    <m/>
    <s v="No"/>
    <n v="28"/>
    <m/>
    <m/>
    <x v="0"/>
    <d v="2019-10-09T12:35:06.000"/>
    <s v="RT @EDUcologne: #DED19: 400 Plätze sind bereits vergeben - freuen Sie auf starke Referent/Innen am 30. November in @Koeln -&amp;gt; https://t.co/v…"/>
    <m/>
    <m/>
    <x v="0"/>
    <m/>
    <s v="http://pbs.twimg.com/profile_images/1051380461384192001/OsimBVyU_normal.jpg"/>
    <x v="16"/>
    <s v="https://twitter.com/#!/fraugroddeck/status/1181910960321286144"/>
    <m/>
    <m/>
    <s v="1181910960321286144"/>
    <m/>
    <b v="0"/>
    <n v="0"/>
    <s v=""/>
    <b v="0"/>
    <s v="de"/>
    <m/>
    <s v=""/>
    <b v="0"/>
    <n v="9"/>
    <s v="1174941995854225413"/>
    <s v="Twitter for iPhone"/>
    <b v="0"/>
    <s v="1174941995854225413"/>
    <s v="Tweet"/>
    <n v="0"/>
    <n v="0"/>
    <m/>
    <m/>
    <m/>
    <m/>
    <m/>
    <m/>
    <m/>
    <m/>
    <n v="1"/>
    <s v="5"/>
    <s v="5"/>
    <n v="0"/>
    <n v="0"/>
    <n v="0"/>
    <n v="0"/>
    <n v="0"/>
    <n v="0"/>
    <n v="20"/>
    <n v="100"/>
    <n v="20"/>
  </r>
  <r>
    <s v="rheinlandfranke"/>
    <s v="rheinlandfranke"/>
    <m/>
    <m/>
    <m/>
    <m/>
    <m/>
    <m/>
    <m/>
    <m/>
    <s v="No"/>
    <n v="30"/>
    <m/>
    <m/>
    <x v="1"/>
    <d v="2019-10-09T18:26:20.000"/>
    <s v="A2: äEs funktioniert mittlerweile auch und ich kann nachvollziehen wie sich der Name verbreitet hatte. Vieles ist erst durch die Digitalisierung der letzten Jahre möglich geworden, durch Archion oder Ancestry oder familiysearch. #edchatDe_x000a__x000a_#genchatde"/>
    <m/>
    <m/>
    <x v="10"/>
    <m/>
    <s v="http://pbs.twimg.com/profile_images/1011132585240616960/J9k2zPbt_normal.jpg"/>
    <x v="17"/>
    <s v="https://twitter.com/#!/rheinlandfranke/status/1181999351327072256"/>
    <m/>
    <m/>
    <s v="1181999351327072256"/>
    <m/>
    <b v="0"/>
    <n v="2"/>
    <s v=""/>
    <b v="0"/>
    <s v="de"/>
    <m/>
    <s v=""/>
    <b v="0"/>
    <n v="0"/>
    <s v=""/>
    <s v="Twitter for Android"/>
    <b v="0"/>
    <s v="1181999351327072256"/>
    <s v="Tweet"/>
    <n v="0"/>
    <n v="0"/>
    <s v="7.022472,50.632531 _x000a_7.2107005,50.632531 _x000a_7.2107005,50.774412 _x000a_7.022472,50.774412"/>
    <s v="Germany"/>
    <s v="DE"/>
    <s v="Bonn, Germany"/>
    <s v="e99b714fe65be4fb"/>
    <s v="Bonn"/>
    <s v="city"/>
    <s v="https://api.twitter.com/1.1/geo/id/e99b714fe65be4fb.json"/>
    <n v="1"/>
    <s v="10"/>
    <s v="10"/>
    <n v="0"/>
    <n v="0"/>
    <n v="1"/>
    <n v="2.9411764705882355"/>
    <n v="0"/>
    <n v="0"/>
    <n v="33"/>
    <n v="97.05882352941177"/>
    <n v="34"/>
  </r>
  <r>
    <s v="herr_mint"/>
    <s v="diemeducators"/>
    <m/>
    <m/>
    <m/>
    <m/>
    <m/>
    <m/>
    <m/>
    <m/>
    <s v="No"/>
    <n v="31"/>
    <m/>
    <m/>
    <x v="0"/>
    <d v="2019-10-10T17:16:52.000"/>
    <s v="RT @dieMeducators: Schüleraktivierende Methoden | Ich-Du-Wir (Think-Pair-Share) #BayernEDU #edchatde #edupnx #beraterdigitalebildung #KOMPA…"/>
    <m/>
    <m/>
    <x v="11"/>
    <m/>
    <s v="http://pbs.twimg.com/profile_images/1113483022630817792/rXKxfmPP_normal.png"/>
    <x v="18"/>
    <s v="https://twitter.com/#!/herr_mint/status/1182344255362207744"/>
    <m/>
    <m/>
    <s v="1182344255362207744"/>
    <m/>
    <b v="0"/>
    <n v="0"/>
    <s v=""/>
    <b v="0"/>
    <s v="de"/>
    <m/>
    <s v=""/>
    <b v="0"/>
    <n v="4"/>
    <s v="1182334138596122625"/>
    <s v="Twitter for Android"/>
    <b v="0"/>
    <s v="1182334138596122625"/>
    <s v="Tweet"/>
    <n v="0"/>
    <n v="0"/>
    <m/>
    <m/>
    <m/>
    <m/>
    <m/>
    <m/>
    <m/>
    <m/>
    <n v="1"/>
    <s v="4"/>
    <s v="4"/>
    <n v="0"/>
    <n v="0"/>
    <n v="0"/>
    <n v="0"/>
    <n v="0"/>
    <n v="0"/>
    <n v="15"/>
    <n v="100"/>
    <n v="15"/>
  </r>
  <r>
    <s v="johnmcnaught1"/>
    <s v="christienken"/>
    <m/>
    <m/>
    <m/>
    <m/>
    <m/>
    <m/>
    <m/>
    <m/>
    <s v="No"/>
    <n v="32"/>
    <m/>
    <m/>
    <x v="0"/>
    <d v="2019-10-11T00:10:50.000"/>
    <s v="RT @ChrisTienken: The reliance on standardized tests undermines education #equity &amp;amp; devalues teachers and students. _x000a_#edchat #CCSS #leadupc…"/>
    <m/>
    <m/>
    <x v="12"/>
    <m/>
    <s v="http://pbs.twimg.com/profile_images/661227686292037633/VFX-E7CP_normal.jpg"/>
    <x v="19"/>
    <s v="https://twitter.com/#!/johnmcnaught1/status/1182448433443082240"/>
    <m/>
    <m/>
    <s v="1182448433443082240"/>
    <m/>
    <b v="0"/>
    <n v="0"/>
    <s v=""/>
    <b v="0"/>
    <s v="en"/>
    <m/>
    <s v=""/>
    <b v="0"/>
    <n v="6"/>
    <s v="1182446854799278081"/>
    <s v="Twitter for iPad"/>
    <b v="0"/>
    <s v="1182446854799278081"/>
    <s v="Tweet"/>
    <n v="0"/>
    <n v="0"/>
    <m/>
    <m/>
    <m/>
    <m/>
    <m/>
    <m/>
    <m/>
    <m/>
    <n v="1"/>
    <s v="7"/>
    <s v="7"/>
    <n v="0"/>
    <n v="0"/>
    <n v="1"/>
    <n v="5.555555555555555"/>
    <n v="0"/>
    <n v="0"/>
    <n v="17"/>
    <n v="94.44444444444444"/>
    <n v="18"/>
  </r>
  <r>
    <s v="reb_most"/>
    <s v="christienken"/>
    <m/>
    <m/>
    <m/>
    <m/>
    <m/>
    <m/>
    <m/>
    <m/>
    <s v="No"/>
    <n v="33"/>
    <m/>
    <m/>
    <x v="0"/>
    <d v="2019-10-11T00:22:42.000"/>
    <s v="RT @ChrisTienken: The reliance on standardized tests undermines education #equity &amp;amp; devalues teachers and students. _x000a_#edchat #CCSS #leadupc…"/>
    <m/>
    <m/>
    <x v="12"/>
    <m/>
    <s v="http://pbs.twimg.com/profile_images/644887461047443456/7m7XyaBs_normal.jpg"/>
    <x v="20"/>
    <s v="https://twitter.com/#!/reb_most/status/1182451422257991680"/>
    <m/>
    <m/>
    <s v="1182451422257991680"/>
    <m/>
    <b v="0"/>
    <n v="0"/>
    <s v=""/>
    <b v="0"/>
    <s v="en"/>
    <m/>
    <s v=""/>
    <b v="0"/>
    <n v="6"/>
    <s v="1182446854799278081"/>
    <s v="Twitter for iPhone"/>
    <b v="0"/>
    <s v="1182446854799278081"/>
    <s v="Tweet"/>
    <n v="0"/>
    <n v="0"/>
    <m/>
    <m/>
    <m/>
    <m/>
    <m/>
    <m/>
    <m/>
    <m/>
    <n v="1"/>
    <s v="7"/>
    <s v="7"/>
    <n v="0"/>
    <n v="0"/>
    <n v="1"/>
    <n v="5.555555555555555"/>
    <n v="0"/>
    <n v="0"/>
    <n v="17"/>
    <n v="94.44444444444444"/>
    <n v="18"/>
  </r>
  <r>
    <s v="dander8470"/>
    <s v="christienken"/>
    <m/>
    <m/>
    <m/>
    <m/>
    <m/>
    <m/>
    <m/>
    <m/>
    <s v="No"/>
    <n v="34"/>
    <m/>
    <m/>
    <x v="0"/>
    <d v="2019-10-11T00:46:45.000"/>
    <s v="RT @ChrisTienken: The reliance on standardized tests undermines education #equity &amp;amp; devalues teachers and students. _x000a_#edchat #CCSS #leadupc…"/>
    <m/>
    <m/>
    <x v="12"/>
    <m/>
    <s v="http://abs.twimg.com/sticky/default_profile_images/default_profile_normal.png"/>
    <x v="21"/>
    <s v="https://twitter.com/#!/dander8470/status/1182457474277879808"/>
    <m/>
    <m/>
    <s v="1182457474277879808"/>
    <m/>
    <b v="0"/>
    <n v="0"/>
    <s v=""/>
    <b v="0"/>
    <s v="en"/>
    <m/>
    <s v=""/>
    <b v="0"/>
    <n v="6"/>
    <s v="1182446854799278081"/>
    <s v="Twitter for Android"/>
    <b v="0"/>
    <s v="1182446854799278081"/>
    <s v="Tweet"/>
    <n v="0"/>
    <n v="0"/>
    <m/>
    <m/>
    <m/>
    <m/>
    <m/>
    <m/>
    <m/>
    <m/>
    <n v="1"/>
    <s v="7"/>
    <s v="7"/>
    <n v="0"/>
    <n v="0"/>
    <n v="1"/>
    <n v="5.555555555555555"/>
    <n v="0"/>
    <n v="0"/>
    <n v="17"/>
    <n v="94.44444444444444"/>
    <n v="18"/>
  </r>
  <r>
    <s v="danielputting"/>
    <s v="christienken"/>
    <m/>
    <m/>
    <m/>
    <m/>
    <m/>
    <m/>
    <m/>
    <m/>
    <s v="No"/>
    <n v="35"/>
    <m/>
    <m/>
    <x v="0"/>
    <d v="2019-10-11T00:49:48.000"/>
    <s v="RT @ChrisTienken: The reliance on standardized tests undermines education #equity &amp;amp; devalues teachers and students. _x000a_#edchat #CCSS #leadupc…"/>
    <m/>
    <m/>
    <x v="12"/>
    <m/>
    <s v="http://abs.twimg.com/sticky/default_profile_images/default_profile_normal.png"/>
    <x v="22"/>
    <s v="https://twitter.com/#!/danielputting/status/1182458239771906048"/>
    <m/>
    <m/>
    <s v="1182458239771906048"/>
    <m/>
    <b v="0"/>
    <n v="0"/>
    <s v=""/>
    <b v="0"/>
    <s v="en"/>
    <m/>
    <s v=""/>
    <b v="0"/>
    <n v="6"/>
    <s v="1182446854799278081"/>
    <s v="Twitter for Android"/>
    <b v="0"/>
    <s v="1182446854799278081"/>
    <s v="Tweet"/>
    <n v="0"/>
    <n v="0"/>
    <m/>
    <m/>
    <m/>
    <m/>
    <m/>
    <m/>
    <m/>
    <m/>
    <n v="1"/>
    <s v="7"/>
    <s v="7"/>
    <n v="0"/>
    <n v="0"/>
    <n v="1"/>
    <n v="5.555555555555555"/>
    <n v="0"/>
    <n v="0"/>
    <n v="17"/>
    <n v="94.44444444444444"/>
    <n v="18"/>
  </r>
  <r>
    <s v="edpolicyreview"/>
    <s v="christienken"/>
    <m/>
    <m/>
    <m/>
    <m/>
    <m/>
    <m/>
    <m/>
    <m/>
    <s v="No"/>
    <n v="36"/>
    <m/>
    <m/>
    <x v="0"/>
    <d v="2019-10-11T03:09:04.000"/>
    <s v="RT @ChrisTienken: The reliance on standardized tests undermines education #equity &amp;amp; devalues teachers and students. _x000a_#edchat #CCSS #leadupc…"/>
    <m/>
    <m/>
    <x v="12"/>
    <m/>
    <s v="http://pbs.twimg.com/profile_images/1122614671704580097/0Ie9G4LD_normal.jpg"/>
    <x v="23"/>
    <s v="https://twitter.com/#!/edpolicyreview/status/1182493289246875649"/>
    <m/>
    <m/>
    <s v="1182493289246875649"/>
    <m/>
    <b v="0"/>
    <n v="0"/>
    <s v=""/>
    <b v="0"/>
    <s v="en"/>
    <m/>
    <s v=""/>
    <b v="0"/>
    <n v="6"/>
    <s v="1182446854799278081"/>
    <s v="Twitter for iPhone"/>
    <b v="0"/>
    <s v="1182446854799278081"/>
    <s v="Tweet"/>
    <n v="0"/>
    <n v="0"/>
    <m/>
    <m/>
    <m/>
    <m/>
    <m/>
    <m/>
    <m/>
    <m/>
    <n v="1"/>
    <s v="7"/>
    <s v="7"/>
    <n v="0"/>
    <n v="0"/>
    <n v="1"/>
    <n v="5.555555555555555"/>
    <n v="0"/>
    <n v="0"/>
    <n v="17"/>
    <n v="94.44444444444444"/>
    <n v="18"/>
  </r>
  <r>
    <s v="tastenspieler"/>
    <s v="tastenspieler"/>
    <m/>
    <m/>
    <m/>
    <m/>
    <m/>
    <m/>
    <m/>
    <m/>
    <s v="No"/>
    <n v="37"/>
    <m/>
    <m/>
    <x v="1"/>
    <d v="2019-10-07T04:35:13.000"/>
    <s v="40+ Back to School Web Tools &amp;amp; Apps to Help English – ESL Library #edchatDE  https://t.co/US6ikZ9RjK"/>
    <s v="https://esllibrary.com/blog/40-back-to-school-web-tools"/>
    <s v="esllibrary.com"/>
    <x v="7"/>
    <m/>
    <s v="http://pbs.twimg.com/profile_images/1165716480387878914/TfSWpNxp_normal.jpg"/>
    <x v="24"/>
    <s v="https://twitter.com/#!/tastenspieler/status/1181065419475623936"/>
    <m/>
    <m/>
    <s v="1181065419475623936"/>
    <m/>
    <b v="0"/>
    <n v="2"/>
    <s v=""/>
    <b v="0"/>
    <s v="en"/>
    <m/>
    <s v=""/>
    <b v="0"/>
    <n v="1"/>
    <s v=""/>
    <s v="Twitter for iPhone"/>
    <b v="0"/>
    <s v="1181065419475623936"/>
    <s v="Tweet"/>
    <n v="0"/>
    <n v="0"/>
    <m/>
    <m/>
    <m/>
    <m/>
    <m/>
    <m/>
    <m/>
    <m/>
    <n v="3"/>
    <s v="14"/>
    <s v="14"/>
    <n v="0"/>
    <n v="0"/>
    <n v="0"/>
    <n v="0"/>
    <n v="0"/>
    <n v="0"/>
    <n v="14"/>
    <n v="100"/>
    <n v="14"/>
  </r>
  <r>
    <s v="tastenspieler"/>
    <s v="tastenspieler"/>
    <m/>
    <m/>
    <m/>
    <m/>
    <m/>
    <m/>
    <m/>
    <m/>
    <s v="No"/>
    <n v="38"/>
    <m/>
    <m/>
    <x v="1"/>
    <d v="2019-10-11T05:54:47.000"/>
    <s v="How to Choose a Co-Teaching Model | #edchatDE  https://t.co/agNOR33TT4"/>
    <s v="https://www.edutopia.org/article/how-choose-co-teaching-model"/>
    <s v="edutopia.org"/>
    <x v="7"/>
    <m/>
    <s v="http://pbs.twimg.com/profile_images/1165716480387878914/TfSWpNxp_normal.jpg"/>
    <x v="25"/>
    <s v="https://twitter.com/#!/tastenspieler/status/1182534992678789120"/>
    <m/>
    <m/>
    <s v="1182534992678789120"/>
    <m/>
    <b v="0"/>
    <n v="1"/>
    <s v=""/>
    <b v="0"/>
    <s v="en"/>
    <m/>
    <s v=""/>
    <b v="0"/>
    <n v="0"/>
    <s v=""/>
    <s v="Twitter for iPhone"/>
    <b v="0"/>
    <s v="1182534992678789120"/>
    <s v="Tweet"/>
    <n v="0"/>
    <n v="0"/>
    <m/>
    <m/>
    <m/>
    <m/>
    <m/>
    <m/>
    <m/>
    <m/>
    <n v="3"/>
    <s v="14"/>
    <s v="14"/>
    <n v="0"/>
    <n v="0"/>
    <n v="0"/>
    <n v="0"/>
    <n v="0"/>
    <n v="0"/>
    <n v="8"/>
    <n v="100"/>
    <n v="8"/>
  </r>
  <r>
    <s v="tastenspieler"/>
    <s v="tastenspieler"/>
    <m/>
    <m/>
    <m/>
    <m/>
    <m/>
    <m/>
    <m/>
    <m/>
    <s v="No"/>
    <n v="39"/>
    <m/>
    <m/>
    <x v="1"/>
    <d v="2019-10-11T05:55:32.000"/>
    <s v="‘It’s OK to not be OK:’ How One High School Saved Lives with a 34-Question Survey | #edchatDE  https://t.co/XxdGzoEQ1T"/>
    <s v="https://www.kqed.org/mindshift/53780/its-ok-to-not-be-ok-how-one-high-school-saved-lives-with-a-34-question-survey"/>
    <s v="kqed.org"/>
    <x v="7"/>
    <m/>
    <s v="http://pbs.twimg.com/profile_images/1165716480387878914/TfSWpNxp_normal.jpg"/>
    <x v="26"/>
    <s v="https://twitter.com/#!/tastenspieler/status/1182535182504648704"/>
    <m/>
    <m/>
    <s v="1182535182504648704"/>
    <m/>
    <b v="0"/>
    <n v="2"/>
    <s v=""/>
    <b v="0"/>
    <s v="en"/>
    <m/>
    <s v=""/>
    <b v="0"/>
    <n v="0"/>
    <s v=""/>
    <s v="Twitter for iPhone"/>
    <b v="0"/>
    <s v="1182535182504648704"/>
    <s v="Tweet"/>
    <n v="0"/>
    <n v="0"/>
    <m/>
    <m/>
    <m/>
    <m/>
    <m/>
    <m/>
    <m/>
    <m/>
    <n v="3"/>
    <s v="14"/>
    <s v="14"/>
    <n v="0"/>
    <n v="0"/>
    <n v="0"/>
    <n v="0"/>
    <n v="0"/>
    <n v="0"/>
    <n v="19"/>
    <n v="100"/>
    <n v="19"/>
  </r>
  <r>
    <s v="angelssoriano74"/>
    <s v="shyj"/>
    <m/>
    <m/>
    <m/>
    <m/>
    <m/>
    <m/>
    <m/>
    <m/>
    <s v="No"/>
    <n v="40"/>
    <m/>
    <m/>
    <x v="0"/>
    <d v="2019-10-11T11:51:51.000"/>
    <s v="RT @shyj: Join #NT2t on 10/12 at 8amCDT (global times on pic) and answer our questions about questions! Please RT and ask others to join th…"/>
    <m/>
    <m/>
    <x v="13"/>
    <m/>
    <s v="http://pbs.twimg.com/profile_images/1159422355204169730/eq_9hno0_normal.jpg"/>
    <x v="27"/>
    <s v="https://twitter.com/#!/angelssoriano74/status/1182624850013282304"/>
    <m/>
    <m/>
    <s v="1182624850013282304"/>
    <m/>
    <b v="0"/>
    <n v="0"/>
    <s v=""/>
    <b v="0"/>
    <s v="en"/>
    <m/>
    <s v=""/>
    <b v="0"/>
    <n v="4"/>
    <s v="1182622967785754624"/>
    <s v="Twitter for Android"/>
    <b v="0"/>
    <s v="1182622967785754624"/>
    <s v="Tweet"/>
    <n v="0"/>
    <n v="0"/>
    <m/>
    <m/>
    <m/>
    <m/>
    <m/>
    <m/>
    <m/>
    <m/>
    <n v="1"/>
    <s v="6"/>
    <s v="6"/>
    <n v="0"/>
    <n v="0"/>
    <n v="0"/>
    <n v="0"/>
    <n v="0"/>
    <n v="0"/>
    <n v="27"/>
    <n v="100"/>
    <n v="27"/>
  </r>
  <r>
    <s v="hartel30"/>
    <s v="shyj"/>
    <m/>
    <m/>
    <m/>
    <m/>
    <m/>
    <m/>
    <m/>
    <m/>
    <s v="No"/>
    <n v="41"/>
    <m/>
    <m/>
    <x v="0"/>
    <d v="2019-10-11T12:21:44.000"/>
    <s v="RT @shyj: Join #NT2t on 10/12 at 8amCDT (global times on pic) and answer our questions about questions! Please RT and ask others to join th…"/>
    <m/>
    <m/>
    <x v="13"/>
    <m/>
    <s v="http://pbs.twimg.com/profile_images/854878268301889537/GYXTv4d__normal.jpg"/>
    <x v="28"/>
    <s v="https://twitter.com/#!/hartel30/status/1182632373743210496"/>
    <m/>
    <m/>
    <s v="1182632373743210496"/>
    <m/>
    <b v="0"/>
    <n v="0"/>
    <s v=""/>
    <b v="0"/>
    <s v="en"/>
    <m/>
    <s v=""/>
    <b v="0"/>
    <n v="4"/>
    <s v="1182622967785754624"/>
    <s v="Twitter Web App"/>
    <b v="0"/>
    <s v="1182622967785754624"/>
    <s v="Tweet"/>
    <n v="0"/>
    <n v="0"/>
    <m/>
    <m/>
    <m/>
    <m/>
    <m/>
    <m/>
    <m/>
    <m/>
    <n v="1"/>
    <s v="6"/>
    <s v="6"/>
    <n v="0"/>
    <n v="0"/>
    <n v="0"/>
    <n v="0"/>
    <n v="0"/>
    <n v="0"/>
    <n v="27"/>
    <n v="100"/>
    <n v="27"/>
  </r>
  <r>
    <s v="loise_gichuhi"/>
    <s v="shyj"/>
    <m/>
    <m/>
    <m/>
    <m/>
    <m/>
    <m/>
    <m/>
    <m/>
    <s v="No"/>
    <n v="42"/>
    <m/>
    <m/>
    <x v="0"/>
    <d v="2019-10-11T12:23:11.000"/>
    <s v="RT @shyj: Join #NT2t on 10/12 at 8amCDT (global times on pic) and answer our questions about questions! Please RT and ask others to join th…"/>
    <m/>
    <m/>
    <x v="13"/>
    <m/>
    <s v="http://pbs.twimg.com/profile_images/1109013226765934592/scJGQNo7_normal.jpg"/>
    <x v="29"/>
    <s v="https://twitter.com/#!/loise_gichuhi/status/1182632739184484353"/>
    <m/>
    <m/>
    <s v="1182632739184484353"/>
    <m/>
    <b v="0"/>
    <n v="0"/>
    <s v=""/>
    <b v="0"/>
    <s v="en"/>
    <m/>
    <s v=""/>
    <b v="0"/>
    <n v="4"/>
    <s v="1182622967785754624"/>
    <s v="Twitter for Android"/>
    <b v="0"/>
    <s v="1182622967785754624"/>
    <s v="Tweet"/>
    <n v="0"/>
    <n v="0"/>
    <m/>
    <m/>
    <m/>
    <m/>
    <m/>
    <m/>
    <m/>
    <m/>
    <n v="1"/>
    <s v="6"/>
    <s v="6"/>
    <n v="0"/>
    <n v="0"/>
    <n v="0"/>
    <n v="0"/>
    <n v="0"/>
    <n v="0"/>
    <n v="27"/>
    <n v="100"/>
    <n v="27"/>
  </r>
  <r>
    <s v="nvandenabeele"/>
    <s v="shyj"/>
    <m/>
    <m/>
    <m/>
    <m/>
    <m/>
    <m/>
    <m/>
    <m/>
    <s v="No"/>
    <n v="43"/>
    <m/>
    <m/>
    <x v="0"/>
    <d v="2019-10-11T12:29:42.000"/>
    <s v="RT @shyj: Join #NT2t on 10/12 at 8amCDT (global times on pic) and answer our questions about questions! Please RT and ask others to join th…"/>
    <m/>
    <m/>
    <x v="13"/>
    <m/>
    <s v="http://pbs.twimg.com/profile_images/910583095098839040/IWTpSO4U_normal.jpg"/>
    <x v="30"/>
    <s v="https://twitter.com/#!/nvandenabeele/status/1182634377878130689"/>
    <m/>
    <m/>
    <s v="1182634377878130689"/>
    <m/>
    <b v="0"/>
    <n v="0"/>
    <s v=""/>
    <b v="0"/>
    <s v="en"/>
    <m/>
    <s v=""/>
    <b v="0"/>
    <n v="4"/>
    <s v="1182622967785754624"/>
    <s v="Twitter Web Client"/>
    <b v="0"/>
    <s v="1182622967785754624"/>
    <s v="Tweet"/>
    <n v="0"/>
    <n v="0"/>
    <m/>
    <m/>
    <m/>
    <m/>
    <m/>
    <m/>
    <m/>
    <m/>
    <n v="1"/>
    <s v="6"/>
    <s v="6"/>
    <n v="0"/>
    <n v="0"/>
    <n v="0"/>
    <n v="0"/>
    <n v="0"/>
    <n v="0"/>
    <n v="27"/>
    <n v="100"/>
    <n v="27"/>
  </r>
  <r>
    <s v="chitch94"/>
    <s v="shyj"/>
    <m/>
    <m/>
    <m/>
    <m/>
    <m/>
    <m/>
    <m/>
    <m/>
    <s v="No"/>
    <n v="44"/>
    <m/>
    <m/>
    <x v="0"/>
    <d v="2019-10-11T13:27:02.000"/>
    <s v="RT @shyj: Join #NT2t on 10/12 at 8amCDT (global times on pic) and answer our questions about questions! Please RT and ask others to join th…"/>
    <m/>
    <m/>
    <x v="13"/>
    <m/>
    <s v="http://pbs.twimg.com/profile_images/956530086961872896/Cs3YSsI4_normal.jpg"/>
    <x v="31"/>
    <s v="https://twitter.com/#!/chitch94/status/1182648805096935424"/>
    <m/>
    <m/>
    <s v="1182648805096935424"/>
    <m/>
    <b v="0"/>
    <n v="0"/>
    <s v=""/>
    <b v="0"/>
    <s v="en"/>
    <m/>
    <s v=""/>
    <b v="0"/>
    <n v="2"/>
    <s v="1182629917797822464"/>
    <s v="TweetDeck"/>
    <b v="0"/>
    <s v="1182629917797822464"/>
    <s v="Tweet"/>
    <n v="0"/>
    <n v="0"/>
    <m/>
    <m/>
    <m/>
    <m/>
    <m/>
    <m/>
    <m/>
    <m/>
    <n v="1"/>
    <s v="6"/>
    <s v="6"/>
    <n v="0"/>
    <n v="0"/>
    <n v="0"/>
    <n v="0"/>
    <n v="0"/>
    <n v="0"/>
    <n v="27"/>
    <n v="100"/>
    <n v="27"/>
  </r>
  <r>
    <s v="njcommunityscls"/>
    <s v="christienken"/>
    <m/>
    <m/>
    <m/>
    <m/>
    <m/>
    <m/>
    <m/>
    <m/>
    <s v="No"/>
    <n v="45"/>
    <m/>
    <m/>
    <x v="0"/>
    <d v="2019-10-11T14:18:12.000"/>
    <s v="RT @ChrisTienken: The reliance on standardized tests undermines education #equity &amp;amp; devalues teachers and students. _x000a_#edchat #CCSS #leadupc…"/>
    <m/>
    <m/>
    <x v="12"/>
    <m/>
    <s v="http://pbs.twimg.com/profile_images/820659563452047360/shlplfOM_normal.jpg"/>
    <x v="32"/>
    <s v="https://twitter.com/#!/njcommunityscls/status/1182661683409494021"/>
    <m/>
    <m/>
    <s v="1182661683409494021"/>
    <m/>
    <b v="0"/>
    <n v="0"/>
    <s v=""/>
    <b v="0"/>
    <s v="en"/>
    <m/>
    <s v=""/>
    <b v="0"/>
    <n v="6"/>
    <s v="1182446854799278081"/>
    <s v="Twitter for iPhone"/>
    <b v="0"/>
    <s v="1182446854799278081"/>
    <s v="Tweet"/>
    <n v="0"/>
    <n v="0"/>
    <m/>
    <m/>
    <m/>
    <m/>
    <m/>
    <m/>
    <m/>
    <m/>
    <n v="1"/>
    <s v="7"/>
    <s v="7"/>
    <n v="0"/>
    <n v="0"/>
    <n v="1"/>
    <n v="5.555555555555555"/>
    <n v="0"/>
    <n v="0"/>
    <n v="17"/>
    <n v="94.44444444444444"/>
    <n v="18"/>
  </r>
  <r>
    <s v="shyj"/>
    <s v="edchatie"/>
    <m/>
    <m/>
    <m/>
    <m/>
    <m/>
    <m/>
    <m/>
    <m/>
    <s v="No"/>
    <n v="46"/>
    <m/>
    <m/>
    <x v="0"/>
    <d v="2019-10-11T11:44:22.000"/>
    <s v="Join #NT2t on 10/12 at 8amCDT (global times on pic) and answer our questions about questions! Please RT and ask others to join the conversation. #edchatDE @edchatie #africaed #asiaed_x000a_#aussieED #edchatNZ #GlobalEd https://t.co/HEPlIC2BC2"/>
    <m/>
    <m/>
    <x v="14"/>
    <s v="https://pbs.twimg.com/media/EGmFUOqWoAAKVfZ.jpg"/>
    <s v="https://pbs.twimg.com/media/EGmFUOqWoAAKVfZ.jpg"/>
    <x v="33"/>
    <s v="https://twitter.com/#!/shyj/status/1182622967785754624"/>
    <m/>
    <m/>
    <s v="1182622967785754624"/>
    <m/>
    <b v="0"/>
    <n v="3"/>
    <s v=""/>
    <b v="0"/>
    <s v="en"/>
    <m/>
    <s v=""/>
    <b v="0"/>
    <n v="4"/>
    <s v=""/>
    <s v="Twitter Web App"/>
    <b v="0"/>
    <s v="1182622967785754624"/>
    <s v="Tweet"/>
    <n v="0"/>
    <n v="0"/>
    <m/>
    <m/>
    <m/>
    <m/>
    <m/>
    <m/>
    <m/>
    <m/>
    <n v="2"/>
    <s v="6"/>
    <s v="6"/>
    <n v="0"/>
    <n v="0"/>
    <n v="0"/>
    <n v="0"/>
    <n v="0"/>
    <n v="0"/>
    <n v="33"/>
    <n v="100"/>
    <n v="33"/>
  </r>
  <r>
    <s v="shyj"/>
    <s v="edchatie"/>
    <m/>
    <m/>
    <m/>
    <m/>
    <m/>
    <m/>
    <m/>
    <m/>
    <s v="No"/>
    <n v="47"/>
    <m/>
    <m/>
    <x v="0"/>
    <d v="2019-10-11T12:11:59.000"/>
    <s v="Join #NT2t on 10/12 at 8amCDT (global times on pic) and answer our questions about questions! Please RT and ask others to join the conversation. #edchatDE @EdChatIE #africaed #asiaed_x000a_#aussieED #edchatNZ #GlobalEd https://t.co/RYCK1xYoCA"/>
    <m/>
    <m/>
    <x v="14"/>
    <s v="https://pbs.twimg.com/media/EGmLnOcX4AA01ck.jpg"/>
    <s v="https://pbs.twimg.com/media/EGmLnOcX4AA01ck.jpg"/>
    <x v="34"/>
    <s v="https://twitter.com/#!/shyj/status/1182629917797822464"/>
    <m/>
    <m/>
    <s v="1182629917797822464"/>
    <m/>
    <b v="0"/>
    <n v="0"/>
    <s v=""/>
    <b v="0"/>
    <s v="en"/>
    <m/>
    <s v=""/>
    <b v="0"/>
    <n v="2"/>
    <s v=""/>
    <s v="TweetDeck"/>
    <b v="0"/>
    <s v="1182629917797822464"/>
    <s v="Tweet"/>
    <n v="0"/>
    <n v="0"/>
    <m/>
    <m/>
    <m/>
    <m/>
    <m/>
    <m/>
    <m/>
    <m/>
    <n v="2"/>
    <s v="6"/>
    <s v="6"/>
    <n v="0"/>
    <n v="0"/>
    <n v="0"/>
    <n v="0"/>
    <n v="0"/>
    <n v="0"/>
    <n v="33"/>
    <n v="100"/>
    <n v="33"/>
  </r>
  <r>
    <s v="drpowerskhs"/>
    <s v="drpowerskhs"/>
    <m/>
    <m/>
    <m/>
    <m/>
    <m/>
    <m/>
    <m/>
    <m/>
    <s v="No"/>
    <n v="48"/>
    <m/>
    <m/>
    <x v="1"/>
    <d v="2019-10-11T22:17:55.000"/>
    <s v="How to Choose a Co-Teaching Model https://t.co/7uvesFWBR6 #edchatde"/>
    <s v="https://www.edutopia.org/article/how-choose-co-teaching-model"/>
    <s v="edutopia.org"/>
    <x v="7"/>
    <m/>
    <s v="http://pbs.twimg.com/profile_images/866058606168477697/9Oo61fmd_normal.jpg"/>
    <x v="35"/>
    <s v="https://twitter.com/#!/drpowerskhs/status/1182782405595283458"/>
    <m/>
    <m/>
    <s v="1182782405595283458"/>
    <m/>
    <b v="0"/>
    <n v="0"/>
    <s v=""/>
    <b v="0"/>
    <s v="en"/>
    <m/>
    <s v=""/>
    <b v="0"/>
    <n v="0"/>
    <s v=""/>
    <s v="Paper.li"/>
    <b v="0"/>
    <s v="1182782405595283458"/>
    <s v="Tweet"/>
    <n v="0"/>
    <n v="0"/>
    <m/>
    <m/>
    <m/>
    <m/>
    <m/>
    <m/>
    <m/>
    <m/>
    <n v="1"/>
    <s v="10"/>
    <s v="10"/>
    <n v="0"/>
    <n v="0"/>
    <n v="0"/>
    <n v="0"/>
    <n v="0"/>
    <n v="0"/>
    <n v="8"/>
    <n v="100"/>
    <n v="8"/>
  </r>
  <r>
    <s v="akmittals"/>
    <s v="shyj"/>
    <m/>
    <m/>
    <m/>
    <m/>
    <m/>
    <m/>
    <m/>
    <m/>
    <s v="No"/>
    <n v="49"/>
    <m/>
    <m/>
    <x v="0"/>
    <d v="2019-10-12T04:23:39.000"/>
    <s v="RT @shyj: Join #NT2t on 10/12 at 8amCDT (global times on pic) and answer our questions about questions! Please RT and ask others to join th…"/>
    <m/>
    <m/>
    <x v="13"/>
    <m/>
    <s v="http://pbs.twimg.com/profile_images/1172852475205808128/6GXVgyWg_normal.jpg"/>
    <x v="36"/>
    <s v="https://twitter.com/#!/akmittals/status/1182874447289765888"/>
    <m/>
    <m/>
    <s v="1182874447289765888"/>
    <m/>
    <b v="0"/>
    <n v="0"/>
    <s v=""/>
    <b v="0"/>
    <s v="en"/>
    <m/>
    <s v=""/>
    <b v="0"/>
    <n v="6"/>
    <s v="1182622967785754624"/>
    <s v="Twitter for Android"/>
    <b v="0"/>
    <s v="1182622967785754624"/>
    <s v="Tweet"/>
    <n v="0"/>
    <n v="0"/>
    <m/>
    <m/>
    <m/>
    <m/>
    <m/>
    <m/>
    <m/>
    <m/>
    <n v="1"/>
    <s v="6"/>
    <s v="6"/>
    <n v="0"/>
    <n v="0"/>
    <n v="0"/>
    <n v="0"/>
    <n v="0"/>
    <n v="0"/>
    <n v="27"/>
    <n v="100"/>
    <n v="27"/>
  </r>
  <r>
    <s v="shyj"/>
    <s v="shyj"/>
    <m/>
    <m/>
    <m/>
    <m/>
    <m/>
    <m/>
    <m/>
    <m/>
    <s v="No"/>
    <n v="50"/>
    <m/>
    <m/>
    <x v="1"/>
    <d v="2019-10-11T15:51:11.000"/>
    <s v="RT @shyj: Join #NT2t on 10/12 at 8amCDT (global times on pic) and answer our questions about questions! Please RT and ask others to join th…"/>
    <m/>
    <m/>
    <x v="13"/>
    <m/>
    <s v="http://pbs.twimg.com/profile_images/529295577624756225/s7yccbNL_normal.jpeg"/>
    <x v="37"/>
    <s v="https://twitter.com/#!/shyj/status/1182685083758579714"/>
    <m/>
    <m/>
    <s v="1182685083758579714"/>
    <m/>
    <b v="0"/>
    <n v="0"/>
    <s v=""/>
    <b v="0"/>
    <s v="en"/>
    <m/>
    <s v=""/>
    <b v="0"/>
    <n v="2"/>
    <s v="1182629917797822464"/>
    <s v="TweetDeck"/>
    <b v="0"/>
    <s v="1182629917797822464"/>
    <s v="Tweet"/>
    <n v="0"/>
    <n v="0"/>
    <m/>
    <m/>
    <m/>
    <m/>
    <m/>
    <m/>
    <m/>
    <m/>
    <n v="1"/>
    <s v="6"/>
    <s v="6"/>
    <n v="0"/>
    <n v="0"/>
    <n v="0"/>
    <n v="0"/>
    <n v="0"/>
    <n v="0"/>
    <n v="27"/>
    <n v="100"/>
    <n v="27"/>
  </r>
  <r>
    <s v="ritasingh0210"/>
    <s v="shyj"/>
    <m/>
    <m/>
    <m/>
    <m/>
    <m/>
    <m/>
    <m/>
    <m/>
    <s v="No"/>
    <n v="51"/>
    <m/>
    <m/>
    <x v="0"/>
    <d v="2019-10-12T05:58:54.000"/>
    <s v="RT @shyj: Join #NT2t on 10/12 at 8amCDT (global times on pic) and answer our questions about questions! Please RT and ask others to join th…"/>
    <m/>
    <m/>
    <x v="13"/>
    <m/>
    <s v="http://pbs.twimg.com/profile_images/880465967137964032/HhIqIDTl_normal.jpg"/>
    <x v="38"/>
    <s v="https://twitter.com/#!/ritasingh0210/status/1182898418160553985"/>
    <m/>
    <m/>
    <s v="1182898418160553985"/>
    <m/>
    <b v="0"/>
    <n v="0"/>
    <s v=""/>
    <b v="0"/>
    <s v="en"/>
    <m/>
    <s v=""/>
    <b v="0"/>
    <n v="6"/>
    <s v="1182622967785754624"/>
    <s v="Twitter for Android"/>
    <b v="0"/>
    <s v="1182622967785754624"/>
    <s v="Tweet"/>
    <n v="0"/>
    <n v="0"/>
    <m/>
    <m/>
    <m/>
    <m/>
    <m/>
    <m/>
    <m/>
    <m/>
    <n v="1"/>
    <s v="6"/>
    <s v="6"/>
    <n v="0"/>
    <n v="0"/>
    <n v="0"/>
    <n v="0"/>
    <n v="0"/>
    <n v="0"/>
    <n v="27"/>
    <n v="100"/>
    <n v="27"/>
  </r>
  <r>
    <s v="feedbotrss"/>
    <s v="frandevol"/>
    <m/>
    <m/>
    <m/>
    <m/>
    <m/>
    <m/>
    <m/>
    <m/>
    <s v="No"/>
    <n v="52"/>
    <m/>
    <m/>
    <x v="0"/>
    <d v="2019-10-12T10:00:02.000"/>
    <s v="RT @frandevol: gibt es außer dem #relichat derzeit irgendeinen anderen regelmäßigen deutschsprachigen Educhat? Bin grade nicht so recht inf…"/>
    <m/>
    <m/>
    <x v="15"/>
    <m/>
    <s v="http://pbs.twimg.com/profile_images/975752598782447616/lD-hQVra_normal.jpg"/>
    <x v="39"/>
    <s v="https://twitter.com/#!/feedbotrss/status/1182959099509694465"/>
    <m/>
    <m/>
    <s v="1182959099509694465"/>
    <m/>
    <b v="0"/>
    <n v="0"/>
    <s v=""/>
    <b v="0"/>
    <s v="de"/>
    <m/>
    <s v=""/>
    <b v="0"/>
    <n v="2"/>
    <s v="1182957301063442432"/>
    <s v="imwebpublizieren"/>
    <b v="0"/>
    <s v="1182957301063442432"/>
    <s v="Tweet"/>
    <n v="0"/>
    <n v="0"/>
    <m/>
    <m/>
    <m/>
    <m/>
    <m/>
    <m/>
    <m/>
    <m/>
    <n v="1"/>
    <s v="9"/>
    <s v="9"/>
    <n v="0"/>
    <n v="0"/>
    <n v="0"/>
    <n v="0"/>
    <n v="0"/>
    <n v="0"/>
    <n v="19"/>
    <n v="100"/>
    <n v="19"/>
  </r>
  <r>
    <s v="followerpowerrt"/>
    <s v="smudsch"/>
    <m/>
    <m/>
    <m/>
    <m/>
    <m/>
    <m/>
    <m/>
    <m/>
    <s v="No"/>
    <n v="53"/>
    <m/>
    <m/>
    <x v="0"/>
    <d v="2019-10-08T21:12:05.000"/>
    <s v="RT @Smudsch: Ich nehme mit einem Kurs zum ersten Mal an der #EUCodingWeek teil. Die Kids bauen ein Jump 'n Run unter Scratch in dem sie ihr…"/>
    <m/>
    <m/>
    <x v="16"/>
    <m/>
    <s v="http://abs.twimg.com/sticky/default_profile_images/default_profile_normal.png"/>
    <x v="40"/>
    <s v="https://twitter.com/#!/followerpowerrt/status/1181678675214897152"/>
    <m/>
    <m/>
    <s v="1181678675214897152"/>
    <m/>
    <b v="0"/>
    <n v="0"/>
    <s v=""/>
    <b v="0"/>
    <s v="de"/>
    <m/>
    <s v=""/>
    <b v="0"/>
    <n v="2"/>
    <s v="1181678357441892352"/>
    <s v="Followerpower-RT-Bot"/>
    <b v="0"/>
    <s v="1181678357441892352"/>
    <s v="Tweet"/>
    <n v="0"/>
    <n v="0"/>
    <m/>
    <m/>
    <m/>
    <m/>
    <m/>
    <m/>
    <m/>
    <m/>
    <n v="1"/>
    <s v="9"/>
    <s v="9"/>
    <n v="0"/>
    <n v="0"/>
    <n v="2"/>
    <n v="7.407407407407407"/>
    <n v="0"/>
    <n v="0"/>
    <n v="25"/>
    <n v="92.5925925925926"/>
    <n v="27"/>
  </r>
  <r>
    <s v="followerpowerrt"/>
    <s v="frandevol"/>
    <m/>
    <m/>
    <m/>
    <m/>
    <m/>
    <m/>
    <m/>
    <m/>
    <s v="No"/>
    <n v="54"/>
    <m/>
    <m/>
    <x v="0"/>
    <d v="2019-10-12T10:11:55.000"/>
    <s v="RT @frandevol: gibt es außer dem #relichat derzeit irgendeinen anderen regelmäßigen deutschsprachigen Educhat? Bin grade nicht so recht inf…"/>
    <m/>
    <m/>
    <x v="15"/>
    <m/>
    <s v="http://abs.twimg.com/sticky/default_profile_images/default_profile_normal.png"/>
    <x v="41"/>
    <s v="https://twitter.com/#!/followerpowerrt/status/1182962092887990272"/>
    <m/>
    <m/>
    <s v="1182962092887990272"/>
    <m/>
    <b v="0"/>
    <n v="0"/>
    <s v=""/>
    <b v="0"/>
    <s v="de"/>
    <m/>
    <s v=""/>
    <b v="0"/>
    <n v="2"/>
    <s v="1182957301063442432"/>
    <s v="Followerpower-RT-Bot"/>
    <b v="0"/>
    <s v="1182957301063442432"/>
    <s v="Tweet"/>
    <n v="0"/>
    <n v="0"/>
    <m/>
    <m/>
    <m/>
    <m/>
    <m/>
    <m/>
    <m/>
    <m/>
    <n v="1"/>
    <s v="9"/>
    <s v="9"/>
    <n v="0"/>
    <n v="0"/>
    <n v="0"/>
    <n v="0"/>
    <n v="0"/>
    <n v="0"/>
    <n v="19"/>
    <n v="100"/>
    <n v="19"/>
  </r>
  <r>
    <s v="vilsrip"/>
    <s v="bibchatde"/>
    <m/>
    <m/>
    <m/>
    <m/>
    <m/>
    <m/>
    <m/>
    <m/>
    <s v="No"/>
    <n v="55"/>
    <m/>
    <m/>
    <x v="0"/>
    <d v="2019-10-12T09:58:26.000"/>
    <s v="@frandevol Den Bibliothekars-Chat nicht vergessen: @BIBChatDE #BIBChatDE _x000a_#edchatde"/>
    <m/>
    <m/>
    <x v="17"/>
    <m/>
    <s v="http://pbs.twimg.com/profile_images/1133143812375756800/MVGTzJ2i_normal.png"/>
    <x v="42"/>
    <s v="https://twitter.com/#!/vilsrip/status/1182958698915860480"/>
    <m/>
    <m/>
    <s v="1182958698915860480"/>
    <s v="1182957301063442432"/>
    <b v="0"/>
    <n v="0"/>
    <s v="14626248"/>
    <b v="0"/>
    <s v="de"/>
    <m/>
    <s v=""/>
    <b v="0"/>
    <n v="0"/>
    <s v=""/>
    <s v="Twitter Web App"/>
    <b v="0"/>
    <s v="1182957301063442432"/>
    <s v="Tweet"/>
    <n v="0"/>
    <n v="0"/>
    <m/>
    <m/>
    <m/>
    <m/>
    <m/>
    <m/>
    <m/>
    <m/>
    <n v="2"/>
    <s v="9"/>
    <s v="9"/>
    <n v="0"/>
    <n v="0"/>
    <n v="0"/>
    <n v="0"/>
    <n v="0"/>
    <n v="0"/>
    <n v="9"/>
    <n v="100"/>
    <n v="9"/>
  </r>
  <r>
    <s v="vilsrip"/>
    <s v="bibchatde"/>
    <m/>
    <m/>
    <m/>
    <m/>
    <m/>
    <m/>
    <m/>
    <m/>
    <s v="No"/>
    <n v="56"/>
    <m/>
    <m/>
    <x v="0"/>
    <d v="2019-10-12T10:13:05.000"/>
    <s v="@frandevol @BIBChatDE Zum Teil schon - jedenfalls für Deutsch-Lehrer ;-) --&amp;gt; Leseförderung, Kooperation Schule &amp;amp; Bib, ..._x000a_#BIBChatDE #EDchatDE"/>
    <m/>
    <m/>
    <x v="17"/>
    <m/>
    <s v="http://pbs.twimg.com/profile_images/1133143812375756800/MVGTzJ2i_normal.png"/>
    <x v="43"/>
    <s v="https://twitter.com/#!/vilsrip/status/1182962384983465984"/>
    <m/>
    <m/>
    <s v="1182962384983465984"/>
    <s v="1182959203155107840"/>
    <b v="0"/>
    <n v="4"/>
    <s v="14626248"/>
    <b v="0"/>
    <s v="de"/>
    <m/>
    <s v=""/>
    <b v="0"/>
    <n v="0"/>
    <s v=""/>
    <s v="Twitter Web App"/>
    <b v="0"/>
    <s v="1182959203155107840"/>
    <s v="Tweet"/>
    <n v="0"/>
    <n v="0"/>
    <m/>
    <m/>
    <m/>
    <m/>
    <m/>
    <m/>
    <m/>
    <m/>
    <n v="2"/>
    <s v="9"/>
    <s v="9"/>
    <n v="0"/>
    <n v="0"/>
    <n v="0"/>
    <n v="0"/>
    <n v="0"/>
    <n v="0"/>
    <n v="17"/>
    <n v="100"/>
    <n v="17"/>
  </r>
  <r>
    <s v="frandevol"/>
    <s v="frandevol"/>
    <m/>
    <m/>
    <m/>
    <m/>
    <m/>
    <m/>
    <m/>
    <m/>
    <s v="No"/>
    <n v="57"/>
    <m/>
    <m/>
    <x v="1"/>
    <d v="2019-10-12T09:52:53.000"/>
    <s v="gibt es außer dem #relichat derzeit irgendeinen anderen regelmäßigen deutschsprachigen Educhat? Bin grade nicht so recht informiert... #edchatde #followerpower"/>
    <m/>
    <m/>
    <x v="18"/>
    <m/>
    <s v="http://pbs.twimg.com/profile_images/969687121450553344/QMxWxo5q_normal.png"/>
    <x v="44"/>
    <s v="https://twitter.com/#!/frandevol/status/1182957301063442432"/>
    <m/>
    <m/>
    <s v="1182957301063442432"/>
    <m/>
    <b v="0"/>
    <n v="0"/>
    <s v=""/>
    <b v="0"/>
    <s v="de"/>
    <m/>
    <s v=""/>
    <b v="0"/>
    <n v="2"/>
    <s v=""/>
    <s v="Twitter Web App"/>
    <b v="0"/>
    <s v="1182957301063442432"/>
    <s v="Tweet"/>
    <n v="0"/>
    <n v="0"/>
    <m/>
    <m/>
    <m/>
    <m/>
    <m/>
    <m/>
    <m/>
    <m/>
    <n v="1"/>
    <s v="9"/>
    <s v="9"/>
    <n v="0"/>
    <n v="0"/>
    <n v="0"/>
    <n v="0"/>
    <n v="0"/>
    <n v="0"/>
    <n v="19"/>
    <n v="100"/>
    <n v="19"/>
  </r>
  <r>
    <s v="aloah"/>
    <s v="edchatde"/>
    <m/>
    <m/>
    <m/>
    <m/>
    <m/>
    <m/>
    <m/>
    <m/>
    <s v="No"/>
    <n v="60"/>
    <m/>
    <m/>
    <x v="0"/>
    <d v="2019-10-12T21:40:48.000"/>
    <s v="Looking forward to go Berlin to the @OEBconference #oeb19 for new input and exchanging ideas about #edtech and #innovation in #education SO MANY interesting workshops, panel discussions and themes to choose from! #inspiration @EdchatDE @twitterlehrerzimmer #teachers #entrepreneur"/>
    <m/>
    <m/>
    <x v="19"/>
    <m/>
    <s v="http://pbs.twimg.com/profile_images/851477115035947012/QhhQkkxM_normal.jpg"/>
    <x v="45"/>
    <s v="https://twitter.com/#!/aloah/status/1183135452825415680"/>
    <m/>
    <m/>
    <s v="1183135452825415680"/>
    <m/>
    <b v="0"/>
    <n v="2"/>
    <s v=""/>
    <b v="0"/>
    <s v="en"/>
    <m/>
    <s v=""/>
    <b v="0"/>
    <n v="1"/>
    <s v=""/>
    <s v="Twitter Web App"/>
    <b v="0"/>
    <s v="1183135452825415680"/>
    <s v="Tweet"/>
    <n v="0"/>
    <n v="0"/>
    <m/>
    <m/>
    <m/>
    <m/>
    <m/>
    <m/>
    <m/>
    <m/>
    <n v="1"/>
    <s v="2"/>
    <s v="2"/>
    <m/>
    <m/>
    <m/>
    <m/>
    <m/>
    <m/>
    <m/>
    <m/>
    <m/>
  </r>
  <r>
    <s v="oebconference"/>
    <s v="aloah"/>
    <m/>
    <m/>
    <m/>
    <m/>
    <m/>
    <m/>
    <m/>
    <m/>
    <s v="Yes"/>
    <n v="62"/>
    <m/>
    <m/>
    <x v="0"/>
    <d v="2019-10-12T21:41:24.000"/>
    <s v="RT @aloah: Looking forward to go Berlin to the @OEBconference #oeb19 for new input and exchanging ideas about #edtech and #innovation in #e…"/>
    <m/>
    <m/>
    <x v="20"/>
    <m/>
    <s v="http://pbs.twimg.com/profile_images/1098164680311406593/q2IKzJhT_normal.jpg"/>
    <x v="46"/>
    <s v="https://twitter.com/#!/oebconference/status/1183135606240620546"/>
    <m/>
    <m/>
    <s v="1183135606240620546"/>
    <m/>
    <b v="0"/>
    <n v="0"/>
    <s v=""/>
    <b v="0"/>
    <s v="en"/>
    <m/>
    <s v=""/>
    <b v="0"/>
    <n v="1"/>
    <s v="1183135452825415680"/>
    <s v="Twitter for iPhone"/>
    <b v="0"/>
    <s v="1183135452825415680"/>
    <s v="Tweet"/>
    <n v="0"/>
    <n v="0"/>
    <m/>
    <m/>
    <m/>
    <m/>
    <m/>
    <m/>
    <m/>
    <m/>
    <n v="1"/>
    <s v="2"/>
    <s v="2"/>
    <n v="1"/>
    <n v="4.3478260869565215"/>
    <n v="0"/>
    <n v="0"/>
    <n v="0"/>
    <n v="0"/>
    <n v="22"/>
    <n v="95.65217391304348"/>
    <n v="23"/>
  </r>
  <r>
    <s v="oebconference"/>
    <s v="aloah"/>
    <m/>
    <m/>
    <m/>
    <m/>
    <m/>
    <m/>
    <m/>
    <m/>
    <s v="Yes"/>
    <n v="63"/>
    <m/>
    <m/>
    <x v="2"/>
    <d v="2019-10-12T21:41:58.000"/>
    <s v="@aloah @EdchatDE We look forward to welcoming you!"/>
    <m/>
    <m/>
    <x v="5"/>
    <m/>
    <s v="http://pbs.twimg.com/profile_images/1098164680311406593/q2IKzJhT_normal.jpg"/>
    <x v="47"/>
    <s v="https://twitter.com/#!/oebconference/status/1183135749052534784"/>
    <m/>
    <m/>
    <s v="1183135749052534784"/>
    <s v="1183135452825415680"/>
    <b v="0"/>
    <n v="0"/>
    <s v="28794591"/>
    <b v="0"/>
    <s v="en"/>
    <m/>
    <s v=""/>
    <b v="0"/>
    <n v="0"/>
    <s v=""/>
    <s v="Twitter for iPhone"/>
    <b v="0"/>
    <s v="1183135452825415680"/>
    <s v="Tweet"/>
    <n v="0"/>
    <n v="0"/>
    <m/>
    <m/>
    <m/>
    <m/>
    <m/>
    <m/>
    <m/>
    <m/>
    <n v="1"/>
    <s v="2"/>
    <s v="2"/>
    <m/>
    <m/>
    <m/>
    <m/>
    <m/>
    <m/>
    <m/>
    <m/>
    <m/>
  </r>
  <r>
    <s v="yrhmacgregor"/>
    <s v="diemeducators"/>
    <m/>
    <m/>
    <m/>
    <m/>
    <m/>
    <m/>
    <m/>
    <m/>
    <s v="No"/>
    <n v="65"/>
    <m/>
    <m/>
    <x v="0"/>
    <d v="2019-10-13T17:40:55.000"/>
    <s v="RT @dieMeducators: Anleitung Schüleraktivierende Methoden | Placemat #twitterlehrerzimmer #BayernEDU #edchatde #edupnx #beraterdigitalebild…"/>
    <m/>
    <m/>
    <x v="21"/>
    <m/>
    <s v="http://pbs.twimg.com/profile_images/1008939026982866944/P8AjFBjc_normal.jpg"/>
    <x v="48"/>
    <s v="https://twitter.com/#!/yrhmacgregor/status/1183437471792750600"/>
    <m/>
    <m/>
    <s v="1183437471792750600"/>
    <m/>
    <b v="0"/>
    <n v="0"/>
    <s v=""/>
    <b v="0"/>
    <s v="de"/>
    <m/>
    <s v=""/>
    <b v="0"/>
    <n v="6"/>
    <s v="1183436221139345412"/>
    <s v="Twitter for iPhone"/>
    <b v="0"/>
    <s v="1183436221139345412"/>
    <s v="Tweet"/>
    <n v="0"/>
    <n v="0"/>
    <m/>
    <m/>
    <m/>
    <m/>
    <m/>
    <m/>
    <m/>
    <m/>
    <n v="1"/>
    <s v="4"/>
    <s v="4"/>
    <n v="0"/>
    <n v="0"/>
    <n v="0"/>
    <n v="0"/>
    <n v="0"/>
    <n v="0"/>
    <n v="11"/>
    <n v="100"/>
    <n v="11"/>
  </r>
  <r>
    <s v="ianjaschindler"/>
    <s v="diemeducators"/>
    <m/>
    <m/>
    <m/>
    <m/>
    <m/>
    <m/>
    <m/>
    <m/>
    <s v="No"/>
    <n v="66"/>
    <m/>
    <m/>
    <x v="0"/>
    <d v="2019-10-08T21:37:07.000"/>
    <s v="RT @dieMeducators: Mediengestützter Unterricht #twitterlehrerzimmer #BayernEDU #edchatde #edupnx #beraterdigitalebildung #KOMPASSrealschule…"/>
    <m/>
    <m/>
    <x v="22"/>
    <m/>
    <s v="http://pbs.twimg.com/profile_images/981074186943811585/bsIIjhJo_normal.jpg"/>
    <x v="49"/>
    <s v="https://twitter.com/#!/ianjaschindler/status/1181684974073896960"/>
    <m/>
    <m/>
    <s v="1181684974073896960"/>
    <m/>
    <b v="0"/>
    <n v="0"/>
    <s v=""/>
    <b v="0"/>
    <s v="de"/>
    <m/>
    <s v=""/>
    <b v="0"/>
    <n v="3"/>
    <s v="1181683206577414149"/>
    <s v="Twitter for Android"/>
    <b v="0"/>
    <s v="1181683206577414149"/>
    <s v="Tweet"/>
    <n v="0"/>
    <n v="0"/>
    <m/>
    <m/>
    <m/>
    <m/>
    <m/>
    <m/>
    <m/>
    <m/>
    <n v="5"/>
    <s v="4"/>
    <s v="4"/>
    <n v="0"/>
    <n v="0"/>
    <n v="0"/>
    <n v="0"/>
    <n v="0"/>
    <n v="0"/>
    <n v="10"/>
    <n v="100"/>
    <n v="10"/>
  </r>
  <r>
    <s v="ianjaschindler"/>
    <s v="diemeducators"/>
    <m/>
    <m/>
    <m/>
    <m/>
    <m/>
    <m/>
    <m/>
    <m/>
    <s v="No"/>
    <n v="67"/>
    <m/>
    <m/>
    <x v="0"/>
    <d v="2019-10-10T16:46:25.000"/>
    <s v="RT @dieMeducators: Anleitung Schüleraktivierende Methoden | Ich-Du-Wir (Think-Pair-Share) #twitterlehrerzimmer #BayernEDU #edchatde #edupnx…"/>
    <m/>
    <m/>
    <x v="21"/>
    <m/>
    <s v="http://pbs.twimg.com/profile_images/981074186943811585/bsIIjhJo_normal.jpg"/>
    <x v="50"/>
    <s v="https://twitter.com/#!/ianjaschindler/status/1182336595854270464"/>
    <m/>
    <m/>
    <s v="1182336595854270464"/>
    <m/>
    <b v="0"/>
    <n v="0"/>
    <s v=""/>
    <b v="0"/>
    <s v="de"/>
    <m/>
    <s v=""/>
    <b v="0"/>
    <n v="3"/>
    <s v="1182335663112409088"/>
    <s v="Twitter Web App"/>
    <b v="0"/>
    <s v="1182335663112409088"/>
    <s v="Tweet"/>
    <n v="0"/>
    <n v="0"/>
    <m/>
    <m/>
    <m/>
    <m/>
    <m/>
    <m/>
    <m/>
    <m/>
    <n v="5"/>
    <s v="4"/>
    <s v="4"/>
    <n v="0"/>
    <n v="0"/>
    <n v="0"/>
    <n v="0"/>
    <n v="0"/>
    <n v="0"/>
    <n v="15"/>
    <n v="100"/>
    <n v="15"/>
  </r>
  <r>
    <s v="ianjaschindler"/>
    <s v="diemeducators"/>
    <m/>
    <m/>
    <m/>
    <m/>
    <m/>
    <m/>
    <m/>
    <m/>
    <s v="No"/>
    <n v="68"/>
    <m/>
    <m/>
    <x v="0"/>
    <d v="2019-10-10T16:46:32.000"/>
    <s v="RT @dieMeducators: Schüleraktivierende Methoden | Ich-Du-Wir (Think-Pair-Share) #BayernEDU #edchatde #edupnx #beraterdigitalebildung #KOMPA…"/>
    <m/>
    <m/>
    <x v="11"/>
    <m/>
    <s v="http://pbs.twimg.com/profile_images/981074186943811585/bsIIjhJo_normal.jpg"/>
    <x v="51"/>
    <s v="https://twitter.com/#!/ianjaschindler/status/1182336623268306944"/>
    <m/>
    <m/>
    <s v="1182336623268306944"/>
    <m/>
    <b v="0"/>
    <n v="0"/>
    <s v=""/>
    <b v="0"/>
    <s v="de"/>
    <m/>
    <s v=""/>
    <b v="0"/>
    <n v="4"/>
    <s v="1182334138596122625"/>
    <s v="Twitter Web App"/>
    <b v="0"/>
    <s v="1182334138596122625"/>
    <s v="Tweet"/>
    <n v="0"/>
    <n v="0"/>
    <m/>
    <m/>
    <m/>
    <m/>
    <m/>
    <m/>
    <m/>
    <m/>
    <n v="5"/>
    <s v="4"/>
    <s v="4"/>
    <n v="0"/>
    <n v="0"/>
    <n v="0"/>
    <n v="0"/>
    <n v="0"/>
    <n v="0"/>
    <n v="15"/>
    <n v="100"/>
    <n v="15"/>
  </r>
  <r>
    <s v="ianjaschindler"/>
    <s v="diemeducators"/>
    <m/>
    <m/>
    <m/>
    <m/>
    <m/>
    <m/>
    <m/>
    <m/>
    <s v="No"/>
    <n v="69"/>
    <m/>
    <m/>
    <x v="0"/>
    <d v="2019-10-13T17:40:39.000"/>
    <s v="RT @dieMeducators: Schüleraktivierende Methoden 2 | Placemat - Bestes Training für digitale Kollaboration und anschließende Reflexion! #twi…"/>
    <m/>
    <m/>
    <x v="5"/>
    <m/>
    <s v="http://pbs.twimg.com/profile_images/981074186943811585/bsIIjhJo_normal.jpg"/>
    <x v="52"/>
    <s v="https://twitter.com/#!/ianjaschindler/status/1183437407347183616"/>
    <m/>
    <m/>
    <s v="1183437407347183616"/>
    <m/>
    <b v="0"/>
    <n v="0"/>
    <s v=""/>
    <b v="0"/>
    <s v="de"/>
    <m/>
    <s v=""/>
    <b v="0"/>
    <n v="5"/>
    <s v="1183435003650367488"/>
    <s v="Twitter Web App"/>
    <b v="0"/>
    <s v="1183435003650367488"/>
    <s v="Tweet"/>
    <n v="0"/>
    <n v="0"/>
    <m/>
    <m/>
    <m/>
    <m/>
    <m/>
    <m/>
    <m/>
    <m/>
    <n v="5"/>
    <s v="4"/>
    <s v="4"/>
    <n v="0"/>
    <n v="0"/>
    <n v="0"/>
    <n v="0"/>
    <n v="0"/>
    <n v="0"/>
    <n v="15"/>
    <n v="100"/>
    <n v="15"/>
  </r>
  <r>
    <s v="ianjaschindler"/>
    <s v="diemeducators"/>
    <m/>
    <m/>
    <m/>
    <m/>
    <m/>
    <m/>
    <m/>
    <m/>
    <s v="No"/>
    <n v="70"/>
    <m/>
    <m/>
    <x v="0"/>
    <d v="2019-10-13T17:40:55.000"/>
    <s v="RT @dieMeducators: Anleitung Schüleraktivierende Methoden | Placemat #twitterlehrerzimmer #BayernEDU #edchatde #edupnx #beraterdigitalebild…"/>
    <m/>
    <m/>
    <x v="21"/>
    <m/>
    <s v="http://pbs.twimg.com/profile_images/981074186943811585/bsIIjhJo_normal.jpg"/>
    <x v="48"/>
    <s v="https://twitter.com/#!/ianjaschindler/status/1183437473180987394"/>
    <m/>
    <m/>
    <s v="1183437473180987394"/>
    <m/>
    <b v="0"/>
    <n v="0"/>
    <s v=""/>
    <b v="0"/>
    <s v="de"/>
    <m/>
    <s v=""/>
    <b v="0"/>
    <n v="6"/>
    <s v="1183436221139345412"/>
    <s v="Twitter Web App"/>
    <b v="0"/>
    <s v="1183436221139345412"/>
    <s v="Tweet"/>
    <n v="0"/>
    <n v="0"/>
    <m/>
    <m/>
    <m/>
    <m/>
    <m/>
    <m/>
    <m/>
    <m/>
    <n v="5"/>
    <s v="4"/>
    <s v="4"/>
    <n v="0"/>
    <n v="0"/>
    <n v="0"/>
    <n v="0"/>
    <n v="0"/>
    <n v="0"/>
    <n v="11"/>
    <n v="100"/>
    <n v="11"/>
  </r>
  <r>
    <s v="zirweso"/>
    <s v="diemeducators"/>
    <m/>
    <m/>
    <m/>
    <m/>
    <m/>
    <m/>
    <m/>
    <m/>
    <s v="No"/>
    <n v="71"/>
    <m/>
    <m/>
    <x v="0"/>
    <d v="2019-10-13T17:55:39.000"/>
    <s v="RT @dieMeducators: Schüleraktivierende Methoden 2 | Placemat - Bestes Training für digitale Kollaboration und anschließende Reflexion! #twi…"/>
    <m/>
    <m/>
    <x v="5"/>
    <m/>
    <s v="http://pbs.twimg.com/profile_images/907739018682683392/k-IwMlXg_normal.jpg"/>
    <x v="53"/>
    <s v="https://twitter.com/#!/zirweso/status/1183441181751107584"/>
    <m/>
    <m/>
    <s v="1183441181751107584"/>
    <m/>
    <b v="0"/>
    <n v="0"/>
    <s v=""/>
    <b v="0"/>
    <s v="de"/>
    <m/>
    <s v=""/>
    <b v="0"/>
    <n v="5"/>
    <s v="1183435003650367488"/>
    <s v="Twitter for iPhone"/>
    <b v="0"/>
    <s v="1183435003650367488"/>
    <s v="Tweet"/>
    <n v="0"/>
    <n v="0"/>
    <m/>
    <m/>
    <m/>
    <m/>
    <m/>
    <m/>
    <m/>
    <m/>
    <n v="1"/>
    <s v="4"/>
    <s v="4"/>
    <n v="0"/>
    <n v="0"/>
    <n v="0"/>
    <n v="0"/>
    <n v="0"/>
    <n v="0"/>
    <n v="15"/>
    <n v="100"/>
    <n v="15"/>
  </r>
  <r>
    <s v="diginewsbot"/>
    <s v="diemeducators"/>
    <m/>
    <m/>
    <m/>
    <m/>
    <m/>
    <m/>
    <m/>
    <m/>
    <s v="No"/>
    <n v="72"/>
    <m/>
    <m/>
    <x v="0"/>
    <d v="2019-10-13T18:11:56.000"/>
    <s v="RT @dieMeducators: Anleitung Schüleraktivierende Methoden | Placemat #twitterlehrerzimmer #BayernEDU #edchatde #edupnx #beraterdigitalebild…"/>
    <m/>
    <m/>
    <x v="21"/>
    <m/>
    <s v="http://abs.twimg.com/sticky/default_profile_images/default_profile_normal.png"/>
    <x v="54"/>
    <s v="https://twitter.com/#!/diginewsbot/status/1183445279007227905"/>
    <m/>
    <m/>
    <s v="1183445279007227905"/>
    <m/>
    <b v="0"/>
    <n v="0"/>
    <s v=""/>
    <b v="0"/>
    <s v="de"/>
    <m/>
    <s v=""/>
    <b v="0"/>
    <n v="6"/>
    <s v="1183436221139345412"/>
    <s v="DIGInewsBot"/>
    <b v="0"/>
    <s v="1183436221139345412"/>
    <s v="Tweet"/>
    <n v="0"/>
    <n v="0"/>
    <m/>
    <m/>
    <m/>
    <m/>
    <m/>
    <m/>
    <m/>
    <m/>
    <n v="2"/>
    <s v="4"/>
    <s v="4"/>
    <n v="0"/>
    <n v="0"/>
    <n v="0"/>
    <n v="0"/>
    <n v="0"/>
    <n v="0"/>
    <n v="11"/>
    <n v="100"/>
    <n v="11"/>
  </r>
  <r>
    <s v="diginewsbot"/>
    <s v="diemeducators"/>
    <m/>
    <m/>
    <m/>
    <m/>
    <m/>
    <m/>
    <m/>
    <m/>
    <s v="No"/>
    <n v="73"/>
    <m/>
    <m/>
    <x v="0"/>
    <d v="2019-10-13T18:12:07.000"/>
    <s v="RT @dieMeducators: Schüleraktivierende Methoden 2 | Placemat - Bestes Training für digitale Kollaboration und anschließende Reflexion! #twi…"/>
    <m/>
    <m/>
    <x v="5"/>
    <m/>
    <s v="http://abs.twimg.com/sticky/default_profile_images/default_profile_normal.png"/>
    <x v="55"/>
    <s v="https://twitter.com/#!/diginewsbot/status/1183445323466919942"/>
    <m/>
    <m/>
    <s v="1183445323466919942"/>
    <m/>
    <b v="0"/>
    <n v="0"/>
    <s v=""/>
    <b v="0"/>
    <s v="de"/>
    <m/>
    <s v=""/>
    <b v="0"/>
    <n v="5"/>
    <s v="1183435003650367488"/>
    <s v="DIGInewsBot"/>
    <b v="0"/>
    <s v="1183435003650367488"/>
    <s v="Tweet"/>
    <n v="0"/>
    <n v="0"/>
    <m/>
    <m/>
    <m/>
    <m/>
    <m/>
    <m/>
    <m/>
    <m/>
    <n v="2"/>
    <s v="4"/>
    <s v="4"/>
    <n v="0"/>
    <n v="0"/>
    <n v="0"/>
    <n v="0"/>
    <n v="0"/>
    <n v="0"/>
    <n v="15"/>
    <n v="100"/>
    <n v="15"/>
  </r>
  <r>
    <s v="schoolisopen"/>
    <s v="diemeducators"/>
    <m/>
    <m/>
    <m/>
    <m/>
    <m/>
    <m/>
    <m/>
    <m/>
    <s v="No"/>
    <n v="74"/>
    <m/>
    <m/>
    <x v="0"/>
    <d v="2019-10-13T19:05:58.000"/>
    <s v="RT @dieMeducators: Anleitung Schüleraktivierende Methoden | Placemat #twitterlehrerzimmer #BayernEDU #edchatde #edupnx #beraterdigitalebild…"/>
    <m/>
    <m/>
    <x v="21"/>
    <m/>
    <s v="http://pbs.twimg.com/profile_images/986282959740301312/doLPpex1_normal.jpg"/>
    <x v="56"/>
    <s v="https://twitter.com/#!/schoolisopen/status/1183458875338641408"/>
    <m/>
    <m/>
    <s v="1183458875338641408"/>
    <m/>
    <b v="0"/>
    <n v="0"/>
    <s v=""/>
    <b v="0"/>
    <s v="de"/>
    <m/>
    <s v=""/>
    <b v="0"/>
    <n v="6"/>
    <s v="1183436221139345412"/>
    <s v="Twitter for Android"/>
    <b v="0"/>
    <s v="1183436221139345412"/>
    <s v="Tweet"/>
    <n v="0"/>
    <n v="0"/>
    <m/>
    <m/>
    <m/>
    <m/>
    <m/>
    <m/>
    <m/>
    <m/>
    <n v="1"/>
    <s v="4"/>
    <s v="4"/>
    <n v="0"/>
    <n v="0"/>
    <n v="0"/>
    <n v="0"/>
    <n v="0"/>
    <n v="0"/>
    <n v="11"/>
    <n v="100"/>
    <n v="11"/>
  </r>
  <r>
    <s v="yvonneroth13"/>
    <s v="koeln"/>
    <m/>
    <m/>
    <m/>
    <m/>
    <m/>
    <m/>
    <m/>
    <m/>
    <s v="No"/>
    <n v="76"/>
    <m/>
    <m/>
    <x v="0"/>
    <d v="2019-10-13T19:38:56.000"/>
    <s v="RT @EDUcologne: #DED19: 400 Plätze sind bereits vergeben - freuen Sie auf starke Referent/Innen am 30. November in @Koeln -&amp;gt; https://t.co/v…"/>
    <m/>
    <m/>
    <x v="0"/>
    <m/>
    <s v="http://pbs.twimg.com/profile_images/1166984089108406273/fg2gMFVh_normal.jpg"/>
    <x v="57"/>
    <s v="https://twitter.com/#!/yvonneroth13/status/1183467172804354048"/>
    <m/>
    <m/>
    <s v="1183467172804354048"/>
    <m/>
    <b v="0"/>
    <n v="0"/>
    <s v=""/>
    <b v="0"/>
    <s v="de"/>
    <m/>
    <s v=""/>
    <b v="0"/>
    <n v="10"/>
    <s v="1174941995854225413"/>
    <s v="Twitter for iPhone"/>
    <b v="0"/>
    <s v="1174941995854225413"/>
    <s v="Tweet"/>
    <n v="0"/>
    <n v="0"/>
    <m/>
    <m/>
    <m/>
    <m/>
    <m/>
    <m/>
    <m/>
    <m/>
    <n v="1"/>
    <s v="5"/>
    <s v="5"/>
    <m/>
    <m/>
    <m/>
    <m/>
    <m/>
    <m/>
    <m/>
    <m/>
    <m/>
  </r>
  <r>
    <s v="zsuzsannafabig"/>
    <s v="diemeducators"/>
    <m/>
    <m/>
    <m/>
    <m/>
    <m/>
    <m/>
    <m/>
    <m/>
    <s v="No"/>
    <n v="79"/>
    <m/>
    <m/>
    <x v="0"/>
    <d v="2019-10-13T20:49:11.000"/>
    <s v="RT @dieMeducators: Mediengestützter Unterricht #twitterlehrerzimmer #BayernEDU #edchatde #edupnx #beraterdigitalebildung #KOMPASSrealschule…"/>
    <m/>
    <m/>
    <x v="22"/>
    <m/>
    <s v="http://pbs.twimg.com/profile_images/920408039911579648/DSzN31Qv_normal.jpg"/>
    <x v="58"/>
    <s v="https://twitter.com/#!/zsuzsannafabig/status/1183484851929931776"/>
    <m/>
    <m/>
    <s v="1183484851929931776"/>
    <m/>
    <b v="0"/>
    <n v="0"/>
    <s v=""/>
    <b v="0"/>
    <s v="de"/>
    <m/>
    <s v=""/>
    <b v="0"/>
    <n v="4"/>
    <s v="1181683206577414149"/>
    <s v="Twitter for iPad"/>
    <b v="0"/>
    <s v="1181683206577414149"/>
    <s v="Tweet"/>
    <n v="0"/>
    <n v="0"/>
    <m/>
    <m/>
    <m/>
    <m/>
    <m/>
    <m/>
    <m/>
    <m/>
    <n v="1"/>
    <s v="4"/>
    <s v="4"/>
    <n v="0"/>
    <n v="0"/>
    <n v="0"/>
    <n v="0"/>
    <n v="0"/>
    <n v="0"/>
    <n v="10"/>
    <n v="100"/>
    <n v="10"/>
  </r>
  <r>
    <s v="sascha_rogowsky"/>
    <s v="diemeducators"/>
    <m/>
    <m/>
    <m/>
    <m/>
    <m/>
    <m/>
    <m/>
    <m/>
    <s v="No"/>
    <n v="80"/>
    <m/>
    <m/>
    <x v="0"/>
    <d v="2019-10-08T21:32:45.000"/>
    <s v="RT @dieMeducators: Mediengestützter Unterricht #twitterlehrerzimmer #BayernEDU #edchatde #edupnx #beraterdigitalebildung #KOMPASSrealschule…"/>
    <m/>
    <m/>
    <x v="22"/>
    <m/>
    <s v="http://pbs.twimg.com/profile_images/1057562852683382785/cDKsXTzJ_normal.jpg"/>
    <x v="59"/>
    <s v="https://twitter.com/#!/sascha_rogowsky/status/1181683877032554496"/>
    <m/>
    <m/>
    <s v="1181683877032554496"/>
    <m/>
    <b v="0"/>
    <n v="0"/>
    <s v=""/>
    <b v="0"/>
    <s v="de"/>
    <m/>
    <s v=""/>
    <b v="0"/>
    <n v="3"/>
    <s v="1181683206577414149"/>
    <s v="Twitter for iPhone"/>
    <b v="0"/>
    <s v="1181683206577414149"/>
    <s v="Tweet"/>
    <n v="0"/>
    <n v="0"/>
    <m/>
    <m/>
    <m/>
    <m/>
    <m/>
    <m/>
    <m/>
    <m/>
    <n v="5"/>
    <s v="4"/>
    <s v="4"/>
    <n v="0"/>
    <n v="0"/>
    <n v="0"/>
    <n v="0"/>
    <n v="0"/>
    <n v="0"/>
    <n v="10"/>
    <n v="100"/>
    <n v="10"/>
  </r>
  <r>
    <s v="sascha_rogowsky"/>
    <s v="diemeducators"/>
    <m/>
    <m/>
    <m/>
    <m/>
    <m/>
    <m/>
    <m/>
    <m/>
    <s v="No"/>
    <n v="81"/>
    <m/>
    <m/>
    <x v="0"/>
    <d v="2019-10-10T19:38:35.000"/>
    <s v="RT @dieMeducators: Anleitung Schüleraktivierende Methoden | Ich-Du-Wir (Think-Pair-Share) #twitterlehrerzimmer #BayernEDU #edchatde #edupnx…"/>
    <m/>
    <m/>
    <x v="21"/>
    <m/>
    <s v="http://pbs.twimg.com/profile_images/1057562852683382785/cDKsXTzJ_normal.jpg"/>
    <x v="60"/>
    <s v="https://twitter.com/#!/sascha_rogowsky/status/1182379921823469568"/>
    <m/>
    <m/>
    <s v="1182379921823469568"/>
    <m/>
    <b v="0"/>
    <n v="0"/>
    <s v=""/>
    <b v="0"/>
    <s v="de"/>
    <m/>
    <s v=""/>
    <b v="0"/>
    <n v="3"/>
    <s v="1182335663112409088"/>
    <s v="Twitter for iPhone"/>
    <b v="0"/>
    <s v="1182335663112409088"/>
    <s v="Tweet"/>
    <n v="0"/>
    <n v="0"/>
    <m/>
    <m/>
    <m/>
    <m/>
    <m/>
    <m/>
    <m/>
    <m/>
    <n v="5"/>
    <s v="4"/>
    <s v="4"/>
    <n v="0"/>
    <n v="0"/>
    <n v="0"/>
    <n v="0"/>
    <n v="0"/>
    <n v="0"/>
    <n v="15"/>
    <n v="100"/>
    <n v="15"/>
  </r>
  <r>
    <s v="sascha_rogowsky"/>
    <s v="diemeducators"/>
    <m/>
    <m/>
    <m/>
    <m/>
    <m/>
    <m/>
    <m/>
    <m/>
    <s v="No"/>
    <n v="82"/>
    <m/>
    <m/>
    <x v="0"/>
    <d v="2019-10-10T20:22:46.000"/>
    <s v="RT @dieMeducators: Schüleraktivierende Methoden | Ich-Du-Wir (Think-Pair-Share) #BayernEDU #edchatde #edupnx #beraterdigitalebildung #KOMPA…"/>
    <m/>
    <m/>
    <x v="11"/>
    <m/>
    <s v="http://pbs.twimg.com/profile_images/1057562852683382785/cDKsXTzJ_normal.jpg"/>
    <x v="61"/>
    <s v="https://twitter.com/#!/sascha_rogowsky/status/1182391042181611520"/>
    <m/>
    <m/>
    <s v="1182391042181611520"/>
    <m/>
    <b v="0"/>
    <n v="0"/>
    <s v=""/>
    <b v="0"/>
    <s v="de"/>
    <m/>
    <s v=""/>
    <b v="0"/>
    <n v="4"/>
    <s v="1182334138596122625"/>
    <s v="Twitter for iPhone"/>
    <b v="0"/>
    <s v="1182334138596122625"/>
    <s v="Tweet"/>
    <n v="0"/>
    <n v="0"/>
    <m/>
    <m/>
    <m/>
    <m/>
    <m/>
    <m/>
    <m/>
    <m/>
    <n v="5"/>
    <s v="4"/>
    <s v="4"/>
    <n v="0"/>
    <n v="0"/>
    <n v="0"/>
    <n v="0"/>
    <n v="0"/>
    <n v="0"/>
    <n v="15"/>
    <n v="100"/>
    <n v="15"/>
  </r>
  <r>
    <s v="sascha_rogowsky"/>
    <s v="diemeducators"/>
    <m/>
    <m/>
    <m/>
    <m/>
    <m/>
    <m/>
    <m/>
    <m/>
    <s v="No"/>
    <n v="83"/>
    <m/>
    <m/>
    <x v="0"/>
    <d v="2019-10-13T21:13:46.000"/>
    <s v="RT @dieMeducators: Schüleraktivierende Methoden 2 | Placemat - Bestes Training für digitale Kollaboration und anschließende Reflexion! #twi…"/>
    <m/>
    <m/>
    <x v="5"/>
    <m/>
    <s v="http://pbs.twimg.com/profile_images/1057562852683382785/cDKsXTzJ_normal.jpg"/>
    <x v="62"/>
    <s v="https://twitter.com/#!/sascha_rogowsky/status/1183491040512303105"/>
    <m/>
    <m/>
    <s v="1183491040512303105"/>
    <m/>
    <b v="0"/>
    <n v="0"/>
    <s v=""/>
    <b v="0"/>
    <s v="de"/>
    <m/>
    <s v=""/>
    <b v="0"/>
    <n v="7"/>
    <s v="1183435003650367488"/>
    <s v="Twitter for iPhone"/>
    <b v="0"/>
    <s v="1183435003650367488"/>
    <s v="Tweet"/>
    <n v="0"/>
    <n v="0"/>
    <m/>
    <m/>
    <m/>
    <m/>
    <m/>
    <m/>
    <m/>
    <m/>
    <n v="5"/>
    <s v="4"/>
    <s v="4"/>
    <n v="0"/>
    <n v="0"/>
    <n v="0"/>
    <n v="0"/>
    <n v="0"/>
    <n v="0"/>
    <n v="15"/>
    <n v="100"/>
    <n v="15"/>
  </r>
  <r>
    <s v="sascha_rogowsky"/>
    <s v="diemeducators"/>
    <m/>
    <m/>
    <m/>
    <m/>
    <m/>
    <m/>
    <m/>
    <m/>
    <s v="No"/>
    <n v="84"/>
    <m/>
    <m/>
    <x v="0"/>
    <d v="2019-10-13T21:15:13.000"/>
    <s v="RT @dieMeducators: Anleitung Schüleraktivierende Methoden | Placemat #twitterlehrerzimmer #BayernEDU #edchatde #edupnx #beraterdigitalebild…"/>
    <m/>
    <m/>
    <x v="21"/>
    <m/>
    <s v="http://pbs.twimg.com/profile_images/1057562852683382785/cDKsXTzJ_normal.jpg"/>
    <x v="63"/>
    <s v="https://twitter.com/#!/sascha_rogowsky/status/1183491403470557185"/>
    <m/>
    <m/>
    <s v="1183491403470557185"/>
    <m/>
    <b v="0"/>
    <n v="0"/>
    <s v=""/>
    <b v="0"/>
    <s v="de"/>
    <m/>
    <s v=""/>
    <b v="0"/>
    <n v="10"/>
    <s v="1183436221139345412"/>
    <s v="Twitter for iPhone"/>
    <b v="0"/>
    <s v="1183436221139345412"/>
    <s v="Tweet"/>
    <n v="0"/>
    <n v="0"/>
    <m/>
    <m/>
    <m/>
    <m/>
    <m/>
    <m/>
    <m/>
    <m/>
    <n v="5"/>
    <s v="4"/>
    <s v="4"/>
    <n v="0"/>
    <n v="0"/>
    <n v="0"/>
    <n v="0"/>
    <n v="0"/>
    <n v="0"/>
    <n v="11"/>
    <n v="100"/>
    <n v="11"/>
  </r>
  <r>
    <s v="martinpiontek1"/>
    <s v="medien_lehrerin"/>
    <m/>
    <m/>
    <m/>
    <m/>
    <m/>
    <m/>
    <m/>
    <m/>
    <s v="No"/>
    <n v="85"/>
    <m/>
    <m/>
    <x v="0"/>
    <d v="2019-10-14T06:37:03.000"/>
    <s v="RT @DSkompakt: Schon entdeckt? @medien_lehrerin spricht in unserem Podcast über die #DigitaleSchule, den #DigitalPakt und Schulverlage: htt…"/>
    <m/>
    <m/>
    <x v="23"/>
    <m/>
    <s v="http://pbs.twimg.com/profile_images/1037267873843105792/Zeeqzcj9_normal.jpg"/>
    <x v="64"/>
    <s v="https://twitter.com/#!/martinpiontek1/status/1183632794670587904"/>
    <m/>
    <m/>
    <s v="1183632794670587904"/>
    <m/>
    <b v="0"/>
    <n v="0"/>
    <s v=""/>
    <b v="0"/>
    <s v="de"/>
    <m/>
    <s v=""/>
    <b v="0"/>
    <n v="2"/>
    <s v="1182639736751607817"/>
    <s v="Twitter Web App"/>
    <b v="0"/>
    <s v="1182639736751607817"/>
    <s v="Tweet"/>
    <n v="0"/>
    <n v="0"/>
    <m/>
    <m/>
    <m/>
    <m/>
    <m/>
    <m/>
    <m/>
    <m/>
    <n v="1"/>
    <s v="2"/>
    <s v="2"/>
    <m/>
    <m/>
    <m/>
    <m/>
    <m/>
    <m/>
    <m/>
    <m/>
    <m/>
  </r>
  <r>
    <s v="christienken"/>
    <s v="christienken"/>
    <m/>
    <m/>
    <m/>
    <m/>
    <m/>
    <m/>
    <m/>
    <m/>
    <s v="No"/>
    <n v="87"/>
    <m/>
    <m/>
    <x v="1"/>
    <d v="2019-10-11T00:04:33.000"/>
    <s v="The reliance on standardized tests undermines education #equity &amp;amp; devalues teachers and students. _x000a_#edchat #CCSS #leadupchat #hacklearning #tlap #leadlap #weleaded #ucea19 #edugladiators #mschat #elachat #sschat #stopcommoncoreG #AFT #masterychat #edchatDE #aussieed #globaledchat https://t.co/2Equb30nRw"/>
    <m/>
    <m/>
    <x v="24"/>
    <s v="https://pbs.twimg.com/media/EGjlJUqX4AENrUM.jpg"/>
    <s v="https://pbs.twimg.com/media/EGjlJUqX4AENrUM.jpg"/>
    <x v="65"/>
    <s v="https://twitter.com/#!/christienken/status/1182446854799278081"/>
    <m/>
    <m/>
    <s v="1182446854799278081"/>
    <m/>
    <b v="0"/>
    <n v="25"/>
    <s v=""/>
    <b v="0"/>
    <s v="en"/>
    <m/>
    <s v=""/>
    <b v="0"/>
    <n v="6"/>
    <s v=""/>
    <s v="Twitter Web App"/>
    <b v="0"/>
    <s v="1182446854799278081"/>
    <s v="Tweet"/>
    <n v="0"/>
    <n v="0"/>
    <m/>
    <m/>
    <m/>
    <m/>
    <m/>
    <m/>
    <m/>
    <m/>
    <n v="1"/>
    <s v="7"/>
    <s v="7"/>
    <n v="0"/>
    <n v="0"/>
    <n v="1"/>
    <n v="3.225806451612903"/>
    <n v="0"/>
    <n v="0"/>
    <n v="30"/>
    <n v="96.7741935483871"/>
    <n v="31"/>
  </r>
  <r>
    <s v="drmi"/>
    <s v="christienken"/>
    <m/>
    <m/>
    <m/>
    <m/>
    <m/>
    <m/>
    <m/>
    <m/>
    <s v="No"/>
    <n v="88"/>
    <m/>
    <m/>
    <x v="0"/>
    <d v="2019-10-14T11:41:04.000"/>
    <s v="RT @ChrisTienken: The reliance on standardized tests undermines education #equity &amp;amp; devalues teachers and students. _x000a_#edchat #CCSS #leadupc…"/>
    <m/>
    <m/>
    <x v="12"/>
    <m/>
    <s v="http://pbs.twimg.com/profile_images/883009014002569217/DQW-nc4d_normal.jpg"/>
    <x v="66"/>
    <s v="https://twitter.com/#!/drmi/status/1183709300188950531"/>
    <m/>
    <m/>
    <s v="1183709300188950531"/>
    <m/>
    <b v="0"/>
    <n v="0"/>
    <s v=""/>
    <b v="0"/>
    <s v="en"/>
    <m/>
    <s v=""/>
    <b v="0"/>
    <n v="7"/>
    <s v="1182446854799278081"/>
    <s v="Twitter for Android"/>
    <b v="0"/>
    <s v="1182446854799278081"/>
    <s v="Tweet"/>
    <n v="0"/>
    <n v="0"/>
    <m/>
    <m/>
    <m/>
    <m/>
    <m/>
    <m/>
    <m/>
    <m/>
    <n v="1"/>
    <s v="7"/>
    <s v="7"/>
    <n v="0"/>
    <n v="0"/>
    <n v="1"/>
    <n v="5.555555555555555"/>
    <n v="0"/>
    <n v="0"/>
    <n v="17"/>
    <n v="94.44444444444444"/>
    <n v="18"/>
  </r>
  <r>
    <s v="foech2"/>
    <s v="diemeducators"/>
    <m/>
    <m/>
    <m/>
    <m/>
    <m/>
    <m/>
    <m/>
    <m/>
    <s v="No"/>
    <n v="89"/>
    <m/>
    <m/>
    <x v="0"/>
    <d v="2019-10-14T11:48:01.000"/>
    <s v="RT @dieMeducators: Schüleraktivierende Methoden 2 | Placemat - Bestes Training für digitale Kollaboration und anschließende Reflexion! #twi…"/>
    <m/>
    <m/>
    <x v="5"/>
    <m/>
    <s v="http://pbs.twimg.com/profile_images/1091776866183200768/eBkX79qz_normal.jpg"/>
    <x v="67"/>
    <s v="https://twitter.com/#!/foech2/status/1183711049947713536"/>
    <m/>
    <m/>
    <s v="1183711049947713536"/>
    <m/>
    <b v="0"/>
    <n v="0"/>
    <s v=""/>
    <b v="0"/>
    <s v="de"/>
    <m/>
    <s v=""/>
    <b v="0"/>
    <n v="7"/>
    <s v="1183435003650367488"/>
    <s v="Twitter Web App"/>
    <b v="0"/>
    <s v="1183435003650367488"/>
    <s v="Tweet"/>
    <n v="0"/>
    <n v="0"/>
    <m/>
    <m/>
    <m/>
    <m/>
    <m/>
    <m/>
    <m/>
    <m/>
    <n v="2"/>
    <s v="4"/>
    <s v="4"/>
    <n v="0"/>
    <n v="0"/>
    <n v="0"/>
    <n v="0"/>
    <n v="0"/>
    <n v="0"/>
    <n v="15"/>
    <n v="100"/>
    <n v="15"/>
  </r>
  <r>
    <s v="foech2"/>
    <s v="diemeducators"/>
    <m/>
    <m/>
    <m/>
    <m/>
    <m/>
    <m/>
    <m/>
    <m/>
    <s v="No"/>
    <n v="90"/>
    <m/>
    <m/>
    <x v="0"/>
    <d v="2019-10-14T11:48:14.000"/>
    <s v="RT @dieMeducators: Anleitung Schüleraktivierende Methoden | Placemat #twitterlehrerzimmer #BayernEDU #edchatde #edupnx #beraterdigitalebild…"/>
    <m/>
    <m/>
    <x v="21"/>
    <m/>
    <s v="http://pbs.twimg.com/profile_images/1091776866183200768/eBkX79qz_normal.jpg"/>
    <x v="68"/>
    <s v="https://twitter.com/#!/foech2/status/1183711104364666880"/>
    <m/>
    <m/>
    <s v="1183711104364666880"/>
    <m/>
    <b v="0"/>
    <n v="0"/>
    <s v=""/>
    <b v="0"/>
    <s v="de"/>
    <m/>
    <s v=""/>
    <b v="0"/>
    <n v="10"/>
    <s v="1183436221139345412"/>
    <s v="Twitter Web App"/>
    <b v="0"/>
    <s v="1183436221139345412"/>
    <s v="Tweet"/>
    <n v="0"/>
    <n v="0"/>
    <m/>
    <m/>
    <m/>
    <m/>
    <m/>
    <m/>
    <m/>
    <m/>
    <n v="2"/>
    <s v="4"/>
    <s v="4"/>
    <n v="0"/>
    <n v="0"/>
    <n v="0"/>
    <n v="0"/>
    <n v="0"/>
    <n v="0"/>
    <n v="11"/>
    <n v="100"/>
    <n v="11"/>
  </r>
  <r>
    <s v="wagjuer"/>
    <s v="saschalobo"/>
    <m/>
    <m/>
    <m/>
    <m/>
    <m/>
    <m/>
    <m/>
    <m/>
    <s v="No"/>
    <n v="91"/>
    <m/>
    <m/>
    <x v="0"/>
    <d v="2019-10-04T12:02:19.000"/>
    <s v="RT @ZUMTeam: neue Rezension auf #zumde (von @kdautel) Realitätsschock von Sascha Lobo @saschalobo  https://t.co/i8OP0oXhrz_x000a__x000a_#ZUMTeam #Twitt…"/>
    <s v="https://www.zum.de/portal/blog/ZUMBuch/Sascha-Lobo-Realit%C3%A4tsschock-2019"/>
    <s v="zum.de"/>
    <x v="4"/>
    <m/>
    <s v="http://pbs.twimg.com/profile_images/1155508643867058183/Y9iuwaH-_normal.jpg"/>
    <x v="69"/>
    <s v="https://twitter.com/#!/wagjuer/status/1180090770117840899"/>
    <m/>
    <m/>
    <s v="1180090770117840899"/>
    <m/>
    <b v="0"/>
    <n v="0"/>
    <s v=""/>
    <b v="0"/>
    <s v="de"/>
    <m/>
    <s v=""/>
    <b v="0"/>
    <n v="7"/>
    <s v="1180084344637001728"/>
    <s v="Twitter for iPad"/>
    <b v="0"/>
    <s v="1180084344637001728"/>
    <s v="Tweet"/>
    <n v="0"/>
    <n v="0"/>
    <m/>
    <m/>
    <m/>
    <m/>
    <m/>
    <m/>
    <m/>
    <m/>
    <n v="1"/>
    <s v="3"/>
    <s v="3"/>
    <m/>
    <m/>
    <m/>
    <m/>
    <m/>
    <m/>
    <m/>
    <m/>
    <m/>
  </r>
  <r>
    <s v="wagjuer"/>
    <s v="zumteam"/>
    <m/>
    <m/>
    <m/>
    <m/>
    <m/>
    <m/>
    <m/>
    <m/>
    <s v="No"/>
    <n v="94"/>
    <m/>
    <m/>
    <x v="0"/>
    <d v="2019-10-08T05:20:25.000"/>
    <s v="RT @ZUMTeam: 2. Teil unserer 15 Unterrichtsideen mit der #ZUMde  - kollaborativ Texte erstellen, mit dem ZUMPad_x000a__x000a_(und zur Weiterentwicklung…"/>
    <m/>
    <m/>
    <x v="8"/>
    <m/>
    <s v="http://pbs.twimg.com/profile_images/1155508643867058183/Y9iuwaH-_normal.jpg"/>
    <x v="70"/>
    <s v="https://twitter.com/#!/wagjuer/status/1181439181576441856"/>
    <m/>
    <m/>
    <s v="1181439181576441856"/>
    <m/>
    <b v="0"/>
    <n v="0"/>
    <s v=""/>
    <b v="0"/>
    <s v="de"/>
    <m/>
    <s v=""/>
    <b v="0"/>
    <n v="12"/>
    <s v="1181231284011581441"/>
    <s v="Twitter for Android"/>
    <b v="0"/>
    <s v="1181231284011581441"/>
    <s v="Tweet"/>
    <n v="0"/>
    <n v="0"/>
    <m/>
    <m/>
    <m/>
    <m/>
    <m/>
    <m/>
    <m/>
    <m/>
    <n v="3"/>
    <s v="3"/>
    <s v="3"/>
    <n v="0"/>
    <n v="0"/>
    <n v="0"/>
    <n v="0"/>
    <n v="0"/>
    <n v="0"/>
    <n v="19"/>
    <n v="100"/>
    <n v="19"/>
  </r>
  <r>
    <s v="wagjuer"/>
    <s v="zumteam"/>
    <m/>
    <m/>
    <m/>
    <m/>
    <m/>
    <m/>
    <m/>
    <m/>
    <s v="No"/>
    <n v="95"/>
    <m/>
    <m/>
    <x v="0"/>
    <d v="2019-10-14T18:49:10.000"/>
    <s v="RT @ZUMTeam: aus der Reihe: 15 Unterrichtsideen für digitales Arbeiten mit der ZUM, Teil 3: den Boden erforschen._x000a__x000a_eine Lehrerhandreichung…"/>
    <m/>
    <m/>
    <x v="5"/>
    <m/>
    <s v="http://pbs.twimg.com/profile_images/1155508643867058183/Y9iuwaH-_normal.jpg"/>
    <x v="71"/>
    <s v="https://twitter.com/#!/wagjuer/status/1183817037484888065"/>
    <m/>
    <m/>
    <s v="1183817037484888065"/>
    <m/>
    <b v="0"/>
    <n v="0"/>
    <s v=""/>
    <b v="0"/>
    <s v="de"/>
    <m/>
    <s v=""/>
    <b v="0"/>
    <n v="5"/>
    <s v="1183807227318210561"/>
    <s v="Twitter for Android"/>
    <b v="0"/>
    <s v="1183807227318210561"/>
    <s v="Tweet"/>
    <n v="0"/>
    <n v="0"/>
    <m/>
    <m/>
    <m/>
    <m/>
    <m/>
    <m/>
    <m/>
    <m/>
    <n v="3"/>
    <s v="3"/>
    <s v="3"/>
    <n v="0"/>
    <n v="0"/>
    <n v="0"/>
    <n v="0"/>
    <n v="0"/>
    <n v="0"/>
    <n v="20"/>
    <n v="100"/>
    <n v="20"/>
  </r>
  <r>
    <s v="karlkirst"/>
    <s v="saschalobo"/>
    <m/>
    <m/>
    <m/>
    <m/>
    <m/>
    <m/>
    <m/>
    <m/>
    <s v="No"/>
    <n v="96"/>
    <m/>
    <m/>
    <x v="0"/>
    <d v="2019-10-04T13:46:27.000"/>
    <s v="RT @ZUMTeam: neue Rezension auf #zumde (von @kdautel) Realitätsschock von Sascha Lobo @saschalobo  https://t.co/i8OP0oXhrz_x000a__x000a_#ZUMTeam #Twitt…"/>
    <s v="https://www.zum.de/portal/blog/ZUMBuch/Sascha-Lobo-Realit%C3%A4tsschock-2019"/>
    <s v="zum.de"/>
    <x v="4"/>
    <m/>
    <s v="http://pbs.twimg.com/profile_images/527507641677783041/Ha8AA1ZK_normal.jpeg"/>
    <x v="72"/>
    <s v="https://twitter.com/#!/karlkirst/status/1180116975189663744"/>
    <m/>
    <m/>
    <s v="1180116975189663744"/>
    <m/>
    <b v="0"/>
    <n v="0"/>
    <s v=""/>
    <b v="0"/>
    <s v="de"/>
    <m/>
    <s v=""/>
    <b v="0"/>
    <n v="7"/>
    <s v="1180084344637001728"/>
    <s v="Twitter for iPhone"/>
    <b v="0"/>
    <s v="1180084344637001728"/>
    <s v="Tweet"/>
    <n v="0"/>
    <n v="0"/>
    <m/>
    <m/>
    <m/>
    <m/>
    <m/>
    <m/>
    <m/>
    <m/>
    <n v="1"/>
    <s v="3"/>
    <s v="3"/>
    <m/>
    <m/>
    <m/>
    <m/>
    <m/>
    <m/>
    <m/>
    <m/>
    <m/>
  </r>
  <r>
    <s v="karlkirst"/>
    <s v="zumteam"/>
    <m/>
    <m/>
    <m/>
    <m/>
    <m/>
    <m/>
    <m/>
    <m/>
    <s v="No"/>
    <n v="99"/>
    <m/>
    <m/>
    <x v="0"/>
    <d v="2019-10-10T05:56:37.000"/>
    <s v="RT @ZUMTeam: 2. Teil unserer 15 Unterrichtsideen mit der #ZUMde  - kollaborativ Texte erstellen, mit dem ZUMPad_x000a__x000a_(und zur Weiterentwicklung…"/>
    <m/>
    <m/>
    <x v="8"/>
    <m/>
    <s v="http://pbs.twimg.com/profile_images/527507641677783041/Ha8AA1ZK_normal.jpeg"/>
    <x v="73"/>
    <s v="https://twitter.com/#!/karlkirst/status/1182173065205239808"/>
    <m/>
    <m/>
    <s v="1182173065205239808"/>
    <m/>
    <b v="0"/>
    <n v="0"/>
    <s v=""/>
    <b v="0"/>
    <s v="de"/>
    <m/>
    <s v=""/>
    <b v="0"/>
    <n v="13"/>
    <s v="1181231284011581441"/>
    <s v="Twitter for iPhone"/>
    <b v="0"/>
    <s v="1181231284011581441"/>
    <s v="Tweet"/>
    <n v="0"/>
    <n v="0"/>
    <m/>
    <m/>
    <m/>
    <m/>
    <m/>
    <m/>
    <m/>
    <m/>
    <n v="3"/>
    <s v="3"/>
    <s v="3"/>
    <n v="0"/>
    <n v="0"/>
    <n v="0"/>
    <n v="0"/>
    <n v="0"/>
    <n v="0"/>
    <n v="19"/>
    <n v="100"/>
    <n v="19"/>
  </r>
  <r>
    <s v="karlkirst"/>
    <s v="zumteam"/>
    <m/>
    <m/>
    <m/>
    <m/>
    <m/>
    <m/>
    <m/>
    <m/>
    <s v="No"/>
    <n v="100"/>
    <m/>
    <m/>
    <x v="0"/>
    <d v="2019-10-14T19:30:10.000"/>
    <s v="RT @ZUMTeam: aus der Reihe: 15 Unterrichtsideen für digitales Arbeiten mit der ZUM, Teil 3: den Boden erforschen._x000a__x000a_eine Lehrerhandreichung…"/>
    <m/>
    <m/>
    <x v="5"/>
    <m/>
    <s v="http://pbs.twimg.com/profile_images/527507641677783041/Ha8AA1ZK_normal.jpeg"/>
    <x v="74"/>
    <s v="https://twitter.com/#!/karlkirst/status/1183827353698525187"/>
    <m/>
    <m/>
    <s v="1183827353698525187"/>
    <m/>
    <b v="0"/>
    <n v="0"/>
    <s v=""/>
    <b v="0"/>
    <s v="de"/>
    <m/>
    <s v=""/>
    <b v="0"/>
    <n v="5"/>
    <s v="1183807227318210561"/>
    <s v="Twitter for iPhone"/>
    <b v="0"/>
    <s v="1183807227318210561"/>
    <s v="Tweet"/>
    <n v="0"/>
    <n v="0"/>
    <m/>
    <m/>
    <m/>
    <m/>
    <m/>
    <m/>
    <m/>
    <m/>
    <n v="3"/>
    <s v="3"/>
    <s v="3"/>
    <n v="0"/>
    <n v="0"/>
    <n v="0"/>
    <n v="0"/>
    <n v="0"/>
    <n v="0"/>
    <n v="20"/>
    <n v="100"/>
    <n v="20"/>
  </r>
  <r>
    <s v="ma_y"/>
    <s v="saschalobo"/>
    <m/>
    <m/>
    <m/>
    <m/>
    <m/>
    <m/>
    <m/>
    <m/>
    <s v="No"/>
    <n v="101"/>
    <m/>
    <m/>
    <x v="0"/>
    <d v="2019-10-04T12:48:51.000"/>
    <s v="RT @ZUMTeam: neue Rezension auf #zumde (von @kdautel) Realitätsschock von Sascha Lobo @saschalobo  https://t.co/i8OP0oXhrz_x000a__x000a_#ZUMTeam #Twitt…"/>
    <s v="https://www.zum.de/portal/blog/ZUMBuch/Sascha-Lobo-Realit%C3%A4tsschock-2019"/>
    <s v="zum.de"/>
    <x v="4"/>
    <m/>
    <s v="http://pbs.twimg.com/profile_images/653629335241252864/Cyaboj8X_normal.png"/>
    <x v="75"/>
    <s v="https://twitter.com/#!/ma_y/status/1180102479649935360"/>
    <m/>
    <m/>
    <s v="1180102479649935360"/>
    <m/>
    <b v="0"/>
    <n v="0"/>
    <s v=""/>
    <b v="0"/>
    <s v="de"/>
    <m/>
    <s v=""/>
    <b v="0"/>
    <n v="7"/>
    <s v="1180084344637001728"/>
    <s v="Twitter for iPad"/>
    <b v="0"/>
    <s v="1180084344637001728"/>
    <s v="Tweet"/>
    <n v="0"/>
    <n v="0"/>
    <m/>
    <m/>
    <m/>
    <m/>
    <m/>
    <m/>
    <m/>
    <m/>
    <n v="1"/>
    <s v="3"/>
    <s v="3"/>
    <m/>
    <m/>
    <m/>
    <m/>
    <m/>
    <m/>
    <m/>
    <m/>
    <m/>
  </r>
  <r>
    <s v="ma_y"/>
    <s v="zumteam"/>
    <m/>
    <m/>
    <m/>
    <m/>
    <m/>
    <m/>
    <m/>
    <m/>
    <s v="No"/>
    <n v="104"/>
    <m/>
    <m/>
    <x v="0"/>
    <d v="2019-10-07T15:56:33.000"/>
    <s v="RT @ZUMTeam: 2. Teil unserer 15 Unterrichtsideen mit der #ZUMde  - kollaborativ Texte erstellen, mit dem ZUMPad_x000a__x000a_(und zur Weiterentwicklung…"/>
    <m/>
    <m/>
    <x v="8"/>
    <m/>
    <s v="http://pbs.twimg.com/profile_images/653629335241252864/Cyaboj8X_normal.png"/>
    <x v="76"/>
    <s v="https://twitter.com/#!/ma_y/status/1181236882518216704"/>
    <m/>
    <m/>
    <s v="1181236882518216704"/>
    <m/>
    <b v="0"/>
    <n v="0"/>
    <s v=""/>
    <b v="0"/>
    <s v="de"/>
    <m/>
    <s v=""/>
    <b v="0"/>
    <n v="10"/>
    <s v="1181231284011581441"/>
    <s v="TweetDeck"/>
    <b v="0"/>
    <s v="1181231284011581441"/>
    <s v="Tweet"/>
    <n v="0"/>
    <n v="0"/>
    <m/>
    <m/>
    <m/>
    <m/>
    <m/>
    <m/>
    <m/>
    <m/>
    <n v="3"/>
    <s v="3"/>
    <s v="3"/>
    <n v="0"/>
    <n v="0"/>
    <n v="0"/>
    <n v="0"/>
    <n v="0"/>
    <n v="0"/>
    <n v="19"/>
    <n v="100"/>
    <n v="19"/>
  </r>
  <r>
    <s v="ma_y"/>
    <s v="zumteam"/>
    <m/>
    <m/>
    <m/>
    <m/>
    <m/>
    <m/>
    <m/>
    <m/>
    <s v="No"/>
    <n v="105"/>
    <m/>
    <m/>
    <x v="0"/>
    <d v="2019-10-14T19:42:50.000"/>
    <s v="RT @ZUMTeam: aus der Reihe: 15 Unterrichtsideen für digitales Arbeiten mit der ZUM, Teil 3: den Boden erforschen._x000a__x000a_eine Lehrerhandreichung…"/>
    <m/>
    <m/>
    <x v="5"/>
    <m/>
    <s v="http://pbs.twimg.com/profile_images/653629335241252864/Cyaboj8X_normal.png"/>
    <x v="77"/>
    <s v="https://twitter.com/#!/ma_y/status/1183830541877022721"/>
    <m/>
    <m/>
    <s v="1183830541877022721"/>
    <m/>
    <b v="0"/>
    <n v="0"/>
    <s v=""/>
    <b v="0"/>
    <s v="de"/>
    <m/>
    <s v=""/>
    <b v="0"/>
    <n v="5"/>
    <s v="1183807227318210561"/>
    <s v="Twitter for Android"/>
    <b v="0"/>
    <s v="1183807227318210561"/>
    <s v="Tweet"/>
    <n v="0"/>
    <n v="0"/>
    <m/>
    <m/>
    <m/>
    <m/>
    <m/>
    <m/>
    <m/>
    <m/>
    <n v="3"/>
    <s v="3"/>
    <s v="3"/>
    <n v="0"/>
    <n v="0"/>
    <n v="0"/>
    <n v="0"/>
    <n v="0"/>
    <n v="0"/>
    <n v="20"/>
    <n v="100"/>
    <n v="20"/>
  </r>
  <r>
    <s v="christoball1981"/>
    <s v="diemeducators"/>
    <m/>
    <m/>
    <m/>
    <m/>
    <m/>
    <m/>
    <m/>
    <m/>
    <s v="No"/>
    <n v="106"/>
    <m/>
    <m/>
    <x v="0"/>
    <d v="2019-10-15T02:26:53.000"/>
    <s v="RT @dieMeducators: Anleitung Schüleraktivierende Methoden | Placemat #twitterlehrerzimmer #BayernEDU #edchatde #edupnx #beraterdigitalebild…"/>
    <m/>
    <m/>
    <x v="21"/>
    <m/>
    <s v="http://pbs.twimg.com/profile_images/1149352690151055361/Rz98QMOh_normal.png"/>
    <x v="78"/>
    <s v="https://twitter.com/#!/christoball1981/status/1183932223667326976"/>
    <m/>
    <m/>
    <s v="1183932223667326976"/>
    <m/>
    <b v="0"/>
    <n v="0"/>
    <s v=""/>
    <b v="0"/>
    <s v="de"/>
    <m/>
    <s v=""/>
    <b v="0"/>
    <n v="11"/>
    <s v="1183436221139345412"/>
    <s v="Twitter for iPhone"/>
    <b v="0"/>
    <s v="1183436221139345412"/>
    <s v="Tweet"/>
    <n v="0"/>
    <n v="0"/>
    <m/>
    <m/>
    <m/>
    <m/>
    <m/>
    <m/>
    <m/>
    <m/>
    <n v="1"/>
    <s v="4"/>
    <s v="4"/>
    <n v="0"/>
    <n v="0"/>
    <n v="0"/>
    <n v="0"/>
    <n v="0"/>
    <n v="0"/>
    <n v="11"/>
    <n v="100"/>
    <n v="11"/>
  </r>
  <r>
    <s v="edchateu"/>
    <s v="globaledcon"/>
    <m/>
    <m/>
    <m/>
    <m/>
    <m/>
    <m/>
    <m/>
    <m/>
    <s v="No"/>
    <n v="107"/>
    <m/>
    <m/>
    <x v="0"/>
    <d v="2019-10-15T07:36:30.000"/>
    <s v="RT @globaledcon: Come join us online this November! We're hosting our 9th annual Global Education Conference. Find out details and check ou…"/>
    <m/>
    <m/>
    <x v="5"/>
    <m/>
    <s v="http://pbs.twimg.com/profile_images/1059846734006927366/QQ0YX3lj_normal.jpg"/>
    <x v="79"/>
    <s v="https://twitter.com/#!/edchateu/status/1184010144524447752"/>
    <m/>
    <m/>
    <s v="1184010144524447752"/>
    <m/>
    <b v="0"/>
    <n v="0"/>
    <s v=""/>
    <b v="0"/>
    <s v="en"/>
    <m/>
    <s v=""/>
    <b v="0"/>
    <n v="2"/>
    <s v="1183934282169016320"/>
    <s v="Twitter for Android"/>
    <b v="0"/>
    <s v="1183934282169016320"/>
    <s v="Tweet"/>
    <n v="0"/>
    <n v="0"/>
    <m/>
    <m/>
    <m/>
    <m/>
    <m/>
    <m/>
    <m/>
    <m/>
    <n v="2"/>
    <s v="12"/>
    <s v="12"/>
    <n v="0"/>
    <n v="0"/>
    <n v="0"/>
    <n v="0"/>
    <n v="0"/>
    <n v="0"/>
    <n v="22"/>
    <n v="100"/>
    <n v="22"/>
  </r>
  <r>
    <s v="edchateu"/>
    <s v="globaledcon"/>
    <m/>
    <m/>
    <m/>
    <m/>
    <m/>
    <m/>
    <m/>
    <m/>
    <s v="No"/>
    <n v="108"/>
    <m/>
    <m/>
    <x v="0"/>
    <d v="2019-10-15T07:36:33.000"/>
    <s v="RT @globaledcon: Come join us online this November! We're hosting our 9th annual Global Education Conference. Find out details and check ou…"/>
    <m/>
    <m/>
    <x v="5"/>
    <m/>
    <s v="http://pbs.twimg.com/profile_images/1059846734006927366/QQ0YX3lj_normal.jpg"/>
    <x v="80"/>
    <s v="https://twitter.com/#!/edchateu/status/1184010155458990080"/>
    <m/>
    <m/>
    <s v="1184010155458990080"/>
    <m/>
    <b v="0"/>
    <n v="0"/>
    <s v=""/>
    <b v="0"/>
    <s v="en"/>
    <m/>
    <s v=""/>
    <b v="0"/>
    <n v="1"/>
    <s v="1183902860028850178"/>
    <s v="Twitter for Android"/>
    <b v="0"/>
    <s v="1183902860028850178"/>
    <s v="Tweet"/>
    <n v="0"/>
    <n v="0"/>
    <m/>
    <m/>
    <m/>
    <m/>
    <m/>
    <m/>
    <m/>
    <m/>
    <n v="2"/>
    <s v="12"/>
    <s v="12"/>
    <n v="0"/>
    <n v="0"/>
    <n v="0"/>
    <n v="0"/>
    <n v="0"/>
    <n v="0"/>
    <n v="22"/>
    <n v="100"/>
    <n v="22"/>
  </r>
  <r>
    <s v="globaledcon"/>
    <s v="globaledcon"/>
    <m/>
    <m/>
    <m/>
    <m/>
    <m/>
    <m/>
    <m/>
    <m/>
    <s v="No"/>
    <n v="109"/>
    <m/>
    <m/>
    <x v="1"/>
    <d v="2019-10-15T00:30:12.000"/>
    <s v="Come join us online this November! We're hosting our 9th annual Global Education Conference. Find out details and check out our keynote speakers here: https://t.co/yXCtmLFU6A #EDchatde #EdChatEU #edchatIE #edchatNZ #edchatSA #edchat #UKedchat #bcedchat #EuroEdChat #finnedchat https://t.co/OjwX7Jgkrz"/>
    <s v="https://www.globaleducationconference.org/forum/topics/gec-newsletter-the-global-education-conference-starts-on-november?xg_source=activity"/>
    <s v="globaleducationconference.org"/>
    <x v="25"/>
    <s v="https://pbs.twimg.com/media/EG4RYH5WkAACCS0.png"/>
    <s v="https://pbs.twimg.com/media/EG4RYH5WkAACCS0.png"/>
    <x v="81"/>
    <s v="https://twitter.com/#!/globaledcon/status/1183902860028850178"/>
    <m/>
    <m/>
    <s v="1183902860028850178"/>
    <m/>
    <b v="0"/>
    <n v="0"/>
    <s v=""/>
    <b v="0"/>
    <s v="en"/>
    <m/>
    <s v=""/>
    <b v="0"/>
    <n v="1"/>
    <s v=""/>
    <s v="Hootsuite Inc."/>
    <b v="0"/>
    <s v="1183902860028850178"/>
    <s v="Tweet"/>
    <n v="0"/>
    <n v="0"/>
    <m/>
    <m/>
    <m/>
    <m/>
    <m/>
    <m/>
    <m/>
    <m/>
    <n v="2"/>
    <s v="12"/>
    <s v="12"/>
    <n v="0"/>
    <n v="0"/>
    <n v="0"/>
    <n v="0"/>
    <n v="0"/>
    <n v="0"/>
    <n v="34"/>
    <n v="100"/>
    <n v="34"/>
  </r>
  <r>
    <s v="globaledcon"/>
    <s v="globaledcon"/>
    <m/>
    <m/>
    <m/>
    <m/>
    <m/>
    <m/>
    <m/>
    <m/>
    <s v="No"/>
    <n v="110"/>
    <m/>
    <m/>
    <x v="1"/>
    <d v="2019-10-15T02:35:03.000"/>
    <s v="Come join us online this November! We're hosting our 9th annual Global Education Conference. Find out details and check out our keynote speakers here: https://t.co/yXCtmLFU6A #EDchatde #EdChatEU #edchatIE #edchatNZ #edchatSA #edchat #UKedchat #bcedchat #EuroEdChat #finnedchat https://t.co/LVrBoWHQ2Z"/>
    <s v="https://www.globaleducationconference.org/forum/topics/gec-newsletter-the-global-education-conference-starts-on-november?xg_source=activity"/>
    <s v="globaleducationconference.org"/>
    <x v="25"/>
    <s v="https://pbs.twimg.com/media/EG4t9HSWoAAlk8e.png"/>
    <s v="https://pbs.twimg.com/media/EG4t9HSWoAAlk8e.png"/>
    <x v="82"/>
    <s v="https://twitter.com/#!/globaledcon/status/1183934282169016320"/>
    <m/>
    <m/>
    <s v="1183934282169016320"/>
    <m/>
    <b v="0"/>
    <n v="2"/>
    <s v=""/>
    <b v="0"/>
    <s v="en"/>
    <m/>
    <s v=""/>
    <b v="0"/>
    <n v="2"/>
    <s v=""/>
    <s v="Hootsuite Inc."/>
    <b v="0"/>
    <s v="1183934282169016320"/>
    <s v="Tweet"/>
    <n v="0"/>
    <n v="0"/>
    <m/>
    <m/>
    <m/>
    <m/>
    <m/>
    <m/>
    <m/>
    <m/>
    <n v="2"/>
    <s v="12"/>
    <s v="12"/>
    <n v="0"/>
    <n v="0"/>
    <n v="0"/>
    <n v="0"/>
    <n v="0"/>
    <n v="0"/>
    <n v="34"/>
    <n v="100"/>
    <n v="34"/>
  </r>
  <r>
    <s v="abcd2sco"/>
    <s v="globaledcon"/>
    <m/>
    <m/>
    <m/>
    <m/>
    <m/>
    <m/>
    <m/>
    <m/>
    <s v="No"/>
    <n v="111"/>
    <m/>
    <m/>
    <x v="0"/>
    <d v="2019-10-15T08:30:48.000"/>
    <s v="RT @globaledcon: Come join us online this November! We're hosting our 9th annual Global Education Conference. Find out details and check ou…"/>
    <m/>
    <m/>
    <x v="5"/>
    <m/>
    <s v="http://pbs.twimg.com/profile_images/1160605280079622145/X1cDv2KN_normal.jpg"/>
    <x v="83"/>
    <s v="https://twitter.com/#!/abcd2sco/status/1184023808333766657"/>
    <m/>
    <m/>
    <s v="1184023808333766657"/>
    <m/>
    <b v="0"/>
    <n v="0"/>
    <s v=""/>
    <b v="0"/>
    <s v="en"/>
    <m/>
    <s v=""/>
    <b v="0"/>
    <n v="2"/>
    <s v="1183934282169016320"/>
    <s v="Twitter for iPhone"/>
    <b v="0"/>
    <s v="1183934282169016320"/>
    <s v="Tweet"/>
    <n v="0"/>
    <n v="0"/>
    <m/>
    <m/>
    <m/>
    <m/>
    <m/>
    <m/>
    <m/>
    <m/>
    <n v="1"/>
    <s v="12"/>
    <s v="12"/>
    <n v="0"/>
    <n v="0"/>
    <n v="0"/>
    <n v="0"/>
    <n v="0"/>
    <n v="0"/>
    <n v="22"/>
    <n v="100"/>
    <n v="22"/>
  </r>
  <r>
    <s v="bildungdigital_"/>
    <s v="zumteam"/>
    <m/>
    <m/>
    <m/>
    <m/>
    <m/>
    <m/>
    <m/>
    <m/>
    <s v="No"/>
    <n v="112"/>
    <m/>
    <m/>
    <x v="0"/>
    <d v="2019-10-15T08:42:59.000"/>
    <s v="RT @ZUMTeam: aus der Reihe: 15 Unterrichtsideen für digitales Arbeiten mit der ZUM, Teil 3: den Boden erforschen._x000a__x000a_eine Lehrerhandreichung…"/>
    <m/>
    <m/>
    <x v="5"/>
    <m/>
    <s v="http://pbs.twimg.com/profile_images/1159075781802364932/9LH3o5KT_normal.jpg"/>
    <x v="84"/>
    <s v="https://twitter.com/#!/bildungdigital_/status/1184026873342386177"/>
    <m/>
    <m/>
    <s v="1184026873342386177"/>
    <m/>
    <b v="0"/>
    <n v="0"/>
    <s v=""/>
    <b v="0"/>
    <s v="de"/>
    <m/>
    <s v=""/>
    <b v="0"/>
    <n v="7"/>
    <s v="1183807227318210561"/>
    <s v="TweetDeck"/>
    <b v="0"/>
    <s v="1183807227318210561"/>
    <s v="Tweet"/>
    <n v="0"/>
    <n v="0"/>
    <m/>
    <m/>
    <m/>
    <m/>
    <m/>
    <m/>
    <m/>
    <m/>
    <n v="1"/>
    <s v="3"/>
    <s v="3"/>
    <n v="0"/>
    <n v="0"/>
    <n v="0"/>
    <n v="0"/>
    <n v="0"/>
    <n v="0"/>
    <n v="20"/>
    <n v="100"/>
    <n v="20"/>
  </r>
  <r>
    <s v="jeremyjhilbert"/>
    <s v="mssackstein"/>
    <m/>
    <m/>
    <m/>
    <m/>
    <m/>
    <m/>
    <m/>
    <m/>
    <s v="No"/>
    <n v="113"/>
    <m/>
    <m/>
    <x v="0"/>
    <d v="2019-10-15T10:28:11.000"/>
    <s v="RT @mssackstein: It’s never to late to do what you love. Take the risk and see what you’re missing. https://t.co/3pSqtj82vO #bfc530 #edchat…"/>
    <s v="https://www.mssackstein.com/post/fresh-starts-taking-risks-and-getting-real"/>
    <s v="mssackstein.com"/>
    <x v="26"/>
    <m/>
    <s v="http://pbs.twimg.com/profile_images/486694005640396800/x4dFteOK_normal.png"/>
    <x v="85"/>
    <s v="https://twitter.com/#!/jeremyjhilbert/status/1184053349110423552"/>
    <m/>
    <m/>
    <s v="1184053349110423552"/>
    <m/>
    <b v="0"/>
    <n v="0"/>
    <s v=""/>
    <b v="0"/>
    <s v="en"/>
    <m/>
    <s v=""/>
    <b v="0"/>
    <n v="2"/>
    <s v="1184026159971033088"/>
    <s v="Twitter Web App"/>
    <b v="0"/>
    <s v="1184026159971033088"/>
    <s v="Tweet"/>
    <n v="0"/>
    <n v="0"/>
    <m/>
    <m/>
    <m/>
    <m/>
    <m/>
    <m/>
    <m/>
    <m/>
    <n v="1"/>
    <s v="11"/>
    <s v="11"/>
    <n v="1"/>
    <n v="4.3478260869565215"/>
    <n v="1"/>
    <n v="4.3478260869565215"/>
    <n v="0"/>
    <n v="0"/>
    <n v="21"/>
    <n v="91.30434782608695"/>
    <n v="23"/>
  </r>
  <r>
    <s v="leaving_orbit"/>
    <s v="eserode"/>
    <m/>
    <m/>
    <m/>
    <m/>
    <m/>
    <m/>
    <m/>
    <m/>
    <s v="No"/>
    <n v="114"/>
    <m/>
    <m/>
    <x v="0"/>
    <d v="2019-10-15T10:57:01.000"/>
    <s v="RT @_jauch: Schulprojekte zum Mitmachen! Details finden sich bei der @ESA_de und @eseroDE   #edchatde #twitterlehrerzimmer #nrwEdu #ndsEdu…"/>
    <m/>
    <m/>
    <x v="27"/>
    <m/>
    <s v="http://pbs.twimg.com/profile_images/968088485503512579/MGqPlwDI_normal.jpg"/>
    <x v="86"/>
    <s v="https://twitter.com/#!/leaving_orbit/status/1184060606061727747"/>
    <m/>
    <m/>
    <s v="1184060606061727747"/>
    <m/>
    <b v="0"/>
    <n v="0"/>
    <s v=""/>
    <b v="0"/>
    <s v="de"/>
    <m/>
    <s v=""/>
    <b v="0"/>
    <n v="6"/>
    <s v="1184059200550440960"/>
    <s v="Twitter for Android"/>
    <b v="0"/>
    <s v="1184059200550440960"/>
    <s v="Tweet"/>
    <n v="0"/>
    <n v="0"/>
    <m/>
    <m/>
    <m/>
    <m/>
    <m/>
    <m/>
    <m/>
    <m/>
    <n v="1"/>
    <s v="8"/>
    <s v="8"/>
    <m/>
    <m/>
    <m/>
    <m/>
    <m/>
    <m/>
    <m/>
    <m/>
    <m/>
  </r>
  <r>
    <s v="ingmarkemper"/>
    <s v="diemeducators"/>
    <m/>
    <m/>
    <m/>
    <m/>
    <m/>
    <m/>
    <m/>
    <m/>
    <s v="No"/>
    <n v="117"/>
    <m/>
    <m/>
    <x v="0"/>
    <d v="2019-10-14T07:06:36.000"/>
    <s v="RT @dieMeducators: Anleitung Schüleraktivierende Methoden | Placemat #twitterlehrerzimmer #BayernEDU #edchatde #edupnx #beraterdigitalebild…"/>
    <m/>
    <m/>
    <x v="21"/>
    <m/>
    <s v="http://pbs.twimg.com/profile_images/935825350394892288/satSaLhL_normal.jpg"/>
    <x v="87"/>
    <s v="https://twitter.com/#!/ingmarkemper/status/1183640231792263168"/>
    <m/>
    <m/>
    <s v="1183640231792263168"/>
    <m/>
    <b v="0"/>
    <n v="0"/>
    <s v=""/>
    <b v="0"/>
    <s v="de"/>
    <m/>
    <s v=""/>
    <b v="0"/>
    <n v="10"/>
    <s v="1183436221139345412"/>
    <s v="Twitter for iPhone"/>
    <b v="0"/>
    <s v="1183436221139345412"/>
    <s v="Tweet"/>
    <n v="0"/>
    <n v="0"/>
    <m/>
    <m/>
    <m/>
    <m/>
    <m/>
    <m/>
    <m/>
    <m/>
    <n v="1"/>
    <s v="4"/>
    <s v="4"/>
    <n v="0"/>
    <n v="0"/>
    <n v="0"/>
    <n v="0"/>
    <n v="0"/>
    <n v="0"/>
    <n v="11"/>
    <n v="100"/>
    <n v="11"/>
  </r>
  <r>
    <s v="ingmarkemper"/>
    <s v="zumteam"/>
    <m/>
    <m/>
    <m/>
    <m/>
    <m/>
    <m/>
    <m/>
    <m/>
    <s v="No"/>
    <n v="118"/>
    <m/>
    <m/>
    <x v="0"/>
    <d v="2019-10-15T11:24:41.000"/>
    <s v="RT @ZUMTeam: aus der Reihe: 15 Unterrichtsideen für digitales Arbeiten mit der ZUM, Teil 3: den Boden erforschen._x000a__x000a_eine Lehrerhandreichung…"/>
    <m/>
    <m/>
    <x v="5"/>
    <m/>
    <s v="http://pbs.twimg.com/profile_images/935825350394892288/satSaLhL_normal.jpg"/>
    <x v="88"/>
    <s v="https://twitter.com/#!/ingmarkemper/status/1184067567377436672"/>
    <m/>
    <m/>
    <s v="1184067567377436672"/>
    <m/>
    <b v="0"/>
    <n v="0"/>
    <s v=""/>
    <b v="0"/>
    <s v="de"/>
    <m/>
    <s v=""/>
    <b v="0"/>
    <n v="7"/>
    <s v="1183807227318210561"/>
    <s v="Twitter for iPhone"/>
    <b v="0"/>
    <s v="1183807227318210561"/>
    <s v="Tweet"/>
    <n v="0"/>
    <n v="0"/>
    <m/>
    <m/>
    <m/>
    <m/>
    <m/>
    <m/>
    <m/>
    <m/>
    <n v="1"/>
    <s v="4"/>
    <s v="3"/>
    <n v="0"/>
    <n v="0"/>
    <n v="0"/>
    <n v="0"/>
    <n v="0"/>
    <n v="0"/>
    <n v="20"/>
    <n v="100"/>
    <n v="20"/>
  </r>
  <r>
    <s v="mssackstein"/>
    <s v="mssackstein"/>
    <m/>
    <m/>
    <m/>
    <m/>
    <m/>
    <m/>
    <m/>
    <m/>
    <s v="No"/>
    <n v="119"/>
    <m/>
    <m/>
    <x v="1"/>
    <d v="2019-10-15T08:40:09.000"/>
    <s v="It’s never to late to do what you love. Take the risk and see what you’re missing. https://t.co/3pSqtj82vO #bfc530 #edchat #nyedchat #hacklearning #edchatde"/>
    <s v="https://www.mssackstein.com/post/fresh-starts-taking-risks-and-getting-real"/>
    <s v="mssackstein.com"/>
    <x v="28"/>
    <m/>
    <s v="http://pbs.twimg.com/profile_images/1120396959846678529/iPlBNnPu_normal.jpg"/>
    <x v="89"/>
    <s v="https://twitter.com/#!/mssackstein/status/1184026159971033088"/>
    <m/>
    <m/>
    <s v="1184026159971033088"/>
    <m/>
    <b v="0"/>
    <n v="4"/>
    <s v=""/>
    <b v="0"/>
    <s v="en"/>
    <m/>
    <s v=""/>
    <b v="0"/>
    <n v="2"/>
    <s v=""/>
    <s v="Twitter for iPhone"/>
    <b v="0"/>
    <s v="1184026159971033088"/>
    <s v="Tweet"/>
    <n v="0"/>
    <n v="0"/>
    <m/>
    <m/>
    <m/>
    <m/>
    <m/>
    <m/>
    <m/>
    <m/>
    <n v="1"/>
    <s v="11"/>
    <s v="11"/>
    <n v="1"/>
    <n v="4.166666666666667"/>
    <n v="1"/>
    <n v="4.166666666666667"/>
    <n v="0"/>
    <n v="0"/>
    <n v="22"/>
    <n v="91.66666666666667"/>
    <n v="24"/>
  </r>
  <r>
    <s v="angelastockman"/>
    <s v="mssackstein"/>
    <m/>
    <m/>
    <m/>
    <m/>
    <m/>
    <m/>
    <m/>
    <m/>
    <s v="No"/>
    <n v="120"/>
    <m/>
    <m/>
    <x v="0"/>
    <d v="2019-10-15T12:48:07.000"/>
    <s v="RT @mssackstein: It’s never to late to do what you love. Take the risk and see what you’re missing. https://t.co/3pSqtj82vO #bfc530 #edchat…"/>
    <s v="https://www.mssackstein.com/post/fresh-starts-taking-risks-and-getting-real"/>
    <s v="mssackstein.com"/>
    <x v="26"/>
    <m/>
    <s v="http://pbs.twimg.com/profile_images/1053315553224323072/VgwYRqIj_normal.jpg"/>
    <x v="90"/>
    <s v="https://twitter.com/#!/angelastockman/status/1184088562549100544"/>
    <m/>
    <m/>
    <s v="1184088562549100544"/>
    <m/>
    <b v="0"/>
    <n v="0"/>
    <s v=""/>
    <b v="0"/>
    <s v="en"/>
    <m/>
    <s v=""/>
    <b v="0"/>
    <n v="2"/>
    <s v="1184026159971033088"/>
    <s v="Twitter for Android"/>
    <b v="0"/>
    <s v="1184026159971033088"/>
    <s v="Tweet"/>
    <n v="0"/>
    <n v="0"/>
    <m/>
    <m/>
    <m/>
    <m/>
    <m/>
    <m/>
    <m/>
    <m/>
    <n v="1"/>
    <s v="11"/>
    <s v="11"/>
    <n v="1"/>
    <n v="4.3478260869565215"/>
    <n v="1"/>
    <n v="4.3478260869565215"/>
    <n v="0"/>
    <n v="0"/>
    <n v="21"/>
    <n v="91.30434782608695"/>
    <n v="23"/>
  </r>
  <r>
    <s v="herr_rz"/>
    <s v="eserode"/>
    <m/>
    <m/>
    <m/>
    <m/>
    <m/>
    <m/>
    <m/>
    <m/>
    <s v="No"/>
    <n v="121"/>
    <m/>
    <m/>
    <x v="0"/>
    <d v="2019-10-15T13:57:13.000"/>
    <s v="RT @_jauch: Schulprojekte zum Mitmachen! Details finden sich bei der @ESA_de und @eseroDE   #edchatde #twitterlehrerzimmer #nrwEdu #ndsEdu…"/>
    <m/>
    <m/>
    <x v="27"/>
    <m/>
    <s v="http://pbs.twimg.com/profile_images/1147836318732496896/9cwTLzb__normal.jpg"/>
    <x v="91"/>
    <s v="https://twitter.com/#!/herr_rz/status/1184105954956079104"/>
    <m/>
    <m/>
    <s v="1184105954956079104"/>
    <m/>
    <b v="0"/>
    <n v="0"/>
    <s v=""/>
    <b v="0"/>
    <s v="de"/>
    <m/>
    <s v=""/>
    <b v="0"/>
    <n v="6"/>
    <s v="1184059200550440960"/>
    <s v="Twitter for iPhone"/>
    <b v="0"/>
    <s v="1184059200550440960"/>
    <s v="Tweet"/>
    <n v="0"/>
    <n v="0"/>
    <m/>
    <m/>
    <m/>
    <m/>
    <m/>
    <m/>
    <m/>
    <m/>
    <n v="1"/>
    <s v="8"/>
    <s v="8"/>
    <m/>
    <m/>
    <m/>
    <m/>
    <m/>
    <m/>
    <m/>
    <m/>
    <m/>
  </r>
  <r>
    <s v="marssociety_de"/>
    <s v="eserode"/>
    <m/>
    <m/>
    <m/>
    <m/>
    <m/>
    <m/>
    <m/>
    <m/>
    <s v="No"/>
    <n v="124"/>
    <m/>
    <m/>
    <x v="0"/>
    <d v="2019-10-15T16:22:14.000"/>
    <s v="RT @_jauch: Schulprojekte zum Mitmachen! Details finden sich bei der @ESA_de und @eseroDE   #edchatde #twitterlehrerzimmer #nrwEdu #ndsEdu…"/>
    <m/>
    <m/>
    <x v="27"/>
    <m/>
    <s v="http://pbs.twimg.com/profile_images/378800000379668046/db458e6159163e1778d18261899e4066_normal.png"/>
    <x v="92"/>
    <s v="https://twitter.com/#!/marssociety_de/status/1184142447028424705"/>
    <m/>
    <m/>
    <s v="1184142447028424705"/>
    <m/>
    <b v="0"/>
    <n v="0"/>
    <s v=""/>
    <b v="0"/>
    <s v="de"/>
    <m/>
    <s v=""/>
    <b v="0"/>
    <n v="6"/>
    <s v="1184059200550440960"/>
    <s v="Twitter Web App"/>
    <b v="0"/>
    <s v="1184059200550440960"/>
    <s v="Tweet"/>
    <n v="0"/>
    <n v="0"/>
    <m/>
    <m/>
    <m/>
    <m/>
    <m/>
    <m/>
    <m/>
    <m/>
    <n v="1"/>
    <s v="8"/>
    <s v="8"/>
    <m/>
    <m/>
    <m/>
    <m/>
    <m/>
    <m/>
    <m/>
    <m/>
    <m/>
  </r>
  <r>
    <s v="lbrechthermanns"/>
    <s v="eserode"/>
    <m/>
    <m/>
    <m/>
    <m/>
    <m/>
    <m/>
    <m/>
    <m/>
    <s v="No"/>
    <n v="127"/>
    <m/>
    <m/>
    <x v="0"/>
    <d v="2019-10-15T19:39:18.000"/>
    <s v="RT @_jauch: Schulprojekte zum Mitmachen! Details finden sich bei der @ESA_de und @eseroDE   #edchatde #twitterlehrerzimmer #nrwEdu #ndsEdu…"/>
    <m/>
    <m/>
    <x v="27"/>
    <m/>
    <s v="http://pbs.twimg.com/profile_images/1169682849785626629/I6UcoS7Q_normal.jpg"/>
    <x v="93"/>
    <s v="https://twitter.com/#!/lbrechthermanns/status/1184192039367389184"/>
    <m/>
    <m/>
    <s v="1184192039367389184"/>
    <m/>
    <b v="0"/>
    <n v="0"/>
    <s v=""/>
    <b v="0"/>
    <s v="de"/>
    <m/>
    <s v=""/>
    <b v="0"/>
    <n v="6"/>
    <s v="1184059200550440960"/>
    <s v="Twitter for iPhone"/>
    <b v="0"/>
    <s v="1184059200550440960"/>
    <s v="Tweet"/>
    <n v="0"/>
    <n v="0"/>
    <m/>
    <m/>
    <m/>
    <m/>
    <m/>
    <m/>
    <m/>
    <m/>
    <n v="1"/>
    <s v="8"/>
    <s v="8"/>
    <m/>
    <m/>
    <m/>
    <m/>
    <m/>
    <m/>
    <m/>
    <m/>
    <m/>
  </r>
  <r>
    <s v="muggedinn"/>
    <s v="herrlarbig"/>
    <m/>
    <m/>
    <m/>
    <m/>
    <m/>
    <m/>
    <m/>
    <m/>
    <s v="No"/>
    <n v="130"/>
    <m/>
    <m/>
    <x v="0"/>
    <d v="2019-10-15T22:42:29.000"/>
    <s v="RT @herrlarbig: NEU auf https://t.co/97E8uDNRAO =&amp;gt; Versuch über das Versagen von Bildungspolitik und Schule angesichts der Digitalisierung…"/>
    <s v="http://herrlarbig.de"/>
    <s v="herrlarbig.de"/>
    <x v="5"/>
    <m/>
    <s v="http://pbs.twimg.com/profile_images/378800000000099119/ef8c6c06ab1196d9af2837bdacdde4d1_normal.jpeg"/>
    <x v="94"/>
    <s v="https://twitter.com/#!/muggedinn/status/1184238141235957760"/>
    <m/>
    <m/>
    <s v="1184238141235957760"/>
    <m/>
    <b v="0"/>
    <n v="0"/>
    <s v=""/>
    <b v="0"/>
    <s v="de"/>
    <m/>
    <s v=""/>
    <b v="0"/>
    <n v="11"/>
    <s v="1184223689509879809"/>
    <s v="Twitter for iPad"/>
    <b v="0"/>
    <s v="1184223689509879809"/>
    <s v="Tweet"/>
    <n v="0"/>
    <n v="0"/>
    <m/>
    <m/>
    <m/>
    <m/>
    <m/>
    <m/>
    <m/>
    <m/>
    <n v="1"/>
    <s v="1"/>
    <s v="1"/>
    <n v="0"/>
    <n v="0"/>
    <n v="0"/>
    <n v="0"/>
    <n v="0"/>
    <n v="0"/>
    <n v="16"/>
    <n v="100"/>
    <n v="16"/>
  </r>
  <r>
    <s v="m4sp0"/>
    <s v="herrlarbig"/>
    <m/>
    <m/>
    <m/>
    <m/>
    <m/>
    <m/>
    <m/>
    <m/>
    <s v="No"/>
    <n v="131"/>
    <m/>
    <m/>
    <x v="0"/>
    <d v="2019-10-16T13:19:43.000"/>
    <s v="RT @herrlarbig: NEU auf https://t.co/97E8uDNRAO =&amp;gt; Versuch über das Versagen von Bildungspolitik und Schule angesichts der Digitalisierung…"/>
    <s v="http://herrlarbig.de"/>
    <s v="herrlarbig.de"/>
    <x v="5"/>
    <m/>
    <s v="http://pbs.twimg.com/profile_images/515571088735371267/PY9f9Iss_normal.jpeg"/>
    <x v="95"/>
    <s v="https://twitter.com/#!/m4sp0/status/1184458905855893504"/>
    <m/>
    <m/>
    <s v="1184458905855893504"/>
    <m/>
    <b v="0"/>
    <n v="0"/>
    <s v=""/>
    <b v="0"/>
    <s v="de"/>
    <m/>
    <s v=""/>
    <b v="0"/>
    <n v="11"/>
    <s v="1184223689509879809"/>
    <s v="Tweetbot for Mac"/>
    <b v="0"/>
    <s v="1184223689509879809"/>
    <s v="Tweet"/>
    <n v="0"/>
    <n v="0"/>
    <m/>
    <m/>
    <m/>
    <m/>
    <m/>
    <m/>
    <m/>
    <m/>
    <n v="1"/>
    <s v="1"/>
    <s v="1"/>
    <n v="0"/>
    <n v="0"/>
    <n v="0"/>
    <n v="0"/>
    <n v="0"/>
    <n v="0"/>
    <n v="16"/>
    <n v="100"/>
    <n v="16"/>
  </r>
  <r>
    <s v="msspree"/>
    <s v="herrlarbig"/>
    <m/>
    <m/>
    <m/>
    <m/>
    <m/>
    <m/>
    <m/>
    <m/>
    <s v="No"/>
    <n v="132"/>
    <m/>
    <m/>
    <x v="0"/>
    <d v="2019-10-16T15:44:48.000"/>
    <s v="RT @herrlarbig: NEU auf https://t.co/97E8uDNRAO =&amp;gt; Versuch über das Versagen von Bildungspolitik und Schule angesichts der Digitalisierung…"/>
    <s v="http://herrlarbig.de"/>
    <s v="herrlarbig.de"/>
    <x v="5"/>
    <m/>
    <s v="http://pbs.twimg.com/profile_images/659752056534769664/fcaTk_qn_normal.jpg"/>
    <x v="96"/>
    <s v="https://twitter.com/#!/msspree/status/1184495416743792643"/>
    <m/>
    <m/>
    <s v="1184495416743792643"/>
    <m/>
    <b v="0"/>
    <n v="0"/>
    <s v=""/>
    <b v="0"/>
    <s v="de"/>
    <m/>
    <s v=""/>
    <b v="0"/>
    <n v="11"/>
    <s v="1184223689509879809"/>
    <s v="Twitter for Android"/>
    <b v="0"/>
    <s v="1184223689509879809"/>
    <s v="Tweet"/>
    <n v="0"/>
    <n v="0"/>
    <m/>
    <m/>
    <m/>
    <m/>
    <m/>
    <m/>
    <m/>
    <m/>
    <n v="1"/>
    <s v="1"/>
    <s v="1"/>
    <n v="0"/>
    <n v="0"/>
    <n v="0"/>
    <n v="0"/>
    <n v="0"/>
    <n v="0"/>
    <n v="16"/>
    <n v="100"/>
    <n v="16"/>
  </r>
  <r>
    <s v="gmoersheim"/>
    <s v="herrlarbig"/>
    <m/>
    <m/>
    <m/>
    <m/>
    <m/>
    <m/>
    <m/>
    <m/>
    <s v="No"/>
    <n v="133"/>
    <m/>
    <m/>
    <x v="0"/>
    <d v="2019-10-16T16:29:57.000"/>
    <s v="RT @herrlarbig: NEU auf https://t.co/97E8uDNRAO =&amp;gt; Versuch über das Versagen von Bildungspolitik und Schule angesichts der Digitalisierung…"/>
    <s v="http://herrlarbig.de"/>
    <s v="herrlarbig.de"/>
    <x v="5"/>
    <m/>
    <s v="http://pbs.twimg.com/profile_images/758215615828135936/Sx_D7-YS_normal.jpg"/>
    <x v="97"/>
    <s v="https://twitter.com/#!/gmoersheim/status/1184506776491876352"/>
    <m/>
    <m/>
    <s v="1184506776491876352"/>
    <m/>
    <b v="0"/>
    <n v="0"/>
    <s v=""/>
    <b v="0"/>
    <s v="de"/>
    <m/>
    <s v=""/>
    <b v="0"/>
    <n v="11"/>
    <s v="1184223689509879809"/>
    <s v="Twitter for iPhone"/>
    <b v="0"/>
    <s v="1184223689509879809"/>
    <s v="Tweet"/>
    <n v="0"/>
    <n v="0"/>
    <m/>
    <m/>
    <m/>
    <m/>
    <m/>
    <m/>
    <m/>
    <m/>
    <n v="1"/>
    <s v="1"/>
    <s v="1"/>
    <n v="0"/>
    <n v="0"/>
    <n v="0"/>
    <n v="0"/>
    <n v="0"/>
    <n v="0"/>
    <n v="16"/>
    <n v="100"/>
    <n v="16"/>
  </r>
  <r>
    <s v="seni_bl"/>
    <s v="saschalobo"/>
    <m/>
    <m/>
    <m/>
    <m/>
    <m/>
    <m/>
    <m/>
    <m/>
    <s v="No"/>
    <n v="134"/>
    <m/>
    <m/>
    <x v="0"/>
    <d v="2019-10-04T11:47:51.000"/>
    <s v="RT @ZUMTeam: neue Rezension auf #zumde (von @kdautel) Realitätsschock von Sascha Lobo @saschalobo  https://t.co/i8OP0oXhrz_x000a__x000a_#ZUMTeam #Twitt…"/>
    <s v="https://www.zum.de/portal/blog/ZUMBuch/Sascha-Lobo-Realit%C3%A4tsschock-2019"/>
    <s v="zum.de"/>
    <x v="4"/>
    <m/>
    <s v="http://pbs.twimg.com/profile_images/1135048286258257920/2PhTb6ck_normal.jpg"/>
    <x v="98"/>
    <s v="https://twitter.com/#!/seni_bl/status/1180087131663994880"/>
    <m/>
    <m/>
    <s v="1180087131663994880"/>
    <m/>
    <b v="0"/>
    <n v="0"/>
    <s v=""/>
    <b v="0"/>
    <s v="de"/>
    <m/>
    <s v=""/>
    <b v="0"/>
    <n v="7"/>
    <s v="1180084344637001728"/>
    <s v="Twitter for iPhone"/>
    <b v="0"/>
    <s v="1180084344637001728"/>
    <s v="Tweet"/>
    <n v="0"/>
    <n v="0"/>
    <m/>
    <m/>
    <m/>
    <m/>
    <m/>
    <m/>
    <m/>
    <m/>
    <n v="1"/>
    <s v="3"/>
    <s v="3"/>
    <m/>
    <m/>
    <m/>
    <m/>
    <m/>
    <m/>
    <m/>
    <m/>
    <m/>
  </r>
  <r>
    <s v="seni_bl"/>
    <s v="petraottensarnd"/>
    <m/>
    <m/>
    <m/>
    <m/>
    <m/>
    <m/>
    <m/>
    <m/>
    <s v="No"/>
    <n v="137"/>
    <m/>
    <m/>
    <x v="0"/>
    <d v="2019-10-16T16:48:34.000"/>
    <s v="RT @PetraOttensarnd: Liebes #twitterlehrerzimmer ich bitte um eure Hilfe für einen besonders engagierten jungen Kollegen, der DRINGEND im R…"/>
    <m/>
    <m/>
    <x v="29"/>
    <m/>
    <s v="http://pbs.twimg.com/profile_images/1135048286258257920/2PhTb6ck_normal.jpg"/>
    <x v="99"/>
    <s v="https://twitter.com/#!/seni_bl/status/1184511462087233539"/>
    <m/>
    <m/>
    <s v="1184511462087233539"/>
    <m/>
    <b v="0"/>
    <n v="0"/>
    <s v=""/>
    <b v="0"/>
    <s v="de"/>
    <m/>
    <s v=""/>
    <b v="0"/>
    <n v="7"/>
    <s v="1184511265982631938"/>
    <s v="Twitter for iPhone"/>
    <b v="0"/>
    <s v="1184511265982631938"/>
    <s v="Tweet"/>
    <n v="0"/>
    <n v="0"/>
    <m/>
    <m/>
    <m/>
    <m/>
    <m/>
    <m/>
    <m/>
    <m/>
    <n v="1"/>
    <s v="3"/>
    <s v="2"/>
    <n v="0"/>
    <n v="0"/>
    <n v="0"/>
    <n v="0"/>
    <n v="0"/>
    <n v="0"/>
    <n v="19"/>
    <n v="100"/>
    <n v="19"/>
  </r>
  <r>
    <s v="staacksebastian"/>
    <s v="petraottensarnd"/>
    <m/>
    <m/>
    <m/>
    <m/>
    <m/>
    <m/>
    <m/>
    <m/>
    <s v="No"/>
    <n v="138"/>
    <m/>
    <m/>
    <x v="0"/>
    <d v="2019-10-16T17:08:47.000"/>
    <s v="RT @PetraOttensarnd: Liebes #twitterlehrerzimmer ich bitte um eure Hilfe für einen besonders engagierten jungen Kollegen, der DRINGEND im R…"/>
    <m/>
    <m/>
    <x v="29"/>
    <m/>
    <s v="http://pbs.twimg.com/profile_images/1182541289243500546/KtXzYBNk_normal.jpg"/>
    <x v="100"/>
    <s v="https://twitter.com/#!/staacksebastian/status/1184516548465221632"/>
    <m/>
    <m/>
    <s v="1184516548465221632"/>
    <m/>
    <b v="0"/>
    <n v="0"/>
    <s v=""/>
    <b v="0"/>
    <s v="de"/>
    <m/>
    <s v=""/>
    <b v="0"/>
    <n v="7"/>
    <s v="1184511265982631938"/>
    <s v="Twitter for iPhone"/>
    <b v="0"/>
    <s v="1184511265982631938"/>
    <s v="Tweet"/>
    <n v="0"/>
    <n v="0"/>
    <m/>
    <m/>
    <m/>
    <m/>
    <m/>
    <m/>
    <m/>
    <m/>
    <n v="1"/>
    <s v="2"/>
    <s v="2"/>
    <n v="0"/>
    <n v="0"/>
    <n v="0"/>
    <n v="0"/>
    <n v="0"/>
    <n v="0"/>
    <n v="19"/>
    <n v="100"/>
    <n v="19"/>
  </r>
  <r>
    <s v="medien_und"/>
    <s v="petraottensarnd"/>
    <m/>
    <m/>
    <m/>
    <m/>
    <m/>
    <m/>
    <m/>
    <m/>
    <s v="No"/>
    <n v="139"/>
    <m/>
    <m/>
    <x v="0"/>
    <d v="2019-10-16T17:12:10.000"/>
    <s v="RT @PetraOttensarnd: Liebes #twitterlehrerzimmer ich bitte um eure Hilfe für einen besonders engagierten jungen Kollegen, der DRINGEND im R…"/>
    <m/>
    <m/>
    <x v="29"/>
    <m/>
    <s v="http://pbs.twimg.com/profile_images/975492153978839042/VZd-O3Gq_normal.jpg"/>
    <x v="101"/>
    <s v="https://twitter.com/#!/medien_und/status/1184517399732772864"/>
    <m/>
    <m/>
    <s v="1184517399732772864"/>
    <m/>
    <b v="0"/>
    <n v="0"/>
    <s v=""/>
    <b v="0"/>
    <s v="de"/>
    <m/>
    <s v=""/>
    <b v="0"/>
    <n v="7"/>
    <s v="1184511265982631938"/>
    <s v="Twitter for iPad"/>
    <b v="0"/>
    <s v="1184511265982631938"/>
    <s v="Tweet"/>
    <n v="0"/>
    <n v="0"/>
    <m/>
    <m/>
    <m/>
    <m/>
    <m/>
    <m/>
    <m/>
    <m/>
    <n v="1"/>
    <s v="2"/>
    <s v="2"/>
    <n v="0"/>
    <n v="0"/>
    <n v="0"/>
    <n v="0"/>
    <n v="0"/>
    <n v="0"/>
    <n v="19"/>
    <n v="100"/>
    <n v="19"/>
  </r>
  <r>
    <s v="dieottcasts"/>
    <s v="petraottensarnd"/>
    <m/>
    <m/>
    <m/>
    <m/>
    <m/>
    <m/>
    <m/>
    <m/>
    <s v="No"/>
    <n v="140"/>
    <m/>
    <m/>
    <x v="0"/>
    <d v="2019-10-16T17:15:33.000"/>
    <s v="RT @PetraOttensarnd: Liebes #twitterlehrerzimmer ich bitte um eure Hilfe für einen besonders engagierten jungen Kollegen, der DRINGEND im R…"/>
    <m/>
    <m/>
    <x v="29"/>
    <m/>
    <s v="http://pbs.twimg.com/profile_images/1171878986231795713/6Y1Lektr_normal.jpg"/>
    <x v="102"/>
    <s v="https://twitter.com/#!/dieottcasts/status/1184518253756010499"/>
    <m/>
    <m/>
    <s v="1184518253756010499"/>
    <m/>
    <b v="0"/>
    <n v="0"/>
    <s v=""/>
    <b v="0"/>
    <s v="de"/>
    <m/>
    <s v=""/>
    <b v="0"/>
    <n v="7"/>
    <s v="1184511265982631938"/>
    <s v="Twitter for Android"/>
    <b v="0"/>
    <s v="1184511265982631938"/>
    <s v="Tweet"/>
    <n v="0"/>
    <n v="0"/>
    <m/>
    <m/>
    <m/>
    <m/>
    <m/>
    <m/>
    <m/>
    <m/>
    <n v="1"/>
    <s v="2"/>
    <s v="2"/>
    <n v="0"/>
    <n v="0"/>
    <n v="0"/>
    <n v="0"/>
    <n v="0"/>
    <n v="0"/>
    <n v="19"/>
    <n v="100"/>
    <n v="19"/>
  </r>
  <r>
    <s v="bb_fps"/>
    <s v="herrlarbig"/>
    <m/>
    <m/>
    <m/>
    <m/>
    <m/>
    <m/>
    <m/>
    <m/>
    <s v="No"/>
    <n v="141"/>
    <m/>
    <m/>
    <x v="0"/>
    <d v="2019-10-16T18:06:08.000"/>
    <s v="RT @herrlarbig: NEU auf https://t.co/97E8uDNRAO =&amp;gt; Versuch über das Versagen von Bildungspolitik und Schule angesichts der Digitalisierung…"/>
    <s v="http://herrlarbig.de"/>
    <s v="herrlarbig.de"/>
    <x v="5"/>
    <m/>
    <s v="http://pbs.twimg.com/profile_images/1060241917638832129/0chE4OES_normal.jpg"/>
    <x v="103"/>
    <s v="https://twitter.com/#!/bb_fps/status/1184530981975404549"/>
    <m/>
    <m/>
    <s v="1184530981975404549"/>
    <m/>
    <b v="0"/>
    <n v="0"/>
    <s v=""/>
    <b v="0"/>
    <s v="de"/>
    <m/>
    <s v=""/>
    <b v="0"/>
    <n v="11"/>
    <s v="1184223689509879809"/>
    <s v="Twitter for iPad"/>
    <b v="0"/>
    <s v="1184223689509879809"/>
    <s v="Tweet"/>
    <n v="0"/>
    <n v="0"/>
    <m/>
    <m/>
    <m/>
    <m/>
    <m/>
    <m/>
    <m/>
    <m/>
    <n v="1"/>
    <s v="1"/>
    <s v="1"/>
    <n v="0"/>
    <n v="0"/>
    <n v="0"/>
    <n v="0"/>
    <n v="0"/>
    <n v="0"/>
    <n v="16"/>
    <n v="100"/>
    <n v="16"/>
  </r>
  <r>
    <s v="lais_lue"/>
    <s v="herrlarbig"/>
    <m/>
    <m/>
    <m/>
    <m/>
    <m/>
    <m/>
    <m/>
    <m/>
    <s v="No"/>
    <n v="142"/>
    <m/>
    <m/>
    <x v="0"/>
    <d v="2019-10-16T18:24:33.000"/>
    <s v="RT @herrlarbig: NEU auf https://t.co/97E8uDNRAO =&amp;gt; Versuch über das Versagen von Bildungspolitik und Schule angesichts der Digitalisierung…"/>
    <s v="http://herrlarbig.de"/>
    <s v="herrlarbig.de"/>
    <x v="5"/>
    <m/>
    <s v="http://pbs.twimg.com/profile_images/967005961750708224/zmja_8c4_normal.jpg"/>
    <x v="104"/>
    <s v="https://twitter.com/#!/lais_lue/status/1184535616765206529"/>
    <m/>
    <m/>
    <s v="1184535616765206529"/>
    <m/>
    <b v="0"/>
    <n v="0"/>
    <s v=""/>
    <b v="0"/>
    <s v="de"/>
    <m/>
    <s v=""/>
    <b v="0"/>
    <n v="11"/>
    <s v="1184223689509879809"/>
    <s v="Twitter for Android"/>
    <b v="0"/>
    <s v="1184223689509879809"/>
    <s v="Tweet"/>
    <n v="0"/>
    <n v="0"/>
    <m/>
    <m/>
    <m/>
    <m/>
    <m/>
    <m/>
    <m/>
    <m/>
    <n v="1"/>
    <s v="1"/>
    <s v="1"/>
    <n v="0"/>
    <n v="0"/>
    <n v="0"/>
    <n v="0"/>
    <n v="0"/>
    <n v="0"/>
    <n v="16"/>
    <n v="100"/>
    <n v="16"/>
  </r>
  <r>
    <s v="webschulhaus"/>
    <s v="herrlarbig"/>
    <m/>
    <m/>
    <m/>
    <m/>
    <m/>
    <m/>
    <m/>
    <m/>
    <s v="No"/>
    <n v="143"/>
    <m/>
    <m/>
    <x v="0"/>
    <d v="2019-10-16T18:27:45.000"/>
    <s v="RT @herrlarbig: NEU auf https://t.co/97E8uDNRAO =&amp;gt; Versuch über das Versagen von Bildungspolitik und Schule angesichts der Digitalisierung…"/>
    <s v="http://herrlarbig.de"/>
    <s v="herrlarbig.de"/>
    <x v="5"/>
    <m/>
    <s v="http://pbs.twimg.com/profile_images/378800000097187561/5bf5a2db11d1981b8b6da1bb67af9316_normal.jpeg"/>
    <x v="105"/>
    <s v="https://twitter.com/#!/webschulhaus/status/1184536424936300546"/>
    <m/>
    <m/>
    <s v="1184536424936300546"/>
    <m/>
    <b v="0"/>
    <n v="0"/>
    <s v=""/>
    <b v="0"/>
    <s v="de"/>
    <m/>
    <s v=""/>
    <b v="0"/>
    <n v="11"/>
    <s v="1184223689509879809"/>
    <s v="Twitter Web App"/>
    <b v="0"/>
    <s v="1184223689509879809"/>
    <s v="Tweet"/>
    <n v="0"/>
    <n v="0"/>
    <m/>
    <m/>
    <m/>
    <m/>
    <m/>
    <m/>
    <m/>
    <m/>
    <n v="1"/>
    <s v="1"/>
    <s v="1"/>
    <n v="0"/>
    <n v="0"/>
    <n v="0"/>
    <n v="0"/>
    <n v="0"/>
    <n v="0"/>
    <n v="16"/>
    <n v="100"/>
    <n v="16"/>
  </r>
  <r>
    <s v="mdeimann"/>
    <s v="herrlarbig"/>
    <m/>
    <m/>
    <m/>
    <m/>
    <m/>
    <m/>
    <m/>
    <m/>
    <s v="No"/>
    <n v="144"/>
    <m/>
    <m/>
    <x v="0"/>
    <d v="2019-10-16T18:56:35.000"/>
    <s v="RT @herrlarbig: NEU auf https://t.co/97E8uDNRAO =&amp;gt; Versuch über das Versagen von Bildungspolitik und Schule angesichts der Digitalisierung…"/>
    <s v="http://herrlarbig.de"/>
    <s v="herrlarbig.de"/>
    <x v="5"/>
    <m/>
    <s v="http://pbs.twimg.com/profile_images/705476396815130627/7tPTiauv_normal.jpg"/>
    <x v="106"/>
    <s v="https://twitter.com/#!/mdeimann/status/1184543679521927169"/>
    <m/>
    <m/>
    <s v="1184543679521927169"/>
    <m/>
    <b v="0"/>
    <n v="0"/>
    <s v=""/>
    <b v="0"/>
    <s v="de"/>
    <m/>
    <s v=""/>
    <b v="0"/>
    <n v="11"/>
    <s v="1184223689509879809"/>
    <s v="TweetDeck"/>
    <b v="0"/>
    <s v="1184223689509879809"/>
    <s v="Tweet"/>
    <n v="0"/>
    <n v="0"/>
    <m/>
    <m/>
    <m/>
    <m/>
    <m/>
    <m/>
    <m/>
    <m/>
    <n v="1"/>
    <s v="1"/>
    <s v="1"/>
    <n v="0"/>
    <n v="0"/>
    <n v="0"/>
    <n v="0"/>
    <n v="0"/>
    <n v="0"/>
    <n v="16"/>
    <n v="100"/>
    <n v="16"/>
  </r>
  <r>
    <s v="mmegiese"/>
    <s v="petraottensarnd"/>
    <m/>
    <m/>
    <m/>
    <m/>
    <m/>
    <m/>
    <m/>
    <m/>
    <s v="No"/>
    <n v="145"/>
    <m/>
    <m/>
    <x v="0"/>
    <d v="2019-10-16T19:00:46.000"/>
    <s v="RT @PetraOttensarnd: Liebes #twitterlehrerzimmer ich bitte um eure Hilfe für einen besonders engagierten jungen Kollegen, der DRINGEND im R…"/>
    <m/>
    <m/>
    <x v="29"/>
    <m/>
    <s v="http://pbs.twimg.com/profile_images/1093154977583939584/Z1DwYiBz_normal.jpg"/>
    <x v="107"/>
    <s v="https://twitter.com/#!/mmegiese/status/1184544730497081344"/>
    <m/>
    <m/>
    <s v="1184544730497081344"/>
    <m/>
    <b v="0"/>
    <n v="0"/>
    <s v=""/>
    <b v="0"/>
    <s v="de"/>
    <m/>
    <s v=""/>
    <b v="0"/>
    <n v="7"/>
    <s v="1184511265982631938"/>
    <s v="Twitter for iPad"/>
    <b v="0"/>
    <s v="1184511265982631938"/>
    <s v="Tweet"/>
    <n v="0"/>
    <n v="0"/>
    <m/>
    <m/>
    <m/>
    <m/>
    <m/>
    <m/>
    <m/>
    <m/>
    <n v="1"/>
    <s v="2"/>
    <s v="2"/>
    <n v="0"/>
    <n v="0"/>
    <n v="0"/>
    <n v="0"/>
    <n v="0"/>
    <n v="0"/>
    <n v="19"/>
    <n v="100"/>
    <n v="19"/>
  </r>
  <r>
    <s v="a_ka_es"/>
    <s v="herrlarbig"/>
    <m/>
    <m/>
    <m/>
    <m/>
    <m/>
    <m/>
    <m/>
    <m/>
    <s v="No"/>
    <n v="146"/>
    <m/>
    <m/>
    <x v="0"/>
    <d v="2019-10-16T19:10:51.000"/>
    <s v="RT @herrlarbig: NEU auf https://t.co/97E8uDNRAO =&amp;gt; Versuch über das Versagen von Bildungspolitik und Schule angesichts der Digitalisierung…"/>
    <s v="http://herrlarbig.de"/>
    <s v="herrlarbig.de"/>
    <x v="5"/>
    <m/>
    <s v="http://pbs.twimg.com/profile_images/594756488209571840/1ar10DtJ_normal.jpg"/>
    <x v="108"/>
    <s v="https://twitter.com/#!/a_ka_es/status/1184547270013923330"/>
    <m/>
    <m/>
    <s v="1184547270013923330"/>
    <m/>
    <b v="0"/>
    <n v="0"/>
    <s v=""/>
    <b v="0"/>
    <s v="de"/>
    <m/>
    <s v=""/>
    <b v="0"/>
    <n v="11"/>
    <s v="1184223689509879809"/>
    <s v="Twitter for Android"/>
    <b v="0"/>
    <s v="1184223689509879809"/>
    <s v="Tweet"/>
    <n v="0"/>
    <n v="0"/>
    <m/>
    <m/>
    <m/>
    <m/>
    <m/>
    <m/>
    <m/>
    <m/>
    <n v="1"/>
    <s v="1"/>
    <s v="1"/>
    <n v="0"/>
    <n v="0"/>
    <n v="0"/>
    <n v="0"/>
    <n v="0"/>
    <n v="0"/>
    <n v="16"/>
    <n v="100"/>
    <n v="16"/>
  </r>
  <r>
    <s v="herrjasper"/>
    <s v="herrlarbig"/>
    <m/>
    <m/>
    <m/>
    <m/>
    <m/>
    <m/>
    <m/>
    <m/>
    <s v="No"/>
    <n v="147"/>
    <m/>
    <m/>
    <x v="0"/>
    <d v="2019-10-16T19:14:09.000"/>
    <s v="RT @herrlarbig: NEU auf https://t.co/97E8uDNRAO =&amp;gt; Versuch über das Versagen von Bildungspolitik und Schule angesichts der Digitalisierung…"/>
    <s v="http://herrlarbig.de"/>
    <s v="herrlarbig.de"/>
    <x v="5"/>
    <m/>
    <s v="http://pbs.twimg.com/profile_images/1184526323374575616/aiQKWbB0_normal.jpg"/>
    <x v="109"/>
    <s v="https://twitter.com/#!/herrjasper/status/1184548101803118593"/>
    <m/>
    <m/>
    <s v="1184548101803118593"/>
    <m/>
    <b v="0"/>
    <n v="0"/>
    <s v=""/>
    <b v="0"/>
    <s v="de"/>
    <m/>
    <s v=""/>
    <b v="0"/>
    <n v="11"/>
    <s v="1184223689509879809"/>
    <s v="Twitter for iPhone"/>
    <b v="0"/>
    <s v="1184223689509879809"/>
    <s v="Tweet"/>
    <n v="0"/>
    <n v="0"/>
    <m/>
    <m/>
    <m/>
    <m/>
    <m/>
    <m/>
    <m/>
    <m/>
    <n v="1"/>
    <s v="1"/>
    <s v="1"/>
    <n v="0"/>
    <n v="0"/>
    <n v="0"/>
    <n v="0"/>
    <n v="0"/>
    <n v="0"/>
    <n v="16"/>
    <n v="100"/>
    <n v="16"/>
  </r>
  <r>
    <s v="fraxinorumager"/>
    <s v="herrlarbig"/>
    <m/>
    <m/>
    <m/>
    <m/>
    <m/>
    <m/>
    <m/>
    <m/>
    <s v="No"/>
    <n v="148"/>
    <m/>
    <m/>
    <x v="0"/>
    <d v="2019-10-17T05:49:39.000"/>
    <s v="RT @herrlarbig: NEU auf https://t.co/97E8uDNRAO =&amp;gt; Versuch über das Versagen von Bildungspolitik und Schule angesichts der Digitalisierung…"/>
    <s v="http://herrlarbig.de"/>
    <s v="herrlarbig.de"/>
    <x v="5"/>
    <m/>
    <s v="http://pbs.twimg.com/profile_images/378800000823861938/6880c36b90d279af5002df04fbf1e504_normal.jpeg"/>
    <x v="110"/>
    <s v="https://twitter.com/#!/fraxinorumager/status/1184708028651724800"/>
    <m/>
    <m/>
    <s v="1184708028651724800"/>
    <m/>
    <b v="0"/>
    <n v="0"/>
    <s v=""/>
    <b v="0"/>
    <s v="de"/>
    <m/>
    <s v=""/>
    <b v="0"/>
    <n v="24"/>
    <s v="1184223689509879809"/>
    <s v="Twitter for iPhone"/>
    <b v="0"/>
    <s v="1184223689509879809"/>
    <s v="Tweet"/>
    <n v="0"/>
    <n v="0"/>
    <m/>
    <m/>
    <m/>
    <m/>
    <m/>
    <m/>
    <m/>
    <m/>
    <n v="1"/>
    <s v="1"/>
    <s v="1"/>
    <n v="0"/>
    <n v="0"/>
    <n v="0"/>
    <n v="0"/>
    <n v="0"/>
    <n v="0"/>
    <n v="16"/>
    <n v="100"/>
    <n v="16"/>
  </r>
  <r>
    <s v="edtech_germany"/>
    <s v="herrlarbig"/>
    <m/>
    <m/>
    <m/>
    <m/>
    <m/>
    <m/>
    <m/>
    <m/>
    <s v="No"/>
    <n v="149"/>
    <m/>
    <m/>
    <x v="0"/>
    <d v="2019-10-17T08:55:45.000"/>
    <s v="RT @herrlarbig: NEU auf https://t.co/97E8uDNRAO =&amp;gt; Versuch über das Versagen von Bildungspolitik und Schule angesichts der Digitalisierung…"/>
    <s v="http://herrlarbig.de"/>
    <s v="herrlarbig.de"/>
    <x v="5"/>
    <m/>
    <s v="http://pbs.twimg.com/profile_images/635492352879161344/Xx7YpW0x_normal.jpg"/>
    <x v="111"/>
    <s v="https://twitter.com/#!/edtech_germany/status/1184754861096820742"/>
    <m/>
    <m/>
    <s v="1184754861096820742"/>
    <m/>
    <b v="0"/>
    <n v="0"/>
    <s v=""/>
    <b v="0"/>
    <s v="de"/>
    <m/>
    <s v=""/>
    <b v="0"/>
    <n v="24"/>
    <s v="1184223689509879809"/>
    <s v="Twitter for iPhone"/>
    <b v="0"/>
    <s v="1184223689509879809"/>
    <s v="Tweet"/>
    <n v="0"/>
    <n v="0"/>
    <m/>
    <m/>
    <m/>
    <m/>
    <m/>
    <m/>
    <m/>
    <m/>
    <n v="1"/>
    <s v="1"/>
    <s v="1"/>
    <n v="0"/>
    <n v="0"/>
    <n v="0"/>
    <n v="0"/>
    <n v="0"/>
    <n v="0"/>
    <n v="16"/>
    <n v="100"/>
    <n v="16"/>
  </r>
  <r>
    <s v="jeanluc79"/>
    <s v="herrlarbig"/>
    <m/>
    <m/>
    <m/>
    <m/>
    <m/>
    <m/>
    <m/>
    <m/>
    <s v="No"/>
    <n v="150"/>
    <m/>
    <m/>
    <x v="0"/>
    <d v="2019-10-17T09:17:06.000"/>
    <s v="RT @herrlarbig: NEU auf https://t.co/97E8uDNRAO =&amp;gt; Versuch über das Versagen von Bildungspolitik und Schule angesichts der Digitalisierung…"/>
    <s v="http://herrlarbig.de"/>
    <s v="herrlarbig.de"/>
    <x v="5"/>
    <m/>
    <s v="http://pbs.twimg.com/profile_images/378800000625330333/4ba49814f805215d344cbb117823d629_normal.jpeg"/>
    <x v="112"/>
    <s v="https://twitter.com/#!/jeanluc79/status/1184760233920532480"/>
    <m/>
    <m/>
    <s v="1184760233920532480"/>
    <m/>
    <b v="0"/>
    <n v="0"/>
    <s v=""/>
    <b v="0"/>
    <s v="de"/>
    <m/>
    <s v=""/>
    <b v="0"/>
    <n v="24"/>
    <s v="1184223689509879809"/>
    <s v="Twitter for Android"/>
    <b v="0"/>
    <s v="1184223689509879809"/>
    <s v="Tweet"/>
    <n v="0"/>
    <n v="0"/>
    <m/>
    <m/>
    <m/>
    <m/>
    <m/>
    <m/>
    <m/>
    <m/>
    <n v="1"/>
    <s v="1"/>
    <s v="1"/>
    <n v="0"/>
    <n v="0"/>
    <n v="0"/>
    <n v="0"/>
    <n v="0"/>
    <n v="0"/>
    <n v="16"/>
    <n v="100"/>
    <n v="16"/>
  </r>
  <r>
    <s v="p221samazon"/>
    <s v="herrlarbig"/>
    <m/>
    <m/>
    <m/>
    <m/>
    <m/>
    <m/>
    <m/>
    <m/>
    <s v="No"/>
    <n v="151"/>
    <m/>
    <m/>
    <x v="0"/>
    <d v="2019-10-17T11:53:02.000"/>
    <s v="RT @herrlarbig: NEU auf https://t.co/97E8uDNRAO =&amp;gt; Versuch über das Versagen von Bildungspolitik und Schule angesichts der Digitalisierung…"/>
    <s v="http://herrlarbig.de"/>
    <s v="herrlarbig.de"/>
    <x v="5"/>
    <m/>
    <s v="http://pbs.twimg.com/profile_images/985586287284576258/VaRTHU3-_normal.jpg"/>
    <x v="113"/>
    <s v="https://twitter.com/#!/p221samazon/status/1184799475245764608"/>
    <m/>
    <m/>
    <s v="1184799475245764608"/>
    <m/>
    <b v="0"/>
    <n v="0"/>
    <s v=""/>
    <b v="0"/>
    <s v="de"/>
    <m/>
    <s v=""/>
    <b v="0"/>
    <n v="24"/>
    <s v="1184223689509879809"/>
    <s v="Twitter for Android"/>
    <b v="0"/>
    <s v="1184223689509879809"/>
    <s v="Tweet"/>
    <n v="0"/>
    <n v="0"/>
    <m/>
    <m/>
    <m/>
    <m/>
    <m/>
    <m/>
    <m/>
    <m/>
    <n v="1"/>
    <s v="1"/>
    <s v="1"/>
    <n v="0"/>
    <n v="0"/>
    <n v="0"/>
    <n v="0"/>
    <n v="0"/>
    <n v="0"/>
    <n v="16"/>
    <n v="100"/>
    <n v="16"/>
  </r>
  <r>
    <s v="derlinkshaender"/>
    <s v="herrlarbig"/>
    <m/>
    <m/>
    <m/>
    <m/>
    <m/>
    <m/>
    <m/>
    <m/>
    <s v="No"/>
    <n v="152"/>
    <m/>
    <m/>
    <x v="0"/>
    <d v="2019-10-17T12:04:09.000"/>
    <s v="RT @herrlarbig: NEU auf https://t.co/97E8uDNRAO =&amp;gt; Versuch über das Versagen von Bildungspolitik und Schule angesichts der Digitalisierung…"/>
    <s v="http://herrlarbig.de"/>
    <s v="herrlarbig.de"/>
    <x v="5"/>
    <m/>
    <s v="http://pbs.twimg.com/profile_images/516327835586146305/Bu5VI0AP_normal.jpeg"/>
    <x v="114"/>
    <s v="https://twitter.com/#!/derlinkshaender/status/1184802274129928193"/>
    <m/>
    <m/>
    <s v="1184802274129928193"/>
    <m/>
    <b v="0"/>
    <n v="0"/>
    <s v=""/>
    <b v="0"/>
    <s v="de"/>
    <m/>
    <s v=""/>
    <b v="0"/>
    <n v="24"/>
    <s v="1184223689509879809"/>
    <s v="Tweetbot for iΟS"/>
    <b v="0"/>
    <s v="1184223689509879809"/>
    <s v="Tweet"/>
    <n v="0"/>
    <n v="0"/>
    <m/>
    <m/>
    <m/>
    <m/>
    <m/>
    <m/>
    <m/>
    <m/>
    <n v="1"/>
    <s v="1"/>
    <s v="1"/>
    <n v="0"/>
    <n v="0"/>
    <n v="0"/>
    <n v="0"/>
    <n v="0"/>
    <n v="0"/>
    <n v="16"/>
    <n v="100"/>
    <n v="16"/>
  </r>
  <r>
    <s v="moenig"/>
    <s v="herrlarbig"/>
    <m/>
    <m/>
    <m/>
    <m/>
    <m/>
    <m/>
    <m/>
    <m/>
    <s v="No"/>
    <n v="153"/>
    <m/>
    <m/>
    <x v="0"/>
    <d v="2019-10-17T14:31:21.000"/>
    <s v="RT @herrlarbig: NEU auf https://t.co/97E8uDNRAO =&amp;gt; Versuch über das Versagen von Bildungspolitik und Schule angesichts der Digitalisierung…"/>
    <s v="http://herrlarbig.de"/>
    <s v="herrlarbig.de"/>
    <x v="5"/>
    <m/>
    <s v="http://pbs.twimg.com/profile_images/465766809560301568/7TiU0J55_normal.jpeg"/>
    <x v="115"/>
    <s v="https://twitter.com/#!/moenig/status/1184839318998835205"/>
    <m/>
    <m/>
    <s v="1184839318998835205"/>
    <m/>
    <b v="0"/>
    <n v="0"/>
    <s v=""/>
    <b v="0"/>
    <s v="de"/>
    <m/>
    <s v=""/>
    <b v="0"/>
    <n v="24"/>
    <s v="1184223689509879809"/>
    <s v="Twitter Web App"/>
    <b v="0"/>
    <s v="1184223689509879809"/>
    <s v="Tweet"/>
    <n v="0"/>
    <n v="0"/>
    <m/>
    <m/>
    <m/>
    <m/>
    <m/>
    <m/>
    <m/>
    <m/>
    <n v="1"/>
    <s v="1"/>
    <s v="1"/>
    <n v="0"/>
    <n v="0"/>
    <n v="0"/>
    <n v="0"/>
    <n v="0"/>
    <n v="0"/>
    <n v="16"/>
    <n v="100"/>
    <n v="16"/>
  </r>
  <r>
    <s v="roeschannek"/>
    <s v="herrlarbig"/>
    <m/>
    <m/>
    <m/>
    <m/>
    <m/>
    <m/>
    <m/>
    <m/>
    <s v="No"/>
    <n v="154"/>
    <m/>
    <m/>
    <x v="0"/>
    <d v="2019-10-17T14:52:43.000"/>
    <s v="RT @herrlarbig: NEU auf https://t.co/97E8uDNRAO =&amp;gt; Versuch über das Versagen von Bildungspolitik und Schule angesichts der Digitalisierung…"/>
    <s v="http://herrlarbig.de"/>
    <s v="herrlarbig.de"/>
    <x v="5"/>
    <m/>
    <s v="http://pbs.twimg.com/profile_images/1176926195889442816/BGnaa5wM_normal.jpg"/>
    <x v="116"/>
    <s v="https://twitter.com/#!/roeschannek/status/1184844695928786944"/>
    <m/>
    <m/>
    <s v="1184844695928786944"/>
    <m/>
    <b v="0"/>
    <n v="0"/>
    <s v=""/>
    <b v="0"/>
    <s v="de"/>
    <m/>
    <s v=""/>
    <b v="0"/>
    <n v="24"/>
    <s v="1184223689509879809"/>
    <s v="Twitter for iPhone"/>
    <b v="0"/>
    <s v="1184223689509879809"/>
    <s v="Tweet"/>
    <n v="0"/>
    <n v="0"/>
    <m/>
    <m/>
    <m/>
    <m/>
    <m/>
    <m/>
    <m/>
    <m/>
    <n v="1"/>
    <s v="1"/>
    <s v="1"/>
    <n v="0"/>
    <n v="0"/>
    <n v="0"/>
    <n v="0"/>
    <n v="0"/>
    <n v="0"/>
    <n v="16"/>
    <n v="100"/>
    <n v="16"/>
  </r>
  <r>
    <s v="svenjascholz3"/>
    <s v="herrlarbig"/>
    <m/>
    <m/>
    <m/>
    <m/>
    <m/>
    <m/>
    <m/>
    <m/>
    <s v="No"/>
    <n v="155"/>
    <m/>
    <m/>
    <x v="0"/>
    <d v="2019-10-17T15:34:04.000"/>
    <s v="RT @herrlarbig: NEU auf https://t.co/97E8uDNRAO =&amp;gt; Versuch über das Versagen von Bildungspolitik und Schule angesichts der Digitalisierung…"/>
    <s v="http://herrlarbig.de"/>
    <s v="herrlarbig.de"/>
    <x v="5"/>
    <m/>
    <s v="http://pbs.twimg.com/profile_images/1005023772519358464/_UnmmTtG_normal.jpg"/>
    <x v="117"/>
    <s v="https://twitter.com/#!/svenjascholz3/status/1184855101359448064"/>
    <m/>
    <m/>
    <s v="1184855101359448064"/>
    <m/>
    <b v="0"/>
    <n v="0"/>
    <s v=""/>
    <b v="0"/>
    <s v="de"/>
    <m/>
    <s v=""/>
    <b v="0"/>
    <n v="24"/>
    <s v="1184223689509879809"/>
    <s v="Twitter for iPhone"/>
    <b v="0"/>
    <s v="1184223689509879809"/>
    <s v="Tweet"/>
    <n v="0"/>
    <n v="0"/>
    <m/>
    <m/>
    <m/>
    <m/>
    <m/>
    <m/>
    <m/>
    <m/>
    <n v="1"/>
    <s v="1"/>
    <s v="1"/>
    <n v="0"/>
    <n v="0"/>
    <n v="0"/>
    <n v="0"/>
    <n v="0"/>
    <n v="0"/>
    <n v="16"/>
    <n v="100"/>
    <n v="16"/>
  </r>
  <r>
    <s v="laempelkrempel"/>
    <s v="diemeducators"/>
    <m/>
    <m/>
    <m/>
    <m/>
    <m/>
    <m/>
    <m/>
    <m/>
    <s v="No"/>
    <n v="156"/>
    <m/>
    <m/>
    <x v="0"/>
    <d v="2019-10-13T19:06:54.000"/>
    <s v="RT @dieMeducators: Schüleraktivierende Methoden 2 | Placemat - Bestes Training für digitale Kollaboration und anschließende Reflexion! #twi…"/>
    <m/>
    <m/>
    <x v="5"/>
    <m/>
    <s v="http://pbs.twimg.com/profile_images/1096155528475090945/LRZ5SUAt_normal.jpg"/>
    <x v="118"/>
    <s v="https://twitter.com/#!/laempelkrempel/status/1183459111876386816"/>
    <m/>
    <m/>
    <s v="1183459111876386816"/>
    <m/>
    <b v="0"/>
    <n v="0"/>
    <s v=""/>
    <b v="0"/>
    <s v="de"/>
    <m/>
    <s v=""/>
    <b v="0"/>
    <n v="5"/>
    <s v="1183435003650367488"/>
    <s v="Twitter Web App"/>
    <b v="0"/>
    <s v="1183435003650367488"/>
    <s v="Tweet"/>
    <n v="0"/>
    <n v="0"/>
    <m/>
    <m/>
    <m/>
    <m/>
    <m/>
    <m/>
    <m/>
    <m/>
    <n v="1"/>
    <s v="1"/>
    <s v="4"/>
    <n v="0"/>
    <n v="0"/>
    <n v="0"/>
    <n v="0"/>
    <n v="0"/>
    <n v="0"/>
    <n v="15"/>
    <n v="100"/>
    <n v="15"/>
  </r>
  <r>
    <s v="laempelkrempel"/>
    <s v="herrlarbig"/>
    <m/>
    <m/>
    <m/>
    <m/>
    <m/>
    <m/>
    <m/>
    <m/>
    <s v="No"/>
    <n v="157"/>
    <m/>
    <m/>
    <x v="0"/>
    <d v="2019-10-17T15:36:52.000"/>
    <s v="RT @herrlarbig: NEU auf https://t.co/97E8uDNRAO =&amp;gt; Versuch über das Versagen von Bildungspolitik und Schule angesichts der Digitalisierung…"/>
    <s v="http://herrlarbig.de"/>
    <s v="herrlarbig.de"/>
    <x v="5"/>
    <m/>
    <s v="http://pbs.twimg.com/profile_images/1096155528475090945/LRZ5SUAt_normal.jpg"/>
    <x v="119"/>
    <s v="https://twitter.com/#!/laempelkrempel/status/1184855806740709376"/>
    <m/>
    <m/>
    <s v="1184855806740709376"/>
    <m/>
    <b v="0"/>
    <n v="0"/>
    <s v=""/>
    <b v="0"/>
    <s v="de"/>
    <m/>
    <s v=""/>
    <b v="0"/>
    <n v="24"/>
    <s v="1184223689509879809"/>
    <s v="Twitter for Android"/>
    <b v="0"/>
    <s v="1184223689509879809"/>
    <s v="Tweet"/>
    <n v="0"/>
    <n v="0"/>
    <m/>
    <m/>
    <m/>
    <m/>
    <m/>
    <m/>
    <m/>
    <m/>
    <n v="1"/>
    <s v="1"/>
    <s v="1"/>
    <n v="0"/>
    <n v="0"/>
    <n v="0"/>
    <n v="0"/>
    <n v="0"/>
    <n v="0"/>
    <n v="16"/>
    <n v="100"/>
    <n v="16"/>
  </r>
  <r>
    <s v="schweinepriestr"/>
    <s v="herrlarbig"/>
    <m/>
    <m/>
    <m/>
    <m/>
    <m/>
    <m/>
    <m/>
    <m/>
    <s v="No"/>
    <n v="158"/>
    <m/>
    <m/>
    <x v="0"/>
    <d v="2019-10-17T16:50:21.000"/>
    <s v="RT @herrlarbig: NEU auf https://t.co/97E8uDNRAO =&amp;gt; Versuch über das Versagen von Bildungspolitik und Schule angesichts der Digitalisierung…"/>
    <s v="http://herrlarbig.de"/>
    <s v="herrlarbig.de"/>
    <x v="5"/>
    <m/>
    <s v="http://pbs.twimg.com/profile_images/2403671873/jpng9krp2euhx2liz4de_normal.jpeg"/>
    <x v="120"/>
    <s v="https://twitter.com/#!/schweinepriestr/status/1184874299582242817"/>
    <m/>
    <m/>
    <s v="1184874299582242817"/>
    <m/>
    <b v="0"/>
    <n v="0"/>
    <s v=""/>
    <b v="0"/>
    <s v="de"/>
    <m/>
    <s v=""/>
    <b v="0"/>
    <n v="24"/>
    <s v="1184223689509879809"/>
    <s v="Twitter for iPhone"/>
    <b v="0"/>
    <s v="1184223689509879809"/>
    <s v="Tweet"/>
    <n v="0"/>
    <n v="0"/>
    <m/>
    <m/>
    <m/>
    <m/>
    <m/>
    <m/>
    <m/>
    <m/>
    <n v="1"/>
    <s v="1"/>
    <s v="1"/>
    <n v="0"/>
    <n v="0"/>
    <n v="0"/>
    <n v="0"/>
    <n v="0"/>
    <n v="0"/>
    <n v="16"/>
    <n v="100"/>
    <n v="16"/>
  </r>
  <r>
    <s v="slesum"/>
    <s v="diemeducators"/>
    <m/>
    <m/>
    <m/>
    <m/>
    <m/>
    <m/>
    <m/>
    <m/>
    <s v="No"/>
    <n v="159"/>
    <m/>
    <m/>
    <x v="0"/>
    <d v="2019-10-14T15:01:35.000"/>
    <s v="RT @dieMeducators: Anleitung Schüleraktivierende Methoden | Placemat #twitterlehrerzimmer #BayernEDU #edchatde #edupnx #beraterdigitalebild…"/>
    <m/>
    <m/>
    <x v="21"/>
    <m/>
    <s v="http://pbs.twimg.com/profile_images/907251089824796672/u6VWoS9H_normal.jpg"/>
    <x v="121"/>
    <s v="https://twitter.com/#!/slesum/status/1183759764632801281"/>
    <m/>
    <m/>
    <s v="1183759764632801281"/>
    <m/>
    <b v="0"/>
    <n v="0"/>
    <s v=""/>
    <b v="0"/>
    <s v="de"/>
    <m/>
    <s v=""/>
    <b v="0"/>
    <n v="10"/>
    <s v="1183436221139345412"/>
    <s v="Twitter for iPhone"/>
    <b v="0"/>
    <s v="1183436221139345412"/>
    <s v="Tweet"/>
    <n v="0"/>
    <n v="0"/>
    <m/>
    <m/>
    <m/>
    <m/>
    <m/>
    <m/>
    <m/>
    <m/>
    <n v="1"/>
    <s v="1"/>
    <s v="4"/>
    <n v="0"/>
    <n v="0"/>
    <n v="0"/>
    <n v="0"/>
    <n v="0"/>
    <n v="0"/>
    <n v="11"/>
    <n v="100"/>
    <n v="11"/>
  </r>
  <r>
    <s v="slesum"/>
    <s v="herrlarbig"/>
    <m/>
    <m/>
    <m/>
    <m/>
    <m/>
    <m/>
    <m/>
    <m/>
    <s v="No"/>
    <n v="160"/>
    <m/>
    <m/>
    <x v="0"/>
    <d v="2019-10-17T17:27:22.000"/>
    <s v="RT @herrlarbig: NEU auf https://t.co/97E8uDNRAO =&amp;gt; Versuch über das Versagen von Bildungspolitik und Schule angesichts der Digitalisierung…"/>
    <s v="http://herrlarbig.de"/>
    <s v="herrlarbig.de"/>
    <x v="5"/>
    <m/>
    <s v="http://pbs.twimg.com/profile_images/907251089824796672/u6VWoS9H_normal.jpg"/>
    <x v="122"/>
    <s v="https://twitter.com/#!/slesum/status/1184883615244718080"/>
    <m/>
    <m/>
    <s v="1184883615244718080"/>
    <m/>
    <b v="0"/>
    <n v="0"/>
    <s v=""/>
    <b v="0"/>
    <s v="de"/>
    <m/>
    <s v=""/>
    <b v="0"/>
    <n v="24"/>
    <s v="1184223689509879809"/>
    <s v="Twitter for iPhone"/>
    <b v="0"/>
    <s v="1184223689509879809"/>
    <s v="Tweet"/>
    <n v="0"/>
    <n v="0"/>
    <m/>
    <m/>
    <m/>
    <m/>
    <m/>
    <m/>
    <m/>
    <m/>
    <n v="1"/>
    <s v="1"/>
    <s v="1"/>
    <n v="0"/>
    <n v="0"/>
    <n v="0"/>
    <n v="0"/>
    <n v="0"/>
    <n v="0"/>
    <n v="16"/>
    <n v="100"/>
    <n v="16"/>
  </r>
  <r>
    <s v="isabelleslb"/>
    <s v="herrlarbig"/>
    <m/>
    <m/>
    <m/>
    <m/>
    <m/>
    <m/>
    <m/>
    <m/>
    <s v="No"/>
    <n v="161"/>
    <m/>
    <m/>
    <x v="0"/>
    <d v="2019-10-17T19:26:08.000"/>
    <s v="RT @herrlarbig: NEU auf https://t.co/97E8uDNRAO =&amp;gt; Versuch über das Versagen von Bildungspolitik und Schule angesichts der Digitalisierung…"/>
    <s v="http://herrlarbig.de"/>
    <s v="herrlarbig.de"/>
    <x v="5"/>
    <m/>
    <s v="http://pbs.twimg.com/profile_images/1178769808877326337/QGeVqxaf_normal.jpg"/>
    <x v="123"/>
    <s v="https://twitter.com/#!/isabelleslb/status/1184913502248591360"/>
    <m/>
    <m/>
    <s v="1184913502248591360"/>
    <m/>
    <b v="0"/>
    <n v="0"/>
    <s v=""/>
    <b v="0"/>
    <s v="de"/>
    <m/>
    <s v=""/>
    <b v="0"/>
    <n v="24"/>
    <s v="1184223689509879809"/>
    <s v="Twitter for iPhone"/>
    <b v="0"/>
    <s v="1184223689509879809"/>
    <s v="Tweet"/>
    <n v="0"/>
    <n v="0"/>
    <m/>
    <m/>
    <m/>
    <m/>
    <m/>
    <m/>
    <m/>
    <m/>
    <n v="1"/>
    <s v="1"/>
    <s v="1"/>
    <n v="0"/>
    <n v="0"/>
    <n v="0"/>
    <n v="0"/>
    <n v="0"/>
    <n v="0"/>
    <n v="16"/>
    <n v="100"/>
    <n v="16"/>
  </r>
  <r>
    <s v="smudsch"/>
    <s v="smudsch"/>
    <m/>
    <m/>
    <m/>
    <m/>
    <m/>
    <m/>
    <m/>
    <m/>
    <s v="No"/>
    <n v="162"/>
    <m/>
    <m/>
    <x v="1"/>
    <d v="2019-10-08T21:10:49.000"/>
    <s v="Ich nehme mit einem Kurs zum ersten Mal an der #EUCodingWeek teil. Die Kids bauen ein Jump 'n Run unter Scratch in dem sie ihr eigener Held werden. Über eure Stimme für den Award würde ich mich freuen. https://t.co/ioX9wZf5VG #followerpower #EDchatDE #twitterlehrerzimmer"/>
    <s v="https://www.meet-and-code.org/de/de/event-show/3182"/>
    <s v="meet-and-code.org"/>
    <x v="30"/>
    <m/>
    <s v="http://pbs.twimg.com/profile_images/2932907373/3abf68d527c8f4d2a302c670e885f975_normal.png"/>
    <x v="124"/>
    <s v="https://twitter.com/#!/smudsch/status/1181678357441892352"/>
    <m/>
    <m/>
    <s v="1181678357441892352"/>
    <m/>
    <b v="0"/>
    <n v="2"/>
    <s v=""/>
    <b v="0"/>
    <s v="de"/>
    <m/>
    <s v=""/>
    <b v="0"/>
    <n v="2"/>
    <s v=""/>
    <s v="TweetDeck"/>
    <b v="0"/>
    <s v="1181678357441892352"/>
    <s v="Tweet"/>
    <n v="0"/>
    <n v="0"/>
    <m/>
    <m/>
    <m/>
    <m/>
    <m/>
    <m/>
    <m/>
    <m/>
    <n v="1"/>
    <s v="9"/>
    <s v="9"/>
    <n v="1"/>
    <n v="2.4390243902439024"/>
    <n v="2"/>
    <n v="4.878048780487805"/>
    <n v="0"/>
    <n v="0"/>
    <n v="38"/>
    <n v="92.6829268292683"/>
    <n v="41"/>
  </r>
  <r>
    <s v="bot_twlehrerz"/>
    <s v="smudsch"/>
    <m/>
    <m/>
    <m/>
    <m/>
    <m/>
    <m/>
    <m/>
    <m/>
    <s v="No"/>
    <n v="163"/>
    <m/>
    <m/>
    <x v="0"/>
    <d v="2019-10-08T21:12:02.000"/>
    <s v="RT @Smudsch: Ich nehme mit einem Kurs zum ersten Mal an der #EUCodingWeek teil. Die Kids bauen ein Jump 'n Run unter Scratch in dem sie ihr…"/>
    <m/>
    <m/>
    <x v="16"/>
    <m/>
    <s v="http://pbs.twimg.com/profile_images/1160475615994228736/jKysspfU_normal.png"/>
    <x v="125"/>
    <s v="https://twitter.com/#!/bot_twlehrerz/status/1181678663458271232"/>
    <m/>
    <m/>
    <s v="1181678663458271232"/>
    <m/>
    <b v="0"/>
    <n v="0"/>
    <s v=""/>
    <b v="0"/>
    <s v="de"/>
    <m/>
    <s v=""/>
    <b v="0"/>
    <n v="2"/>
    <s v="1181678357441892352"/>
    <s v="Twitterlehrerzimmer Bot"/>
    <b v="0"/>
    <s v="1181678357441892352"/>
    <s v="Tweet"/>
    <n v="0"/>
    <n v="0"/>
    <m/>
    <m/>
    <m/>
    <m/>
    <m/>
    <m/>
    <m/>
    <m/>
    <n v="1"/>
    <s v="2"/>
    <s v="9"/>
    <n v="0"/>
    <n v="0"/>
    <n v="2"/>
    <n v="7.407407407407407"/>
    <n v="0"/>
    <n v="0"/>
    <n v="25"/>
    <n v="92.5925925925926"/>
    <n v="27"/>
  </r>
  <r>
    <s v="dskompakt"/>
    <s v="medien_lehrerin"/>
    <m/>
    <m/>
    <m/>
    <m/>
    <m/>
    <m/>
    <m/>
    <m/>
    <s v="No"/>
    <n v="164"/>
    <m/>
    <m/>
    <x v="0"/>
    <d v="2019-10-04T12:22:56.000"/>
    <s v="Im Podcast spricht @medien_lehrerin über die Digitalisierung an ihrer Schule, den Einfluss des Digitalpakts &amp;amp; Verlagsangebote. Jetzt reinhören: https://t.co/JIyzIYkskX_x000a__x000a_#twitterlehrerzimmer #edchatde #digitalisierung #digitalebildung #digitaleschule #digitalpakt https://t.co/jsUQvThdhR"/>
    <s v="https://digitale-schule.blog/podcast/podcast-digitalisierung-an-schulen-und-der-digitalpakt-mit-julia-hastaedt-lehrerin-in-mecklenburg-vorpommern/"/>
    <s v="digitale-schule.blog"/>
    <x v="31"/>
    <s v="https://pbs.twimg.com/media/EGCCz9_XkAE-kfB.jpg"/>
    <s v="https://pbs.twimg.com/media/EGCCz9_XkAE-kfB.jpg"/>
    <x v="126"/>
    <s v="https://twitter.com/#!/dskompakt/status/1180095959386198016"/>
    <m/>
    <m/>
    <s v="1180095959386198016"/>
    <m/>
    <b v="0"/>
    <n v="3"/>
    <s v=""/>
    <b v="0"/>
    <s v="de"/>
    <m/>
    <s v=""/>
    <b v="0"/>
    <n v="1"/>
    <s v=""/>
    <s v="TweetDeck"/>
    <b v="0"/>
    <s v="1180095959386198016"/>
    <s v="Tweet"/>
    <n v="0"/>
    <n v="0"/>
    <m/>
    <m/>
    <m/>
    <m/>
    <m/>
    <m/>
    <m/>
    <m/>
    <n v="2"/>
    <s v="2"/>
    <s v="2"/>
    <n v="0"/>
    <n v="0"/>
    <n v="1"/>
    <n v="4.166666666666667"/>
    <n v="0"/>
    <n v="0"/>
    <n v="23"/>
    <n v="95.83333333333333"/>
    <n v="24"/>
  </r>
  <r>
    <s v="dskompakt"/>
    <s v="medien_lehrerin"/>
    <m/>
    <m/>
    <m/>
    <m/>
    <m/>
    <m/>
    <m/>
    <m/>
    <s v="No"/>
    <n v="165"/>
    <m/>
    <m/>
    <x v="0"/>
    <d v="2019-10-11T12:51:00.000"/>
    <s v="Schon entdeckt? @medien_lehrerin spricht in unserem Podcast über die #DigitaleSchule, den #DigitalPakt und Schulverlage: https://t.co/JIyzIYkskX_x000a__x000a_#twitterlehrerzimmer #edchatde #digitalisierung #digitalebildung #schulmessenger #einnetzwerk https://t.co/G4skZVRkue"/>
    <s v="https://digitale-schule.blog/podcast/podcast-digitalisierung-an-schulen-und-der-digitalpakt-mit-julia-hastaedt-lehrerin-in-mecklenburg-vorpommern/"/>
    <s v="digitale-schule.blog"/>
    <x v="32"/>
    <s v="https://pbs.twimg.com/media/EGCMsReW4AAHJUr.jpg"/>
    <s v="https://pbs.twimg.com/media/EGCMsReW4AAHJUr.jpg"/>
    <x v="127"/>
    <s v="https://twitter.com/#!/dskompakt/status/1182639736751607817"/>
    <m/>
    <m/>
    <s v="1182639736751607817"/>
    <m/>
    <b v="0"/>
    <n v="1"/>
    <s v=""/>
    <b v="0"/>
    <s v="de"/>
    <m/>
    <s v=""/>
    <b v="0"/>
    <n v="1"/>
    <s v=""/>
    <s v="TweetDeck"/>
    <b v="0"/>
    <s v="1182639736751607817"/>
    <s v="Tweet"/>
    <n v="0"/>
    <n v="0"/>
    <m/>
    <m/>
    <m/>
    <m/>
    <m/>
    <m/>
    <m/>
    <m/>
    <n v="2"/>
    <s v="2"/>
    <s v="2"/>
    <n v="0"/>
    <n v="0"/>
    <n v="1"/>
    <n v="5"/>
    <n v="0"/>
    <n v="0"/>
    <n v="19"/>
    <n v="95"/>
    <n v="20"/>
  </r>
  <r>
    <s v="bot_twlehrerz"/>
    <s v="medien_lehrerin"/>
    <m/>
    <m/>
    <m/>
    <m/>
    <m/>
    <m/>
    <m/>
    <m/>
    <s v="No"/>
    <n v="166"/>
    <m/>
    <m/>
    <x v="0"/>
    <d v="2019-10-04T12:24:01.000"/>
    <s v="RT @DSkompakt: Im Podcast spricht @medien_lehrerin über die Digitalisierung an ihrer Schule, den Einfluss des Digitalpakts &amp;amp; Verlagsangebot…"/>
    <m/>
    <m/>
    <x v="5"/>
    <m/>
    <s v="http://pbs.twimg.com/profile_images/1160475615994228736/jKysspfU_normal.png"/>
    <x v="128"/>
    <s v="https://twitter.com/#!/bot_twlehrerz/status/1180096233840488448"/>
    <m/>
    <m/>
    <s v="1180096233840488448"/>
    <m/>
    <b v="0"/>
    <n v="0"/>
    <s v=""/>
    <b v="0"/>
    <s v="de"/>
    <m/>
    <s v=""/>
    <b v="0"/>
    <n v="1"/>
    <s v="1180095959386198016"/>
    <s v="Twitterlehrerzimmer Bot"/>
    <b v="0"/>
    <s v="1180095959386198016"/>
    <s v="Tweet"/>
    <n v="0"/>
    <n v="0"/>
    <m/>
    <m/>
    <m/>
    <m/>
    <m/>
    <m/>
    <m/>
    <m/>
    <n v="2"/>
    <s v="2"/>
    <s v="2"/>
    <m/>
    <m/>
    <m/>
    <m/>
    <m/>
    <m/>
    <m/>
    <m/>
    <m/>
  </r>
  <r>
    <s v="bot_twlehrerz"/>
    <s v="medien_lehrerin"/>
    <m/>
    <m/>
    <m/>
    <m/>
    <m/>
    <m/>
    <m/>
    <m/>
    <s v="No"/>
    <n v="167"/>
    <m/>
    <m/>
    <x v="0"/>
    <d v="2019-10-11T12:52:02.000"/>
    <s v="RT @DSkompakt: Schon entdeckt? @medien_lehrerin spricht in unserem Podcast über die #DigitaleSchule, den #DigitalPakt und Schulverlage: htt…"/>
    <m/>
    <m/>
    <x v="23"/>
    <m/>
    <s v="http://pbs.twimg.com/profile_images/1160475615994228736/jKysspfU_normal.png"/>
    <x v="129"/>
    <s v="https://twitter.com/#!/bot_twlehrerz/status/1182639997763162112"/>
    <m/>
    <m/>
    <s v="1182639997763162112"/>
    <m/>
    <b v="0"/>
    <n v="0"/>
    <s v=""/>
    <b v="0"/>
    <s v="de"/>
    <m/>
    <s v=""/>
    <b v="0"/>
    <n v="1"/>
    <s v="1182639736751607817"/>
    <s v="Twitterlehrerzimmer Bot"/>
    <b v="0"/>
    <s v="1182639736751607817"/>
    <s v="Tweet"/>
    <n v="0"/>
    <n v="0"/>
    <m/>
    <m/>
    <m/>
    <m/>
    <m/>
    <m/>
    <m/>
    <m/>
    <n v="2"/>
    <s v="2"/>
    <s v="2"/>
    <m/>
    <m/>
    <m/>
    <m/>
    <m/>
    <m/>
    <m/>
    <m/>
    <m/>
  </r>
  <r>
    <s v="dskompakt"/>
    <s v="dskompakt"/>
    <m/>
    <m/>
    <m/>
    <m/>
    <m/>
    <m/>
    <m/>
    <m/>
    <s v="No"/>
    <n v="168"/>
    <m/>
    <m/>
    <x v="1"/>
    <d v="2019-09-30T13:30:00.000"/>
    <s v="#DigitaleSchule | kompakt als Podcast! Wir sprechen mit den Akteuren der Digitalen Schule, geben Praxistipps &amp;amp; beleuchten Hintergründe. Jeden 1. Freitag im Monat eine neue Folge. Los geht’s: https://t.co/SCDOjCaPQm_x000a__x000a_#twitterlehrerzimmer #edchatde #digitaleBildung #DigitalPakt https://t.co/bP3vGPZvjH"/>
    <s v="https://digitale-schule.blog/podcast/"/>
    <s v="digitale-schule.blog"/>
    <x v="33"/>
    <s v="https://pbs.twimg.com/media/EFsiiPdW4AIgW5B.jpg"/>
    <s v="https://pbs.twimg.com/media/EFsiiPdW4AIgW5B.jpg"/>
    <x v="130"/>
    <s v="https://twitter.com/#!/dskompakt/status/1178663285106909188"/>
    <m/>
    <m/>
    <s v="1178663285106909188"/>
    <m/>
    <b v="0"/>
    <n v="11"/>
    <s v=""/>
    <b v="0"/>
    <s v="de"/>
    <m/>
    <s v=""/>
    <b v="0"/>
    <n v="5"/>
    <s v=""/>
    <s v="TweetDeck"/>
    <b v="0"/>
    <s v="1178663285106909188"/>
    <s v="Retweet"/>
    <n v="0"/>
    <n v="0"/>
    <m/>
    <m/>
    <m/>
    <m/>
    <m/>
    <m/>
    <m/>
    <m/>
    <n v="1"/>
    <s v="2"/>
    <s v="2"/>
    <n v="0"/>
    <n v="0"/>
    <n v="0"/>
    <n v="0"/>
    <n v="0"/>
    <n v="0"/>
    <n v="32"/>
    <n v="100"/>
    <n v="32"/>
  </r>
  <r>
    <s v="_jauch"/>
    <s v="eserode"/>
    <m/>
    <m/>
    <m/>
    <m/>
    <m/>
    <m/>
    <m/>
    <m/>
    <s v="Yes"/>
    <n v="171"/>
    <m/>
    <m/>
    <x v="0"/>
    <d v="2019-10-15T10:51:26.000"/>
    <s v="Schulprojekte zum Mitmachen! Details finden sich bei der @ESA_de und @eseroDE   #edchatde #twitterlehrerzimmer #nrwEdu #ndsEdu https://t.co/RxXxml5k3M"/>
    <m/>
    <m/>
    <x v="27"/>
    <s v="https://pbs.twimg.com/media/EG6fj9eW4AAtj2e.jpg"/>
    <s v="https://pbs.twimg.com/media/EG6fj9eW4AAtj2e.jpg"/>
    <x v="131"/>
    <s v="https://twitter.com/#!/_jauch/status/1184059200550440960"/>
    <m/>
    <m/>
    <s v="1184059200550440960"/>
    <m/>
    <b v="0"/>
    <n v="7"/>
    <s v=""/>
    <b v="0"/>
    <s v="de"/>
    <m/>
    <s v=""/>
    <b v="0"/>
    <n v="6"/>
    <s v=""/>
    <s v="Twitter for iPhone"/>
    <b v="0"/>
    <s v="1184059200550440960"/>
    <s v="Tweet"/>
    <n v="0"/>
    <n v="0"/>
    <m/>
    <m/>
    <m/>
    <m/>
    <m/>
    <m/>
    <m/>
    <m/>
    <n v="1"/>
    <s v="8"/>
    <s v="8"/>
    <m/>
    <m/>
    <m/>
    <m/>
    <m/>
    <m/>
    <m/>
    <m/>
    <m/>
  </r>
  <r>
    <s v="eserode"/>
    <s v="esa_de"/>
    <m/>
    <m/>
    <m/>
    <m/>
    <m/>
    <m/>
    <m/>
    <m/>
    <s v="No"/>
    <n v="172"/>
    <m/>
    <m/>
    <x v="0"/>
    <d v="2019-10-15T10:52:16.000"/>
    <s v="RT @_jauch: Schulprojekte zum Mitmachen! Details finden sich bei der @ESA_de und @eseroDE   #edchatde #twitterlehrerzimmer #nrwEdu #ndsEdu…"/>
    <m/>
    <m/>
    <x v="27"/>
    <m/>
    <s v="http://pbs.twimg.com/profile_images/1102920504334315521/iduVV6oj_normal.jpg"/>
    <x v="132"/>
    <s v="https://twitter.com/#!/eserode/status/1184059408130678784"/>
    <m/>
    <m/>
    <s v="1184059408130678784"/>
    <m/>
    <b v="0"/>
    <n v="0"/>
    <s v=""/>
    <b v="0"/>
    <s v="de"/>
    <m/>
    <s v=""/>
    <b v="0"/>
    <n v="6"/>
    <s v="1184059200550440960"/>
    <s v="Twitter for Android"/>
    <b v="0"/>
    <s v="1184059200550440960"/>
    <s v="Tweet"/>
    <n v="0"/>
    <n v="0"/>
    <m/>
    <m/>
    <m/>
    <m/>
    <m/>
    <m/>
    <m/>
    <m/>
    <n v="1"/>
    <s v="8"/>
    <s v="8"/>
    <m/>
    <m/>
    <m/>
    <m/>
    <m/>
    <m/>
    <m/>
    <m/>
    <m/>
  </r>
  <r>
    <s v="bot_twlehrerz"/>
    <s v="eserode"/>
    <m/>
    <m/>
    <m/>
    <m/>
    <m/>
    <m/>
    <m/>
    <m/>
    <s v="No"/>
    <n v="174"/>
    <m/>
    <m/>
    <x v="0"/>
    <d v="2019-10-15T10:52:02.000"/>
    <s v="RT @_jauch: Schulprojekte zum Mitmachen! Details finden sich bei der @ESA_de und @eseroDE   #edchatde #twitterlehrerzimmer #nrwEdu #ndsEdu…"/>
    <m/>
    <m/>
    <x v="27"/>
    <m/>
    <s v="http://pbs.twimg.com/profile_images/1160475615994228736/jKysspfU_normal.png"/>
    <x v="133"/>
    <s v="https://twitter.com/#!/bot_twlehrerz/status/1184059350278688768"/>
    <m/>
    <m/>
    <s v="1184059350278688768"/>
    <m/>
    <b v="0"/>
    <n v="0"/>
    <s v=""/>
    <b v="0"/>
    <s v="de"/>
    <m/>
    <s v=""/>
    <b v="0"/>
    <n v="6"/>
    <s v="1184059200550440960"/>
    <s v="Twitterlehrerzimmer Bot"/>
    <b v="0"/>
    <s v="1184059200550440960"/>
    <s v="Tweet"/>
    <n v="0"/>
    <n v="0"/>
    <m/>
    <m/>
    <m/>
    <m/>
    <m/>
    <m/>
    <m/>
    <m/>
    <n v="1"/>
    <s v="2"/>
    <s v="8"/>
    <m/>
    <m/>
    <m/>
    <m/>
    <m/>
    <m/>
    <m/>
    <m/>
    <m/>
  </r>
  <r>
    <s v="herrlarbig"/>
    <s v="herrlarbig"/>
    <m/>
    <m/>
    <m/>
    <m/>
    <m/>
    <m/>
    <m/>
    <m/>
    <s v="No"/>
    <n v="178"/>
    <m/>
    <m/>
    <x v="1"/>
    <d v="2019-10-15T21:45:04.000"/>
    <s v="NEU auf https://t.co/97E8uDNRAO =&amp;gt; Versuch über das Versagen von Bildungspolitik und Schule angesichts der Digitalisierung der Welt https://t.co/qILBT0DagA #twitterlehrerzimmer #EDchatDE #bayernedu"/>
    <s v="http://herrlarbig.de https://herrlarbig.de/2019/10/15/versuch-ueber-das-versagen-von-bildungspolitik-und-schule-angesichts-der-digitalisierung-der-welt/"/>
    <s v="herrlarbig.de herrlarbig.de"/>
    <x v="34"/>
    <m/>
    <s v="http://pbs.twimg.com/profile_images/1075507209331752962/24O4fkfI_normal.jpg"/>
    <x v="134"/>
    <s v="https://twitter.com/#!/herrlarbig/status/1184223689509879809"/>
    <m/>
    <m/>
    <s v="1184223689509879809"/>
    <m/>
    <b v="0"/>
    <n v="18"/>
    <s v=""/>
    <b v="0"/>
    <s v="de"/>
    <m/>
    <s v=""/>
    <b v="0"/>
    <n v="11"/>
    <s v=""/>
    <s v="Twitter for iPad"/>
    <b v="0"/>
    <s v="1184223689509879809"/>
    <s v="Tweet"/>
    <n v="0"/>
    <n v="0"/>
    <m/>
    <m/>
    <m/>
    <m/>
    <m/>
    <m/>
    <m/>
    <m/>
    <n v="1"/>
    <s v="1"/>
    <s v="1"/>
    <n v="0"/>
    <n v="0"/>
    <n v="0"/>
    <n v="0"/>
    <n v="0"/>
    <n v="0"/>
    <n v="19"/>
    <n v="100"/>
    <n v="19"/>
  </r>
  <r>
    <s v="bot_twlehrerz"/>
    <s v="herrlarbig"/>
    <m/>
    <m/>
    <m/>
    <m/>
    <m/>
    <m/>
    <m/>
    <m/>
    <s v="No"/>
    <n v="179"/>
    <m/>
    <m/>
    <x v="0"/>
    <d v="2019-10-15T21:46:01.000"/>
    <s v="RT @herrlarbig: NEU auf https://t.co/97E8uDNRAO =&amp;gt; Versuch über das Versagen von Bildungspolitik und Schule angesichts der Digitalisierung…"/>
    <s v="http://herrlarbig.de"/>
    <s v="herrlarbig.de"/>
    <x v="5"/>
    <m/>
    <s v="http://pbs.twimg.com/profile_images/1160475615994228736/jKysspfU_normal.png"/>
    <x v="135"/>
    <s v="https://twitter.com/#!/bot_twlehrerz/status/1184223931579928578"/>
    <m/>
    <m/>
    <s v="1184223931579928578"/>
    <m/>
    <b v="0"/>
    <n v="0"/>
    <s v=""/>
    <b v="0"/>
    <s v="de"/>
    <m/>
    <s v=""/>
    <b v="0"/>
    <n v="11"/>
    <s v="1184223689509879809"/>
    <s v="Twitterlehrerzimmer Bot"/>
    <b v="0"/>
    <s v="1184223689509879809"/>
    <s v="Tweet"/>
    <n v="0"/>
    <n v="0"/>
    <m/>
    <m/>
    <m/>
    <m/>
    <m/>
    <m/>
    <m/>
    <m/>
    <n v="1"/>
    <s v="2"/>
    <s v="1"/>
    <n v="0"/>
    <n v="0"/>
    <n v="0"/>
    <n v="0"/>
    <n v="0"/>
    <n v="0"/>
    <n v="16"/>
    <n v="100"/>
    <n v="16"/>
  </r>
  <r>
    <s v="classroomde"/>
    <s v="classroomde"/>
    <m/>
    <m/>
    <m/>
    <m/>
    <m/>
    <m/>
    <m/>
    <m/>
    <s v="No"/>
    <n v="180"/>
    <m/>
    <m/>
    <x v="1"/>
    <d v="2019-10-16T12:27:32.000"/>
    <s v="Tolle Präsentation von #StopMotionStudio. #twitterlehrerzimmer #twlz #edupnx #bayernedu #hessenedu #EDchatDE https://t.co/tIybg1PrXS"/>
    <s v="https://apps.apple.com/de/story/id1476259765"/>
    <s v="apple.com"/>
    <x v="35"/>
    <m/>
    <s v="http://pbs.twimg.com/profile_images/1069297310092443648/UZOXMU9E_normal.png"/>
    <x v="136"/>
    <s v="https://twitter.com/#!/classroomde/status/1184445770080104448"/>
    <m/>
    <m/>
    <s v="1184445770080104448"/>
    <m/>
    <b v="0"/>
    <n v="0"/>
    <s v=""/>
    <b v="0"/>
    <s v="de"/>
    <m/>
    <s v=""/>
    <b v="0"/>
    <n v="1"/>
    <s v=""/>
    <s v="TweetDeck"/>
    <b v="0"/>
    <s v="1184445770080104448"/>
    <s v="Tweet"/>
    <n v="0"/>
    <n v="0"/>
    <m/>
    <m/>
    <m/>
    <m/>
    <m/>
    <m/>
    <m/>
    <m/>
    <n v="1"/>
    <s v="2"/>
    <s v="2"/>
    <n v="0"/>
    <n v="0"/>
    <n v="0"/>
    <n v="0"/>
    <n v="0"/>
    <n v="0"/>
    <n v="10"/>
    <n v="100"/>
    <n v="10"/>
  </r>
  <r>
    <s v="bot_twlehrerz"/>
    <s v="classroomde"/>
    <m/>
    <m/>
    <m/>
    <m/>
    <m/>
    <m/>
    <m/>
    <m/>
    <s v="No"/>
    <n v="181"/>
    <m/>
    <m/>
    <x v="0"/>
    <d v="2019-10-16T12:28:02.000"/>
    <s v="RT @ClassroomDe: Tolle Präsentation von #StopMotionStudio. #twitterlehrerzimmer #twlz #edupnx #bayernedu #hessenedu #EDchatDE https://t.co/…"/>
    <m/>
    <m/>
    <x v="35"/>
    <m/>
    <s v="http://pbs.twimg.com/profile_images/1160475615994228736/jKysspfU_normal.png"/>
    <x v="137"/>
    <s v="https://twitter.com/#!/bot_twlehrerz/status/1184445895737257985"/>
    <m/>
    <m/>
    <s v="1184445895737257985"/>
    <m/>
    <b v="0"/>
    <n v="0"/>
    <s v=""/>
    <b v="0"/>
    <s v="de"/>
    <m/>
    <s v=""/>
    <b v="0"/>
    <n v="1"/>
    <s v="1184445770080104448"/>
    <s v="Twitterlehrerzimmer Bot"/>
    <b v="0"/>
    <s v="1184445770080104448"/>
    <s v="Tweet"/>
    <n v="0"/>
    <n v="0"/>
    <m/>
    <m/>
    <m/>
    <m/>
    <m/>
    <m/>
    <m/>
    <m/>
    <n v="1"/>
    <s v="2"/>
    <s v="2"/>
    <n v="0"/>
    <n v="0"/>
    <n v="0"/>
    <n v="0"/>
    <n v="0"/>
    <n v="0"/>
    <n v="12"/>
    <n v="100"/>
    <n v="12"/>
  </r>
  <r>
    <s v="petraottensarnd"/>
    <s v="bayernedu"/>
    <m/>
    <m/>
    <m/>
    <m/>
    <m/>
    <m/>
    <m/>
    <m/>
    <s v="No"/>
    <n v="182"/>
    <m/>
    <m/>
    <x v="0"/>
    <d v="2019-10-16T16:47:47.000"/>
    <s v="Liebes #twitterlehrerzimmer ich bitte um eure Hilfe für einen besonders engagierten jungen Kollegen, der DRINGEND im Raum Heppenheim, besser noch #Lampertheim eine 35 -40 m2 Wohnung sucht. Am besten vorgestern! @EdchatDE @bildungspunks @bayernedu vielen lieben Dank, bitte DM"/>
    <m/>
    <m/>
    <x v="36"/>
    <m/>
    <s v="http://pbs.twimg.com/profile_images/898666368203186177/N44p56ry_normal.jpg"/>
    <x v="138"/>
    <s v="https://twitter.com/#!/petraottensarnd/status/1184511265982631938"/>
    <m/>
    <m/>
    <s v="1184511265982631938"/>
    <m/>
    <b v="0"/>
    <n v="6"/>
    <s v=""/>
    <b v="0"/>
    <s v="de"/>
    <m/>
    <s v=""/>
    <b v="0"/>
    <n v="7"/>
    <s v=""/>
    <s v="Twitter for iPhone"/>
    <b v="0"/>
    <s v="1184511265982631938"/>
    <s v="Tweet"/>
    <n v="0"/>
    <n v="0"/>
    <m/>
    <m/>
    <m/>
    <m/>
    <m/>
    <m/>
    <m/>
    <m/>
    <n v="1"/>
    <s v="2"/>
    <s v="2"/>
    <m/>
    <m/>
    <m/>
    <m/>
    <m/>
    <m/>
    <m/>
    <m/>
    <m/>
  </r>
  <r>
    <s v="lernenunterwegs"/>
    <s v="bayernedu"/>
    <m/>
    <m/>
    <m/>
    <m/>
    <m/>
    <m/>
    <m/>
    <m/>
    <s v="No"/>
    <n v="183"/>
    <m/>
    <m/>
    <x v="0"/>
    <d v="2019-10-17T07:06:00.000"/>
    <s v="@PetraOttensarnd @NoRegerds @EdchatDE @bildungspunks @BayernEdu Das #twitterlehrerzimmer als Immo-Portal 😂"/>
    <m/>
    <m/>
    <x v="29"/>
    <m/>
    <s v="http://pbs.twimg.com/profile_images/1062977270019698691/lqi0S-Ez_normal.jpg"/>
    <x v="139"/>
    <s v="https://twitter.com/#!/lernenunterwegs/status/1184727244373184512"/>
    <m/>
    <m/>
    <s v="1184727244373184512"/>
    <s v="1184511265982631938"/>
    <b v="0"/>
    <n v="0"/>
    <s v="26719447"/>
    <b v="0"/>
    <s v="de"/>
    <m/>
    <s v=""/>
    <b v="0"/>
    <n v="1"/>
    <s v=""/>
    <s v="Twitter Web App"/>
    <b v="0"/>
    <s v="1184511265982631938"/>
    <s v="Tweet"/>
    <n v="0"/>
    <n v="0"/>
    <m/>
    <m/>
    <m/>
    <m/>
    <m/>
    <m/>
    <m/>
    <m/>
    <n v="1"/>
    <s v="2"/>
    <s v="2"/>
    <m/>
    <m/>
    <m/>
    <m/>
    <m/>
    <m/>
    <m/>
    <m/>
    <m/>
  </r>
  <r>
    <s v="bot_twlehrerz"/>
    <s v="bayernedu"/>
    <m/>
    <m/>
    <m/>
    <m/>
    <m/>
    <m/>
    <m/>
    <m/>
    <s v="No"/>
    <n v="184"/>
    <m/>
    <m/>
    <x v="0"/>
    <d v="2019-10-17T07:07:02.000"/>
    <s v="RT @lernenunterwegs: @PetraOttensarnd @NoRegerds @EdchatDE @bildungspunks @BayernEdu Das #twitterlehrerzimmer als Immo-Portal 😂"/>
    <m/>
    <m/>
    <x v="29"/>
    <m/>
    <s v="http://pbs.twimg.com/profile_images/1160475615994228736/jKysspfU_normal.png"/>
    <x v="140"/>
    <s v="https://twitter.com/#!/bot_twlehrerz/status/1184727502494863360"/>
    <m/>
    <m/>
    <s v="1184727502494863360"/>
    <m/>
    <b v="0"/>
    <n v="0"/>
    <s v=""/>
    <b v="0"/>
    <s v="de"/>
    <m/>
    <s v=""/>
    <b v="0"/>
    <n v="1"/>
    <s v="1184727244373184512"/>
    <s v="Twitterlehrerzimmer Bot"/>
    <b v="0"/>
    <s v="1184727244373184512"/>
    <s v="Tweet"/>
    <n v="0"/>
    <n v="0"/>
    <m/>
    <m/>
    <m/>
    <m/>
    <m/>
    <m/>
    <m/>
    <m/>
    <n v="1"/>
    <s v="2"/>
    <s v="2"/>
    <m/>
    <m/>
    <m/>
    <m/>
    <m/>
    <m/>
    <m/>
    <m/>
    <m/>
  </r>
  <r>
    <s v="bildungspunks"/>
    <s v="petraottensarnd"/>
    <m/>
    <m/>
    <m/>
    <m/>
    <m/>
    <m/>
    <m/>
    <m/>
    <s v="Yes"/>
    <n v="186"/>
    <m/>
    <m/>
    <x v="0"/>
    <d v="2019-10-16T16:48:08.000"/>
    <s v="RT @PetraOttensarnd: Liebes #twitterlehrerzimmer ich bitte um eure Hilfe für einen besonders engagierten jungen Kollegen, der DRINGEND im R…"/>
    <m/>
    <m/>
    <x v="29"/>
    <m/>
    <s v="http://pbs.twimg.com/profile_images/843535791523594240/pzvZKmy2_normal.jpg"/>
    <x v="141"/>
    <s v="https://twitter.com/#!/bildungspunks/status/1184511354662739974"/>
    <m/>
    <m/>
    <s v="1184511354662739974"/>
    <m/>
    <b v="0"/>
    <n v="0"/>
    <s v=""/>
    <b v="0"/>
    <s v="de"/>
    <m/>
    <s v=""/>
    <b v="0"/>
    <n v="7"/>
    <s v="1184511265982631938"/>
    <s v="Twitter for iPhone"/>
    <b v="0"/>
    <s v="1184511265982631938"/>
    <s v="Tweet"/>
    <n v="0"/>
    <n v="0"/>
    <m/>
    <m/>
    <m/>
    <m/>
    <m/>
    <m/>
    <m/>
    <m/>
    <n v="1"/>
    <s v="2"/>
    <s v="2"/>
    <n v="0"/>
    <n v="0"/>
    <n v="0"/>
    <n v="0"/>
    <n v="0"/>
    <n v="0"/>
    <n v="19"/>
    <n v="100"/>
    <n v="19"/>
  </r>
  <r>
    <s v="noregerds"/>
    <s v="petraottensarnd"/>
    <m/>
    <m/>
    <m/>
    <m/>
    <m/>
    <m/>
    <m/>
    <m/>
    <s v="No"/>
    <n v="192"/>
    <m/>
    <m/>
    <x v="0"/>
    <d v="2019-10-17T06:01:35.000"/>
    <s v="RT @PetraOttensarnd: Liebes #twitterlehrerzimmer ich bitte um eure Hilfe für einen besonders engagierten jungen Kollegen, der DRINGEND im R…"/>
    <m/>
    <m/>
    <x v="29"/>
    <m/>
    <s v="http://pbs.twimg.com/profile_images/1114237932485992448/MbJ0VZ4W_normal.jpg"/>
    <x v="142"/>
    <s v="https://twitter.com/#!/noregerds/status/1184711031811166208"/>
    <m/>
    <m/>
    <s v="1184711031811166208"/>
    <m/>
    <b v="0"/>
    <n v="0"/>
    <s v=""/>
    <b v="0"/>
    <s v="de"/>
    <m/>
    <s v=""/>
    <b v="0"/>
    <n v="8"/>
    <s v="1184511265982631938"/>
    <s v="Twitter for iPhone"/>
    <b v="0"/>
    <s v="1184511265982631938"/>
    <s v="Tweet"/>
    <n v="0"/>
    <n v="0"/>
    <m/>
    <m/>
    <m/>
    <m/>
    <m/>
    <m/>
    <m/>
    <m/>
    <n v="1"/>
    <s v="2"/>
    <s v="2"/>
    <n v="0"/>
    <n v="0"/>
    <n v="0"/>
    <n v="0"/>
    <n v="0"/>
    <n v="0"/>
    <n v="19"/>
    <n v="100"/>
    <n v="19"/>
  </r>
  <r>
    <s v="petraottensarnd"/>
    <s v="zumteam"/>
    <m/>
    <m/>
    <m/>
    <m/>
    <m/>
    <m/>
    <m/>
    <m/>
    <s v="No"/>
    <n v="195"/>
    <m/>
    <m/>
    <x v="0"/>
    <d v="2019-10-07T17:00:45.000"/>
    <s v="RT @ZUMTeam: 2. Teil unserer 15 Unterrichtsideen mit der #ZUMde  - kollaborativ Texte erstellen, mit dem ZUMPad_x000a__x000a_(und zur Weiterentwicklung…"/>
    <m/>
    <m/>
    <x v="8"/>
    <m/>
    <s v="http://pbs.twimg.com/profile_images/898666368203186177/N44p56ry_normal.jpg"/>
    <x v="143"/>
    <s v="https://twitter.com/#!/petraottensarnd/status/1181253038960517120"/>
    <m/>
    <m/>
    <s v="1181253038960517120"/>
    <m/>
    <b v="0"/>
    <n v="0"/>
    <s v=""/>
    <b v="0"/>
    <s v="de"/>
    <m/>
    <s v=""/>
    <b v="0"/>
    <n v="10"/>
    <s v="1181231284011581441"/>
    <s v="Twitter for iPad"/>
    <b v="0"/>
    <s v="1181231284011581441"/>
    <s v="Tweet"/>
    <n v="0"/>
    <n v="0"/>
    <m/>
    <m/>
    <m/>
    <m/>
    <m/>
    <m/>
    <m/>
    <m/>
    <n v="1"/>
    <s v="2"/>
    <s v="3"/>
    <n v="0"/>
    <n v="0"/>
    <n v="0"/>
    <n v="0"/>
    <n v="0"/>
    <n v="0"/>
    <n v="19"/>
    <n v="100"/>
    <n v="19"/>
  </r>
  <r>
    <s v="bot_twlehrerz"/>
    <s v="petraottensarnd"/>
    <m/>
    <m/>
    <m/>
    <m/>
    <m/>
    <m/>
    <m/>
    <m/>
    <s v="No"/>
    <n v="197"/>
    <m/>
    <m/>
    <x v="0"/>
    <d v="2019-10-16T16:49:02.000"/>
    <s v="RT @PetraOttensarnd: Liebes #twitterlehrerzimmer ich bitte um eure Hilfe für einen besonders engagierten jungen Kollegen, der DRINGEND im R…"/>
    <m/>
    <m/>
    <x v="29"/>
    <m/>
    <s v="http://pbs.twimg.com/profile_images/1160475615994228736/jKysspfU_normal.png"/>
    <x v="144"/>
    <s v="https://twitter.com/#!/bot_twlehrerz/status/1184511578277896193"/>
    <m/>
    <m/>
    <s v="1184511578277896193"/>
    <m/>
    <b v="0"/>
    <n v="0"/>
    <s v=""/>
    <b v="0"/>
    <s v="de"/>
    <m/>
    <s v=""/>
    <b v="0"/>
    <n v="7"/>
    <s v="1184511265982631938"/>
    <s v="Twitterlehrerzimmer Bot"/>
    <b v="0"/>
    <s v="1184511265982631938"/>
    <s v="Tweet"/>
    <n v="0"/>
    <n v="0"/>
    <m/>
    <m/>
    <m/>
    <m/>
    <m/>
    <m/>
    <m/>
    <m/>
    <n v="2"/>
    <s v="2"/>
    <s v="2"/>
    <n v="0"/>
    <n v="0"/>
    <n v="0"/>
    <n v="0"/>
    <n v="0"/>
    <n v="0"/>
    <n v="19"/>
    <n v="100"/>
    <n v="19"/>
  </r>
  <r>
    <s v="bot_twlehrerz"/>
    <s v="saschalobo"/>
    <m/>
    <m/>
    <m/>
    <m/>
    <m/>
    <m/>
    <m/>
    <m/>
    <s v="No"/>
    <n v="200"/>
    <m/>
    <m/>
    <x v="0"/>
    <d v="2019-10-04T11:38:02.000"/>
    <s v="RT @ZUMTeam: neue Rezension auf #zumde (von @kdautel) Realitätsschock von Sascha Lobo @saschalobo  https://t.co/i8OP0oXhrz_x000a__x000a_#ZUMTeam #Twitt…"/>
    <s v="https://www.zum.de/portal/blog/ZUMBuch/Sascha-Lobo-Realit%C3%A4tsschock-2019"/>
    <s v="zum.de"/>
    <x v="4"/>
    <m/>
    <s v="http://pbs.twimg.com/profile_images/1160475615994228736/jKysspfU_normal.png"/>
    <x v="145"/>
    <s v="https://twitter.com/#!/bot_twlehrerz/status/1180084658547167232"/>
    <m/>
    <m/>
    <s v="1180084658547167232"/>
    <m/>
    <b v="0"/>
    <n v="0"/>
    <s v=""/>
    <b v="0"/>
    <s v="de"/>
    <m/>
    <s v=""/>
    <b v="0"/>
    <n v="7"/>
    <s v="1180084344637001728"/>
    <s v="Twitterlehrerzimmer Bot"/>
    <b v="0"/>
    <s v="1180084344637001728"/>
    <s v="Tweet"/>
    <n v="0"/>
    <n v="0"/>
    <m/>
    <m/>
    <m/>
    <m/>
    <m/>
    <m/>
    <m/>
    <m/>
    <n v="1"/>
    <s v="2"/>
    <s v="3"/>
    <m/>
    <m/>
    <m/>
    <m/>
    <m/>
    <m/>
    <m/>
    <m/>
    <m/>
  </r>
  <r>
    <s v="bot_twlehrerz"/>
    <s v="zumteam"/>
    <m/>
    <m/>
    <m/>
    <m/>
    <m/>
    <m/>
    <m/>
    <m/>
    <s v="No"/>
    <n v="203"/>
    <m/>
    <m/>
    <x v="0"/>
    <d v="2019-10-07T15:35:02.000"/>
    <s v="RT @ZUMTeam: 2. Teil unserer 15 Unterrichtsideen mit der #ZUMde  - kollaborativ Texte erstellen, mit dem ZUMPad_x000a__x000a_(und zur Weiterentwicklung…"/>
    <m/>
    <m/>
    <x v="8"/>
    <m/>
    <s v="http://pbs.twimg.com/profile_images/1160475615994228736/jKysspfU_normal.png"/>
    <x v="146"/>
    <s v="https://twitter.com/#!/bot_twlehrerz/status/1181231465742393347"/>
    <m/>
    <m/>
    <s v="1181231465742393347"/>
    <m/>
    <b v="0"/>
    <n v="0"/>
    <s v=""/>
    <b v="0"/>
    <s v="de"/>
    <m/>
    <s v=""/>
    <b v="0"/>
    <n v="10"/>
    <s v="1181231284011581441"/>
    <s v="Twitterlehrerzimmer Bot"/>
    <b v="0"/>
    <s v="1181231284011581441"/>
    <s v="Tweet"/>
    <n v="0"/>
    <n v="0"/>
    <m/>
    <m/>
    <m/>
    <m/>
    <m/>
    <m/>
    <m/>
    <m/>
    <n v="3"/>
    <s v="2"/>
    <s v="3"/>
    <n v="0"/>
    <n v="0"/>
    <n v="0"/>
    <n v="0"/>
    <n v="0"/>
    <n v="0"/>
    <n v="19"/>
    <n v="100"/>
    <n v="19"/>
  </r>
  <r>
    <s v="bot_twlehrerz"/>
    <s v="diemeducators"/>
    <m/>
    <m/>
    <m/>
    <m/>
    <m/>
    <m/>
    <m/>
    <m/>
    <s v="No"/>
    <n v="204"/>
    <m/>
    <m/>
    <x v="0"/>
    <d v="2019-10-08T21:31:02.000"/>
    <s v="RT @dieMeducators: Mediengestützter Unterricht #twitterlehrerzimmer #BayernEDU #edchatde #edupnx #beraterdigitalebildung #KOMPASSrealschule…"/>
    <m/>
    <m/>
    <x v="22"/>
    <m/>
    <s v="http://pbs.twimg.com/profile_images/1160475615994228736/jKysspfU_normal.png"/>
    <x v="147"/>
    <s v="https://twitter.com/#!/bot_twlehrerz/status/1181683442989314048"/>
    <m/>
    <m/>
    <s v="1181683442989314048"/>
    <m/>
    <b v="0"/>
    <n v="0"/>
    <s v=""/>
    <b v="0"/>
    <s v="de"/>
    <m/>
    <s v=""/>
    <b v="0"/>
    <n v="3"/>
    <s v="1181683206577414149"/>
    <s v="Twitterlehrerzimmer Bot"/>
    <b v="0"/>
    <s v="1181683206577414149"/>
    <s v="Tweet"/>
    <n v="0"/>
    <n v="0"/>
    <m/>
    <m/>
    <m/>
    <m/>
    <m/>
    <m/>
    <m/>
    <m/>
    <n v="7"/>
    <s v="2"/>
    <s v="4"/>
    <n v="0"/>
    <n v="0"/>
    <n v="0"/>
    <n v="0"/>
    <n v="0"/>
    <n v="0"/>
    <n v="10"/>
    <n v="100"/>
    <n v="10"/>
  </r>
  <r>
    <s v="bot_twlehrerz"/>
    <s v="diemeducators"/>
    <m/>
    <m/>
    <m/>
    <m/>
    <m/>
    <m/>
    <m/>
    <m/>
    <s v="No"/>
    <n v="205"/>
    <m/>
    <m/>
    <x v="0"/>
    <d v="2019-10-10T16:37:01.000"/>
    <s v="RT @dieMeducators: Schüleraktivierende Methoden | Ich-Du-Wir (Think-Pair-Share) #BayernEDU #edchatde #edupnx #beraterdigitalebildung #KOMPA…"/>
    <m/>
    <m/>
    <x v="11"/>
    <m/>
    <s v="http://pbs.twimg.com/profile_images/1160475615994228736/jKysspfU_normal.png"/>
    <x v="148"/>
    <s v="https://twitter.com/#!/bot_twlehrerz/status/1182334229469913088"/>
    <m/>
    <m/>
    <s v="1182334229469913088"/>
    <m/>
    <b v="0"/>
    <n v="0"/>
    <s v=""/>
    <b v="0"/>
    <s v="de"/>
    <m/>
    <s v=""/>
    <b v="0"/>
    <n v="4"/>
    <s v="1182334138596122625"/>
    <s v="Twitterlehrerzimmer Bot"/>
    <b v="0"/>
    <s v="1182334138596122625"/>
    <s v="Tweet"/>
    <n v="0"/>
    <n v="0"/>
    <m/>
    <m/>
    <m/>
    <m/>
    <m/>
    <m/>
    <m/>
    <m/>
    <n v="7"/>
    <s v="2"/>
    <s v="4"/>
    <n v="0"/>
    <n v="0"/>
    <n v="0"/>
    <n v="0"/>
    <n v="0"/>
    <n v="0"/>
    <n v="15"/>
    <n v="100"/>
    <n v="15"/>
  </r>
  <r>
    <s v="bot_twlehrerz"/>
    <s v="diemeducators"/>
    <m/>
    <m/>
    <m/>
    <m/>
    <m/>
    <m/>
    <m/>
    <m/>
    <s v="No"/>
    <n v="206"/>
    <m/>
    <m/>
    <x v="0"/>
    <d v="2019-10-10T16:43:02.000"/>
    <s v="RT @dieMeducators: Anleitung Schüleraktivierende Methoden | Ich-Du-Wir (Think-Pair-Share) #twitterlehrerzimmer #BayernEDU #edchatde #edupnx…"/>
    <m/>
    <m/>
    <x v="21"/>
    <m/>
    <s v="http://pbs.twimg.com/profile_images/1160475615994228736/jKysspfU_normal.png"/>
    <x v="149"/>
    <s v="https://twitter.com/#!/bot_twlehrerz/status/1182335741684256768"/>
    <m/>
    <m/>
    <s v="1182335741684256768"/>
    <m/>
    <b v="0"/>
    <n v="0"/>
    <s v=""/>
    <b v="0"/>
    <s v="de"/>
    <m/>
    <s v=""/>
    <b v="0"/>
    <n v="3"/>
    <s v="1182335663112409088"/>
    <s v="Twitterlehrerzimmer Bot"/>
    <b v="0"/>
    <s v="1182335663112409088"/>
    <s v="Tweet"/>
    <n v="0"/>
    <n v="0"/>
    <m/>
    <m/>
    <m/>
    <m/>
    <m/>
    <m/>
    <m/>
    <m/>
    <n v="7"/>
    <s v="2"/>
    <s v="4"/>
    <n v="0"/>
    <n v="0"/>
    <n v="0"/>
    <n v="0"/>
    <n v="0"/>
    <n v="0"/>
    <n v="15"/>
    <n v="100"/>
    <n v="15"/>
  </r>
  <r>
    <s v="bot_twlehrerz"/>
    <s v="diemeducators"/>
    <m/>
    <m/>
    <m/>
    <m/>
    <m/>
    <m/>
    <m/>
    <m/>
    <s v="No"/>
    <n v="207"/>
    <m/>
    <m/>
    <x v="0"/>
    <d v="2019-10-13T17:32:01.000"/>
    <s v="RT @dieMeducators: Schüleraktivierende Methoden 2 | Placemat - Bestes Training für digitale Kollaboration und anschließende Reflexion! #twi…"/>
    <m/>
    <m/>
    <x v="5"/>
    <m/>
    <s v="http://pbs.twimg.com/profile_images/1160475615994228736/jKysspfU_normal.png"/>
    <x v="150"/>
    <s v="https://twitter.com/#!/bot_twlehrerz/status/1183435234735525888"/>
    <m/>
    <m/>
    <s v="1183435234735525888"/>
    <m/>
    <b v="0"/>
    <n v="0"/>
    <s v=""/>
    <b v="0"/>
    <s v="de"/>
    <m/>
    <s v=""/>
    <b v="0"/>
    <n v="5"/>
    <s v="1183435003650367488"/>
    <s v="Twitterlehrerzimmer Bot"/>
    <b v="0"/>
    <s v="1183435003650367488"/>
    <s v="Tweet"/>
    <n v="0"/>
    <n v="0"/>
    <m/>
    <m/>
    <m/>
    <m/>
    <m/>
    <m/>
    <m/>
    <m/>
    <n v="7"/>
    <s v="2"/>
    <s v="4"/>
    <n v="0"/>
    <n v="0"/>
    <n v="0"/>
    <n v="0"/>
    <n v="0"/>
    <n v="0"/>
    <n v="15"/>
    <n v="100"/>
    <n v="15"/>
  </r>
  <r>
    <s v="bot_twlehrerz"/>
    <s v="diemeducators"/>
    <m/>
    <m/>
    <m/>
    <m/>
    <m/>
    <m/>
    <m/>
    <m/>
    <s v="No"/>
    <n v="208"/>
    <m/>
    <m/>
    <x v="0"/>
    <d v="2019-10-13T17:37:02.000"/>
    <s v="RT @dieMeducators: Anleitung Schüleraktivierende Methoden | Placemat #twitterlehrerzimmer #BayernEDU #edchatde #edupnx #beraterdigitalebild…"/>
    <m/>
    <m/>
    <x v="21"/>
    <m/>
    <s v="http://pbs.twimg.com/profile_images/1160475615994228736/jKysspfU_normal.png"/>
    <x v="151"/>
    <s v="https://twitter.com/#!/bot_twlehrerz/status/1183436496164003840"/>
    <m/>
    <m/>
    <s v="1183436496164003840"/>
    <m/>
    <b v="0"/>
    <n v="0"/>
    <s v=""/>
    <b v="0"/>
    <s v="de"/>
    <m/>
    <s v=""/>
    <b v="0"/>
    <n v="6"/>
    <s v="1183436221139345412"/>
    <s v="Twitterlehrerzimmer Bot"/>
    <b v="0"/>
    <s v="1183436221139345412"/>
    <s v="Tweet"/>
    <n v="0"/>
    <n v="0"/>
    <m/>
    <m/>
    <m/>
    <m/>
    <m/>
    <m/>
    <m/>
    <m/>
    <n v="7"/>
    <s v="2"/>
    <s v="4"/>
    <n v="0"/>
    <n v="0"/>
    <n v="0"/>
    <n v="0"/>
    <n v="0"/>
    <n v="0"/>
    <n v="11"/>
    <n v="100"/>
    <n v="11"/>
  </r>
  <r>
    <s v="bot_twlehrerz"/>
    <s v="zumteam"/>
    <m/>
    <m/>
    <m/>
    <m/>
    <m/>
    <m/>
    <m/>
    <m/>
    <s v="No"/>
    <n v="209"/>
    <m/>
    <m/>
    <x v="0"/>
    <d v="2019-10-14T18:11:01.000"/>
    <s v="RT @ZUMTeam: aus der Reihe: 15 Unterrichtsideen für digitales Arbeiten mit der ZUM, Teil 3: den Boden erforschen._x000a__x000a_eine Lehrerhandreichung…"/>
    <m/>
    <m/>
    <x v="5"/>
    <m/>
    <s v="http://pbs.twimg.com/profile_images/1160475615994228736/jKysspfU_normal.png"/>
    <x v="152"/>
    <s v="https://twitter.com/#!/bot_twlehrerz/status/1183807438006444032"/>
    <m/>
    <m/>
    <s v="1183807438006444032"/>
    <m/>
    <b v="0"/>
    <n v="0"/>
    <s v=""/>
    <b v="0"/>
    <s v="de"/>
    <m/>
    <s v=""/>
    <b v="0"/>
    <n v="5"/>
    <s v="1183807227318210561"/>
    <s v="Twitterlehrerzimmer Bot"/>
    <b v="0"/>
    <s v="1183807227318210561"/>
    <s v="Tweet"/>
    <n v="0"/>
    <n v="0"/>
    <m/>
    <m/>
    <m/>
    <m/>
    <m/>
    <m/>
    <m/>
    <m/>
    <n v="3"/>
    <s v="2"/>
    <s v="3"/>
    <n v="0"/>
    <n v="0"/>
    <n v="0"/>
    <n v="0"/>
    <n v="0"/>
    <n v="0"/>
    <n v="20"/>
    <n v="100"/>
    <n v="20"/>
  </r>
  <r>
    <s v="bot_twlehrerz"/>
    <s v="diemeducators"/>
    <m/>
    <m/>
    <m/>
    <m/>
    <m/>
    <m/>
    <m/>
    <m/>
    <s v="No"/>
    <n v="210"/>
    <m/>
    <m/>
    <x v="0"/>
    <d v="2019-10-17T19:35:02.000"/>
    <s v="RT @dieMeducators: Schüleraktivierende Methode 3 | Advance Organizer #twitterlehrerzimmer #BayernEDU #edchatde #edupnx #beraterdigitalebild…"/>
    <m/>
    <m/>
    <x v="21"/>
    <m/>
    <s v="http://pbs.twimg.com/profile_images/1160475615994228736/jKysspfU_normal.png"/>
    <x v="153"/>
    <s v="https://twitter.com/#!/bot_twlehrerz/status/1184915742547939331"/>
    <m/>
    <m/>
    <s v="1184915742547939331"/>
    <m/>
    <b v="0"/>
    <n v="0"/>
    <s v=""/>
    <b v="0"/>
    <s v="de"/>
    <m/>
    <s v=""/>
    <b v="0"/>
    <n v="1"/>
    <s v="1184915504768671745"/>
    <s v="Twitterlehrerzimmer Bot"/>
    <b v="0"/>
    <s v="1184915504768671745"/>
    <s v="Tweet"/>
    <n v="0"/>
    <n v="0"/>
    <m/>
    <m/>
    <m/>
    <m/>
    <m/>
    <m/>
    <m/>
    <m/>
    <n v="7"/>
    <s v="2"/>
    <s v="4"/>
    <n v="0"/>
    <n v="0"/>
    <n v="0"/>
    <n v="0"/>
    <n v="0"/>
    <n v="0"/>
    <n v="12"/>
    <n v="100"/>
    <n v="12"/>
  </r>
  <r>
    <s v="bot_twlehrerz"/>
    <s v="diemeducators"/>
    <m/>
    <m/>
    <m/>
    <m/>
    <m/>
    <m/>
    <m/>
    <m/>
    <s v="No"/>
    <n v="211"/>
    <m/>
    <m/>
    <x v="0"/>
    <d v="2019-10-17T19:39:02.000"/>
    <s v="RT @dieMeducators: Anleitung Schüleraktivierende Methoden | Advance Organizer #twitterlehrerzimmer #BayernEDU #edchatde #edupnx #beraterdig…"/>
    <m/>
    <m/>
    <x v="21"/>
    <m/>
    <s v="http://pbs.twimg.com/profile_images/1160475615994228736/jKysspfU_normal.png"/>
    <x v="154"/>
    <s v="https://twitter.com/#!/bot_twlehrerz/status/1184916747972952067"/>
    <m/>
    <m/>
    <s v="1184916747972952067"/>
    <m/>
    <b v="0"/>
    <n v="0"/>
    <s v=""/>
    <b v="0"/>
    <s v="de"/>
    <m/>
    <s v=""/>
    <b v="0"/>
    <n v="2"/>
    <s v="1184916626220695553"/>
    <s v="Twitterlehrerzimmer Bot"/>
    <b v="0"/>
    <s v="1184916626220695553"/>
    <s v="Tweet"/>
    <n v="0"/>
    <n v="0"/>
    <m/>
    <m/>
    <m/>
    <m/>
    <m/>
    <m/>
    <m/>
    <m/>
    <n v="7"/>
    <s v="2"/>
    <s v="4"/>
    <n v="0"/>
    <n v="0"/>
    <n v="0"/>
    <n v="0"/>
    <n v="0"/>
    <n v="0"/>
    <n v="12"/>
    <n v="100"/>
    <n v="12"/>
  </r>
  <r>
    <s v="zumteam"/>
    <s v="saschalobo"/>
    <m/>
    <m/>
    <m/>
    <m/>
    <m/>
    <m/>
    <m/>
    <m/>
    <s v="No"/>
    <n v="212"/>
    <m/>
    <m/>
    <x v="0"/>
    <d v="2019-10-04T11:36:47.000"/>
    <s v="neue Rezension auf #zumde (von @kdautel) Realitätsschock von Sascha Lobo @saschalobo  https://t.co/i8OP0oXhrz_x000a__x000a_#ZUMTeam #Twitterlehrerzimmer #edchatde #edupnx #BayernEdu"/>
    <s v="https://www.zum.de/portal/blog/ZUMBuch/Sascha-Lobo-Realit%C3%A4tsschock-2019"/>
    <s v="zum.de"/>
    <x v="37"/>
    <m/>
    <s v="http://pbs.twimg.com/profile_images/1679438065/zum5_normal.png"/>
    <x v="155"/>
    <s v="https://twitter.com/#!/zumteam/status/1180084344637001728"/>
    <m/>
    <m/>
    <s v="1180084344637001728"/>
    <m/>
    <b v="0"/>
    <n v="8"/>
    <s v=""/>
    <b v="0"/>
    <s v="de"/>
    <m/>
    <s v=""/>
    <b v="0"/>
    <n v="7"/>
    <s v=""/>
    <s v="TweetDeck"/>
    <b v="0"/>
    <s v="1180084344637001728"/>
    <s v="Tweet"/>
    <n v="0"/>
    <n v="0"/>
    <m/>
    <m/>
    <m/>
    <m/>
    <m/>
    <m/>
    <m/>
    <m/>
    <n v="1"/>
    <s v="3"/>
    <s v="3"/>
    <m/>
    <m/>
    <m/>
    <m/>
    <m/>
    <m/>
    <m/>
    <m/>
    <m/>
  </r>
  <r>
    <s v="woe_real"/>
    <s v="saschalobo"/>
    <m/>
    <m/>
    <m/>
    <m/>
    <m/>
    <m/>
    <m/>
    <m/>
    <s v="No"/>
    <n v="213"/>
    <m/>
    <m/>
    <x v="0"/>
    <d v="2019-10-04T16:12:43.000"/>
    <s v="RT @ZUMTeam: neue Rezension auf #zumde (von @kdautel) Realitätsschock von Sascha Lobo @saschalobo  https://t.co/i8OP0oXhrz_x000a__x000a_#ZUMTeam #Twitt…"/>
    <s v="https://www.zum.de/portal/blog/ZUMBuch/Sascha-Lobo-Realit%C3%A4tsschock-2019"/>
    <s v="zum.de"/>
    <x v="4"/>
    <m/>
    <s v="http://pbs.twimg.com/profile_images/785688517808652288/wl02CSnY_normal.jpg"/>
    <x v="156"/>
    <s v="https://twitter.com/#!/woe_real/status/1180153784372252672"/>
    <m/>
    <m/>
    <s v="1180153784372252672"/>
    <m/>
    <b v="0"/>
    <n v="0"/>
    <s v=""/>
    <b v="0"/>
    <s v="de"/>
    <m/>
    <s v=""/>
    <b v="0"/>
    <n v="7"/>
    <s v="1180084344637001728"/>
    <s v="Twitter for iPhone"/>
    <b v="0"/>
    <s v="1180084344637001728"/>
    <s v="Tweet"/>
    <n v="0"/>
    <n v="0"/>
    <m/>
    <m/>
    <m/>
    <m/>
    <m/>
    <m/>
    <m/>
    <m/>
    <n v="1"/>
    <s v="3"/>
    <s v="3"/>
    <m/>
    <m/>
    <m/>
    <m/>
    <m/>
    <m/>
    <m/>
    <m/>
    <m/>
  </r>
  <r>
    <s v="zumteam"/>
    <s v="zumteam"/>
    <m/>
    <m/>
    <m/>
    <m/>
    <m/>
    <m/>
    <m/>
    <m/>
    <s v="No"/>
    <n v="216"/>
    <m/>
    <m/>
    <x v="1"/>
    <d v="2019-10-07T15:34:18.000"/>
    <s v="2. Teil unserer 15 Unterrichtsideen mit der #ZUMde  - kollaborativ Texte erstellen, mit dem ZUMPad_x000a__x000a_(und zur Weiterentwicklung des ZUMPads ... letzter Abschnitt ;))_x000a__x000a_https://t.co/SHBoeHbFdD_x000a__x000a_#Twitterlehrerzimmer #edchatde #edupnx #digitalBW #BayernEdu #NRWedu #Lehrerleben"/>
    <s v="https://www.zum.de/portal/blog/ZUMTeam/15-Unterrichtsideen-f%C3%BCr-digitales-Arbeiten-mit-der-ZUM-2-Kollaborativ-Texte-erstellen"/>
    <s v="zum.de"/>
    <x v="38"/>
    <m/>
    <s v="http://pbs.twimg.com/profile_images/1679438065/zum5_normal.png"/>
    <x v="157"/>
    <s v="https://twitter.com/#!/zumteam/status/1181231284011581441"/>
    <m/>
    <m/>
    <s v="1181231284011581441"/>
    <m/>
    <b v="0"/>
    <n v="16"/>
    <s v=""/>
    <b v="0"/>
    <s v="de"/>
    <m/>
    <s v=""/>
    <b v="0"/>
    <n v="10"/>
    <s v=""/>
    <s v="TweetDeck"/>
    <b v="0"/>
    <s v="1181231284011581441"/>
    <s v="Tweet"/>
    <n v="0"/>
    <n v="0"/>
    <m/>
    <m/>
    <m/>
    <m/>
    <m/>
    <m/>
    <m/>
    <m/>
    <n v="2"/>
    <s v="3"/>
    <s v="3"/>
    <n v="0"/>
    <n v="0"/>
    <n v="0"/>
    <n v="0"/>
    <n v="0"/>
    <n v="0"/>
    <n v="28"/>
    <n v="100"/>
    <n v="28"/>
  </r>
  <r>
    <s v="zumteam"/>
    <s v="zumteam"/>
    <m/>
    <m/>
    <m/>
    <m/>
    <m/>
    <m/>
    <m/>
    <m/>
    <s v="No"/>
    <n v="217"/>
    <m/>
    <m/>
    <x v="1"/>
    <d v="2019-10-14T18:10:11.000"/>
    <s v="aus der Reihe: 15 Unterrichtsideen für digitales Arbeiten mit der ZUM, Teil 3: den Boden erforschen._x000a__x000a_eine Lehrerhandreichung - mit allen Vorteilen der Digitalität_x000a__x000a_https://t.co/B87dmv6mho_x000a__x000a_#Twitterlehrerzimmer #edupnx_x000a_ #edchatde #OERde #OER #BayernEdu #digitalBW #NRWedu"/>
    <s v="https://www.zum.de/portal/blog/ZUMTeam/15-Unterrichtsideen-f%C3%BCr-digitales-Arbeiten-mit-der-ZUM-3-den-Boden-erforschen"/>
    <s v="zum.de"/>
    <x v="39"/>
    <m/>
    <s v="http://pbs.twimg.com/profile_images/1679438065/zum5_normal.png"/>
    <x v="158"/>
    <s v="https://twitter.com/#!/zumteam/status/1183807227318210561"/>
    <m/>
    <m/>
    <s v="1183807227318210561"/>
    <m/>
    <b v="0"/>
    <n v="6"/>
    <s v=""/>
    <b v="0"/>
    <s v="de"/>
    <m/>
    <s v=""/>
    <b v="0"/>
    <n v="5"/>
    <s v=""/>
    <s v="TweetDeck"/>
    <b v="0"/>
    <s v="1183807227318210561"/>
    <s v="Tweet"/>
    <n v="0"/>
    <n v="0"/>
    <m/>
    <m/>
    <m/>
    <m/>
    <m/>
    <m/>
    <m/>
    <m/>
    <n v="2"/>
    <s v="3"/>
    <s v="3"/>
    <n v="0"/>
    <n v="0"/>
    <n v="0"/>
    <n v="0"/>
    <n v="0"/>
    <n v="0"/>
    <n v="31"/>
    <n v="100"/>
    <n v="31"/>
  </r>
  <r>
    <s v="woe_real"/>
    <s v="zumteam"/>
    <m/>
    <m/>
    <m/>
    <m/>
    <m/>
    <m/>
    <m/>
    <m/>
    <s v="No"/>
    <n v="219"/>
    <m/>
    <m/>
    <x v="0"/>
    <d v="2019-10-07T16:48:53.000"/>
    <s v="RT @ZUMTeam: 2. Teil unserer 15 Unterrichtsideen mit der #ZUMde  - kollaborativ Texte erstellen, mit dem ZUMPad_x000a__x000a_(und zur Weiterentwicklung…"/>
    <m/>
    <m/>
    <x v="8"/>
    <m/>
    <s v="http://pbs.twimg.com/profile_images/785688517808652288/wl02CSnY_normal.jpg"/>
    <x v="159"/>
    <s v="https://twitter.com/#!/woe_real/status/1181250050900611073"/>
    <m/>
    <m/>
    <s v="1181250050900611073"/>
    <m/>
    <b v="0"/>
    <n v="0"/>
    <s v=""/>
    <b v="0"/>
    <s v="de"/>
    <m/>
    <s v=""/>
    <b v="0"/>
    <n v="10"/>
    <s v="1181231284011581441"/>
    <s v="Twitter for iPhone"/>
    <b v="0"/>
    <s v="1181231284011581441"/>
    <s v="Tweet"/>
    <n v="0"/>
    <n v="0"/>
    <m/>
    <m/>
    <m/>
    <m/>
    <m/>
    <m/>
    <m/>
    <m/>
    <n v="3"/>
    <s v="3"/>
    <s v="3"/>
    <n v="0"/>
    <n v="0"/>
    <n v="0"/>
    <n v="0"/>
    <n v="0"/>
    <n v="0"/>
    <n v="19"/>
    <n v="100"/>
    <n v="19"/>
  </r>
  <r>
    <s v="woe_real"/>
    <s v="zumteam"/>
    <m/>
    <m/>
    <m/>
    <m/>
    <m/>
    <m/>
    <m/>
    <m/>
    <s v="No"/>
    <n v="220"/>
    <m/>
    <m/>
    <x v="0"/>
    <d v="2019-10-14T18:51:52.000"/>
    <s v="RT @ZUMTeam: aus der Reihe: 15 Unterrichtsideen für digitales Arbeiten mit der ZUM, Teil 3: den Boden erforschen._x000a__x000a_eine Lehrerhandreichung…"/>
    <m/>
    <m/>
    <x v="5"/>
    <m/>
    <s v="http://pbs.twimg.com/profile_images/785688517808652288/wl02CSnY_normal.jpg"/>
    <x v="160"/>
    <s v="https://twitter.com/#!/woe_real/status/1183817715015921664"/>
    <m/>
    <m/>
    <s v="1183817715015921664"/>
    <m/>
    <b v="0"/>
    <n v="0"/>
    <s v=""/>
    <b v="0"/>
    <s v="de"/>
    <m/>
    <s v=""/>
    <b v="0"/>
    <n v="5"/>
    <s v="1183807227318210561"/>
    <s v="Twitter for iPad"/>
    <b v="0"/>
    <s v="1183807227318210561"/>
    <s v="Tweet"/>
    <n v="0"/>
    <n v="0"/>
    <m/>
    <m/>
    <m/>
    <m/>
    <m/>
    <m/>
    <m/>
    <m/>
    <n v="3"/>
    <s v="3"/>
    <s v="3"/>
    <n v="0"/>
    <n v="0"/>
    <n v="0"/>
    <n v="0"/>
    <n v="0"/>
    <n v="0"/>
    <n v="20"/>
    <n v="100"/>
    <n v="20"/>
  </r>
  <r>
    <s v="diemeducators"/>
    <s v="diemeducators"/>
    <m/>
    <m/>
    <m/>
    <m/>
    <m/>
    <m/>
    <m/>
    <m/>
    <s v="No"/>
    <n v="221"/>
    <m/>
    <m/>
    <x v="1"/>
    <d v="2019-10-08T21:30:05.000"/>
    <s v="Mediengestützter Unterricht #twitterlehrerzimmer #BayernEDU #edchatde #edupnx #beraterdigitalebildung #KOMPASSrealschule #iBDB #mBDB #digitalebildung https://t.co/pMHukuCUK4"/>
    <m/>
    <m/>
    <x v="40"/>
    <s v="https://pbs.twimg.com/ext_tw_video_thumb/1181683140198305794/pu/img/HQgUAM-KE6v80eo-.jpg"/>
    <s v="https://pbs.twimg.com/ext_tw_video_thumb/1181683140198305794/pu/img/HQgUAM-KE6v80eo-.jpg"/>
    <x v="161"/>
    <s v="https://twitter.com/#!/diemeducators/status/1181683206577414149"/>
    <m/>
    <m/>
    <s v="1181683206577414149"/>
    <m/>
    <b v="0"/>
    <n v="2"/>
    <s v=""/>
    <b v="0"/>
    <s v="de"/>
    <m/>
    <s v=""/>
    <b v="0"/>
    <n v="3"/>
    <s v=""/>
    <s v="Twitter Web App"/>
    <b v="0"/>
    <s v="1181683206577414149"/>
    <s v="Tweet"/>
    <n v="0"/>
    <n v="0"/>
    <m/>
    <m/>
    <m/>
    <m/>
    <m/>
    <m/>
    <m/>
    <m/>
    <n v="7"/>
    <s v="4"/>
    <s v="4"/>
    <n v="0"/>
    <n v="0"/>
    <n v="0"/>
    <n v="0"/>
    <n v="0"/>
    <n v="0"/>
    <n v="11"/>
    <n v="100"/>
    <n v="11"/>
  </r>
  <r>
    <s v="diemeducators"/>
    <s v="diemeducators"/>
    <m/>
    <m/>
    <m/>
    <m/>
    <m/>
    <m/>
    <m/>
    <m/>
    <s v="No"/>
    <n v="222"/>
    <m/>
    <m/>
    <x v="1"/>
    <d v="2019-10-10T16:36:40.000"/>
    <s v="Schüleraktivierende Methoden | Ich-Du-Wir (Think-Pair-Share) #BayernEDU #edchatde #edupnx #beraterdigitalebildung #KOMPASSrealschule #iBDB #twitterlehrerzimmer #digitalebildung https://t.co/20eXWV1whx"/>
    <m/>
    <m/>
    <x v="41"/>
    <s v="https://pbs.twimg.com/ext_tw_video_thumb/1182334092047765507/pu/img/UcbWxi21TrlGbklB.jpg"/>
    <s v="https://pbs.twimg.com/ext_tw_video_thumb/1182334092047765507/pu/img/UcbWxi21TrlGbklB.jpg"/>
    <x v="162"/>
    <s v="https://twitter.com/#!/diemeducators/status/1182334138596122625"/>
    <m/>
    <m/>
    <s v="1182334138596122625"/>
    <m/>
    <b v="0"/>
    <n v="6"/>
    <s v=""/>
    <b v="0"/>
    <s v="de"/>
    <m/>
    <s v=""/>
    <b v="0"/>
    <n v="4"/>
    <s v=""/>
    <s v="Twitter Web App"/>
    <b v="0"/>
    <s v="1182334138596122625"/>
    <s v="Tweet"/>
    <n v="0"/>
    <n v="0"/>
    <m/>
    <m/>
    <m/>
    <m/>
    <m/>
    <m/>
    <m/>
    <m/>
    <n v="7"/>
    <s v="4"/>
    <s v="4"/>
    <n v="0"/>
    <n v="0"/>
    <n v="0"/>
    <n v="0"/>
    <n v="0"/>
    <n v="0"/>
    <n v="16"/>
    <n v="100"/>
    <n v="16"/>
  </r>
  <r>
    <s v="diemeducators"/>
    <s v="diemeducators"/>
    <m/>
    <m/>
    <m/>
    <m/>
    <m/>
    <m/>
    <m/>
    <m/>
    <s v="No"/>
    <n v="223"/>
    <m/>
    <m/>
    <x v="1"/>
    <d v="2019-10-10T16:42:43.000"/>
    <s v="Anleitung Schüleraktivierende Methoden | Ich-Du-Wir (Think-Pair-Share) #twitterlehrerzimmer #BayernEDU #edchatde #edupnx #beraterdigitalebildung #KOMPASSrealschule #iBDB #mBDB #digitalebildung https://t.co/LUI0zcEdDw"/>
    <m/>
    <m/>
    <x v="40"/>
    <s v="https://pbs.twimg.com/media/EGiAA6jWoAAoTld.png"/>
    <s v="https://pbs.twimg.com/media/EGiAA6jWoAAoTld.png"/>
    <x v="163"/>
    <s v="https://twitter.com/#!/diemeducators/status/1182335663112409088"/>
    <m/>
    <m/>
    <s v="1182335663112409088"/>
    <m/>
    <b v="0"/>
    <n v="3"/>
    <s v=""/>
    <b v="0"/>
    <s v="de"/>
    <m/>
    <s v=""/>
    <b v="0"/>
    <n v="3"/>
    <s v=""/>
    <s v="Twitter Web App"/>
    <b v="0"/>
    <s v="1182335663112409088"/>
    <s v="Tweet"/>
    <n v="0"/>
    <n v="0"/>
    <m/>
    <m/>
    <m/>
    <m/>
    <m/>
    <m/>
    <m/>
    <m/>
    <n v="7"/>
    <s v="4"/>
    <s v="4"/>
    <n v="0"/>
    <n v="0"/>
    <n v="0"/>
    <n v="0"/>
    <n v="0"/>
    <n v="0"/>
    <n v="18"/>
    <n v="100"/>
    <n v="18"/>
  </r>
  <r>
    <s v="diemeducators"/>
    <s v="diemeducators"/>
    <m/>
    <m/>
    <m/>
    <m/>
    <m/>
    <m/>
    <m/>
    <m/>
    <s v="No"/>
    <n v="224"/>
    <m/>
    <m/>
    <x v="1"/>
    <d v="2019-10-13T17:31:06.000"/>
    <s v="Schüleraktivierende Methoden 2 | Placemat - Bestes Training für digitale Kollaboration und anschließende Reflexion! #twitterlehrerzimmer #BayernEDU #edchatde #edupnx #beraterdigitalebildung #KOMPASSrealschule #mBDB #digitalebildung #placemat #methoden #schüleraktivierend https://t.co/C6t541RsWc"/>
    <m/>
    <m/>
    <x v="42"/>
    <s v="https://pbs.twimg.com/ext_tw_video_thumb/1183434845357252608/pu/img/IAoc30yn6-VTSlfs.jpg"/>
    <s v="https://pbs.twimg.com/ext_tw_video_thumb/1183434845357252608/pu/img/IAoc30yn6-VTSlfs.jpg"/>
    <x v="164"/>
    <s v="https://twitter.com/#!/diemeducators/status/1183435003650367488"/>
    <m/>
    <m/>
    <s v="1183435003650367488"/>
    <m/>
    <b v="0"/>
    <n v="5"/>
    <s v=""/>
    <b v="0"/>
    <s v="de"/>
    <m/>
    <s v=""/>
    <b v="0"/>
    <n v="5"/>
    <s v=""/>
    <s v="Twitter Web App"/>
    <b v="0"/>
    <s v="1183435003650367488"/>
    <s v="Tweet"/>
    <n v="0"/>
    <n v="0"/>
    <m/>
    <m/>
    <m/>
    <m/>
    <m/>
    <m/>
    <m/>
    <m/>
    <n v="7"/>
    <s v="4"/>
    <s v="4"/>
    <n v="0"/>
    <n v="0"/>
    <n v="0"/>
    <n v="0"/>
    <n v="0"/>
    <n v="0"/>
    <n v="23"/>
    <n v="100"/>
    <n v="23"/>
  </r>
  <r>
    <s v="diemeducators"/>
    <s v="diemeducators"/>
    <m/>
    <m/>
    <m/>
    <m/>
    <m/>
    <m/>
    <m/>
    <m/>
    <s v="No"/>
    <n v="225"/>
    <m/>
    <m/>
    <x v="1"/>
    <d v="2019-10-13T17:35:56.000"/>
    <s v="Anleitung Schüleraktivierende Methoden | Placemat #twitterlehrerzimmer #BayernEDU #edchatde #edupnx #beraterdigitalebildung #KOMPASSrealschule #iBDB #mBDB #digitalebildung #methoden #schüleraktivierend _x000a_Bessere Version: https://t.co/41M8OGacS2 https://t.co/Nin1G9IT4Q"/>
    <s v="https://www.dropbox.com/s/1cot8wy2vbty0hm/MEDU%23Twitter%23Methoden_Placemat_SaschaRogowsky_2019_CCBYSA40.pdf?dl=0"/>
    <s v="dropbox.com"/>
    <x v="43"/>
    <s v="https://pbs.twimg.com/media/EGxo92RWsAE-8Tt.png"/>
    <s v="https://pbs.twimg.com/media/EGxo92RWsAE-8Tt.png"/>
    <x v="165"/>
    <s v="https://twitter.com/#!/diemeducators/status/1183436221139345412"/>
    <m/>
    <m/>
    <s v="1183436221139345412"/>
    <m/>
    <b v="0"/>
    <n v="6"/>
    <s v=""/>
    <b v="0"/>
    <s v="de"/>
    <m/>
    <s v=""/>
    <b v="0"/>
    <n v="6"/>
    <s v=""/>
    <s v="Twitter Web App"/>
    <b v="0"/>
    <s v="1183436221139345412"/>
    <s v="Tweet"/>
    <n v="0"/>
    <n v="0"/>
    <m/>
    <m/>
    <m/>
    <m/>
    <m/>
    <m/>
    <m/>
    <m/>
    <n v="7"/>
    <s v="4"/>
    <s v="4"/>
    <n v="0"/>
    <n v="0"/>
    <n v="0"/>
    <n v="0"/>
    <n v="0"/>
    <n v="0"/>
    <n v="17"/>
    <n v="100"/>
    <n v="17"/>
  </r>
  <r>
    <s v="diemeducators"/>
    <s v="diemeducators"/>
    <m/>
    <m/>
    <m/>
    <m/>
    <m/>
    <m/>
    <m/>
    <m/>
    <s v="No"/>
    <n v="226"/>
    <m/>
    <m/>
    <x v="1"/>
    <d v="2019-10-17T19:34:05.000"/>
    <s v="Schüleraktivierende Methode 3 | Advance Organizer #twitterlehrerzimmer #BayernEDU #edchatde #edupnx #beraterdigitalebildung #KOMPASSrealschule #iBDB #mBDB #digitalebildung #methoden #schüleraktivierend https://t.co/tGygbdxfkK"/>
    <m/>
    <m/>
    <x v="43"/>
    <s v="https://pbs.twimg.com/ext_tw_video_thumb/1184915381305184256/pu/img/Lj_7nqIOT2T6EvgQ.jpg"/>
    <s v="https://pbs.twimg.com/ext_tw_video_thumb/1184915381305184256/pu/img/Lj_7nqIOT2T6EvgQ.jpg"/>
    <x v="166"/>
    <s v="https://twitter.com/#!/diemeducators/status/1184915504768671745"/>
    <m/>
    <m/>
    <s v="1184915504768671745"/>
    <m/>
    <b v="0"/>
    <n v="0"/>
    <s v=""/>
    <b v="0"/>
    <s v="de"/>
    <m/>
    <s v=""/>
    <b v="0"/>
    <n v="1"/>
    <s v=""/>
    <s v="Twitter Web App"/>
    <b v="0"/>
    <s v="1184915504768671745"/>
    <s v="Tweet"/>
    <n v="0"/>
    <n v="0"/>
    <m/>
    <m/>
    <m/>
    <m/>
    <m/>
    <m/>
    <m/>
    <m/>
    <n v="7"/>
    <s v="4"/>
    <s v="4"/>
    <n v="0"/>
    <n v="0"/>
    <n v="0"/>
    <n v="0"/>
    <n v="0"/>
    <n v="0"/>
    <n v="16"/>
    <n v="100"/>
    <n v="16"/>
  </r>
  <r>
    <s v="diemeducators"/>
    <s v="diemeducators"/>
    <m/>
    <m/>
    <m/>
    <m/>
    <m/>
    <m/>
    <m/>
    <m/>
    <s v="No"/>
    <n v="227"/>
    <m/>
    <m/>
    <x v="1"/>
    <d v="2019-10-17T19:38:33.000"/>
    <s v="Anleitung Schüleraktivierende Methoden | Advance Organizer #twitterlehrerzimmer #BayernEDU #edchatde #edupnx #beraterdigitalebildung #KOMPASSrealschule #iBDB #mBDB #digitalebildung #methoden #schüleraktivierend _x000a_bessere Version: https://t.co/GnOSCOQ34g https://t.co/7FMVnZQIsh"/>
    <s v="https://www.dropbox.com/s/95oo4ct4ezmmefq/MEDU%23Twitter%23Methoden_AdvanceOrganizer_SaschaRogowsky_2019_CCBYSA40.pdf?dl=0"/>
    <s v="dropbox.com"/>
    <x v="43"/>
    <s v="https://pbs.twimg.com/media/EHGrYvqXUAArb6W.png"/>
    <s v="https://pbs.twimg.com/media/EHGrYvqXUAArb6W.png"/>
    <x v="167"/>
    <s v="https://twitter.com/#!/diemeducators/status/1184916626220695553"/>
    <m/>
    <m/>
    <s v="1184916626220695553"/>
    <m/>
    <b v="0"/>
    <n v="2"/>
    <s v=""/>
    <b v="0"/>
    <s v="de"/>
    <m/>
    <s v=""/>
    <b v="0"/>
    <n v="2"/>
    <s v=""/>
    <s v="Twitter Web App"/>
    <b v="0"/>
    <s v="1184916626220695553"/>
    <s v="Tweet"/>
    <n v="0"/>
    <n v="0"/>
    <m/>
    <m/>
    <m/>
    <m/>
    <m/>
    <m/>
    <m/>
    <m/>
    <n v="7"/>
    <s v="4"/>
    <s v="4"/>
    <n v="0"/>
    <n v="0"/>
    <n v="0"/>
    <n v="0"/>
    <n v="0"/>
    <n v="0"/>
    <n v="18"/>
    <n v="100"/>
    <n v="18"/>
  </r>
  <r>
    <s v="woe_real"/>
    <s v="diemeducators"/>
    <m/>
    <m/>
    <m/>
    <m/>
    <m/>
    <m/>
    <m/>
    <m/>
    <s v="No"/>
    <n v="228"/>
    <m/>
    <m/>
    <x v="0"/>
    <d v="2019-10-13T17:53:18.000"/>
    <s v="RT @dieMeducators: Anleitung Schüleraktivierende Methoden | Placemat #twitterlehrerzimmer #BayernEDU #edchatde #edupnx #beraterdigitalebild…"/>
    <m/>
    <m/>
    <x v="21"/>
    <m/>
    <s v="http://pbs.twimg.com/profile_images/785688517808652288/wl02CSnY_normal.jpg"/>
    <x v="168"/>
    <s v="https://twitter.com/#!/woe_real/status/1183440589632757762"/>
    <m/>
    <m/>
    <s v="1183440589632757762"/>
    <m/>
    <b v="0"/>
    <n v="0"/>
    <s v=""/>
    <b v="0"/>
    <s v="de"/>
    <m/>
    <s v=""/>
    <b v="0"/>
    <n v="6"/>
    <s v="1183436221139345412"/>
    <s v="Twitter for iPad"/>
    <b v="0"/>
    <s v="1183436221139345412"/>
    <s v="Tweet"/>
    <n v="0"/>
    <n v="0"/>
    <m/>
    <m/>
    <m/>
    <m/>
    <m/>
    <m/>
    <m/>
    <m/>
    <n v="2"/>
    <s v="3"/>
    <s v="4"/>
    <n v="0"/>
    <n v="0"/>
    <n v="0"/>
    <n v="0"/>
    <n v="0"/>
    <n v="0"/>
    <n v="11"/>
    <n v="100"/>
    <n v="11"/>
  </r>
  <r>
    <s v="woe_real"/>
    <s v="diemeducators"/>
    <m/>
    <m/>
    <m/>
    <m/>
    <m/>
    <m/>
    <m/>
    <m/>
    <s v="No"/>
    <n v="229"/>
    <m/>
    <m/>
    <x v="0"/>
    <d v="2019-10-17T19:39:32.000"/>
    <s v="RT @dieMeducators: Anleitung Schüleraktivierende Methoden | Advance Organizer #twitterlehrerzimmer #BayernEDU #edchatde #edupnx #beraterdig…"/>
    <m/>
    <m/>
    <x v="21"/>
    <m/>
    <s v="http://pbs.twimg.com/profile_images/785688517808652288/wl02CSnY_normal.jpg"/>
    <x v="169"/>
    <s v="https://twitter.com/#!/woe_real/status/1184916876880683008"/>
    <m/>
    <m/>
    <s v="1184916876880683008"/>
    <m/>
    <b v="0"/>
    <n v="0"/>
    <s v=""/>
    <b v="0"/>
    <s v="de"/>
    <m/>
    <s v=""/>
    <b v="0"/>
    <n v="2"/>
    <s v="1184916626220695553"/>
    <s v="Twitter for iPad"/>
    <b v="0"/>
    <s v="1184916626220695553"/>
    <s v="Tweet"/>
    <n v="0"/>
    <n v="0"/>
    <m/>
    <m/>
    <m/>
    <m/>
    <m/>
    <m/>
    <m/>
    <m/>
    <n v="2"/>
    <s v="3"/>
    <s v="4"/>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04">
    <i>
      <x v="1"/>
    </i>
    <i r="1">
      <x v="9"/>
    </i>
    <i r="2">
      <x v="264"/>
    </i>
    <i r="3">
      <x v="8"/>
    </i>
    <i r="2">
      <x v="274"/>
    </i>
    <i r="3">
      <x v="14"/>
    </i>
    <i r="1">
      <x v="10"/>
    </i>
    <i r="2">
      <x v="278"/>
    </i>
    <i r="3">
      <x v="6"/>
    </i>
    <i r="3">
      <x v="12"/>
    </i>
    <i r="3">
      <x v="13"/>
    </i>
    <i r="3">
      <x v="14"/>
    </i>
    <i r="3">
      <x v="16"/>
    </i>
    <i r="3">
      <x v="17"/>
    </i>
    <i r="3">
      <x v="19"/>
    </i>
    <i r="2">
      <x v="279"/>
    </i>
    <i r="3">
      <x v="19"/>
    </i>
    <i r="2">
      <x v="280"/>
    </i>
    <i r="3">
      <x v="16"/>
    </i>
    <i r="2">
      <x v="281"/>
    </i>
    <i r="3">
      <x v="5"/>
    </i>
    <i r="3">
      <x v="16"/>
    </i>
    <i r="3">
      <x v="17"/>
    </i>
    <i r="3">
      <x v="18"/>
    </i>
    <i r="3">
      <x v="19"/>
    </i>
    <i r="3">
      <x v="21"/>
    </i>
    <i r="2">
      <x v="282"/>
    </i>
    <i r="3">
      <x v="6"/>
    </i>
    <i r="3">
      <x v="8"/>
    </i>
    <i r="3">
      <x v="19"/>
    </i>
    <i r="3">
      <x v="22"/>
    </i>
    <i r="2">
      <x v="283"/>
    </i>
    <i r="3">
      <x v="13"/>
    </i>
    <i r="3">
      <x v="19"/>
    </i>
    <i r="2">
      <x v="284"/>
    </i>
    <i r="3">
      <x v="6"/>
    </i>
    <i r="3">
      <x v="17"/>
    </i>
    <i r="3">
      <x v="18"/>
    </i>
    <i r="3">
      <x v="20"/>
    </i>
    <i r="3">
      <x v="21"/>
    </i>
    <i r="2">
      <x v="285"/>
    </i>
    <i r="3">
      <x v="1"/>
    </i>
    <i r="3">
      <x v="4"/>
    </i>
    <i r="3">
      <x v="6"/>
    </i>
    <i r="3">
      <x v="12"/>
    </i>
    <i r="3">
      <x v="13"/>
    </i>
    <i r="3">
      <x v="14"/>
    </i>
    <i r="3">
      <x v="15"/>
    </i>
    <i r="3">
      <x v="16"/>
    </i>
    <i r="3">
      <x v="23"/>
    </i>
    <i r="2">
      <x v="286"/>
    </i>
    <i r="3">
      <x v="5"/>
    </i>
    <i r="3">
      <x v="6"/>
    </i>
    <i r="3">
      <x v="10"/>
    </i>
    <i r="3">
      <x v="11"/>
    </i>
    <i r="3">
      <x v="22"/>
    </i>
    <i r="2">
      <x v="287"/>
    </i>
    <i r="3">
      <x v="18"/>
    </i>
    <i r="3">
      <x v="19"/>
    </i>
    <i r="3">
      <x v="20"/>
    </i>
    <i r="3">
      <x v="21"/>
    </i>
    <i r="3">
      <x v="22"/>
    </i>
    <i r="2">
      <x v="288"/>
    </i>
    <i r="3">
      <x v="7"/>
    </i>
    <i r="3">
      <x v="8"/>
    </i>
    <i r="3">
      <x v="12"/>
    </i>
    <i r="3">
      <x v="16"/>
    </i>
    <i r="3">
      <x v="19"/>
    </i>
    <i r="3">
      <x v="20"/>
    </i>
    <i r="2">
      <x v="289"/>
    </i>
    <i r="3">
      <x v="1"/>
    </i>
    <i r="3">
      <x v="3"/>
    </i>
    <i r="3">
      <x v="8"/>
    </i>
    <i r="3">
      <x v="9"/>
    </i>
    <i r="3">
      <x v="11"/>
    </i>
    <i r="3">
      <x v="12"/>
    </i>
    <i r="3">
      <x v="13"/>
    </i>
    <i r="3">
      <x v="14"/>
    </i>
    <i r="3">
      <x v="17"/>
    </i>
    <i r="3">
      <x v="20"/>
    </i>
    <i r="3">
      <x v="22"/>
    </i>
    <i r="3">
      <x v="23"/>
    </i>
    <i r="2">
      <x v="290"/>
    </i>
    <i r="3">
      <x v="13"/>
    </i>
    <i r="3">
      <x v="14"/>
    </i>
    <i r="3">
      <x v="16"/>
    </i>
    <i r="3">
      <x v="17"/>
    </i>
    <i r="3">
      <x v="18"/>
    </i>
    <i r="3">
      <x v="19"/>
    </i>
    <i r="3">
      <x v="20"/>
    </i>
    <i r="2">
      <x v="291"/>
    </i>
    <i r="3">
      <x v="6"/>
    </i>
    <i r="3">
      <x v="7"/>
    </i>
    <i r="3">
      <x v="8"/>
    </i>
    <i r="3">
      <x v="9"/>
    </i>
    <i r="3">
      <x v="10"/>
    </i>
    <i r="3">
      <x v="12"/>
    </i>
    <i r="3">
      <x v="13"/>
    </i>
    <i r="3">
      <x v="15"/>
    </i>
    <i r="3">
      <x v="16"/>
    </i>
    <i r="3">
      <x v="17"/>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4">
        <i x="11" s="1"/>
        <i x="41" s="1"/>
        <i x="26" s="1"/>
        <i x="28" s="1"/>
        <i x="17" s="1"/>
        <i x="0" s="1"/>
        <i x="6" s="1"/>
        <i x="23" s="1"/>
        <i x="32" s="1"/>
        <i x="33" s="1"/>
        <i x="7" s="1"/>
        <i x="25" s="1"/>
        <i x="10" s="1"/>
        <i x="27" s="1"/>
        <i x="12" s="1"/>
        <i x="24" s="1"/>
        <i x="16" s="1"/>
        <i x="30" s="1"/>
        <i x="1" s="1"/>
        <i x="9" s="1"/>
        <i x="13" s="1"/>
        <i x="14" s="1"/>
        <i x="20" s="1"/>
        <i x="19" s="1"/>
        <i x="3" s="1"/>
        <i x="2" s="1"/>
        <i x="15" s="1"/>
        <i x="18" s="1"/>
        <i x="35" s="1"/>
        <i x="29" s="1"/>
        <i x="21" s="1"/>
        <i x="22" s="1"/>
        <i x="40" s="1"/>
        <i x="43" s="1"/>
        <i x="42" s="1"/>
        <i x="34" s="1"/>
        <i x="31" s="1"/>
        <i x="39" s="1"/>
        <i x="36" s="1"/>
        <i x="8" s="1"/>
        <i x="38" s="1"/>
        <i x="4" s="1"/>
        <i x="3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9" totalsRowShown="0" headerRowDxfId="496" dataDxfId="495">
  <autoFilter ref="A2:BL22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9" totalsRowShown="0" headerRowDxfId="226" dataDxfId="225">
  <autoFilter ref="A66:V69"/>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223" dataDxfId="222">
  <autoFilter ref="A72:V82"/>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76" dataDxfId="175">
  <autoFilter ref="A85:V95"/>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64" totalsRowShown="0" headerRowDxfId="141" dataDxfId="140">
  <autoFilter ref="A1:G66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9" totalsRowShown="0" headerRowDxfId="443" dataDxfId="442">
  <autoFilter ref="A2:BS12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70" totalsRowShown="0" headerRowDxfId="132" dataDxfId="131">
  <autoFilter ref="A1:L67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88" dataDxfId="87">
  <autoFilter ref="A2:C2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3" totalsRowShown="0" headerRowDxfId="64" dataDxfId="63">
  <autoFilter ref="A2:BL17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00">
  <autoFilter ref="A2:AO1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397" dataDxfId="396">
  <autoFilter ref="A1:C12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gitaleducation.cologne/content/sessions-st&#228;nde-2019" TargetMode="External" /><Relationship Id="rId2" Type="http://schemas.openxmlformats.org/officeDocument/2006/relationships/hyperlink" Target="https://digitaleducation.cologne/content/sessions-st&#228;nde-2019" TargetMode="External" /><Relationship Id="rId3" Type="http://schemas.openxmlformats.org/officeDocument/2006/relationships/hyperlink" Target="https://digitaleducation.cologne/content/sessions-st&#228;nde-2019" TargetMode="External" /><Relationship Id="rId4" Type="http://schemas.openxmlformats.org/officeDocument/2006/relationships/hyperlink" Target="https://digitaleducation.cologne/content/sessions-st&#228;nde-2019" TargetMode="External" /><Relationship Id="rId5" Type="http://schemas.openxmlformats.org/officeDocument/2006/relationships/hyperlink" Target="https://digitaleducation.cologne/content/sessions-st&#228;nde-2019" TargetMode="External" /><Relationship Id="rId6" Type="http://schemas.openxmlformats.org/officeDocument/2006/relationships/hyperlink" Target="https://digitaleducation.cologne/content/sessions-st&#228;nde-2019" TargetMode="External" /><Relationship Id="rId7" Type="http://schemas.openxmlformats.org/officeDocument/2006/relationships/hyperlink" Target="https://digitaleducation.cologne/content/sessions-st&#228;nde-2019" TargetMode="External" /><Relationship Id="rId8" Type="http://schemas.openxmlformats.org/officeDocument/2006/relationships/hyperlink" Target="https://novapublishers.com/shop/creativity-in-gifted-children/#.XZbSna2qPEw.twitter" TargetMode="External" /><Relationship Id="rId9" Type="http://schemas.openxmlformats.org/officeDocument/2006/relationships/hyperlink" Target="https://jacobsfoundation.org/mobbing-eltern-und-lehrpersonen-koennen-wirksam-helfen/" TargetMode="External" /><Relationship Id="rId10" Type="http://schemas.openxmlformats.org/officeDocument/2006/relationships/hyperlink" Target="https://www.zum.de/portal/blog/ZUMBuch/Sascha-Lobo-Realit%C3%A4tsschock-2019" TargetMode="External" /><Relationship Id="rId11" Type="http://schemas.openxmlformats.org/officeDocument/2006/relationships/hyperlink" Target="https://www.zum.de/portal/blog/ZUMBuch/Sascha-Lobo-Realit%C3%A4tsschock-2019" TargetMode="External" /><Relationship Id="rId12" Type="http://schemas.openxmlformats.org/officeDocument/2006/relationships/hyperlink" Target="https://www.zum.de/portal/blog/ZUMBuch/Sascha-Lobo-Realit%C3%A4tsschock-2019" TargetMode="External" /><Relationship Id="rId13" Type="http://schemas.openxmlformats.org/officeDocument/2006/relationships/hyperlink" Target="https://esllibrary.com/blog/40-back-to-school-web-tools" TargetMode="External" /><Relationship Id="rId14" Type="http://schemas.openxmlformats.org/officeDocument/2006/relationships/hyperlink" Target="https://kidworldcitizen.org/making-video-lessons-to-use-in-class/?utm_campaign=making-video-lessons-to-use-in-class&amp;utm_medium=social_link&amp;utm_source=missinglettr-twitter" TargetMode="External" /><Relationship Id="rId15" Type="http://schemas.openxmlformats.org/officeDocument/2006/relationships/hyperlink" Target="https://www.myassignmenthelp.net/blog/top-10-classic-novels-that-every-student-should-read/" TargetMode="External" /><Relationship Id="rId16" Type="http://schemas.openxmlformats.org/officeDocument/2006/relationships/hyperlink" Target="https://esllibrary.com/blog/40-back-to-school-web-tools" TargetMode="External" /><Relationship Id="rId17" Type="http://schemas.openxmlformats.org/officeDocument/2006/relationships/hyperlink" Target="https://www.edutopia.org/article/how-choose-co-teaching-model" TargetMode="External" /><Relationship Id="rId18" Type="http://schemas.openxmlformats.org/officeDocument/2006/relationships/hyperlink" Target="https://www.kqed.org/mindshift/53780/its-ok-to-not-be-ok-how-one-high-school-saved-lives-with-a-34-question-survey" TargetMode="External" /><Relationship Id="rId19" Type="http://schemas.openxmlformats.org/officeDocument/2006/relationships/hyperlink" Target="https://www.edutopia.org/article/how-choose-co-teaching-model" TargetMode="External" /><Relationship Id="rId20" Type="http://schemas.openxmlformats.org/officeDocument/2006/relationships/hyperlink" Target="https://digitaleducation.cologne/content/sessions-st&#228;nde-2019" TargetMode="External" /><Relationship Id="rId21" Type="http://schemas.openxmlformats.org/officeDocument/2006/relationships/hyperlink" Target="https://digitaleducation.cologne/content/sessions-st&#228;nde-2019" TargetMode="External" /><Relationship Id="rId22" Type="http://schemas.openxmlformats.org/officeDocument/2006/relationships/hyperlink" Target="https://www.zum.de/portal/blog/ZUMBuch/Sascha-Lobo-Realit%C3%A4tsschock-2019" TargetMode="External" /><Relationship Id="rId23" Type="http://schemas.openxmlformats.org/officeDocument/2006/relationships/hyperlink" Target="https://www.zum.de/portal/blog/ZUMBuch/Sascha-Lobo-Realit%C3%A4tsschock-2019" TargetMode="External" /><Relationship Id="rId24" Type="http://schemas.openxmlformats.org/officeDocument/2006/relationships/hyperlink" Target="https://www.zum.de/portal/blog/ZUMBuch/Sascha-Lobo-Realit%C3%A4tsschock-2019" TargetMode="External" /><Relationship Id="rId25" Type="http://schemas.openxmlformats.org/officeDocument/2006/relationships/hyperlink" Target="https://www.zum.de/portal/blog/ZUMBuch/Sascha-Lobo-Realit%C3%A4tsschock-2019" TargetMode="External" /><Relationship Id="rId26" Type="http://schemas.openxmlformats.org/officeDocument/2006/relationships/hyperlink" Target="https://www.zum.de/portal/blog/ZUMBuch/Sascha-Lobo-Realit%C3%A4tsschock-2019" TargetMode="External" /><Relationship Id="rId27" Type="http://schemas.openxmlformats.org/officeDocument/2006/relationships/hyperlink" Target="https://www.zum.de/portal/blog/ZUMBuch/Sascha-Lobo-Realit%C3%A4tsschock-2019" TargetMode="External" /><Relationship Id="rId28" Type="http://schemas.openxmlformats.org/officeDocument/2006/relationships/hyperlink" Target="https://www.zum.de/portal/blog/ZUMBuch/Sascha-Lobo-Realit%C3%A4tsschock-2019" TargetMode="External" /><Relationship Id="rId29" Type="http://schemas.openxmlformats.org/officeDocument/2006/relationships/hyperlink" Target="https://www.zum.de/portal/blog/ZUMBuch/Sascha-Lobo-Realit%C3%A4tsschock-2019" TargetMode="External" /><Relationship Id="rId30" Type="http://schemas.openxmlformats.org/officeDocument/2006/relationships/hyperlink" Target="https://www.zum.de/portal/blog/ZUMBuch/Sascha-Lobo-Realit%C3%A4tsschock-2019" TargetMode="External" /><Relationship Id="rId31" Type="http://schemas.openxmlformats.org/officeDocument/2006/relationships/hyperlink" Target="https://www.globaleducationconference.org/forum/topics/gec-newsletter-the-global-education-conference-starts-on-november?xg_source=activity" TargetMode="External" /><Relationship Id="rId32" Type="http://schemas.openxmlformats.org/officeDocument/2006/relationships/hyperlink" Target="https://www.globaleducationconference.org/forum/topics/gec-newsletter-the-global-education-conference-starts-on-november?xg_source=activity" TargetMode="External" /><Relationship Id="rId33" Type="http://schemas.openxmlformats.org/officeDocument/2006/relationships/hyperlink" Target="https://www.mssackstein.com/post/fresh-starts-taking-risks-and-getting-real" TargetMode="External" /><Relationship Id="rId34" Type="http://schemas.openxmlformats.org/officeDocument/2006/relationships/hyperlink" Target="https://www.mssackstein.com/post/fresh-starts-taking-risks-and-getting-real" TargetMode="External" /><Relationship Id="rId35" Type="http://schemas.openxmlformats.org/officeDocument/2006/relationships/hyperlink" Target="https://www.mssackstein.com/post/fresh-starts-taking-risks-and-getting-real" TargetMode="External" /><Relationship Id="rId36" Type="http://schemas.openxmlformats.org/officeDocument/2006/relationships/hyperlink" Target="http://herrlarbig.de/" TargetMode="External" /><Relationship Id="rId37" Type="http://schemas.openxmlformats.org/officeDocument/2006/relationships/hyperlink" Target="http://herrlarbig.de/" TargetMode="External" /><Relationship Id="rId38" Type="http://schemas.openxmlformats.org/officeDocument/2006/relationships/hyperlink" Target="http://herrlarbig.de/" TargetMode="External" /><Relationship Id="rId39" Type="http://schemas.openxmlformats.org/officeDocument/2006/relationships/hyperlink" Target="http://herrlarbig.de/" TargetMode="External" /><Relationship Id="rId40" Type="http://schemas.openxmlformats.org/officeDocument/2006/relationships/hyperlink" Target="https://www.zum.de/portal/blog/ZUMBuch/Sascha-Lobo-Realit%C3%A4tsschock-2019" TargetMode="External" /><Relationship Id="rId41" Type="http://schemas.openxmlformats.org/officeDocument/2006/relationships/hyperlink" Target="https://www.zum.de/portal/blog/ZUMBuch/Sascha-Lobo-Realit%C3%A4tsschock-2019" TargetMode="External" /><Relationship Id="rId42" Type="http://schemas.openxmlformats.org/officeDocument/2006/relationships/hyperlink" Target="https://www.zum.de/portal/blog/ZUMBuch/Sascha-Lobo-Realit%C3%A4tsschock-2019" TargetMode="External" /><Relationship Id="rId43" Type="http://schemas.openxmlformats.org/officeDocument/2006/relationships/hyperlink" Target="http://herrlarbig.de/" TargetMode="External" /><Relationship Id="rId44" Type="http://schemas.openxmlformats.org/officeDocument/2006/relationships/hyperlink" Target="http://herrlarbig.de/" TargetMode="External" /><Relationship Id="rId45" Type="http://schemas.openxmlformats.org/officeDocument/2006/relationships/hyperlink" Target="http://herrlarbig.de/" TargetMode="External" /><Relationship Id="rId46" Type="http://schemas.openxmlformats.org/officeDocument/2006/relationships/hyperlink" Target="http://herrlarbig.de/" TargetMode="External" /><Relationship Id="rId47" Type="http://schemas.openxmlformats.org/officeDocument/2006/relationships/hyperlink" Target="http://herrlarbig.de/" TargetMode="External" /><Relationship Id="rId48" Type="http://schemas.openxmlformats.org/officeDocument/2006/relationships/hyperlink" Target="http://herrlarbig.de/" TargetMode="External" /><Relationship Id="rId49" Type="http://schemas.openxmlformats.org/officeDocument/2006/relationships/hyperlink" Target="http://herrlarbig.de/" TargetMode="External" /><Relationship Id="rId50" Type="http://schemas.openxmlformats.org/officeDocument/2006/relationships/hyperlink" Target="http://herrlarbig.de/" TargetMode="External" /><Relationship Id="rId51" Type="http://schemas.openxmlformats.org/officeDocument/2006/relationships/hyperlink" Target="http://herrlarbig.de/" TargetMode="External" /><Relationship Id="rId52" Type="http://schemas.openxmlformats.org/officeDocument/2006/relationships/hyperlink" Target="http://herrlarbig.de/" TargetMode="External" /><Relationship Id="rId53" Type="http://schemas.openxmlformats.org/officeDocument/2006/relationships/hyperlink" Target="http://herrlarbig.de/" TargetMode="External" /><Relationship Id="rId54" Type="http://schemas.openxmlformats.org/officeDocument/2006/relationships/hyperlink" Target="http://herrlarbig.de/" TargetMode="External" /><Relationship Id="rId55" Type="http://schemas.openxmlformats.org/officeDocument/2006/relationships/hyperlink" Target="http://herrlarbig.de/" TargetMode="External" /><Relationship Id="rId56" Type="http://schemas.openxmlformats.org/officeDocument/2006/relationships/hyperlink" Target="http://herrlarbig.de/" TargetMode="External" /><Relationship Id="rId57" Type="http://schemas.openxmlformats.org/officeDocument/2006/relationships/hyperlink" Target="http://herrlarbig.de/" TargetMode="External" /><Relationship Id="rId58" Type="http://schemas.openxmlformats.org/officeDocument/2006/relationships/hyperlink" Target="http://herrlarbig.de/" TargetMode="External" /><Relationship Id="rId59" Type="http://schemas.openxmlformats.org/officeDocument/2006/relationships/hyperlink" Target="http://herrlarbig.de/" TargetMode="External" /><Relationship Id="rId60" Type="http://schemas.openxmlformats.org/officeDocument/2006/relationships/hyperlink" Target="http://herrlarbig.de/" TargetMode="External" /><Relationship Id="rId61" Type="http://schemas.openxmlformats.org/officeDocument/2006/relationships/hyperlink" Target="https://www.meet-and-code.org/de/de/event-show/3182" TargetMode="External" /><Relationship Id="rId62" Type="http://schemas.openxmlformats.org/officeDocument/2006/relationships/hyperlink" Target="https://digitale-schule.blog/podcast/podcast-digitalisierung-an-schulen-und-der-digitalpakt-mit-julia-hastaedt-lehrerin-in-mecklenburg-vorpommern/" TargetMode="External" /><Relationship Id="rId63" Type="http://schemas.openxmlformats.org/officeDocument/2006/relationships/hyperlink" Target="https://digitale-schule.blog/podcast/podcast-digitalisierung-an-schulen-und-der-digitalpakt-mit-julia-hastaedt-lehrerin-in-mecklenburg-vorpommern/" TargetMode="External" /><Relationship Id="rId64" Type="http://schemas.openxmlformats.org/officeDocument/2006/relationships/hyperlink" Target="https://digitale-schule.blog/podcast/" TargetMode="External" /><Relationship Id="rId65" Type="http://schemas.openxmlformats.org/officeDocument/2006/relationships/hyperlink" Target="http://herrlarbig.de/" TargetMode="External" /><Relationship Id="rId66" Type="http://schemas.openxmlformats.org/officeDocument/2006/relationships/hyperlink" Target="https://apps.apple.com/de/story/id1476259765" TargetMode="External" /><Relationship Id="rId67" Type="http://schemas.openxmlformats.org/officeDocument/2006/relationships/hyperlink" Target="https://www.zum.de/portal/blog/ZUMBuch/Sascha-Lobo-Realit%C3%A4tsschock-2019" TargetMode="External" /><Relationship Id="rId68" Type="http://schemas.openxmlformats.org/officeDocument/2006/relationships/hyperlink" Target="https://www.zum.de/portal/blog/ZUMBuch/Sascha-Lobo-Realit%C3%A4tsschock-2019" TargetMode="External" /><Relationship Id="rId69" Type="http://schemas.openxmlformats.org/officeDocument/2006/relationships/hyperlink" Target="https://www.zum.de/portal/blog/ZUMBuch/Sascha-Lobo-Realit%C3%A4tsschock-2019" TargetMode="External" /><Relationship Id="rId70" Type="http://schemas.openxmlformats.org/officeDocument/2006/relationships/hyperlink" Target="https://www.zum.de/portal/blog/ZUMBuch/Sascha-Lobo-Realit%C3%A4tsschock-2019" TargetMode="External" /><Relationship Id="rId71" Type="http://schemas.openxmlformats.org/officeDocument/2006/relationships/hyperlink" Target="https://www.zum.de/portal/blog/ZUMBuch/Sascha-Lobo-Realit%C3%A4tsschock-2019" TargetMode="External" /><Relationship Id="rId72" Type="http://schemas.openxmlformats.org/officeDocument/2006/relationships/hyperlink" Target="https://www.zum.de/portal/blog/ZUMBuch/Sascha-Lobo-Realit%C3%A4tsschock-2019" TargetMode="External" /><Relationship Id="rId73" Type="http://schemas.openxmlformats.org/officeDocument/2006/relationships/hyperlink" Target="https://www.zum.de/portal/blog/ZUMBuch/Sascha-Lobo-Realit%C3%A4tsschock-2019" TargetMode="External" /><Relationship Id="rId74" Type="http://schemas.openxmlformats.org/officeDocument/2006/relationships/hyperlink" Target="https://www.zum.de/portal/blog/ZUMTeam/15-Unterrichtsideen-f%C3%BCr-digitales-Arbeiten-mit-der-ZUM-2-Kollaborativ-Texte-erstellen" TargetMode="External" /><Relationship Id="rId75" Type="http://schemas.openxmlformats.org/officeDocument/2006/relationships/hyperlink" Target="https://www.zum.de/portal/blog/ZUMTeam/15-Unterrichtsideen-f%C3%BCr-digitales-Arbeiten-mit-der-ZUM-3-den-Boden-erforschen" TargetMode="External" /><Relationship Id="rId76" Type="http://schemas.openxmlformats.org/officeDocument/2006/relationships/hyperlink" Target="https://www.zum.de/portal/blog/ZUMBuch/Sascha-Lobo-Realit%C3%A4tsschock-2019" TargetMode="External" /><Relationship Id="rId77" Type="http://schemas.openxmlformats.org/officeDocument/2006/relationships/hyperlink" Target="https://www.dropbox.com/s/1cot8wy2vbty0hm/MEDU%23Twitter%23Methoden_Placemat_SaschaRogowsky_2019_CCBYSA40.pdf?dl=0" TargetMode="External" /><Relationship Id="rId78" Type="http://schemas.openxmlformats.org/officeDocument/2006/relationships/hyperlink" Target="https://www.dropbox.com/s/95oo4ct4ezmmefq/MEDU%23Twitter%23Methoden_AdvanceOrganizer_SaschaRogowsky_2019_CCBYSA40.pdf?dl=0" TargetMode="External" /><Relationship Id="rId79" Type="http://schemas.openxmlformats.org/officeDocument/2006/relationships/hyperlink" Target="https://pbs.twimg.com/media/EE47g70UYAMiHpb.jpg" TargetMode="External" /><Relationship Id="rId80" Type="http://schemas.openxmlformats.org/officeDocument/2006/relationships/hyperlink" Target="https://pbs.twimg.com/media/EE47g70UYAMiHpb.jpg" TargetMode="External" /><Relationship Id="rId81" Type="http://schemas.openxmlformats.org/officeDocument/2006/relationships/hyperlink" Target="https://pbs.twimg.com/media/EE47g70UYAMiHpb.jpg" TargetMode="External" /><Relationship Id="rId82" Type="http://schemas.openxmlformats.org/officeDocument/2006/relationships/hyperlink" Target="https://pbs.twimg.com/media/EE47g70UYAMiHpb.jpg" TargetMode="External" /><Relationship Id="rId83" Type="http://schemas.openxmlformats.org/officeDocument/2006/relationships/hyperlink" Target="https://pbs.twimg.com/media/EE47g70UYAMiHpb.jpg" TargetMode="External" /><Relationship Id="rId84" Type="http://schemas.openxmlformats.org/officeDocument/2006/relationships/hyperlink" Target="https://pbs.twimg.com/media/EE47g70UYAMiHpb.jpg" TargetMode="External" /><Relationship Id="rId85" Type="http://schemas.openxmlformats.org/officeDocument/2006/relationships/hyperlink" Target="https://pbs.twimg.com/media/EE47g70UYAMiHpb.jpg" TargetMode="External" /><Relationship Id="rId86" Type="http://schemas.openxmlformats.org/officeDocument/2006/relationships/hyperlink" Target="https://pbs.twimg.com/media/EGCybJAWkAAI2kB.jpg" TargetMode="External" /><Relationship Id="rId87" Type="http://schemas.openxmlformats.org/officeDocument/2006/relationships/hyperlink" Target="https://pbs.twimg.com/media/EGTYdY2WwAAnZJP.png" TargetMode="External" /><Relationship Id="rId88" Type="http://schemas.openxmlformats.org/officeDocument/2006/relationships/hyperlink" Target="https://pbs.twimg.com/media/EGmFUOqWoAAKVfZ.jpg" TargetMode="External" /><Relationship Id="rId89" Type="http://schemas.openxmlformats.org/officeDocument/2006/relationships/hyperlink" Target="https://pbs.twimg.com/media/EGmLnOcX4AA01ck.jpg" TargetMode="External" /><Relationship Id="rId90" Type="http://schemas.openxmlformats.org/officeDocument/2006/relationships/hyperlink" Target="https://pbs.twimg.com/media/EE47g70UYAMiHpb.jpg" TargetMode="External" /><Relationship Id="rId91" Type="http://schemas.openxmlformats.org/officeDocument/2006/relationships/hyperlink" Target="https://pbs.twimg.com/media/EE47g70UYAMiHpb.jpg" TargetMode="External" /><Relationship Id="rId92" Type="http://schemas.openxmlformats.org/officeDocument/2006/relationships/hyperlink" Target="https://pbs.twimg.com/media/EGjlJUqX4AENrUM.jpg" TargetMode="External" /><Relationship Id="rId93" Type="http://schemas.openxmlformats.org/officeDocument/2006/relationships/hyperlink" Target="https://pbs.twimg.com/media/EG4RYH5WkAACCS0.png" TargetMode="External" /><Relationship Id="rId94" Type="http://schemas.openxmlformats.org/officeDocument/2006/relationships/hyperlink" Target="https://pbs.twimg.com/media/EG4t9HSWoAAlk8e.png" TargetMode="External" /><Relationship Id="rId95" Type="http://schemas.openxmlformats.org/officeDocument/2006/relationships/hyperlink" Target="https://pbs.twimg.com/media/EGCCz9_XkAE-kfB.jpg" TargetMode="External" /><Relationship Id="rId96" Type="http://schemas.openxmlformats.org/officeDocument/2006/relationships/hyperlink" Target="https://pbs.twimg.com/media/EGCMsReW4AAHJUr.jpg" TargetMode="External" /><Relationship Id="rId97" Type="http://schemas.openxmlformats.org/officeDocument/2006/relationships/hyperlink" Target="https://pbs.twimg.com/media/EFsiiPdW4AIgW5B.jpg" TargetMode="External" /><Relationship Id="rId98" Type="http://schemas.openxmlformats.org/officeDocument/2006/relationships/hyperlink" Target="https://pbs.twimg.com/media/EG6fj9eW4AAtj2e.jpg" TargetMode="External" /><Relationship Id="rId99" Type="http://schemas.openxmlformats.org/officeDocument/2006/relationships/hyperlink" Target="https://pbs.twimg.com/media/EG6fj9eW4AAtj2e.jpg" TargetMode="External" /><Relationship Id="rId100" Type="http://schemas.openxmlformats.org/officeDocument/2006/relationships/hyperlink" Target="https://pbs.twimg.com/ext_tw_video_thumb/1181683140198305794/pu/img/HQgUAM-KE6v80eo-.jpg" TargetMode="External" /><Relationship Id="rId101" Type="http://schemas.openxmlformats.org/officeDocument/2006/relationships/hyperlink" Target="https://pbs.twimg.com/ext_tw_video_thumb/1182334092047765507/pu/img/UcbWxi21TrlGbklB.jpg" TargetMode="External" /><Relationship Id="rId102" Type="http://schemas.openxmlformats.org/officeDocument/2006/relationships/hyperlink" Target="https://pbs.twimg.com/media/EGiAA6jWoAAoTld.png" TargetMode="External" /><Relationship Id="rId103" Type="http://schemas.openxmlformats.org/officeDocument/2006/relationships/hyperlink" Target="https://pbs.twimg.com/ext_tw_video_thumb/1183434845357252608/pu/img/IAoc30yn6-VTSlfs.jpg" TargetMode="External" /><Relationship Id="rId104" Type="http://schemas.openxmlformats.org/officeDocument/2006/relationships/hyperlink" Target="https://pbs.twimg.com/media/EGxo92RWsAE-8Tt.png" TargetMode="External" /><Relationship Id="rId105" Type="http://schemas.openxmlformats.org/officeDocument/2006/relationships/hyperlink" Target="https://pbs.twimg.com/ext_tw_video_thumb/1184915381305184256/pu/img/Lj_7nqIOT2T6EvgQ.jpg" TargetMode="External" /><Relationship Id="rId106" Type="http://schemas.openxmlformats.org/officeDocument/2006/relationships/hyperlink" Target="https://pbs.twimg.com/media/EHGrYvqXUAArb6W.png" TargetMode="External" /><Relationship Id="rId107" Type="http://schemas.openxmlformats.org/officeDocument/2006/relationships/hyperlink" Target="https://pbs.twimg.com/media/EE47g70UYAMiHpb.jpg" TargetMode="External" /><Relationship Id="rId108" Type="http://schemas.openxmlformats.org/officeDocument/2006/relationships/hyperlink" Target="https://pbs.twimg.com/media/EE47g70UYAMiHpb.jpg" TargetMode="External" /><Relationship Id="rId109" Type="http://schemas.openxmlformats.org/officeDocument/2006/relationships/hyperlink" Target="https://pbs.twimg.com/media/EE47g70UYAMiHpb.jpg" TargetMode="External" /><Relationship Id="rId110" Type="http://schemas.openxmlformats.org/officeDocument/2006/relationships/hyperlink" Target="https://pbs.twimg.com/media/EE47g70UYAMiHpb.jpg" TargetMode="External" /><Relationship Id="rId111" Type="http://schemas.openxmlformats.org/officeDocument/2006/relationships/hyperlink" Target="https://pbs.twimg.com/media/EE47g70UYAMiHpb.jpg" TargetMode="External" /><Relationship Id="rId112" Type="http://schemas.openxmlformats.org/officeDocument/2006/relationships/hyperlink" Target="https://pbs.twimg.com/media/EE47g70UYAMiHpb.jpg" TargetMode="External" /><Relationship Id="rId113" Type="http://schemas.openxmlformats.org/officeDocument/2006/relationships/hyperlink" Target="https://pbs.twimg.com/media/EE47g70UYAMiHpb.jpg" TargetMode="External" /><Relationship Id="rId114" Type="http://schemas.openxmlformats.org/officeDocument/2006/relationships/hyperlink" Target="http://pbs.twimg.com/profile_images/520111909866323968/hGLxdFXU_normal.jpeg" TargetMode="External" /><Relationship Id="rId115" Type="http://schemas.openxmlformats.org/officeDocument/2006/relationships/hyperlink" Target="https://pbs.twimg.com/media/EGCybJAWkAAI2kB.jpg" TargetMode="External" /><Relationship Id="rId116" Type="http://schemas.openxmlformats.org/officeDocument/2006/relationships/hyperlink" Target="http://pbs.twimg.com/profile_images/520901405075603456/WKazOUm__normal.jpeg" TargetMode="External" /><Relationship Id="rId117" Type="http://schemas.openxmlformats.org/officeDocument/2006/relationships/hyperlink" Target="http://pbs.twimg.com/profile_images/938863863457599489/XeVUekcu_normal.jpg" TargetMode="External" /><Relationship Id="rId118" Type="http://schemas.openxmlformats.org/officeDocument/2006/relationships/hyperlink" Target="http://pbs.twimg.com/profile_images/938863863457599489/XeVUekcu_normal.jpg" TargetMode="External" /><Relationship Id="rId119" Type="http://schemas.openxmlformats.org/officeDocument/2006/relationships/hyperlink" Target="http://pbs.twimg.com/profile_images/938863863457599489/XeVUekcu_normal.jpg" TargetMode="External" /><Relationship Id="rId120" Type="http://schemas.openxmlformats.org/officeDocument/2006/relationships/hyperlink" Target="http://pbs.twimg.com/profile_images/589852557050310656/JWOa982T_normal.png" TargetMode="External" /><Relationship Id="rId121" Type="http://schemas.openxmlformats.org/officeDocument/2006/relationships/hyperlink" Target="http://pbs.twimg.com/profile_images/589852557050310656/JWOa982T_normal.png" TargetMode="External" /><Relationship Id="rId122" Type="http://schemas.openxmlformats.org/officeDocument/2006/relationships/hyperlink" Target="http://pbs.twimg.com/profile_images/984735469731762176/D0CXY9Kb_normal.jpg" TargetMode="External" /><Relationship Id="rId123" Type="http://schemas.openxmlformats.org/officeDocument/2006/relationships/hyperlink" Target="http://pbs.twimg.com/profile_images/1018799403233169409/dOcSmmYJ_normal.jpg" TargetMode="External" /><Relationship Id="rId124" Type="http://schemas.openxmlformats.org/officeDocument/2006/relationships/hyperlink" Target="http://pbs.twimg.com/profile_images/976751660243542016/1pNKIo1p_normal.jpg" TargetMode="External" /><Relationship Id="rId125" Type="http://schemas.openxmlformats.org/officeDocument/2006/relationships/hyperlink" Target="http://pbs.twimg.com/profile_images/972214910829645829/cnwU02DY_normal.jpg" TargetMode="External" /><Relationship Id="rId126" Type="http://schemas.openxmlformats.org/officeDocument/2006/relationships/hyperlink" Target="http://pbs.twimg.com/profile_images/1182606950988730369/tvvHNRRU_normal.jpg" TargetMode="External" /><Relationship Id="rId127" Type="http://schemas.openxmlformats.org/officeDocument/2006/relationships/hyperlink" Target="http://pbs.twimg.com/profile_images/1157692679511322624/2BknQ_lG_normal.jpg" TargetMode="External" /><Relationship Id="rId128" Type="http://schemas.openxmlformats.org/officeDocument/2006/relationships/hyperlink" Target="http://pbs.twimg.com/profile_images/684494717510381568/up3Ejw0y_normal.jpg" TargetMode="External" /><Relationship Id="rId129" Type="http://schemas.openxmlformats.org/officeDocument/2006/relationships/hyperlink" Target="https://pbs.twimg.com/media/EGTYdY2WwAAnZJP.png" TargetMode="External" /><Relationship Id="rId130" Type="http://schemas.openxmlformats.org/officeDocument/2006/relationships/hyperlink" Target="http://pbs.twimg.com/profile_images/719146667/samp46e4440319318862_normal.jpg" TargetMode="External" /><Relationship Id="rId131" Type="http://schemas.openxmlformats.org/officeDocument/2006/relationships/hyperlink" Target="http://pbs.twimg.com/profile_images/480544465610735616/Y_viD_Ii_normal.jpeg" TargetMode="External" /><Relationship Id="rId132" Type="http://schemas.openxmlformats.org/officeDocument/2006/relationships/hyperlink" Target="http://pbs.twimg.com/profile_images/1051380461384192001/OsimBVyU_normal.jpg" TargetMode="External" /><Relationship Id="rId133" Type="http://schemas.openxmlformats.org/officeDocument/2006/relationships/hyperlink" Target="http://pbs.twimg.com/profile_images/1051380461384192001/OsimBVyU_normal.jpg" TargetMode="External" /><Relationship Id="rId134" Type="http://schemas.openxmlformats.org/officeDocument/2006/relationships/hyperlink" Target="http://pbs.twimg.com/profile_images/1011132585240616960/J9k2zPbt_normal.jpg" TargetMode="External" /><Relationship Id="rId135" Type="http://schemas.openxmlformats.org/officeDocument/2006/relationships/hyperlink" Target="http://pbs.twimg.com/profile_images/1113483022630817792/rXKxfmPP_normal.png" TargetMode="External" /><Relationship Id="rId136" Type="http://schemas.openxmlformats.org/officeDocument/2006/relationships/hyperlink" Target="http://pbs.twimg.com/profile_images/661227686292037633/VFX-E7CP_normal.jpg" TargetMode="External" /><Relationship Id="rId137" Type="http://schemas.openxmlformats.org/officeDocument/2006/relationships/hyperlink" Target="http://pbs.twimg.com/profile_images/644887461047443456/7m7XyaBs_normal.jpg" TargetMode="External" /><Relationship Id="rId138" Type="http://schemas.openxmlformats.org/officeDocument/2006/relationships/hyperlink" Target="http://abs.twimg.com/sticky/default_profile_images/default_profile_normal.pn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pbs.twimg.com/profile_images/1122614671704580097/0Ie9G4LD_normal.jpg" TargetMode="External" /><Relationship Id="rId141" Type="http://schemas.openxmlformats.org/officeDocument/2006/relationships/hyperlink" Target="http://pbs.twimg.com/profile_images/1165716480387878914/TfSWpNxp_normal.jpg" TargetMode="External" /><Relationship Id="rId142" Type="http://schemas.openxmlformats.org/officeDocument/2006/relationships/hyperlink" Target="http://pbs.twimg.com/profile_images/1165716480387878914/TfSWpNxp_normal.jpg" TargetMode="External" /><Relationship Id="rId143" Type="http://schemas.openxmlformats.org/officeDocument/2006/relationships/hyperlink" Target="http://pbs.twimg.com/profile_images/1165716480387878914/TfSWpNxp_normal.jpg" TargetMode="External" /><Relationship Id="rId144" Type="http://schemas.openxmlformats.org/officeDocument/2006/relationships/hyperlink" Target="http://pbs.twimg.com/profile_images/1159422355204169730/eq_9hno0_normal.jpg" TargetMode="External" /><Relationship Id="rId145" Type="http://schemas.openxmlformats.org/officeDocument/2006/relationships/hyperlink" Target="http://pbs.twimg.com/profile_images/854878268301889537/GYXTv4d__normal.jpg" TargetMode="External" /><Relationship Id="rId146" Type="http://schemas.openxmlformats.org/officeDocument/2006/relationships/hyperlink" Target="http://pbs.twimg.com/profile_images/1109013226765934592/scJGQNo7_normal.jpg" TargetMode="External" /><Relationship Id="rId147" Type="http://schemas.openxmlformats.org/officeDocument/2006/relationships/hyperlink" Target="http://pbs.twimg.com/profile_images/910583095098839040/IWTpSO4U_normal.jpg" TargetMode="External" /><Relationship Id="rId148" Type="http://schemas.openxmlformats.org/officeDocument/2006/relationships/hyperlink" Target="http://pbs.twimg.com/profile_images/956530086961872896/Cs3YSsI4_normal.jpg" TargetMode="External" /><Relationship Id="rId149" Type="http://schemas.openxmlformats.org/officeDocument/2006/relationships/hyperlink" Target="http://pbs.twimg.com/profile_images/820659563452047360/shlplfOM_normal.jpg" TargetMode="External" /><Relationship Id="rId150" Type="http://schemas.openxmlformats.org/officeDocument/2006/relationships/hyperlink" Target="https://pbs.twimg.com/media/EGmFUOqWoAAKVfZ.jpg" TargetMode="External" /><Relationship Id="rId151" Type="http://schemas.openxmlformats.org/officeDocument/2006/relationships/hyperlink" Target="https://pbs.twimg.com/media/EGmLnOcX4AA01ck.jpg" TargetMode="External" /><Relationship Id="rId152" Type="http://schemas.openxmlformats.org/officeDocument/2006/relationships/hyperlink" Target="http://pbs.twimg.com/profile_images/866058606168477697/9Oo61fmd_normal.jpg" TargetMode="External" /><Relationship Id="rId153" Type="http://schemas.openxmlformats.org/officeDocument/2006/relationships/hyperlink" Target="http://pbs.twimg.com/profile_images/1172852475205808128/6GXVgyWg_normal.jpg" TargetMode="External" /><Relationship Id="rId154" Type="http://schemas.openxmlformats.org/officeDocument/2006/relationships/hyperlink" Target="http://pbs.twimg.com/profile_images/529295577624756225/s7yccbNL_normal.jpeg" TargetMode="External" /><Relationship Id="rId155" Type="http://schemas.openxmlformats.org/officeDocument/2006/relationships/hyperlink" Target="http://pbs.twimg.com/profile_images/880465967137964032/HhIqIDTl_normal.jpg" TargetMode="External" /><Relationship Id="rId156" Type="http://schemas.openxmlformats.org/officeDocument/2006/relationships/hyperlink" Target="http://pbs.twimg.com/profile_images/975752598782447616/lD-hQVra_normal.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1133143812375756800/MVGTzJ2i_normal.png" TargetMode="External" /><Relationship Id="rId160" Type="http://schemas.openxmlformats.org/officeDocument/2006/relationships/hyperlink" Target="http://pbs.twimg.com/profile_images/1133143812375756800/MVGTzJ2i_normal.png" TargetMode="External" /><Relationship Id="rId161" Type="http://schemas.openxmlformats.org/officeDocument/2006/relationships/hyperlink" Target="http://pbs.twimg.com/profile_images/969687121450553344/QMxWxo5q_normal.png" TargetMode="External" /><Relationship Id="rId162" Type="http://schemas.openxmlformats.org/officeDocument/2006/relationships/hyperlink" Target="http://pbs.twimg.com/profile_images/1133143812375756800/MVGTzJ2i_normal.png" TargetMode="External" /><Relationship Id="rId163" Type="http://schemas.openxmlformats.org/officeDocument/2006/relationships/hyperlink" Target="http://pbs.twimg.com/profile_images/1133143812375756800/MVGTzJ2i_normal.png" TargetMode="External" /><Relationship Id="rId164" Type="http://schemas.openxmlformats.org/officeDocument/2006/relationships/hyperlink" Target="http://pbs.twimg.com/profile_images/851477115035947012/QhhQkkxM_normal.jpg" TargetMode="External" /><Relationship Id="rId165" Type="http://schemas.openxmlformats.org/officeDocument/2006/relationships/hyperlink" Target="http://pbs.twimg.com/profile_images/851477115035947012/QhhQkkxM_normal.jpg" TargetMode="External" /><Relationship Id="rId166" Type="http://schemas.openxmlformats.org/officeDocument/2006/relationships/hyperlink" Target="http://pbs.twimg.com/profile_images/1098164680311406593/q2IKzJhT_normal.jpg" TargetMode="External" /><Relationship Id="rId167" Type="http://schemas.openxmlformats.org/officeDocument/2006/relationships/hyperlink" Target="http://pbs.twimg.com/profile_images/1098164680311406593/q2IKzJhT_normal.jpg" TargetMode="External" /><Relationship Id="rId168" Type="http://schemas.openxmlformats.org/officeDocument/2006/relationships/hyperlink" Target="http://pbs.twimg.com/profile_images/1098164680311406593/q2IKzJhT_normal.jpg" TargetMode="External" /><Relationship Id="rId169" Type="http://schemas.openxmlformats.org/officeDocument/2006/relationships/hyperlink" Target="http://pbs.twimg.com/profile_images/1008939026982866944/P8AjFBjc_normal.jpg" TargetMode="External" /><Relationship Id="rId170" Type="http://schemas.openxmlformats.org/officeDocument/2006/relationships/hyperlink" Target="http://pbs.twimg.com/profile_images/981074186943811585/bsIIjhJo_normal.jpg" TargetMode="External" /><Relationship Id="rId171" Type="http://schemas.openxmlformats.org/officeDocument/2006/relationships/hyperlink" Target="http://pbs.twimg.com/profile_images/981074186943811585/bsIIjhJo_normal.jpg" TargetMode="External" /><Relationship Id="rId172" Type="http://schemas.openxmlformats.org/officeDocument/2006/relationships/hyperlink" Target="http://pbs.twimg.com/profile_images/981074186943811585/bsIIjhJo_normal.jpg" TargetMode="External" /><Relationship Id="rId173" Type="http://schemas.openxmlformats.org/officeDocument/2006/relationships/hyperlink" Target="http://pbs.twimg.com/profile_images/981074186943811585/bsIIjhJo_normal.jpg" TargetMode="External" /><Relationship Id="rId174" Type="http://schemas.openxmlformats.org/officeDocument/2006/relationships/hyperlink" Target="http://pbs.twimg.com/profile_images/981074186943811585/bsIIjhJo_normal.jpg" TargetMode="External" /><Relationship Id="rId175" Type="http://schemas.openxmlformats.org/officeDocument/2006/relationships/hyperlink" Target="http://pbs.twimg.com/profile_images/907739018682683392/k-IwMlXg_normal.jp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pbs.twimg.com/profile_images/986282959740301312/doLPpex1_normal.jpg" TargetMode="External" /><Relationship Id="rId179" Type="http://schemas.openxmlformats.org/officeDocument/2006/relationships/hyperlink" Target="https://pbs.twimg.com/media/EE47g70UYAMiHpb.jpg" TargetMode="External" /><Relationship Id="rId180" Type="http://schemas.openxmlformats.org/officeDocument/2006/relationships/hyperlink" Target="http://pbs.twimg.com/profile_images/1166984089108406273/fg2gMFVh_normal.jpg" TargetMode="External" /><Relationship Id="rId181" Type="http://schemas.openxmlformats.org/officeDocument/2006/relationships/hyperlink" Target="https://pbs.twimg.com/media/EE47g70UYAMiHpb.jpg" TargetMode="External" /><Relationship Id="rId182" Type="http://schemas.openxmlformats.org/officeDocument/2006/relationships/hyperlink" Target="http://pbs.twimg.com/profile_images/1166984089108406273/fg2gMFVh_normal.jpg" TargetMode="External" /><Relationship Id="rId183" Type="http://schemas.openxmlformats.org/officeDocument/2006/relationships/hyperlink" Target="http://pbs.twimg.com/profile_images/920408039911579648/DSzN31Qv_normal.jpg" TargetMode="External" /><Relationship Id="rId184" Type="http://schemas.openxmlformats.org/officeDocument/2006/relationships/hyperlink" Target="http://pbs.twimg.com/profile_images/1057562852683382785/cDKsXTzJ_normal.jpg" TargetMode="External" /><Relationship Id="rId185" Type="http://schemas.openxmlformats.org/officeDocument/2006/relationships/hyperlink" Target="http://pbs.twimg.com/profile_images/1057562852683382785/cDKsXTzJ_normal.jpg" TargetMode="External" /><Relationship Id="rId186" Type="http://schemas.openxmlformats.org/officeDocument/2006/relationships/hyperlink" Target="http://pbs.twimg.com/profile_images/1057562852683382785/cDKsXTzJ_normal.jpg" TargetMode="External" /><Relationship Id="rId187" Type="http://schemas.openxmlformats.org/officeDocument/2006/relationships/hyperlink" Target="http://pbs.twimg.com/profile_images/1057562852683382785/cDKsXTzJ_normal.jpg" TargetMode="External" /><Relationship Id="rId188" Type="http://schemas.openxmlformats.org/officeDocument/2006/relationships/hyperlink" Target="http://pbs.twimg.com/profile_images/1057562852683382785/cDKsXTzJ_normal.jpg" TargetMode="External" /><Relationship Id="rId189" Type="http://schemas.openxmlformats.org/officeDocument/2006/relationships/hyperlink" Target="http://pbs.twimg.com/profile_images/1037267873843105792/Zeeqzcj9_normal.jpg" TargetMode="External" /><Relationship Id="rId190" Type="http://schemas.openxmlformats.org/officeDocument/2006/relationships/hyperlink" Target="http://pbs.twimg.com/profile_images/1037267873843105792/Zeeqzcj9_normal.jpg" TargetMode="External" /><Relationship Id="rId191" Type="http://schemas.openxmlformats.org/officeDocument/2006/relationships/hyperlink" Target="https://pbs.twimg.com/media/EGjlJUqX4AENrUM.jpg" TargetMode="External" /><Relationship Id="rId192" Type="http://schemas.openxmlformats.org/officeDocument/2006/relationships/hyperlink" Target="http://pbs.twimg.com/profile_images/883009014002569217/DQW-nc4d_normal.jpg" TargetMode="External" /><Relationship Id="rId193" Type="http://schemas.openxmlformats.org/officeDocument/2006/relationships/hyperlink" Target="http://pbs.twimg.com/profile_images/1091776866183200768/eBkX79qz_normal.jpg" TargetMode="External" /><Relationship Id="rId194" Type="http://schemas.openxmlformats.org/officeDocument/2006/relationships/hyperlink" Target="http://pbs.twimg.com/profile_images/1091776866183200768/eBkX79qz_normal.jpg" TargetMode="External" /><Relationship Id="rId195" Type="http://schemas.openxmlformats.org/officeDocument/2006/relationships/hyperlink" Target="http://pbs.twimg.com/profile_images/1155508643867058183/Y9iuwaH-_normal.jpg" TargetMode="External" /><Relationship Id="rId196" Type="http://schemas.openxmlformats.org/officeDocument/2006/relationships/hyperlink" Target="http://pbs.twimg.com/profile_images/1155508643867058183/Y9iuwaH-_normal.jpg" TargetMode="External" /><Relationship Id="rId197" Type="http://schemas.openxmlformats.org/officeDocument/2006/relationships/hyperlink" Target="http://pbs.twimg.com/profile_images/1155508643867058183/Y9iuwaH-_normal.jpg" TargetMode="External" /><Relationship Id="rId198" Type="http://schemas.openxmlformats.org/officeDocument/2006/relationships/hyperlink" Target="http://pbs.twimg.com/profile_images/1155508643867058183/Y9iuwaH-_normal.jpg" TargetMode="External" /><Relationship Id="rId199" Type="http://schemas.openxmlformats.org/officeDocument/2006/relationships/hyperlink" Target="http://pbs.twimg.com/profile_images/1155508643867058183/Y9iuwaH-_normal.jpg" TargetMode="External" /><Relationship Id="rId200" Type="http://schemas.openxmlformats.org/officeDocument/2006/relationships/hyperlink" Target="http://pbs.twimg.com/profile_images/527507641677783041/Ha8AA1ZK_normal.jpeg" TargetMode="External" /><Relationship Id="rId201" Type="http://schemas.openxmlformats.org/officeDocument/2006/relationships/hyperlink" Target="http://pbs.twimg.com/profile_images/527507641677783041/Ha8AA1ZK_normal.jpeg" TargetMode="External" /><Relationship Id="rId202" Type="http://schemas.openxmlformats.org/officeDocument/2006/relationships/hyperlink" Target="http://pbs.twimg.com/profile_images/527507641677783041/Ha8AA1ZK_normal.jpeg" TargetMode="External" /><Relationship Id="rId203" Type="http://schemas.openxmlformats.org/officeDocument/2006/relationships/hyperlink" Target="http://pbs.twimg.com/profile_images/527507641677783041/Ha8AA1ZK_normal.jpeg" TargetMode="External" /><Relationship Id="rId204" Type="http://schemas.openxmlformats.org/officeDocument/2006/relationships/hyperlink" Target="http://pbs.twimg.com/profile_images/527507641677783041/Ha8AA1ZK_normal.jpeg" TargetMode="External" /><Relationship Id="rId205" Type="http://schemas.openxmlformats.org/officeDocument/2006/relationships/hyperlink" Target="http://pbs.twimg.com/profile_images/653629335241252864/Cyaboj8X_normal.png" TargetMode="External" /><Relationship Id="rId206" Type="http://schemas.openxmlformats.org/officeDocument/2006/relationships/hyperlink" Target="http://pbs.twimg.com/profile_images/653629335241252864/Cyaboj8X_normal.png" TargetMode="External" /><Relationship Id="rId207" Type="http://schemas.openxmlformats.org/officeDocument/2006/relationships/hyperlink" Target="http://pbs.twimg.com/profile_images/653629335241252864/Cyaboj8X_normal.png" TargetMode="External" /><Relationship Id="rId208" Type="http://schemas.openxmlformats.org/officeDocument/2006/relationships/hyperlink" Target="http://pbs.twimg.com/profile_images/653629335241252864/Cyaboj8X_normal.png" TargetMode="External" /><Relationship Id="rId209" Type="http://schemas.openxmlformats.org/officeDocument/2006/relationships/hyperlink" Target="http://pbs.twimg.com/profile_images/653629335241252864/Cyaboj8X_normal.png" TargetMode="External" /><Relationship Id="rId210" Type="http://schemas.openxmlformats.org/officeDocument/2006/relationships/hyperlink" Target="http://pbs.twimg.com/profile_images/1149352690151055361/Rz98QMOh_normal.png" TargetMode="External" /><Relationship Id="rId211" Type="http://schemas.openxmlformats.org/officeDocument/2006/relationships/hyperlink" Target="http://pbs.twimg.com/profile_images/1059846734006927366/QQ0YX3lj_normal.jpg" TargetMode="External" /><Relationship Id="rId212" Type="http://schemas.openxmlformats.org/officeDocument/2006/relationships/hyperlink" Target="http://pbs.twimg.com/profile_images/1059846734006927366/QQ0YX3lj_normal.jpg" TargetMode="External" /><Relationship Id="rId213" Type="http://schemas.openxmlformats.org/officeDocument/2006/relationships/hyperlink" Target="https://pbs.twimg.com/media/EG4RYH5WkAACCS0.png" TargetMode="External" /><Relationship Id="rId214" Type="http://schemas.openxmlformats.org/officeDocument/2006/relationships/hyperlink" Target="https://pbs.twimg.com/media/EG4t9HSWoAAlk8e.png" TargetMode="External" /><Relationship Id="rId215" Type="http://schemas.openxmlformats.org/officeDocument/2006/relationships/hyperlink" Target="http://pbs.twimg.com/profile_images/1160605280079622145/X1cDv2KN_normal.jpg" TargetMode="External" /><Relationship Id="rId216" Type="http://schemas.openxmlformats.org/officeDocument/2006/relationships/hyperlink" Target="http://pbs.twimg.com/profile_images/1159075781802364932/9LH3o5KT_normal.jpg" TargetMode="External" /><Relationship Id="rId217" Type="http://schemas.openxmlformats.org/officeDocument/2006/relationships/hyperlink" Target="http://pbs.twimg.com/profile_images/486694005640396800/x4dFteOK_normal.png" TargetMode="External" /><Relationship Id="rId218" Type="http://schemas.openxmlformats.org/officeDocument/2006/relationships/hyperlink" Target="http://pbs.twimg.com/profile_images/968088485503512579/MGqPlwDI_normal.jpg" TargetMode="External" /><Relationship Id="rId219" Type="http://schemas.openxmlformats.org/officeDocument/2006/relationships/hyperlink" Target="http://pbs.twimg.com/profile_images/968088485503512579/MGqPlwDI_normal.jpg" TargetMode="External" /><Relationship Id="rId220" Type="http://schemas.openxmlformats.org/officeDocument/2006/relationships/hyperlink" Target="http://pbs.twimg.com/profile_images/968088485503512579/MGqPlwDI_normal.jpg" TargetMode="External" /><Relationship Id="rId221" Type="http://schemas.openxmlformats.org/officeDocument/2006/relationships/hyperlink" Target="http://pbs.twimg.com/profile_images/935825350394892288/satSaLhL_normal.jpg" TargetMode="External" /><Relationship Id="rId222" Type="http://schemas.openxmlformats.org/officeDocument/2006/relationships/hyperlink" Target="http://pbs.twimg.com/profile_images/935825350394892288/satSaLhL_normal.jpg" TargetMode="External" /><Relationship Id="rId223" Type="http://schemas.openxmlformats.org/officeDocument/2006/relationships/hyperlink" Target="http://pbs.twimg.com/profile_images/1120396959846678529/iPlBNnPu_normal.jpg" TargetMode="External" /><Relationship Id="rId224" Type="http://schemas.openxmlformats.org/officeDocument/2006/relationships/hyperlink" Target="http://pbs.twimg.com/profile_images/1053315553224323072/VgwYRqIj_normal.jpg" TargetMode="External" /><Relationship Id="rId225" Type="http://schemas.openxmlformats.org/officeDocument/2006/relationships/hyperlink" Target="http://pbs.twimg.com/profile_images/1147836318732496896/9cwTLzb__normal.jpg" TargetMode="External" /><Relationship Id="rId226" Type="http://schemas.openxmlformats.org/officeDocument/2006/relationships/hyperlink" Target="http://pbs.twimg.com/profile_images/1147836318732496896/9cwTLzb__normal.jpg" TargetMode="External" /><Relationship Id="rId227" Type="http://schemas.openxmlformats.org/officeDocument/2006/relationships/hyperlink" Target="http://pbs.twimg.com/profile_images/1147836318732496896/9cwTLzb__normal.jpg" TargetMode="External" /><Relationship Id="rId228" Type="http://schemas.openxmlformats.org/officeDocument/2006/relationships/hyperlink" Target="http://pbs.twimg.com/profile_images/378800000379668046/db458e6159163e1778d18261899e4066_normal.png" TargetMode="External" /><Relationship Id="rId229" Type="http://schemas.openxmlformats.org/officeDocument/2006/relationships/hyperlink" Target="http://pbs.twimg.com/profile_images/378800000379668046/db458e6159163e1778d18261899e4066_normal.png" TargetMode="External" /><Relationship Id="rId230" Type="http://schemas.openxmlformats.org/officeDocument/2006/relationships/hyperlink" Target="http://pbs.twimg.com/profile_images/378800000379668046/db458e6159163e1778d18261899e4066_normal.png" TargetMode="External" /><Relationship Id="rId231" Type="http://schemas.openxmlformats.org/officeDocument/2006/relationships/hyperlink" Target="http://pbs.twimg.com/profile_images/1169682849785626629/I6UcoS7Q_normal.jpg" TargetMode="External" /><Relationship Id="rId232" Type="http://schemas.openxmlformats.org/officeDocument/2006/relationships/hyperlink" Target="http://pbs.twimg.com/profile_images/1169682849785626629/I6UcoS7Q_normal.jpg" TargetMode="External" /><Relationship Id="rId233" Type="http://schemas.openxmlformats.org/officeDocument/2006/relationships/hyperlink" Target="http://pbs.twimg.com/profile_images/1169682849785626629/I6UcoS7Q_normal.jpg" TargetMode="External" /><Relationship Id="rId234" Type="http://schemas.openxmlformats.org/officeDocument/2006/relationships/hyperlink" Target="http://pbs.twimg.com/profile_images/378800000000099119/ef8c6c06ab1196d9af2837bdacdde4d1_normal.jpeg" TargetMode="External" /><Relationship Id="rId235" Type="http://schemas.openxmlformats.org/officeDocument/2006/relationships/hyperlink" Target="http://pbs.twimg.com/profile_images/515571088735371267/PY9f9Iss_normal.jpeg" TargetMode="External" /><Relationship Id="rId236" Type="http://schemas.openxmlformats.org/officeDocument/2006/relationships/hyperlink" Target="http://pbs.twimg.com/profile_images/659752056534769664/fcaTk_qn_normal.jpg" TargetMode="External" /><Relationship Id="rId237" Type="http://schemas.openxmlformats.org/officeDocument/2006/relationships/hyperlink" Target="http://pbs.twimg.com/profile_images/758215615828135936/Sx_D7-YS_normal.jpg" TargetMode="External" /><Relationship Id="rId238" Type="http://schemas.openxmlformats.org/officeDocument/2006/relationships/hyperlink" Target="http://pbs.twimg.com/profile_images/1135048286258257920/2PhTb6ck_normal.jpg" TargetMode="External" /><Relationship Id="rId239" Type="http://schemas.openxmlformats.org/officeDocument/2006/relationships/hyperlink" Target="http://pbs.twimg.com/profile_images/1135048286258257920/2PhTb6ck_normal.jpg" TargetMode="External" /><Relationship Id="rId240" Type="http://schemas.openxmlformats.org/officeDocument/2006/relationships/hyperlink" Target="http://pbs.twimg.com/profile_images/1135048286258257920/2PhTb6ck_normal.jpg" TargetMode="External" /><Relationship Id="rId241" Type="http://schemas.openxmlformats.org/officeDocument/2006/relationships/hyperlink" Target="http://pbs.twimg.com/profile_images/1135048286258257920/2PhTb6ck_normal.jpg" TargetMode="External" /><Relationship Id="rId242" Type="http://schemas.openxmlformats.org/officeDocument/2006/relationships/hyperlink" Target="http://pbs.twimg.com/profile_images/1182541289243500546/KtXzYBNk_normal.jpg" TargetMode="External" /><Relationship Id="rId243" Type="http://schemas.openxmlformats.org/officeDocument/2006/relationships/hyperlink" Target="http://pbs.twimg.com/profile_images/975492153978839042/VZd-O3Gq_normal.jpg" TargetMode="External" /><Relationship Id="rId244" Type="http://schemas.openxmlformats.org/officeDocument/2006/relationships/hyperlink" Target="http://pbs.twimg.com/profile_images/1171878986231795713/6Y1Lektr_normal.jpg" TargetMode="External" /><Relationship Id="rId245" Type="http://schemas.openxmlformats.org/officeDocument/2006/relationships/hyperlink" Target="http://pbs.twimg.com/profile_images/1060241917638832129/0chE4OES_normal.jpg" TargetMode="External" /><Relationship Id="rId246" Type="http://schemas.openxmlformats.org/officeDocument/2006/relationships/hyperlink" Target="http://pbs.twimg.com/profile_images/967005961750708224/zmja_8c4_normal.jpg" TargetMode="External" /><Relationship Id="rId247" Type="http://schemas.openxmlformats.org/officeDocument/2006/relationships/hyperlink" Target="http://pbs.twimg.com/profile_images/378800000097187561/5bf5a2db11d1981b8b6da1bb67af9316_normal.jpeg" TargetMode="External" /><Relationship Id="rId248" Type="http://schemas.openxmlformats.org/officeDocument/2006/relationships/hyperlink" Target="http://pbs.twimg.com/profile_images/705476396815130627/7tPTiauv_normal.jpg" TargetMode="External" /><Relationship Id="rId249" Type="http://schemas.openxmlformats.org/officeDocument/2006/relationships/hyperlink" Target="http://pbs.twimg.com/profile_images/1093154977583939584/Z1DwYiBz_normal.jpg" TargetMode="External" /><Relationship Id="rId250" Type="http://schemas.openxmlformats.org/officeDocument/2006/relationships/hyperlink" Target="http://pbs.twimg.com/profile_images/594756488209571840/1ar10DtJ_normal.jpg" TargetMode="External" /><Relationship Id="rId251" Type="http://schemas.openxmlformats.org/officeDocument/2006/relationships/hyperlink" Target="http://pbs.twimg.com/profile_images/1184526323374575616/aiQKWbB0_normal.jpg" TargetMode="External" /><Relationship Id="rId252" Type="http://schemas.openxmlformats.org/officeDocument/2006/relationships/hyperlink" Target="http://pbs.twimg.com/profile_images/378800000823861938/6880c36b90d279af5002df04fbf1e504_normal.jpeg" TargetMode="External" /><Relationship Id="rId253" Type="http://schemas.openxmlformats.org/officeDocument/2006/relationships/hyperlink" Target="http://pbs.twimg.com/profile_images/635492352879161344/Xx7YpW0x_normal.jpg" TargetMode="External" /><Relationship Id="rId254" Type="http://schemas.openxmlformats.org/officeDocument/2006/relationships/hyperlink" Target="http://pbs.twimg.com/profile_images/378800000625330333/4ba49814f805215d344cbb117823d629_normal.jpeg" TargetMode="External" /><Relationship Id="rId255" Type="http://schemas.openxmlformats.org/officeDocument/2006/relationships/hyperlink" Target="http://pbs.twimg.com/profile_images/985586287284576258/VaRTHU3-_normal.jpg" TargetMode="External" /><Relationship Id="rId256" Type="http://schemas.openxmlformats.org/officeDocument/2006/relationships/hyperlink" Target="http://pbs.twimg.com/profile_images/516327835586146305/Bu5VI0AP_normal.jpeg" TargetMode="External" /><Relationship Id="rId257" Type="http://schemas.openxmlformats.org/officeDocument/2006/relationships/hyperlink" Target="http://pbs.twimg.com/profile_images/465766809560301568/7TiU0J55_normal.jpeg" TargetMode="External" /><Relationship Id="rId258" Type="http://schemas.openxmlformats.org/officeDocument/2006/relationships/hyperlink" Target="http://pbs.twimg.com/profile_images/1176926195889442816/BGnaa5wM_normal.jpg" TargetMode="External" /><Relationship Id="rId259" Type="http://schemas.openxmlformats.org/officeDocument/2006/relationships/hyperlink" Target="http://pbs.twimg.com/profile_images/1005023772519358464/_UnmmTtG_normal.jpg" TargetMode="External" /><Relationship Id="rId260" Type="http://schemas.openxmlformats.org/officeDocument/2006/relationships/hyperlink" Target="http://pbs.twimg.com/profile_images/1096155528475090945/LRZ5SUAt_normal.jpg" TargetMode="External" /><Relationship Id="rId261" Type="http://schemas.openxmlformats.org/officeDocument/2006/relationships/hyperlink" Target="http://pbs.twimg.com/profile_images/1096155528475090945/LRZ5SUAt_normal.jpg" TargetMode="External" /><Relationship Id="rId262" Type="http://schemas.openxmlformats.org/officeDocument/2006/relationships/hyperlink" Target="http://pbs.twimg.com/profile_images/2403671873/jpng9krp2euhx2liz4de_normal.jpeg" TargetMode="External" /><Relationship Id="rId263" Type="http://schemas.openxmlformats.org/officeDocument/2006/relationships/hyperlink" Target="http://pbs.twimg.com/profile_images/907251089824796672/u6VWoS9H_normal.jpg" TargetMode="External" /><Relationship Id="rId264" Type="http://schemas.openxmlformats.org/officeDocument/2006/relationships/hyperlink" Target="http://pbs.twimg.com/profile_images/907251089824796672/u6VWoS9H_normal.jpg" TargetMode="External" /><Relationship Id="rId265" Type="http://schemas.openxmlformats.org/officeDocument/2006/relationships/hyperlink" Target="http://pbs.twimg.com/profile_images/1178769808877326337/QGeVqxaf_normal.jpg" TargetMode="External" /><Relationship Id="rId266" Type="http://schemas.openxmlformats.org/officeDocument/2006/relationships/hyperlink" Target="http://pbs.twimg.com/profile_images/2932907373/3abf68d527c8f4d2a302c670e885f975_normal.png" TargetMode="External" /><Relationship Id="rId267" Type="http://schemas.openxmlformats.org/officeDocument/2006/relationships/hyperlink" Target="http://pbs.twimg.com/profile_images/1160475615994228736/jKysspfU_normal.png" TargetMode="External" /><Relationship Id="rId268" Type="http://schemas.openxmlformats.org/officeDocument/2006/relationships/hyperlink" Target="https://pbs.twimg.com/media/EGCCz9_XkAE-kfB.jpg" TargetMode="External" /><Relationship Id="rId269" Type="http://schemas.openxmlformats.org/officeDocument/2006/relationships/hyperlink" Target="https://pbs.twimg.com/media/EGCMsReW4AAHJUr.jpg" TargetMode="External" /><Relationship Id="rId270" Type="http://schemas.openxmlformats.org/officeDocument/2006/relationships/hyperlink" Target="http://pbs.twimg.com/profile_images/1160475615994228736/jKysspfU_normal.png" TargetMode="External" /><Relationship Id="rId271" Type="http://schemas.openxmlformats.org/officeDocument/2006/relationships/hyperlink" Target="http://pbs.twimg.com/profile_images/1160475615994228736/jKysspfU_normal.png" TargetMode="External" /><Relationship Id="rId272" Type="http://schemas.openxmlformats.org/officeDocument/2006/relationships/hyperlink" Target="https://pbs.twimg.com/media/EFsiiPdW4AIgW5B.jpg" TargetMode="External" /><Relationship Id="rId273" Type="http://schemas.openxmlformats.org/officeDocument/2006/relationships/hyperlink" Target="http://pbs.twimg.com/profile_images/1160475615994228736/jKysspfU_normal.png" TargetMode="External" /><Relationship Id="rId274" Type="http://schemas.openxmlformats.org/officeDocument/2006/relationships/hyperlink" Target="http://pbs.twimg.com/profile_images/1160475615994228736/jKysspfU_normal.png" TargetMode="External" /><Relationship Id="rId275" Type="http://schemas.openxmlformats.org/officeDocument/2006/relationships/hyperlink" Target="https://pbs.twimg.com/media/EG6fj9eW4AAtj2e.jpg" TargetMode="External" /><Relationship Id="rId276" Type="http://schemas.openxmlformats.org/officeDocument/2006/relationships/hyperlink" Target="http://pbs.twimg.com/profile_images/1102920504334315521/iduVV6oj_normal.jpg" TargetMode="External" /><Relationship Id="rId277" Type="http://schemas.openxmlformats.org/officeDocument/2006/relationships/hyperlink" Target="http://pbs.twimg.com/profile_images/1102920504334315521/iduVV6oj_normal.jpg" TargetMode="External" /><Relationship Id="rId278" Type="http://schemas.openxmlformats.org/officeDocument/2006/relationships/hyperlink" Target="http://pbs.twimg.com/profile_images/1160475615994228736/jKysspfU_normal.png" TargetMode="External" /><Relationship Id="rId279" Type="http://schemas.openxmlformats.org/officeDocument/2006/relationships/hyperlink" Target="https://pbs.twimg.com/media/EG6fj9eW4AAtj2e.jpg" TargetMode="External" /><Relationship Id="rId280" Type="http://schemas.openxmlformats.org/officeDocument/2006/relationships/hyperlink" Target="http://pbs.twimg.com/profile_images/1160475615994228736/jKysspfU_normal.png" TargetMode="External" /><Relationship Id="rId281" Type="http://schemas.openxmlformats.org/officeDocument/2006/relationships/hyperlink" Target="http://pbs.twimg.com/profile_images/1160475615994228736/jKysspfU_normal.png" TargetMode="External" /><Relationship Id="rId282" Type="http://schemas.openxmlformats.org/officeDocument/2006/relationships/hyperlink" Target="http://pbs.twimg.com/profile_images/1075507209331752962/24O4fkfI_normal.jpg" TargetMode="External" /><Relationship Id="rId283" Type="http://schemas.openxmlformats.org/officeDocument/2006/relationships/hyperlink" Target="http://pbs.twimg.com/profile_images/1160475615994228736/jKysspfU_normal.png" TargetMode="External" /><Relationship Id="rId284" Type="http://schemas.openxmlformats.org/officeDocument/2006/relationships/hyperlink" Target="http://pbs.twimg.com/profile_images/1069297310092443648/UZOXMU9E_normal.png" TargetMode="External" /><Relationship Id="rId285" Type="http://schemas.openxmlformats.org/officeDocument/2006/relationships/hyperlink" Target="http://pbs.twimg.com/profile_images/1160475615994228736/jKysspfU_normal.png" TargetMode="External" /><Relationship Id="rId286" Type="http://schemas.openxmlformats.org/officeDocument/2006/relationships/hyperlink" Target="http://pbs.twimg.com/profile_images/898666368203186177/N44p56ry_normal.jpg" TargetMode="External" /><Relationship Id="rId287" Type="http://schemas.openxmlformats.org/officeDocument/2006/relationships/hyperlink" Target="http://pbs.twimg.com/profile_images/1062977270019698691/lqi0S-Ez_normal.jpg" TargetMode="External" /><Relationship Id="rId288" Type="http://schemas.openxmlformats.org/officeDocument/2006/relationships/hyperlink" Target="http://pbs.twimg.com/profile_images/1160475615994228736/jKysspfU_normal.png" TargetMode="External" /><Relationship Id="rId289" Type="http://schemas.openxmlformats.org/officeDocument/2006/relationships/hyperlink" Target="http://pbs.twimg.com/profile_images/898666368203186177/N44p56ry_normal.jpg" TargetMode="External" /><Relationship Id="rId290" Type="http://schemas.openxmlformats.org/officeDocument/2006/relationships/hyperlink" Target="http://pbs.twimg.com/profile_images/843535791523594240/pzvZKmy2_normal.jpg" TargetMode="External" /><Relationship Id="rId291" Type="http://schemas.openxmlformats.org/officeDocument/2006/relationships/hyperlink" Target="http://pbs.twimg.com/profile_images/1062977270019698691/lqi0S-Ez_normal.jpg" TargetMode="External" /><Relationship Id="rId292" Type="http://schemas.openxmlformats.org/officeDocument/2006/relationships/hyperlink" Target="http://pbs.twimg.com/profile_images/1160475615994228736/jKysspfU_normal.png" TargetMode="External" /><Relationship Id="rId293" Type="http://schemas.openxmlformats.org/officeDocument/2006/relationships/hyperlink" Target="http://pbs.twimg.com/profile_images/898666368203186177/N44p56ry_normal.jpg" TargetMode="External" /><Relationship Id="rId294" Type="http://schemas.openxmlformats.org/officeDocument/2006/relationships/hyperlink" Target="http://pbs.twimg.com/profile_images/1062977270019698691/lqi0S-Ez_normal.jpg" TargetMode="External" /><Relationship Id="rId295" Type="http://schemas.openxmlformats.org/officeDocument/2006/relationships/hyperlink" Target="http://pbs.twimg.com/profile_images/1160475615994228736/jKysspfU_normal.png" TargetMode="External" /><Relationship Id="rId296" Type="http://schemas.openxmlformats.org/officeDocument/2006/relationships/hyperlink" Target="http://pbs.twimg.com/profile_images/1114237932485992448/MbJ0VZ4W_normal.jpg" TargetMode="External" /><Relationship Id="rId297" Type="http://schemas.openxmlformats.org/officeDocument/2006/relationships/hyperlink" Target="http://pbs.twimg.com/profile_images/1062977270019698691/lqi0S-Ez_normal.jpg" TargetMode="External" /><Relationship Id="rId298" Type="http://schemas.openxmlformats.org/officeDocument/2006/relationships/hyperlink" Target="http://pbs.twimg.com/profile_images/1160475615994228736/jKysspfU_normal.png" TargetMode="External" /><Relationship Id="rId299" Type="http://schemas.openxmlformats.org/officeDocument/2006/relationships/hyperlink" Target="http://pbs.twimg.com/profile_images/898666368203186177/N44p56ry_normal.jpg" TargetMode="External" /><Relationship Id="rId300" Type="http://schemas.openxmlformats.org/officeDocument/2006/relationships/hyperlink" Target="http://pbs.twimg.com/profile_images/1062977270019698691/lqi0S-Ez_normal.jpg" TargetMode="External" /><Relationship Id="rId301" Type="http://schemas.openxmlformats.org/officeDocument/2006/relationships/hyperlink" Target="http://pbs.twimg.com/profile_images/1160475615994228736/jKysspfU_normal.png" TargetMode="External" /><Relationship Id="rId302" Type="http://schemas.openxmlformats.org/officeDocument/2006/relationships/hyperlink" Target="http://pbs.twimg.com/profile_images/1160475615994228736/jKysspfU_normal.png" TargetMode="External" /><Relationship Id="rId303" Type="http://schemas.openxmlformats.org/officeDocument/2006/relationships/hyperlink" Target="http://pbs.twimg.com/profile_images/1160475615994228736/jKysspfU_normal.png" TargetMode="External" /><Relationship Id="rId304" Type="http://schemas.openxmlformats.org/officeDocument/2006/relationships/hyperlink" Target="http://pbs.twimg.com/profile_images/1160475615994228736/jKysspfU_normal.png" TargetMode="External" /><Relationship Id="rId305" Type="http://schemas.openxmlformats.org/officeDocument/2006/relationships/hyperlink" Target="http://pbs.twimg.com/profile_images/1160475615994228736/jKysspfU_normal.png" TargetMode="External" /><Relationship Id="rId306" Type="http://schemas.openxmlformats.org/officeDocument/2006/relationships/hyperlink" Target="http://pbs.twimg.com/profile_images/1160475615994228736/jKysspfU_normal.png" TargetMode="External" /><Relationship Id="rId307" Type="http://schemas.openxmlformats.org/officeDocument/2006/relationships/hyperlink" Target="http://pbs.twimg.com/profile_images/1160475615994228736/jKysspfU_normal.png" TargetMode="External" /><Relationship Id="rId308" Type="http://schemas.openxmlformats.org/officeDocument/2006/relationships/hyperlink" Target="http://pbs.twimg.com/profile_images/1160475615994228736/jKysspfU_normal.png" TargetMode="External" /><Relationship Id="rId309" Type="http://schemas.openxmlformats.org/officeDocument/2006/relationships/hyperlink" Target="http://pbs.twimg.com/profile_images/1160475615994228736/jKysspfU_normal.png" TargetMode="External" /><Relationship Id="rId310" Type="http://schemas.openxmlformats.org/officeDocument/2006/relationships/hyperlink" Target="http://pbs.twimg.com/profile_images/1160475615994228736/jKysspfU_normal.png" TargetMode="External" /><Relationship Id="rId311" Type="http://schemas.openxmlformats.org/officeDocument/2006/relationships/hyperlink" Target="http://pbs.twimg.com/profile_images/1160475615994228736/jKysspfU_normal.png" TargetMode="External" /><Relationship Id="rId312" Type="http://schemas.openxmlformats.org/officeDocument/2006/relationships/hyperlink" Target="http://pbs.twimg.com/profile_images/1160475615994228736/jKysspfU_normal.png" TargetMode="External" /><Relationship Id="rId313" Type="http://schemas.openxmlformats.org/officeDocument/2006/relationships/hyperlink" Target="http://pbs.twimg.com/profile_images/1160475615994228736/jKysspfU_normal.png" TargetMode="External" /><Relationship Id="rId314" Type="http://schemas.openxmlformats.org/officeDocument/2006/relationships/hyperlink" Target="http://pbs.twimg.com/profile_images/1160475615994228736/jKysspfU_normal.png" TargetMode="External" /><Relationship Id="rId315" Type="http://schemas.openxmlformats.org/officeDocument/2006/relationships/hyperlink" Target="http://pbs.twimg.com/profile_images/1160475615994228736/jKysspfU_normal.png" TargetMode="External" /><Relationship Id="rId316" Type="http://schemas.openxmlformats.org/officeDocument/2006/relationships/hyperlink" Target="http://pbs.twimg.com/profile_images/1679438065/zum5_normal.png" TargetMode="External" /><Relationship Id="rId317" Type="http://schemas.openxmlformats.org/officeDocument/2006/relationships/hyperlink" Target="http://pbs.twimg.com/profile_images/785688517808652288/wl02CSnY_normal.jpg" TargetMode="External" /><Relationship Id="rId318" Type="http://schemas.openxmlformats.org/officeDocument/2006/relationships/hyperlink" Target="http://pbs.twimg.com/profile_images/1679438065/zum5_normal.png" TargetMode="External" /><Relationship Id="rId319" Type="http://schemas.openxmlformats.org/officeDocument/2006/relationships/hyperlink" Target="http://pbs.twimg.com/profile_images/785688517808652288/wl02CSnY_normal.jpg" TargetMode="External" /><Relationship Id="rId320" Type="http://schemas.openxmlformats.org/officeDocument/2006/relationships/hyperlink" Target="http://pbs.twimg.com/profile_images/1679438065/zum5_normal.png" TargetMode="External" /><Relationship Id="rId321" Type="http://schemas.openxmlformats.org/officeDocument/2006/relationships/hyperlink" Target="http://pbs.twimg.com/profile_images/1679438065/zum5_normal.png" TargetMode="External" /><Relationship Id="rId322" Type="http://schemas.openxmlformats.org/officeDocument/2006/relationships/hyperlink" Target="http://pbs.twimg.com/profile_images/785688517808652288/wl02CSnY_normal.jpg" TargetMode="External" /><Relationship Id="rId323" Type="http://schemas.openxmlformats.org/officeDocument/2006/relationships/hyperlink" Target="http://pbs.twimg.com/profile_images/785688517808652288/wl02CSnY_normal.jpg" TargetMode="External" /><Relationship Id="rId324" Type="http://schemas.openxmlformats.org/officeDocument/2006/relationships/hyperlink" Target="http://pbs.twimg.com/profile_images/785688517808652288/wl02CSnY_normal.jpg" TargetMode="External" /><Relationship Id="rId325" Type="http://schemas.openxmlformats.org/officeDocument/2006/relationships/hyperlink" Target="https://pbs.twimg.com/ext_tw_video_thumb/1181683140198305794/pu/img/HQgUAM-KE6v80eo-.jpg" TargetMode="External" /><Relationship Id="rId326" Type="http://schemas.openxmlformats.org/officeDocument/2006/relationships/hyperlink" Target="https://pbs.twimg.com/ext_tw_video_thumb/1182334092047765507/pu/img/UcbWxi21TrlGbklB.jpg" TargetMode="External" /><Relationship Id="rId327" Type="http://schemas.openxmlformats.org/officeDocument/2006/relationships/hyperlink" Target="https://pbs.twimg.com/media/EGiAA6jWoAAoTld.png" TargetMode="External" /><Relationship Id="rId328" Type="http://schemas.openxmlformats.org/officeDocument/2006/relationships/hyperlink" Target="https://pbs.twimg.com/ext_tw_video_thumb/1183434845357252608/pu/img/IAoc30yn6-VTSlfs.jpg" TargetMode="External" /><Relationship Id="rId329" Type="http://schemas.openxmlformats.org/officeDocument/2006/relationships/hyperlink" Target="https://pbs.twimg.com/media/EGxo92RWsAE-8Tt.png" TargetMode="External" /><Relationship Id="rId330" Type="http://schemas.openxmlformats.org/officeDocument/2006/relationships/hyperlink" Target="https://pbs.twimg.com/ext_tw_video_thumb/1184915381305184256/pu/img/Lj_7nqIOT2T6EvgQ.jpg" TargetMode="External" /><Relationship Id="rId331" Type="http://schemas.openxmlformats.org/officeDocument/2006/relationships/hyperlink" Target="https://pbs.twimg.com/media/EHGrYvqXUAArb6W.png" TargetMode="External" /><Relationship Id="rId332" Type="http://schemas.openxmlformats.org/officeDocument/2006/relationships/hyperlink" Target="http://pbs.twimg.com/profile_images/785688517808652288/wl02CSnY_normal.jpg" TargetMode="External" /><Relationship Id="rId333" Type="http://schemas.openxmlformats.org/officeDocument/2006/relationships/hyperlink" Target="http://pbs.twimg.com/profile_images/785688517808652288/wl02CSnY_normal.jpg" TargetMode="External" /><Relationship Id="rId334" Type="http://schemas.openxmlformats.org/officeDocument/2006/relationships/hyperlink" Target="https://twitter.com/#!/educologne/status/1174941995854225413" TargetMode="External" /><Relationship Id="rId335" Type="http://schemas.openxmlformats.org/officeDocument/2006/relationships/hyperlink" Target="https://twitter.com/#!/educologne/status/1174941995854225413" TargetMode="External" /><Relationship Id="rId336" Type="http://schemas.openxmlformats.org/officeDocument/2006/relationships/hyperlink" Target="https://twitter.com/#!/educologne/status/1174941995854225413" TargetMode="External" /><Relationship Id="rId337" Type="http://schemas.openxmlformats.org/officeDocument/2006/relationships/hyperlink" Target="https://twitter.com/#!/educologne/status/1174941995854225413" TargetMode="External" /><Relationship Id="rId338" Type="http://schemas.openxmlformats.org/officeDocument/2006/relationships/hyperlink" Target="https://twitter.com/#!/educologne/status/1174941995854225413" TargetMode="External" /><Relationship Id="rId339" Type="http://schemas.openxmlformats.org/officeDocument/2006/relationships/hyperlink" Target="https://twitter.com/#!/educologne/status/1174941995854225413" TargetMode="External" /><Relationship Id="rId340" Type="http://schemas.openxmlformats.org/officeDocument/2006/relationships/hyperlink" Target="https://twitter.com/#!/educologne/status/1174941995854225413" TargetMode="External" /><Relationship Id="rId341" Type="http://schemas.openxmlformats.org/officeDocument/2006/relationships/hyperlink" Target="https://twitter.com/#!/begabungs/status/1179985725728710656" TargetMode="External" /><Relationship Id="rId342" Type="http://schemas.openxmlformats.org/officeDocument/2006/relationships/hyperlink" Target="https://twitter.com/#!/foundation_jf/status/1180139283555999745" TargetMode="External" /><Relationship Id="rId343" Type="http://schemas.openxmlformats.org/officeDocument/2006/relationships/hyperlink" Target="https://twitter.com/#!/altneraltner/status/1180143097885466625" TargetMode="External" /><Relationship Id="rId344" Type="http://schemas.openxmlformats.org/officeDocument/2006/relationships/hyperlink" Target="https://twitter.com/#!/tom_nolte/status/1180190043668992000" TargetMode="External" /><Relationship Id="rId345" Type="http://schemas.openxmlformats.org/officeDocument/2006/relationships/hyperlink" Target="https://twitter.com/#!/tom_nolte/status/1180190043668992000" TargetMode="External" /><Relationship Id="rId346" Type="http://schemas.openxmlformats.org/officeDocument/2006/relationships/hyperlink" Target="https://twitter.com/#!/tom_nolte/status/1180190043668992000" TargetMode="External" /><Relationship Id="rId347" Type="http://schemas.openxmlformats.org/officeDocument/2006/relationships/hyperlink" Target="https://twitter.com/#!/dreamchipper/status/1180549399094665219" TargetMode="External" /><Relationship Id="rId348" Type="http://schemas.openxmlformats.org/officeDocument/2006/relationships/hyperlink" Target="https://twitter.com/#!/dreamchipper/status/1180549399094665219" TargetMode="External" /><Relationship Id="rId349" Type="http://schemas.openxmlformats.org/officeDocument/2006/relationships/hyperlink" Target="https://twitter.com/#!/krugkatja/status/1180862463736238083" TargetMode="External" /><Relationship Id="rId350" Type="http://schemas.openxmlformats.org/officeDocument/2006/relationships/hyperlink" Target="https://twitter.com/#!/carola_heinecke/status/1181069297495543813" TargetMode="External" /><Relationship Id="rId351" Type="http://schemas.openxmlformats.org/officeDocument/2006/relationships/hyperlink" Target="https://twitter.com/#!/frauhw/status/1181232381891682304" TargetMode="External" /><Relationship Id="rId352" Type="http://schemas.openxmlformats.org/officeDocument/2006/relationships/hyperlink" Target="https://twitter.com/#!/arthurthoemmes/status/1181236404501860352" TargetMode="External" /><Relationship Id="rId353" Type="http://schemas.openxmlformats.org/officeDocument/2006/relationships/hyperlink" Target="https://twitter.com/#!/phwampfler/status/1181241127367774210" TargetMode="External" /><Relationship Id="rId354" Type="http://schemas.openxmlformats.org/officeDocument/2006/relationships/hyperlink" Target="https://twitter.com/#!/bingenberger/status/1181272908150300678" TargetMode="External" /><Relationship Id="rId355" Type="http://schemas.openxmlformats.org/officeDocument/2006/relationships/hyperlink" Target="https://twitter.com/#!/_digitalwriter_/status/1181303528289132551" TargetMode="External" /><Relationship Id="rId356" Type="http://schemas.openxmlformats.org/officeDocument/2006/relationships/hyperlink" Target="https://twitter.com/#!/kidworldcitizen/status/1181307003156783105" TargetMode="External" /><Relationship Id="rId357" Type="http://schemas.openxmlformats.org/officeDocument/2006/relationships/hyperlink" Target="https://twitter.com/#!/landeskunde/status/1181474014235123712" TargetMode="External" /><Relationship Id="rId358" Type="http://schemas.openxmlformats.org/officeDocument/2006/relationships/hyperlink" Target="https://twitter.com/#!/assignmenthelp/status/1181632899625435136" TargetMode="External" /><Relationship Id="rId359" Type="http://schemas.openxmlformats.org/officeDocument/2006/relationships/hyperlink" Target="https://twitter.com/#!/fraugroddeck/status/1181910960321286144" TargetMode="External" /><Relationship Id="rId360" Type="http://schemas.openxmlformats.org/officeDocument/2006/relationships/hyperlink" Target="https://twitter.com/#!/fraugroddeck/status/1181910960321286144" TargetMode="External" /><Relationship Id="rId361" Type="http://schemas.openxmlformats.org/officeDocument/2006/relationships/hyperlink" Target="https://twitter.com/#!/rheinlandfranke/status/1181999351327072256" TargetMode="External" /><Relationship Id="rId362" Type="http://schemas.openxmlformats.org/officeDocument/2006/relationships/hyperlink" Target="https://twitter.com/#!/herr_mint/status/1182344255362207744" TargetMode="External" /><Relationship Id="rId363" Type="http://schemas.openxmlformats.org/officeDocument/2006/relationships/hyperlink" Target="https://twitter.com/#!/johnmcnaught1/status/1182448433443082240" TargetMode="External" /><Relationship Id="rId364" Type="http://schemas.openxmlformats.org/officeDocument/2006/relationships/hyperlink" Target="https://twitter.com/#!/reb_most/status/1182451422257991680" TargetMode="External" /><Relationship Id="rId365" Type="http://schemas.openxmlformats.org/officeDocument/2006/relationships/hyperlink" Target="https://twitter.com/#!/dander8470/status/1182457474277879808" TargetMode="External" /><Relationship Id="rId366" Type="http://schemas.openxmlformats.org/officeDocument/2006/relationships/hyperlink" Target="https://twitter.com/#!/danielputting/status/1182458239771906048" TargetMode="External" /><Relationship Id="rId367" Type="http://schemas.openxmlformats.org/officeDocument/2006/relationships/hyperlink" Target="https://twitter.com/#!/edpolicyreview/status/1182493289246875649" TargetMode="External" /><Relationship Id="rId368" Type="http://schemas.openxmlformats.org/officeDocument/2006/relationships/hyperlink" Target="https://twitter.com/#!/tastenspieler/status/1181065419475623936" TargetMode="External" /><Relationship Id="rId369" Type="http://schemas.openxmlformats.org/officeDocument/2006/relationships/hyperlink" Target="https://twitter.com/#!/tastenspieler/status/1182534992678789120" TargetMode="External" /><Relationship Id="rId370" Type="http://schemas.openxmlformats.org/officeDocument/2006/relationships/hyperlink" Target="https://twitter.com/#!/tastenspieler/status/1182535182504648704" TargetMode="External" /><Relationship Id="rId371" Type="http://schemas.openxmlformats.org/officeDocument/2006/relationships/hyperlink" Target="https://twitter.com/#!/angelssoriano74/status/1182624850013282304" TargetMode="External" /><Relationship Id="rId372" Type="http://schemas.openxmlformats.org/officeDocument/2006/relationships/hyperlink" Target="https://twitter.com/#!/hartel30/status/1182632373743210496" TargetMode="External" /><Relationship Id="rId373" Type="http://schemas.openxmlformats.org/officeDocument/2006/relationships/hyperlink" Target="https://twitter.com/#!/loise_gichuhi/status/1182632739184484353" TargetMode="External" /><Relationship Id="rId374" Type="http://schemas.openxmlformats.org/officeDocument/2006/relationships/hyperlink" Target="https://twitter.com/#!/nvandenabeele/status/1182634377878130689" TargetMode="External" /><Relationship Id="rId375" Type="http://schemas.openxmlformats.org/officeDocument/2006/relationships/hyperlink" Target="https://twitter.com/#!/chitch94/status/1182648805096935424" TargetMode="External" /><Relationship Id="rId376" Type="http://schemas.openxmlformats.org/officeDocument/2006/relationships/hyperlink" Target="https://twitter.com/#!/njcommunityscls/status/1182661683409494021" TargetMode="External" /><Relationship Id="rId377" Type="http://schemas.openxmlformats.org/officeDocument/2006/relationships/hyperlink" Target="https://twitter.com/#!/shyj/status/1182622967785754624" TargetMode="External" /><Relationship Id="rId378" Type="http://schemas.openxmlformats.org/officeDocument/2006/relationships/hyperlink" Target="https://twitter.com/#!/shyj/status/1182629917797822464" TargetMode="External" /><Relationship Id="rId379" Type="http://schemas.openxmlformats.org/officeDocument/2006/relationships/hyperlink" Target="https://twitter.com/#!/drpowerskhs/status/1182782405595283458" TargetMode="External" /><Relationship Id="rId380" Type="http://schemas.openxmlformats.org/officeDocument/2006/relationships/hyperlink" Target="https://twitter.com/#!/akmittals/status/1182874447289765888" TargetMode="External" /><Relationship Id="rId381" Type="http://schemas.openxmlformats.org/officeDocument/2006/relationships/hyperlink" Target="https://twitter.com/#!/shyj/status/1182685083758579714" TargetMode="External" /><Relationship Id="rId382" Type="http://schemas.openxmlformats.org/officeDocument/2006/relationships/hyperlink" Target="https://twitter.com/#!/ritasingh0210/status/1182898418160553985" TargetMode="External" /><Relationship Id="rId383" Type="http://schemas.openxmlformats.org/officeDocument/2006/relationships/hyperlink" Target="https://twitter.com/#!/feedbotrss/status/1182959099509694465" TargetMode="External" /><Relationship Id="rId384" Type="http://schemas.openxmlformats.org/officeDocument/2006/relationships/hyperlink" Target="https://twitter.com/#!/followerpowerrt/status/1181678675214897152" TargetMode="External" /><Relationship Id="rId385" Type="http://schemas.openxmlformats.org/officeDocument/2006/relationships/hyperlink" Target="https://twitter.com/#!/followerpowerrt/status/1182962092887990272" TargetMode="External" /><Relationship Id="rId386" Type="http://schemas.openxmlformats.org/officeDocument/2006/relationships/hyperlink" Target="https://twitter.com/#!/vilsrip/status/1182958698915860480" TargetMode="External" /><Relationship Id="rId387" Type="http://schemas.openxmlformats.org/officeDocument/2006/relationships/hyperlink" Target="https://twitter.com/#!/vilsrip/status/1182962384983465984" TargetMode="External" /><Relationship Id="rId388" Type="http://schemas.openxmlformats.org/officeDocument/2006/relationships/hyperlink" Target="https://twitter.com/#!/frandevol/status/1182957301063442432" TargetMode="External" /><Relationship Id="rId389" Type="http://schemas.openxmlformats.org/officeDocument/2006/relationships/hyperlink" Target="https://twitter.com/#!/vilsrip/status/1182958698915860480" TargetMode="External" /><Relationship Id="rId390" Type="http://schemas.openxmlformats.org/officeDocument/2006/relationships/hyperlink" Target="https://twitter.com/#!/vilsrip/status/1182962384983465984" TargetMode="External" /><Relationship Id="rId391" Type="http://schemas.openxmlformats.org/officeDocument/2006/relationships/hyperlink" Target="https://twitter.com/#!/aloah/status/1183135452825415680" TargetMode="External" /><Relationship Id="rId392" Type="http://schemas.openxmlformats.org/officeDocument/2006/relationships/hyperlink" Target="https://twitter.com/#!/aloah/status/1183135452825415680" TargetMode="External" /><Relationship Id="rId393" Type="http://schemas.openxmlformats.org/officeDocument/2006/relationships/hyperlink" Target="https://twitter.com/#!/oebconference/status/1183135606240620546" TargetMode="External" /><Relationship Id="rId394" Type="http://schemas.openxmlformats.org/officeDocument/2006/relationships/hyperlink" Target="https://twitter.com/#!/oebconference/status/1183135749052534784" TargetMode="External" /><Relationship Id="rId395" Type="http://schemas.openxmlformats.org/officeDocument/2006/relationships/hyperlink" Target="https://twitter.com/#!/oebconference/status/1183135749052534784" TargetMode="External" /><Relationship Id="rId396" Type="http://schemas.openxmlformats.org/officeDocument/2006/relationships/hyperlink" Target="https://twitter.com/#!/yrhmacgregor/status/1183437471792750600" TargetMode="External" /><Relationship Id="rId397" Type="http://schemas.openxmlformats.org/officeDocument/2006/relationships/hyperlink" Target="https://twitter.com/#!/ianjaschindler/status/1181684974073896960" TargetMode="External" /><Relationship Id="rId398" Type="http://schemas.openxmlformats.org/officeDocument/2006/relationships/hyperlink" Target="https://twitter.com/#!/ianjaschindler/status/1182336595854270464" TargetMode="External" /><Relationship Id="rId399" Type="http://schemas.openxmlformats.org/officeDocument/2006/relationships/hyperlink" Target="https://twitter.com/#!/ianjaschindler/status/1182336623268306944" TargetMode="External" /><Relationship Id="rId400" Type="http://schemas.openxmlformats.org/officeDocument/2006/relationships/hyperlink" Target="https://twitter.com/#!/ianjaschindler/status/1183437407347183616" TargetMode="External" /><Relationship Id="rId401" Type="http://schemas.openxmlformats.org/officeDocument/2006/relationships/hyperlink" Target="https://twitter.com/#!/ianjaschindler/status/1183437473180987394" TargetMode="External" /><Relationship Id="rId402" Type="http://schemas.openxmlformats.org/officeDocument/2006/relationships/hyperlink" Target="https://twitter.com/#!/zirweso/status/1183441181751107584" TargetMode="External" /><Relationship Id="rId403" Type="http://schemas.openxmlformats.org/officeDocument/2006/relationships/hyperlink" Target="https://twitter.com/#!/diginewsbot/status/1183445279007227905" TargetMode="External" /><Relationship Id="rId404" Type="http://schemas.openxmlformats.org/officeDocument/2006/relationships/hyperlink" Target="https://twitter.com/#!/diginewsbot/status/1183445323466919942" TargetMode="External" /><Relationship Id="rId405" Type="http://schemas.openxmlformats.org/officeDocument/2006/relationships/hyperlink" Target="https://twitter.com/#!/schoolisopen/status/1183458875338641408" TargetMode="External" /><Relationship Id="rId406" Type="http://schemas.openxmlformats.org/officeDocument/2006/relationships/hyperlink" Target="https://twitter.com/#!/educologne/status/1174941995854225413" TargetMode="External" /><Relationship Id="rId407" Type="http://schemas.openxmlformats.org/officeDocument/2006/relationships/hyperlink" Target="https://twitter.com/#!/yvonneroth13/status/1183467172804354048" TargetMode="External" /><Relationship Id="rId408" Type="http://schemas.openxmlformats.org/officeDocument/2006/relationships/hyperlink" Target="https://twitter.com/#!/educologne/status/1174941995854225413" TargetMode="External" /><Relationship Id="rId409" Type="http://schemas.openxmlformats.org/officeDocument/2006/relationships/hyperlink" Target="https://twitter.com/#!/yvonneroth13/status/1183467172804354048" TargetMode="External" /><Relationship Id="rId410" Type="http://schemas.openxmlformats.org/officeDocument/2006/relationships/hyperlink" Target="https://twitter.com/#!/zsuzsannafabig/status/1183484851929931776" TargetMode="External" /><Relationship Id="rId411" Type="http://schemas.openxmlformats.org/officeDocument/2006/relationships/hyperlink" Target="https://twitter.com/#!/sascha_rogowsky/status/1181683877032554496" TargetMode="External" /><Relationship Id="rId412" Type="http://schemas.openxmlformats.org/officeDocument/2006/relationships/hyperlink" Target="https://twitter.com/#!/sascha_rogowsky/status/1182379921823469568" TargetMode="External" /><Relationship Id="rId413" Type="http://schemas.openxmlformats.org/officeDocument/2006/relationships/hyperlink" Target="https://twitter.com/#!/sascha_rogowsky/status/1182391042181611520" TargetMode="External" /><Relationship Id="rId414" Type="http://schemas.openxmlformats.org/officeDocument/2006/relationships/hyperlink" Target="https://twitter.com/#!/sascha_rogowsky/status/1183491040512303105" TargetMode="External" /><Relationship Id="rId415" Type="http://schemas.openxmlformats.org/officeDocument/2006/relationships/hyperlink" Target="https://twitter.com/#!/sascha_rogowsky/status/1183491403470557185" TargetMode="External" /><Relationship Id="rId416" Type="http://schemas.openxmlformats.org/officeDocument/2006/relationships/hyperlink" Target="https://twitter.com/#!/martinpiontek1/status/1183632794670587904" TargetMode="External" /><Relationship Id="rId417" Type="http://schemas.openxmlformats.org/officeDocument/2006/relationships/hyperlink" Target="https://twitter.com/#!/martinpiontek1/status/1183632794670587904" TargetMode="External" /><Relationship Id="rId418" Type="http://schemas.openxmlformats.org/officeDocument/2006/relationships/hyperlink" Target="https://twitter.com/#!/christienken/status/1182446854799278081" TargetMode="External" /><Relationship Id="rId419" Type="http://schemas.openxmlformats.org/officeDocument/2006/relationships/hyperlink" Target="https://twitter.com/#!/drmi/status/1183709300188950531" TargetMode="External" /><Relationship Id="rId420" Type="http://schemas.openxmlformats.org/officeDocument/2006/relationships/hyperlink" Target="https://twitter.com/#!/foech2/status/1183711049947713536" TargetMode="External" /><Relationship Id="rId421" Type="http://schemas.openxmlformats.org/officeDocument/2006/relationships/hyperlink" Target="https://twitter.com/#!/foech2/status/1183711104364666880" TargetMode="External" /><Relationship Id="rId422" Type="http://schemas.openxmlformats.org/officeDocument/2006/relationships/hyperlink" Target="https://twitter.com/#!/wagjuer/status/1180090770117840899" TargetMode="External" /><Relationship Id="rId423" Type="http://schemas.openxmlformats.org/officeDocument/2006/relationships/hyperlink" Target="https://twitter.com/#!/wagjuer/status/1180090770117840899" TargetMode="External" /><Relationship Id="rId424" Type="http://schemas.openxmlformats.org/officeDocument/2006/relationships/hyperlink" Target="https://twitter.com/#!/wagjuer/status/1180090770117840899" TargetMode="External" /><Relationship Id="rId425" Type="http://schemas.openxmlformats.org/officeDocument/2006/relationships/hyperlink" Target="https://twitter.com/#!/wagjuer/status/1181439181576441856" TargetMode="External" /><Relationship Id="rId426" Type="http://schemas.openxmlformats.org/officeDocument/2006/relationships/hyperlink" Target="https://twitter.com/#!/wagjuer/status/1183817037484888065" TargetMode="External" /><Relationship Id="rId427" Type="http://schemas.openxmlformats.org/officeDocument/2006/relationships/hyperlink" Target="https://twitter.com/#!/karlkirst/status/1180116975189663744" TargetMode="External" /><Relationship Id="rId428" Type="http://schemas.openxmlformats.org/officeDocument/2006/relationships/hyperlink" Target="https://twitter.com/#!/karlkirst/status/1180116975189663744" TargetMode="External" /><Relationship Id="rId429" Type="http://schemas.openxmlformats.org/officeDocument/2006/relationships/hyperlink" Target="https://twitter.com/#!/karlkirst/status/1180116975189663744" TargetMode="External" /><Relationship Id="rId430" Type="http://schemas.openxmlformats.org/officeDocument/2006/relationships/hyperlink" Target="https://twitter.com/#!/karlkirst/status/1182173065205239808" TargetMode="External" /><Relationship Id="rId431" Type="http://schemas.openxmlformats.org/officeDocument/2006/relationships/hyperlink" Target="https://twitter.com/#!/karlkirst/status/1183827353698525187" TargetMode="External" /><Relationship Id="rId432" Type="http://schemas.openxmlformats.org/officeDocument/2006/relationships/hyperlink" Target="https://twitter.com/#!/ma_y/status/1180102479649935360" TargetMode="External" /><Relationship Id="rId433" Type="http://schemas.openxmlformats.org/officeDocument/2006/relationships/hyperlink" Target="https://twitter.com/#!/ma_y/status/1180102479649935360" TargetMode="External" /><Relationship Id="rId434" Type="http://schemas.openxmlformats.org/officeDocument/2006/relationships/hyperlink" Target="https://twitter.com/#!/ma_y/status/1180102479649935360" TargetMode="External" /><Relationship Id="rId435" Type="http://schemas.openxmlformats.org/officeDocument/2006/relationships/hyperlink" Target="https://twitter.com/#!/ma_y/status/1181236882518216704" TargetMode="External" /><Relationship Id="rId436" Type="http://schemas.openxmlformats.org/officeDocument/2006/relationships/hyperlink" Target="https://twitter.com/#!/ma_y/status/1183830541877022721" TargetMode="External" /><Relationship Id="rId437" Type="http://schemas.openxmlformats.org/officeDocument/2006/relationships/hyperlink" Target="https://twitter.com/#!/christoball1981/status/1183932223667326976" TargetMode="External" /><Relationship Id="rId438" Type="http://schemas.openxmlformats.org/officeDocument/2006/relationships/hyperlink" Target="https://twitter.com/#!/edchateu/status/1184010144524447752" TargetMode="External" /><Relationship Id="rId439" Type="http://schemas.openxmlformats.org/officeDocument/2006/relationships/hyperlink" Target="https://twitter.com/#!/edchateu/status/1184010155458990080" TargetMode="External" /><Relationship Id="rId440" Type="http://schemas.openxmlformats.org/officeDocument/2006/relationships/hyperlink" Target="https://twitter.com/#!/globaledcon/status/1183902860028850178" TargetMode="External" /><Relationship Id="rId441" Type="http://schemas.openxmlformats.org/officeDocument/2006/relationships/hyperlink" Target="https://twitter.com/#!/globaledcon/status/1183934282169016320" TargetMode="External" /><Relationship Id="rId442" Type="http://schemas.openxmlformats.org/officeDocument/2006/relationships/hyperlink" Target="https://twitter.com/#!/abcd2sco/status/1184023808333766657" TargetMode="External" /><Relationship Id="rId443" Type="http://schemas.openxmlformats.org/officeDocument/2006/relationships/hyperlink" Target="https://twitter.com/#!/bildungdigital_/status/1184026873342386177" TargetMode="External" /><Relationship Id="rId444" Type="http://schemas.openxmlformats.org/officeDocument/2006/relationships/hyperlink" Target="https://twitter.com/#!/jeremyjhilbert/status/1184053349110423552" TargetMode="External" /><Relationship Id="rId445" Type="http://schemas.openxmlformats.org/officeDocument/2006/relationships/hyperlink" Target="https://twitter.com/#!/leaving_orbit/status/1184060606061727747" TargetMode="External" /><Relationship Id="rId446" Type="http://schemas.openxmlformats.org/officeDocument/2006/relationships/hyperlink" Target="https://twitter.com/#!/leaving_orbit/status/1184060606061727747" TargetMode="External" /><Relationship Id="rId447" Type="http://schemas.openxmlformats.org/officeDocument/2006/relationships/hyperlink" Target="https://twitter.com/#!/leaving_orbit/status/1184060606061727747" TargetMode="External" /><Relationship Id="rId448" Type="http://schemas.openxmlformats.org/officeDocument/2006/relationships/hyperlink" Target="https://twitter.com/#!/ingmarkemper/status/1183640231792263168" TargetMode="External" /><Relationship Id="rId449" Type="http://schemas.openxmlformats.org/officeDocument/2006/relationships/hyperlink" Target="https://twitter.com/#!/ingmarkemper/status/1184067567377436672" TargetMode="External" /><Relationship Id="rId450" Type="http://schemas.openxmlformats.org/officeDocument/2006/relationships/hyperlink" Target="https://twitter.com/#!/mssackstein/status/1184026159971033088" TargetMode="External" /><Relationship Id="rId451" Type="http://schemas.openxmlformats.org/officeDocument/2006/relationships/hyperlink" Target="https://twitter.com/#!/angelastockman/status/1184088562549100544" TargetMode="External" /><Relationship Id="rId452" Type="http://schemas.openxmlformats.org/officeDocument/2006/relationships/hyperlink" Target="https://twitter.com/#!/herr_rz/status/1184105954956079104" TargetMode="External" /><Relationship Id="rId453" Type="http://schemas.openxmlformats.org/officeDocument/2006/relationships/hyperlink" Target="https://twitter.com/#!/herr_rz/status/1184105954956079104" TargetMode="External" /><Relationship Id="rId454" Type="http://schemas.openxmlformats.org/officeDocument/2006/relationships/hyperlink" Target="https://twitter.com/#!/herr_rz/status/1184105954956079104" TargetMode="External" /><Relationship Id="rId455" Type="http://schemas.openxmlformats.org/officeDocument/2006/relationships/hyperlink" Target="https://twitter.com/#!/marssociety_de/status/1184142447028424705" TargetMode="External" /><Relationship Id="rId456" Type="http://schemas.openxmlformats.org/officeDocument/2006/relationships/hyperlink" Target="https://twitter.com/#!/marssociety_de/status/1184142447028424705" TargetMode="External" /><Relationship Id="rId457" Type="http://schemas.openxmlformats.org/officeDocument/2006/relationships/hyperlink" Target="https://twitter.com/#!/marssociety_de/status/1184142447028424705" TargetMode="External" /><Relationship Id="rId458" Type="http://schemas.openxmlformats.org/officeDocument/2006/relationships/hyperlink" Target="https://twitter.com/#!/lbrechthermanns/status/1184192039367389184" TargetMode="External" /><Relationship Id="rId459" Type="http://schemas.openxmlformats.org/officeDocument/2006/relationships/hyperlink" Target="https://twitter.com/#!/lbrechthermanns/status/1184192039367389184" TargetMode="External" /><Relationship Id="rId460" Type="http://schemas.openxmlformats.org/officeDocument/2006/relationships/hyperlink" Target="https://twitter.com/#!/lbrechthermanns/status/1184192039367389184" TargetMode="External" /><Relationship Id="rId461" Type="http://schemas.openxmlformats.org/officeDocument/2006/relationships/hyperlink" Target="https://twitter.com/#!/muggedinn/status/1184238141235957760" TargetMode="External" /><Relationship Id="rId462" Type="http://schemas.openxmlformats.org/officeDocument/2006/relationships/hyperlink" Target="https://twitter.com/#!/m4sp0/status/1184458905855893504" TargetMode="External" /><Relationship Id="rId463" Type="http://schemas.openxmlformats.org/officeDocument/2006/relationships/hyperlink" Target="https://twitter.com/#!/msspree/status/1184495416743792643" TargetMode="External" /><Relationship Id="rId464" Type="http://schemas.openxmlformats.org/officeDocument/2006/relationships/hyperlink" Target="https://twitter.com/#!/gmoersheim/status/1184506776491876352" TargetMode="External" /><Relationship Id="rId465" Type="http://schemas.openxmlformats.org/officeDocument/2006/relationships/hyperlink" Target="https://twitter.com/#!/seni_bl/status/1180087131663994880" TargetMode="External" /><Relationship Id="rId466" Type="http://schemas.openxmlformats.org/officeDocument/2006/relationships/hyperlink" Target="https://twitter.com/#!/seni_bl/status/1180087131663994880" TargetMode="External" /><Relationship Id="rId467" Type="http://schemas.openxmlformats.org/officeDocument/2006/relationships/hyperlink" Target="https://twitter.com/#!/seni_bl/status/1180087131663994880" TargetMode="External" /><Relationship Id="rId468" Type="http://schemas.openxmlformats.org/officeDocument/2006/relationships/hyperlink" Target="https://twitter.com/#!/seni_bl/status/1184511462087233539" TargetMode="External" /><Relationship Id="rId469" Type="http://schemas.openxmlformats.org/officeDocument/2006/relationships/hyperlink" Target="https://twitter.com/#!/staacksebastian/status/1184516548465221632" TargetMode="External" /><Relationship Id="rId470" Type="http://schemas.openxmlformats.org/officeDocument/2006/relationships/hyperlink" Target="https://twitter.com/#!/medien_und/status/1184517399732772864" TargetMode="External" /><Relationship Id="rId471" Type="http://schemas.openxmlformats.org/officeDocument/2006/relationships/hyperlink" Target="https://twitter.com/#!/dieottcasts/status/1184518253756010499" TargetMode="External" /><Relationship Id="rId472" Type="http://schemas.openxmlformats.org/officeDocument/2006/relationships/hyperlink" Target="https://twitter.com/#!/bb_fps/status/1184530981975404549" TargetMode="External" /><Relationship Id="rId473" Type="http://schemas.openxmlformats.org/officeDocument/2006/relationships/hyperlink" Target="https://twitter.com/#!/lais_lue/status/1184535616765206529" TargetMode="External" /><Relationship Id="rId474" Type="http://schemas.openxmlformats.org/officeDocument/2006/relationships/hyperlink" Target="https://twitter.com/#!/webschulhaus/status/1184536424936300546" TargetMode="External" /><Relationship Id="rId475" Type="http://schemas.openxmlformats.org/officeDocument/2006/relationships/hyperlink" Target="https://twitter.com/#!/mdeimann/status/1184543679521927169" TargetMode="External" /><Relationship Id="rId476" Type="http://schemas.openxmlformats.org/officeDocument/2006/relationships/hyperlink" Target="https://twitter.com/#!/mmegiese/status/1184544730497081344" TargetMode="External" /><Relationship Id="rId477" Type="http://schemas.openxmlformats.org/officeDocument/2006/relationships/hyperlink" Target="https://twitter.com/#!/a_ka_es/status/1184547270013923330" TargetMode="External" /><Relationship Id="rId478" Type="http://schemas.openxmlformats.org/officeDocument/2006/relationships/hyperlink" Target="https://twitter.com/#!/herrjasper/status/1184548101803118593" TargetMode="External" /><Relationship Id="rId479" Type="http://schemas.openxmlformats.org/officeDocument/2006/relationships/hyperlink" Target="https://twitter.com/#!/fraxinorumager/status/1184708028651724800" TargetMode="External" /><Relationship Id="rId480" Type="http://schemas.openxmlformats.org/officeDocument/2006/relationships/hyperlink" Target="https://twitter.com/#!/edtech_germany/status/1184754861096820742" TargetMode="External" /><Relationship Id="rId481" Type="http://schemas.openxmlformats.org/officeDocument/2006/relationships/hyperlink" Target="https://twitter.com/#!/jeanluc79/status/1184760233920532480" TargetMode="External" /><Relationship Id="rId482" Type="http://schemas.openxmlformats.org/officeDocument/2006/relationships/hyperlink" Target="https://twitter.com/#!/p221samazon/status/1184799475245764608" TargetMode="External" /><Relationship Id="rId483" Type="http://schemas.openxmlformats.org/officeDocument/2006/relationships/hyperlink" Target="https://twitter.com/#!/derlinkshaender/status/1184802274129928193" TargetMode="External" /><Relationship Id="rId484" Type="http://schemas.openxmlformats.org/officeDocument/2006/relationships/hyperlink" Target="https://twitter.com/#!/moenig/status/1184839318998835205" TargetMode="External" /><Relationship Id="rId485" Type="http://schemas.openxmlformats.org/officeDocument/2006/relationships/hyperlink" Target="https://twitter.com/#!/roeschannek/status/1184844695928786944" TargetMode="External" /><Relationship Id="rId486" Type="http://schemas.openxmlformats.org/officeDocument/2006/relationships/hyperlink" Target="https://twitter.com/#!/svenjascholz3/status/1184855101359448064" TargetMode="External" /><Relationship Id="rId487" Type="http://schemas.openxmlformats.org/officeDocument/2006/relationships/hyperlink" Target="https://twitter.com/#!/laempelkrempel/status/1183459111876386816" TargetMode="External" /><Relationship Id="rId488" Type="http://schemas.openxmlformats.org/officeDocument/2006/relationships/hyperlink" Target="https://twitter.com/#!/laempelkrempel/status/1184855806740709376" TargetMode="External" /><Relationship Id="rId489" Type="http://schemas.openxmlformats.org/officeDocument/2006/relationships/hyperlink" Target="https://twitter.com/#!/schweinepriestr/status/1184874299582242817" TargetMode="External" /><Relationship Id="rId490" Type="http://schemas.openxmlformats.org/officeDocument/2006/relationships/hyperlink" Target="https://twitter.com/#!/slesum/status/1183759764632801281" TargetMode="External" /><Relationship Id="rId491" Type="http://schemas.openxmlformats.org/officeDocument/2006/relationships/hyperlink" Target="https://twitter.com/#!/slesum/status/1184883615244718080" TargetMode="External" /><Relationship Id="rId492" Type="http://schemas.openxmlformats.org/officeDocument/2006/relationships/hyperlink" Target="https://twitter.com/#!/isabelleslb/status/1184913502248591360" TargetMode="External" /><Relationship Id="rId493" Type="http://schemas.openxmlformats.org/officeDocument/2006/relationships/hyperlink" Target="https://twitter.com/#!/smudsch/status/1181678357441892352" TargetMode="External" /><Relationship Id="rId494" Type="http://schemas.openxmlformats.org/officeDocument/2006/relationships/hyperlink" Target="https://twitter.com/#!/bot_twlehrerz/status/1181678663458271232" TargetMode="External" /><Relationship Id="rId495" Type="http://schemas.openxmlformats.org/officeDocument/2006/relationships/hyperlink" Target="https://twitter.com/#!/dskompakt/status/1180095959386198016" TargetMode="External" /><Relationship Id="rId496" Type="http://schemas.openxmlformats.org/officeDocument/2006/relationships/hyperlink" Target="https://twitter.com/#!/dskompakt/status/1182639736751607817" TargetMode="External" /><Relationship Id="rId497" Type="http://schemas.openxmlformats.org/officeDocument/2006/relationships/hyperlink" Target="https://twitter.com/#!/bot_twlehrerz/status/1180096233840488448" TargetMode="External" /><Relationship Id="rId498" Type="http://schemas.openxmlformats.org/officeDocument/2006/relationships/hyperlink" Target="https://twitter.com/#!/bot_twlehrerz/status/1182639997763162112" TargetMode="External" /><Relationship Id="rId499" Type="http://schemas.openxmlformats.org/officeDocument/2006/relationships/hyperlink" Target="https://twitter.com/#!/dskompakt/status/1178663285106909188" TargetMode="External" /><Relationship Id="rId500" Type="http://schemas.openxmlformats.org/officeDocument/2006/relationships/hyperlink" Target="https://twitter.com/#!/bot_twlehrerz/status/1180096233840488448" TargetMode="External" /><Relationship Id="rId501" Type="http://schemas.openxmlformats.org/officeDocument/2006/relationships/hyperlink" Target="https://twitter.com/#!/bot_twlehrerz/status/1182639997763162112" TargetMode="External" /><Relationship Id="rId502" Type="http://schemas.openxmlformats.org/officeDocument/2006/relationships/hyperlink" Target="https://twitter.com/#!/_jauch/status/1184059200550440960" TargetMode="External" /><Relationship Id="rId503" Type="http://schemas.openxmlformats.org/officeDocument/2006/relationships/hyperlink" Target="https://twitter.com/#!/eserode/status/1184059408130678784" TargetMode="External" /><Relationship Id="rId504" Type="http://schemas.openxmlformats.org/officeDocument/2006/relationships/hyperlink" Target="https://twitter.com/#!/eserode/status/1184059408130678784" TargetMode="External" /><Relationship Id="rId505" Type="http://schemas.openxmlformats.org/officeDocument/2006/relationships/hyperlink" Target="https://twitter.com/#!/bot_twlehrerz/status/1184059350278688768" TargetMode="External" /><Relationship Id="rId506" Type="http://schemas.openxmlformats.org/officeDocument/2006/relationships/hyperlink" Target="https://twitter.com/#!/_jauch/status/1184059200550440960" TargetMode="External" /><Relationship Id="rId507" Type="http://schemas.openxmlformats.org/officeDocument/2006/relationships/hyperlink" Target="https://twitter.com/#!/bot_twlehrerz/status/1184059350278688768" TargetMode="External" /><Relationship Id="rId508" Type="http://schemas.openxmlformats.org/officeDocument/2006/relationships/hyperlink" Target="https://twitter.com/#!/bot_twlehrerz/status/1184059350278688768" TargetMode="External" /><Relationship Id="rId509" Type="http://schemas.openxmlformats.org/officeDocument/2006/relationships/hyperlink" Target="https://twitter.com/#!/herrlarbig/status/1184223689509879809" TargetMode="External" /><Relationship Id="rId510" Type="http://schemas.openxmlformats.org/officeDocument/2006/relationships/hyperlink" Target="https://twitter.com/#!/bot_twlehrerz/status/1184223931579928578" TargetMode="External" /><Relationship Id="rId511" Type="http://schemas.openxmlformats.org/officeDocument/2006/relationships/hyperlink" Target="https://twitter.com/#!/classroomde/status/1184445770080104448" TargetMode="External" /><Relationship Id="rId512" Type="http://schemas.openxmlformats.org/officeDocument/2006/relationships/hyperlink" Target="https://twitter.com/#!/bot_twlehrerz/status/1184445895737257985" TargetMode="External" /><Relationship Id="rId513" Type="http://schemas.openxmlformats.org/officeDocument/2006/relationships/hyperlink" Target="https://twitter.com/#!/petraottensarnd/status/1184511265982631938" TargetMode="External" /><Relationship Id="rId514" Type="http://schemas.openxmlformats.org/officeDocument/2006/relationships/hyperlink" Target="https://twitter.com/#!/lernenunterwegs/status/1184727244373184512" TargetMode="External" /><Relationship Id="rId515" Type="http://schemas.openxmlformats.org/officeDocument/2006/relationships/hyperlink" Target="https://twitter.com/#!/bot_twlehrerz/status/1184727502494863360" TargetMode="External" /><Relationship Id="rId516" Type="http://schemas.openxmlformats.org/officeDocument/2006/relationships/hyperlink" Target="https://twitter.com/#!/petraottensarnd/status/1184511265982631938" TargetMode="External" /><Relationship Id="rId517" Type="http://schemas.openxmlformats.org/officeDocument/2006/relationships/hyperlink" Target="https://twitter.com/#!/bildungspunks/status/1184511354662739974" TargetMode="External" /><Relationship Id="rId518" Type="http://schemas.openxmlformats.org/officeDocument/2006/relationships/hyperlink" Target="https://twitter.com/#!/lernenunterwegs/status/1184727244373184512" TargetMode="External" /><Relationship Id="rId519" Type="http://schemas.openxmlformats.org/officeDocument/2006/relationships/hyperlink" Target="https://twitter.com/#!/bot_twlehrerz/status/1184727502494863360" TargetMode="External" /><Relationship Id="rId520" Type="http://schemas.openxmlformats.org/officeDocument/2006/relationships/hyperlink" Target="https://twitter.com/#!/petraottensarnd/status/1184511265982631938" TargetMode="External" /><Relationship Id="rId521" Type="http://schemas.openxmlformats.org/officeDocument/2006/relationships/hyperlink" Target="https://twitter.com/#!/lernenunterwegs/status/1184727244373184512" TargetMode="External" /><Relationship Id="rId522" Type="http://schemas.openxmlformats.org/officeDocument/2006/relationships/hyperlink" Target="https://twitter.com/#!/bot_twlehrerz/status/1184727502494863360" TargetMode="External" /><Relationship Id="rId523" Type="http://schemas.openxmlformats.org/officeDocument/2006/relationships/hyperlink" Target="https://twitter.com/#!/noregerds/status/1184711031811166208" TargetMode="External" /><Relationship Id="rId524" Type="http://schemas.openxmlformats.org/officeDocument/2006/relationships/hyperlink" Target="https://twitter.com/#!/lernenunterwegs/status/1184727244373184512" TargetMode="External" /><Relationship Id="rId525" Type="http://schemas.openxmlformats.org/officeDocument/2006/relationships/hyperlink" Target="https://twitter.com/#!/bot_twlehrerz/status/1184727502494863360" TargetMode="External" /><Relationship Id="rId526" Type="http://schemas.openxmlformats.org/officeDocument/2006/relationships/hyperlink" Target="https://twitter.com/#!/petraottensarnd/status/1181253038960517120" TargetMode="External" /><Relationship Id="rId527" Type="http://schemas.openxmlformats.org/officeDocument/2006/relationships/hyperlink" Target="https://twitter.com/#!/lernenunterwegs/status/1184727244373184512" TargetMode="External" /><Relationship Id="rId528" Type="http://schemas.openxmlformats.org/officeDocument/2006/relationships/hyperlink" Target="https://twitter.com/#!/bot_twlehrerz/status/1184511578277896193" TargetMode="External" /><Relationship Id="rId529" Type="http://schemas.openxmlformats.org/officeDocument/2006/relationships/hyperlink" Target="https://twitter.com/#!/bot_twlehrerz/status/1184727502494863360" TargetMode="External" /><Relationship Id="rId530" Type="http://schemas.openxmlformats.org/officeDocument/2006/relationships/hyperlink" Target="https://twitter.com/#!/bot_twlehrerz/status/1184727502494863360" TargetMode="External" /><Relationship Id="rId531" Type="http://schemas.openxmlformats.org/officeDocument/2006/relationships/hyperlink" Target="https://twitter.com/#!/bot_twlehrerz/status/1180084658547167232" TargetMode="External" /><Relationship Id="rId532" Type="http://schemas.openxmlformats.org/officeDocument/2006/relationships/hyperlink" Target="https://twitter.com/#!/bot_twlehrerz/status/1180084658547167232" TargetMode="External" /><Relationship Id="rId533" Type="http://schemas.openxmlformats.org/officeDocument/2006/relationships/hyperlink" Target="https://twitter.com/#!/bot_twlehrerz/status/1180084658547167232" TargetMode="External" /><Relationship Id="rId534" Type="http://schemas.openxmlformats.org/officeDocument/2006/relationships/hyperlink" Target="https://twitter.com/#!/bot_twlehrerz/status/1181231465742393347" TargetMode="External" /><Relationship Id="rId535" Type="http://schemas.openxmlformats.org/officeDocument/2006/relationships/hyperlink" Target="https://twitter.com/#!/bot_twlehrerz/status/1181683442989314048" TargetMode="External" /><Relationship Id="rId536" Type="http://schemas.openxmlformats.org/officeDocument/2006/relationships/hyperlink" Target="https://twitter.com/#!/bot_twlehrerz/status/1182334229469913088" TargetMode="External" /><Relationship Id="rId537" Type="http://schemas.openxmlformats.org/officeDocument/2006/relationships/hyperlink" Target="https://twitter.com/#!/bot_twlehrerz/status/1182335741684256768" TargetMode="External" /><Relationship Id="rId538" Type="http://schemas.openxmlformats.org/officeDocument/2006/relationships/hyperlink" Target="https://twitter.com/#!/bot_twlehrerz/status/1183435234735525888" TargetMode="External" /><Relationship Id="rId539" Type="http://schemas.openxmlformats.org/officeDocument/2006/relationships/hyperlink" Target="https://twitter.com/#!/bot_twlehrerz/status/1183436496164003840" TargetMode="External" /><Relationship Id="rId540" Type="http://schemas.openxmlformats.org/officeDocument/2006/relationships/hyperlink" Target="https://twitter.com/#!/bot_twlehrerz/status/1183807438006444032" TargetMode="External" /><Relationship Id="rId541" Type="http://schemas.openxmlformats.org/officeDocument/2006/relationships/hyperlink" Target="https://twitter.com/#!/bot_twlehrerz/status/1184915742547939331" TargetMode="External" /><Relationship Id="rId542" Type="http://schemas.openxmlformats.org/officeDocument/2006/relationships/hyperlink" Target="https://twitter.com/#!/bot_twlehrerz/status/1184916747972952067" TargetMode="External" /><Relationship Id="rId543" Type="http://schemas.openxmlformats.org/officeDocument/2006/relationships/hyperlink" Target="https://twitter.com/#!/zumteam/status/1180084344637001728" TargetMode="External" /><Relationship Id="rId544" Type="http://schemas.openxmlformats.org/officeDocument/2006/relationships/hyperlink" Target="https://twitter.com/#!/woe_real/status/1180153784372252672" TargetMode="External" /><Relationship Id="rId545" Type="http://schemas.openxmlformats.org/officeDocument/2006/relationships/hyperlink" Target="https://twitter.com/#!/zumteam/status/1180084344637001728" TargetMode="External" /><Relationship Id="rId546" Type="http://schemas.openxmlformats.org/officeDocument/2006/relationships/hyperlink" Target="https://twitter.com/#!/woe_real/status/1180153784372252672" TargetMode="External" /><Relationship Id="rId547" Type="http://schemas.openxmlformats.org/officeDocument/2006/relationships/hyperlink" Target="https://twitter.com/#!/zumteam/status/1181231284011581441" TargetMode="External" /><Relationship Id="rId548" Type="http://schemas.openxmlformats.org/officeDocument/2006/relationships/hyperlink" Target="https://twitter.com/#!/zumteam/status/1183807227318210561" TargetMode="External" /><Relationship Id="rId549" Type="http://schemas.openxmlformats.org/officeDocument/2006/relationships/hyperlink" Target="https://twitter.com/#!/woe_real/status/1180153784372252672" TargetMode="External" /><Relationship Id="rId550" Type="http://schemas.openxmlformats.org/officeDocument/2006/relationships/hyperlink" Target="https://twitter.com/#!/woe_real/status/1181250050900611073" TargetMode="External" /><Relationship Id="rId551" Type="http://schemas.openxmlformats.org/officeDocument/2006/relationships/hyperlink" Target="https://twitter.com/#!/woe_real/status/1183817715015921664" TargetMode="External" /><Relationship Id="rId552" Type="http://schemas.openxmlformats.org/officeDocument/2006/relationships/hyperlink" Target="https://twitter.com/#!/diemeducators/status/1181683206577414149" TargetMode="External" /><Relationship Id="rId553" Type="http://schemas.openxmlformats.org/officeDocument/2006/relationships/hyperlink" Target="https://twitter.com/#!/diemeducators/status/1182334138596122625" TargetMode="External" /><Relationship Id="rId554" Type="http://schemas.openxmlformats.org/officeDocument/2006/relationships/hyperlink" Target="https://twitter.com/#!/diemeducators/status/1182335663112409088" TargetMode="External" /><Relationship Id="rId555" Type="http://schemas.openxmlformats.org/officeDocument/2006/relationships/hyperlink" Target="https://twitter.com/#!/diemeducators/status/1183435003650367488" TargetMode="External" /><Relationship Id="rId556" Type="http://schemas.openxmlformats.org/officeDocument/2006/relationships/hyperlink" Target="https://twitter.com/#!/diemeducators/status/1183436221139345412" TargetMode="External" /><Relationship Id="rId557" Type="http://schemas.openxmlformats.org/officeDocument/2006/relationships/hyperlink" Target="https://twitter.com/#!/diemeducators/status/1184915504768671745" TargetMode="External" /><Relationship Id="rId558" Type="http://schemas.openxmlformats.org/officeDocument/2006/relationships/hyperlink" Target="https://twitter.com/#!/diemeducators/status/1184916626220695553" TargetMode="External" /><Relationship Id="rId559" Type="http://schemas.openxmlformats.org/officeDocument/2006/relationships/hyperlink" Target="https://twitter.com/#!/woe_real/status/1183440589632757762" TargetMode="External" /><Relationship Id="rId560" Type="http://schemas.openxmlformats.org/officeDocument/2006/relationships/hyperlink" Target="https://twitter.com/#!/woe_real/status/1184916876880683008" TargetMode="External" /><Relationship Id="rId561" Type="http://schemas.openxmlformats.org/officeDocument/2006/relationships/hyperlink" Target="https://api.twitter.com/1.1/geo/id/e99b714fe65be4fb.json" TargetMode="External" /><Relationship Id="rId562" Type="http://schemas.openxmlformats.org/officeDocument/2006/relationships/comments" Target="../comments1.xml" /><Relationship Id="rId563" Type="http://schemas.openxmlformats.org/officeDocument/2006/relationships/vmlDrawing" Target="../drawings/vmlDrawing1.vml" /><Relationship Id="rId564" Type="http://schemas.openxmlformats.org/officeDocument/2006/relationships/table" Target="../tables/table1.xml" /><Relationship Id="rId56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digitaleducation.cologne/content/sessions-st&#228;nde-2019" TargetMode="External" /><Relationship Id="rId2" Type="http://schemas.openxmlformats.org/officeDocument/2006/relationships/hyperlink" Target="https://novapublishers.com/shop/creativity-in-gifted-children/#.XZbSna2qPEw.twitter" TargetMode="External" /><Relationship Id="rId3" Type="http://schemas.openxmlformats.org/officeDocument/2006/relationships/hyperlink" Target="https://jacobsfoundation.org/mobbing-eltern-und-lehrpersonen-koennen-wirksam-helfen/" TargetMode="External" /><Relationship Id="rId4" Type="http://schemas.openxmlformats.org/officeDocument/2006/relationships/hyperlink" Target="https://www.zum.de/portal/blog/ZUMBuch/Sascha-Lobo-Realit%C3%A4tsschock-2019" TargetMode="External" /><Relationship Id="rId5" Type="http://schemas.openxmlformats.org/officeDocument/2006/relationships/hyperlink" Target="https://esllibrary.com/blog/40-back-to-school-web-tools" TargetMode="External" /><Relationship Id="rId6" Type="http://schemas.openxmlformats.org/officeDocument/2006/relationships/hyperlink" Target="https://kidworldcitizen.org/making-video-lessons-to-use-in-class/?utm_campaign=making-video-lessons-to-use-in-class&amp;utm_medium=social_link&amp;utm_source=missinglettr-twitter" TargetMode="External" /><Relationship Id="rId7" Type="http://schemas.openxmlformats.org/officeDocument/2006/relationships/hyperlink" Target="https://www.myassignmenthelp.net/blog/top-10-classic-novels-that-every-student-should-read/" TargetMode="External" /><Relationship Id="rId8" Type="http://schemas.openxmlformats.org/officeDocument/2006/relationships/hyperlink" Target="https://esllibrary.com/blog/40-back-to-school-web-tools" TargetMode="External" /><Relationship Id="rId9" Type="http://schemas.openxmlformats.org/officeDocument/2006/relationships/hyperlink" Target="https://www.edutopia.org/article/how-choose-co-teaching-model" TargetMode="External" /><Relationship Id="rId10" Type="http://schemas.openxmlformats.org/officeDocument/2006/relationships/hyperlink" Target="https://www.kqed.org/mindshift/53780/its-ok-to-not-be-ok-how-one-high-school-saved-lives-with-a-34-question-survey" TargetMode="External" /><Relationship Id="rId11" Type="http://schemas.openxmlformats.org/officeDocument/2006/relationships/hyperlink" Target="https://www.edutopia.org/article/how-choose-co-teaching-model" TargetMode="External" /><Relationship Id="rId12" Type="http://schemas.openxmlformats.org/officeDocument/2006/relationships/hyperlink" Target="https://www.zum.de/portal/blog/ZUMBuch/Sascha-Lobo-Realit%C3%A4tsschock-2019" TargetMode="External" /><Relationship Id="rId13" Type="http://schemas.openxmlformats.org/officeDocument/2006/relationships/hyperlink" Target="https://www.zum.de/portal/blog/ZUMBuch/Sascha-Lobo-Realit%C3%A4tsschock-2019" TargetMode="External" /><Relationship Id="rId14" Type="http://schemas.openxmlformats.org/officeDocument/2006/relationships/hyperlink" Target="https://www.zum.de/portal/blog/ZUMBuch/Sascha-Lobo-Realit%C3%A4tsschock-2019" TargetMode="External" /><Relationship Id="rId15" Type="http://schemas.openxmlformats.org/officeDocument/2006/relationships/hyperlink" Target="https://www.globaleducationconference.org/forum/topics/gec-newsletter-the-global-education-conference-starts-on-november?xg_source=activity" TargetMode="External" /><Relationship Id="rId16" Type="http://schemas.openxmlformats.org/officeDocument/2006/relationships/hyperlink" Target="https://www.globaleducationconference.org/forum/topics/gec-newsletter-the-global-education-conference-starts-on-november?xg_source=activity" TargetMode="External" /><Relationship Id="rId17" Type="http://schemas.openxmlformats.org/officeDocument/2006/relationships/hyperlink" Target="https://www.mssackstein.com/post/fresh-starts-taking-risks-and-getting-real" TargetMode="External" /><Relationship Id="rId18" Type="http://schemas.openxmlformats.org/officeDocument/2006/relationships/hyperlink" Target="https://www.mssackstein.com/post/fresh-starts-taking-risks-and-getting-real" TargetMode="External" /><Relationship Id="rId19" Type="http://schemas.openxmlformats.org/officeDocument/2006/relationships/hyperlink" Target="https://www.mssackstein.com/post/fresh-starts-taking-risks-and-getting-real" TargetMode="External" /><Relationship Id="rId20" Type="http://schemas.openxmlformats.org/officeDocument/2006/relationships/hyperlink" Target="http://herrlarbig.de/" TargetMode="External" /><Relationship Id="rId21" Type="http://schemas.openxmlformats.org/officeDocument/2006/relationships/hyperlink" Target="http://herrlarbig.de/" TargetMode="External" /><Relationship Id="rId22" Type="http://schemas.openxmlformats.org/officeDocument/2006/relationships/hyperlink" Target="http://herrlarbig.de/" TargetMode="External" /><Relationship Id="rId23" Type="http://schemas.openxmlformats.org/officeDocument/2006/relationships/hyperlink" Target="http://herrlarbig.de/" TargetMode="External" /><Relationship Id="rId24" Type="http://schemas.openxmlformats.org/officeDocument/2006/relationships/hyperlink" Target="https://www.zum.de/portal/blog/ZUMBuch/Sascha-Lobo-Realit%C3%A4tsschock-2019" TargetMode="External" /><Relationship Id="rId25" Type="http://schemas.openxmlformats.org/officeDocument/2006/relationships/hyperlink" Target="http://herrlarbig.de/" TargetMode="External" /><Relationship Id="rId26" Type="http://schemas.openxmlformats.org/officeDocument/2006/relationships/hyperlink" Target="http://herrlarbig.de/" TargetMode="External" /><Relationship Id="rId27" Type="http://schemas.openxmlformats.org/officeDocument/2006/relationships/hyperlink" Target="http://herrlarbig.de/" TargetMode="External" /><Relationship Id="rId28" Type="http://schemas.openxmlformats.org/officeDocument/2006/relationships/hyperlink" Target="http://herrlarbig.de/" TargetMode="External" /><Relationship Id="rId29" Type="http://schemas.openxmlformats.org/officeDocument/2006/relationships/hyperlink" Target="http://herrlarbig.de/" TargetMode="External" /><Relationship Id="rId30" Type="http://schemas.openxmlformats.org/officeDocument/2006/relationships/hyperlink" Target="http://herrlarbig.de/" TargetMode="External" /><Relationship Id="rId31" Type="http://schemas.openxmlformats.org/officeDocument/2006/relationships/hyperlink" Target="http://herrlarbig.de/" TargetMode="External" /><Relationship Id="rId32" Type="http://schemas.openxmlformats.org/officeDocument/2006/relationships/hyperlink" Target="http://herrlarbig.de/" TargetMode="External" /><Relationship Id="rId33" Type="http://schemas.openxmlformats.org/officeDocument/2006/relationships/hyperlink" Target="http://herrlarbig.de/" TargetMode="External" /><Relationship Id="rId34" Type="http://schemas.openxmlformats.org/officeDocument/2006/relationships/hyperlink" Target="http://herrlarbig.de/" TargetMode="External" /><Relationship Id="rId35" Type="http://schemas.openxmlformats.org/officeDocument/2006/relationships/hyperlink" Target="http://herrlarbig.de/" TargetMode="External" /><Relationship Id="rId36" Type="http://schemas.openxmlformats.org/officeDocument/2006/relationships/hyperlink" Target="http://herrlarbig.de/" TargetMode="External" /><Relationship Id="rId37" Type="http://schemas.openxmlformats.org/officeDocument/2006/relationships/hyperlink" Target="http://herrlarbig.de/" TargetMode="External" /><Relationship Id="rId38" Type="http://schemas.openxmlformats.org/officeDocument/2006/relationships/hyperlink" Target="http://herrlarbig.de/" TargetMode="External" /><Relationship Id="rId39" Type="http://schemas.openxmlformats.org/officeDocument/2006/relationships/hyperlink" Target="http://herrlarbig.de/" TargetMode="External" /><Relationship Id="rId40" Type="http://schemas.openxmlformats.org/officeDocument/2006/relationships/hyperlink" Target="http://herrlarbig.de/" TargetMode="External" /><Relationship Id="rId41" Type="http://schemas.openxmlformats.org/officeDocument/2006/relationships/hyperlink" Target="http://herrlarbig.de/" TargetMode="External" /><Relationship Id="rId42" Type="http://schemas.openxmlformats.org/officeDocument/2006/relationships/hyperlink" Target="http://herrlarbig.de/" TargetMode="External" /><Relationship Id="rId43" Type="http://schemas.openxmlformats.org/officeDocument/2006/relationships/hyperlink" Target="https://www.meet-and-code.org/de/de/event-show/3182" TargetMode="External" /><Relationship Id="rId44" Type="http://schemas.openxmlformats.org/officeDocument/2006/relationships/hyperlink" Target="https://digitale-schule.blog/podcast/podcast-digitalisierung-an-schulen-und-der-digitalpakt-mit-julia-hastaedt-lehrerin-in-mecklenburg-vorpommern/" TargetMode="External" /><Relationship Id="rId45" Type="http://schemas.openxmlformats.org/officeDocument/2006/relationships/hyperlink" Target="https://digitale-schule.blog/podcast/podcast-digitalisierung-an-schulen-und-der-digitalpakt-mit-julia-hastaedt-lehrerin-in-mecklenburg-vorpommern/" TargetMode="External" /><Relationship Id="rId46" Type="http://schemas.openxmlformats.org/officeDocument/2006/relationships/hyperlink" Target="https://digitale-schule.blog/podcast/" TargetMode="External" /><Relationship Id="rId47" Type="http://schemas.openxmlformats.org/officeDocument/2006/relationships/hyperlink" Target="http://herrlarbig.de/" TargetMode="External" /><Relationship Id="rId48" Type="http://schemas.openxmlformats.org/officeDocument/2006/relationships/hyperlink" Target="https://apps.apple.com/de/story/id1476259765" TargetMode="External" /><Relationship Id="rId49" Type="http://schemas.openxmlformats.org/officeDocument/2006/relationships/hyperlink" Target="https://www.zum.de/portal/blog/ZUMBuch/Sascha-Lobo-Realit%C3%A4tsschock-2019" TargetMode="External" /><Relationship Id="rId50" Type="http://schemas.openxmlformats.org/officeDocument/2006/relationships/hyperlink" Target="https://www.zum.de/portal/blog/ZUMBuch/Sascha-Lobo-Realit%C3%A4tsschock-2019" TargetMode="External" /><Relationship Id="rId51" Type="http://schemas.openxmlformats.org/officeDocument/2006/relationships/hyperlink" Target="https://www.zum.de/portal/blog/ZUMBuch/Sascha-Lobo-Realit%C3%A4tsschock-2019" TargetMode="External" /><Relationship Id="rId52" Type="http://schemas.openxmlformats.org/officeDocument/2006/relationships/hyperlink" Target="https://www.zum.de/portal/blog/ZUMTeam/15-Unterrichtsideen-f%C3%BCr-digitales-Arbeiten-mit-der-ZUM-2-Kollaborativ-Texte-erstellen" TargetMode="External" /><Relationship Id="rId53" Type="http://schemas.openxmlformats.org/officeDocument/2006/relationships/hyperlink" Target="https://www.zum.de/portal/blog/ZUMTeam/15-Unterrichtsideen-f%C3%BCr-digitales-Arbeiten-mit-der-ZUM-3-den-Boden-erforschen" TargetMode="External" /><Relationship Id="rId54" Type="http://schemas.openxmlformats.org/officeDocument/2006/relationships/hyperlink" Target="https://www.dropbox.com/s/1cot8wy2vbty0hm/MEDU%23Twitter%23Methoden_Placemat_SaschaRogowsky_2019_CCBYSA40.pdf?dl=0" TargetMode="External" /><Relationship Id="rId55" Type="http://schemas.openxmlformats.org/officeDocument/2006/relationships/hyperlink" Target="https://www.dropbox.com/s/95oo4ct4ezmmefq/MEDU%23Twitter%23Methoden_AdvanceOrganizer_SaschaRogowsky_2019_CCBYSA40.pdf?dl=0" TargetMode="External" /><Relationship Id="rId56" Type="http://schemas.openxmlformats.org/officeDocument/2006/relationships/hyperlink" Target="https://pbs.twimg.com/media/EE47g70UYAMiHpb.jpg" TargetMode="External" /><Relationship Id="rId57" Type="http://schemas.openxmlformats.org/officeDocument/2006/relationships/hyperlink" Target="https://pbs.twimg.com/media/EGCybJAWkAAI2kB.jpg" TargetMode="External" /><Relationship Id="rId58" Type="http://schemas.openxmlformats.org/officeDocument/2006/relationships/hyperlink" Target="https://pbs.twimg.com/media/EGTYdY2WwAAnZJP.png" TargetMode="External" /><Relationship Id="rId59" Type="http://schemas.openxmlformats.org/officeDocument/2006/relationships/hyperlink" Target="https://pbs.twimg.com/media/EGmFUOqWoAAKVfZ.jpg" TargetMode="External" /><Relationship Id="rId60" Type="http://schemas.openxmlformats.org/officeDocument/2006/relationships/hyperlink" Target="https://pbs.twimg.com/media/EGmLnOcX4AA01ck.jpg" TargetMode="External" /><Relationship Id="rId61" Type="http://schemas.openxmlformats.org/officeDocument/2006/relationships/hyperlink" Target="https://pbs.twimg.com/media/EGjlJUqX4AENrUM.jpg" TargetMode="External" /><Relationship Id="rId62" Type="http://schemas.openxmlformats.org/officeDocument/2006/relationships/hyperlink" Target="https://pbs.twimg.com/media/EG4RYH5WkAACCS0.png" TargetMode="External" /><Relationship Id="rId63" Type="http://schemas.openxmlformats.org/officeDocument/2006/relationships/hyperlink" Target="https://pbs.twimg.com/media/EG4t9HSWoAAlk8e.png" TargetMode="External" /><Relationship Id="rId64" Type="http://schemas.openxmlformats.org/officeDocument/2006/relationships/hyperlink" Target="https://pbs.twimg.com/media/EGCCz9_XkAE-kfB.jpg" TargetMode="External" /><Relationship Id="rId65" Type="http://schemas.openxmlformats.org/officeDocument/2006/relationships/hyperlink" Target="https://pbs.twimg.com/media/EGCMsReW4AAHJUr.jpg" TargetMode="External" /><Relationship Id="rId66" Type="http://schemas.openxmlformats.org/officeDocument/2006/relationships/hyperlink" Target="https://pbs.twimg.com/media/EFsiiPdW4AIgW5B.jpg" TargetMode="External" /><Relationship Id="rId67" Type="http://schemas.openxmlformats.org/officeDocument/2006/relationships/hyperlink" Target="https://pbs.twimg.com/media/EG6fj9eW4AAtj2e.jpg" TargetMode="External" /><Relationship Id="rId68" Type="http://schemas.openxmlformats.org/officeDocument/2006/relationships/hyperlink" Target="https://pbs.twimg.com/ext_tw_video_thumb/1181683140198305794/pu/img/HQgUAM-KE6v80eo-.jpg" TargetMode="External" /><Relationship Id="rId69" Type="http://schemas.openxmlformats.org/officeDocument/2006/relationships/hyperlink" Target="https://pbs.twimg.com/ext_tw_video_thumb/1182334092047765507/pu/img/UcbWxi21TrlGbklB.jpg" TargetMode="External" /><Relationship Id="rId70" Type="http://schemas.openxmlformats.org/officeDocument/2006/relationships/hyperlink" Target="https://pbs.twimg.com/media/EGiAA6jWoAAoTld.png" TargetMode="External" /><Relationship Id="rId71" Type="http://schemas.openxmlformats.org/officeDocument/2006/relationships/hyperlink" Target="https://pbs.twimg.com/ext_tw_video_thumb/1183434845357252608/pu/img/IAoc30yn6-VTSlfs.jpg" TargetMode="External" /><Relationship Id="rId72" Type="http://schemas.openxmlformats.org/officeDocument/2006/relationships/hyperlink" Target="https://pbs.twimg.com/media/EGxo92RWsAE-8Tt.png" TargetMode="External" /><Relationship Id="rId73" Type="http://schemas.openxmlformats.org/officeDocument/2006/relationships/hyperlink" Target="https://pbs.twimg.com/ext_tw_video_thumb/1184915381305184256/pu/img/Lj_7nqIOT2T6EvgQ.jpg" TargetMode="External" /><Relationship Id="rId74" Type="http://schemas.openxmlformats.org/officeDocument/2006/relationships/hyperlink" Target="https://pbs.twimg.com/media/EHGrYvqXUAArb6W.png" TargetMode="External" /><Relationship Id="rId75" Type="http://schemas.openxmlformats.org/officeDocument/2006/relationships/hyperlink" Target="https://pbs.twimg.com/media/EE47g70UYAMiHpb.jpg" TargetMode="External" /><Relationship Id="rId76" Type="http://schemas.openxmlformats.org/officeDocument/2006/relationships/hyperlink" Target="http://pbs.twimg.com/profile_images/520111909866323968/hGLxdFXU_normal.jpeg" TargetMode="External" /><Relationship Id="rId77" Type="http://schemas.openxmlformats.org/officeDocument/2006/relationships/hyperlink" Target="https://pbs.twimg.com/media/EGCybJAWkAAI2kB.jpg" TargetMode="External" /><Relationship Id="rId78" Type="http://schemas.openxmlformats.org/officeDocument/2006/relationships/hyperlink" Target="http://pbs.twimg.com/profile_images/520901405075603456/WKazOUm__normal.jpeg" TargetMode="External" /><Relationship Id="rId79" Type="http://schemas.openxmlformats.org/officeDocument/2006/relationships/hyperlink" Target="http://pbs.twimg.com/profile_images/938863863457599489/XeVUekcu_normal.jpg" TargetMode="External" /><Relationship Id="rId80" Type="http://schemas.openxmlformats.org/officeDocument/2006/relationships/hyperlink" Target="http://pbs.twimg.com/profile_images/589852557050310656/JWOa982T_normal.png" TargetMode="External" /><Relationship Id="rId81" Type="http://schemas.openxmlformats.org/officeDocument/2006/relationships/hyperlink" Target="http://pbs.twimg.com/profile_images/984735469731762176/D0CXY9Kb_normal.jpg" TargetMode="External" /><Relationship Id="rId82" Type="http://schemas.openxmlformats.org/officeDocument/2006/relationships/hyperlink" Target="http://pbs.twimg.com/profile_images/1018799403233169409/dOcSmmYJ_normal.jpg" TargetMode="External" /><Relationship Id="rId83" Type="http://schemas.openxmlformats.org/officeDocument/2006/relationships/hyperlink" Target="http://pbs.twimg.com/profile_images/976751660243542016/1pNKIo1p_normal.jpg" TargetMode="External" /><Relationship Id="rId84" Type="http://schemas.openxmlformats.org/officeDocument/2006/relationships/hyperlink" Target="http://pbs.twimg.com/profile_images/972214910829645829/cnwU02DY_normal.jpg" TargetMode="External" /><Relationship Id="rId85" Type="http://schemas.openxmlformats.org/officeDocument/2006/relationships/hyperlink" Target="http://pbs.twimg.com/profile_images/1182606950988730369/tvvHNRRU_normal.jpg" TargetMode="External" /><Relationship Id="rId86" Type="http://schemas.openxmlformats.org/officeDocument/2006/relationships/hyperlink" Target="http://pbs.twimg.com/profile_images/1157692679511322624/2BknQ_lG_normal.jpg" TargetMode="External" /><Relationship Id="rId87" Type="http://schemas.openxmlformats.org/officeDocument/2006/relationships/hyperlink" Target="http://pbs.twimg.com/profile_images/684494717510381568/up3Ejw0y_normal.jpg" TargetMode="External" /><Relationship Id="rId88" Type="http://schemas.openxmlformats.org/officeDocument/2006/relationships/hyperlink" Target="https://pbs.twimg.com/media/EGTYdY2WwAAnZJP.png" TargetMode="External" /><Relationship Id="rId89" Type="http://schemas.openxmlformats.org/officeDocument/2006/relationships/hyperlink" Target="http://pbs.twimg.com/profile_images/719146667/samp46e4440319318862_normal.jpg" TargetMode="External" /><Relationship Id="rId90" Type="http://schemas.openxmlformats.org/officeDocument/2006/relationships/hyperlink" Target="http://pbs.twimg.com/profile_images/480544465610735616/Y_viD_Ii_normal.jpeg" TargetMode="External" /><Relationship Id="rId91" Type="http://schemas.openxmlformats.org/officeDocument/2006/relationships/hyperlink" Target="http://pbs.twimg.com/profile_images/1051380461384192001/OsimBVyU_normal.jpg" TargetMode="External" /><Relationship Id="rId92" Type="http://schemas.openxmlformats.org/officeDocument/2006/relationships/hyperlink" Target="http://pbs.twimg.com/profile_images/1011132585240616960/J9k2zPbt_normal.jpg" TargetMode="External" /><Relationship Id="rId93" Type="http://schemas.openxmlformats.org/officeDocument/2006/relationships/hyperlink" Target="http://pbs.twimg.com/profile_images/1113483022630817792/rXKxfmPP_normal.png" TargetMode="External" /><Relationship Id="rId94" Type="http://schemas.openxmlformats.org/officeDocument/2006/relationships/hyperlink" Target="http://pbs.twimg.com/profile_images/661227686292037633/VFX-E7CP_normal.jpg" TargetMode="External" /><Relationship Id="rId95" Type="http://schemas.openxmlformats.org/officeDocument/2006/relationships/hyperlink" Target="http://pbs.twimg.com/profile_images/644887461047443456/7m7XyaBs_normal.jp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1122614671704580097/0Ie9G4LD_normal.jpg" TargetMode="External" /><Relationship Id="rId99" Type="http://schemas.openxmlformats.org/officeDocument/2006/relationships/hyperlink" Target="http://pbs.twimg.com/profile_images/1165716480387878914/TfSWpNxp_normal.jpg" TargetMode="External" /><Relationship Id="rId100" Type="http://schemas.openxmlformats.org/officeDocument/2006/relationships/hyperlink" Target="http://pbs.twimg.com/profile_images/1165716480387878914/TfSWpNxp_normal.jpg" TargetMode="External" /><Relationship Id="rId101" Type="http://schemas.openxmlformats.org/officeDocument/2006/relationships/hyperlink" Target="http://pbs.twimg.com/profile_images/1165716480387878914/TfSWpNxp_normal.jpg" TargetMode="External" /><Relationship Id="rId102" Type="http://schemas.openxmlformats.org/officeDocument/2006/relationships/hyperlink" Target="http://pbs.twimg.com/profile_images/1159422355204169730/eq_9hno0_normal.jpg" TargetMode="External" /><Relationship Id="rId103" Type="http://schemas.openxmlformats.org/officeDocument/2006/relationships/hyperlink" Target="http://pbs.twimg.com/profile_images/854878268301889537/GYXTv4d__normal.jpg" TargetMode="External" /><Relationship Id="rId104" Type="http://schemas.openxmlformats.org/officeDocument/2006/relationships/hyperlink" Target="http://pbs.twimg.com/profile_images/1109013226765934592/scJGQNo7_normal.jpg" TargetMode="External" /><Relationship Id="rId105" Type="http://schemas.openxmlformats.org/officeDocument/2006/relationships/hyperlink" Target="http://pbs.twimg.com/profile_images/910583095098839040/IWTpSO4U_normal.jpg" TargetMode="External" /><Relationship Id="rId106" Type="http://schemas.openxmlformats.org/officeDocument/2006/relationships/hyperlink" Target="http://pbs.twimg.com/profile_images/956530086961872896/Cs3YSsI4_normal.jpg" TargetMode="External" /><Relationship Id="rId107" Type="http://schemas.openxmlformats.org/officeDocument/2006/relationships/hyperlink" Target="http://pbs.twimg.com/profile_images/820659563452047360/shlplfOM_normal.jpg" TargetMode="External" /><Relationship Id="rId108" Type="http://schemas.openxmlformats.org/officeDocument/2006/relationships/hyperlink" Target="https://pbs.twimg.com/media/EGmFUOqWoAAKVfZ.jpg" TargetMode="External" /><Relationship Id="rId109" Type="http://schemas.openxmlformats.org/officeDocument/2006/relationships/hyperlink" Target="https://pbs.twimg.com/media/EGmLnOcX4AA01ck.jpg" TargetMode="External" /><Relationship Id="rId110" Type="http://schemas.openxmlformats.org/officeDocument/2006/relationships/hyperlink" Target="http://pbs.twimg.com/profile_images/866058606168477697/9Oo61fmd_normal.jpg" TargetMode="External" /><Relationship Id="rId111" Type="http://schemas.openxmlformats.org/officeDocument/2006/relationships/hyperlink" Target="http://pbs.twimg.com/profile_images/1172852475205808128/6GXVgyWg_normal.jpg" TargetMode="External" /><Relationship Id="rId112" Type="http://schemas.openxmlformats.org/officeDocument/2006/relationships/hyperlink" Target="http://pbs.twimg.com/profile_images/529295577624756225/s7yccbNL_normal.jpeg" TargetMode="External" /><Relationship Id="rId113" Type="http://schemas.openxmlformats.org/officeDocument/2006/relationships/hyperlink" Target="http://pbs.twimg.com/profile_images/880465967137964032/HhIqIDTl_normal.jpg" TargetMode="External" /><Relationship Id="rId114" Type="http://schemas.openxmlformats.org/officeDocument/2006/relationships/hyperlink" Target="http://pbs.twimg.com/profile_images/975752598782447616/lD-hQVra_normal.jp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pbs.twimg.com/profile_images/1133143812375756800/MVGTzJ2i_normal.png" TargetMode="External" /><Relationship Id="rId118" Type="http://schemas.openxmlformats.org/officeDocument/2006/relationships/hyperlink" Target="http://pbs.twimg.com/profile_images/1133143812375756800/MVGTzJ2i_normal.png" TargetMode="External" /><Relationship Id="rId119" Type="http://schemas.openxmlformats.org/officeDocument/2006/relationships/hyperlink" Target="http://pbs.twimg.com/profile_images/969687121450553344/QMxWxo5q_normal.png" TargetMode="External" /><Relationship Id="rId120" Type="http://schemas.openxmlformats.org/officeDocument/2006/relationships/hyperlink" Target="http://pbs.twimg.com/profile_images/851477115035947012/QhhQkkxM_normal.jpg" TargetMode="External" /><Relationship Id="rId121" Type="http://schemas.openxmlformats.org/officeDocument/2006/relationships/hyperlink" Target="http://pbs.twimg.com/profile_images/1098164680311406593/q2IKzJhT_normal.jpg" TargetMode="External" /><Relationship Id="rId122" Type="http://schemas.openxmlformats.org/officeDocument/2006/relationships/hyperlink" Target="http://pbs.twimg.com/profile_images/1098164680311406593/q2IKzJhT_normal.jpg" TargetMode="External" /><Relationship Id="rId123" Type="http://schemas.openxmlformats.org/officeDocument/2006/relationships/hyperlink" Target="http://pbs.twimg.com/profile_images/1008939026982866944/P8AjFBjc_normal.jpg" TargetMode="External" /><Relationship Id="rId124" Type="http://schemas.openxmlformats.org/officeDocument/2006/relationships/hyperlink" Target="http://pbs.twimg.com/profile_images/981074186943811585/bsIIjhJo_normal.jpg" TargetMode="External" /><Relationship Id="rId125" Type="http://schemas.openxmlformats.org/officeDocument/2006/relationships/hyperlink" Target="http://pbs.twimg.com/profile_images/981074186943811585/bsIIjhJo_normal.jpg" TargetMode="External" /><Relationship Id="rId126" Type="http://schemas.openxmlformats.org/officeDocument/2006/relationships/hyperlink" Target="http://pbs.twimg.com/profile_images/981074186943811585/bsIIjhJo_normal.jpg" TargetMode="External" /><Relationship Id="rId127" Type="http://schemas.openxmlformats.org/officeDocument/2006/relationships/hyperlink" Target="http://pbs.twimg.com/profile_images/981074186943811585/bsIIjhJo_normal.jpg" TargetMode="External" /><Relationship Id="rId128" Type="http://schemas.openxmlformats.org/officeDocument/2006/relationships/hyperlink" Target="http://pbs.twimg.com/profile_images/981074186943811585/bsIIjhJo_normal.jpg" TargetMode="External" /><Relationship Id="rId129" Type="http://schemas.openxmlformats.org/officeDocument/2006/relationships/hyperlink" Target="http://pbs.twimg.com/profile_images/907739018682683392/k-IwMlXg_normal.jpg" TargetMode="External" /><Relationship Id="rId130" Type="http://schemas.openxmlformats.org/officeDocument/2006/relationships/hyperlink" Target="http://abs.twimg.com/sticky/default_profile_images/default_profile_normal.pn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pbs.twimg.com/profile_images/986282959740301312/doLPpex1_normal.jpg" TargetMode="External" /><Relationship Id="rId133" Type="http://schemas.openxmlformats.org/officeDocument/2006/relationships/hyperlink" Target="http://pbs.twimg.com/profile_images/1166984089108406273/fg2gMFVh_normal.jpg" TargetMode="External" /><Relationship Id="rId134" Type="http://schemas.openxmlformats.org/officeDocument/2006/relationships/hyperlink" Target="http://pbs.twimg.com/profile_images/920408039911579648/DSzN31Qv_normal.jpg" TargetMode="External" /><Relationship Id="rId135" Type="http://schemas.openxmlformats.org/officeDocument/2006/relationships/hyperlink" Target="http://pbs.twimg.com/profile_images/1057562852683382785/cDKsXTzJ_normal.jpg" TargetMode="External" /><Relationship Id="rId136" Type="http://schemas.openxmlformats.org/officeDocument/2006/relationships/hyperlink" Target="http://pbs.twimg.com/profile_images/1057562852683382785/cDKsXTzJ_normal.jpg" TargetMode="External" /><Relationship Id="rId137" Type="http://schemas.openxmlformats.org/officeDocument/2006/relationships/hyperlink" Target="http://pbs.twimg.com/profile_images/1057562852683382785/cDKsXTzJ_normal.jpg" TargetMode="External" /><Relationship Id="rId138" Type="http://schemas.openxmlformats.org/officeDocument/2006/relationships/hyperlink" Target="http://pbs.twimg.com/profile_images/1057562852683382785/cDKsXTzJ_normal.jpg" TargetMode="External" /><Relationship Id="rId139" Type="http://schemas.openxmlformats.org/officeDocument/2006/relationships/hyperlink" Target="http://pbs.twimg.com/profile_images/1057562852683382785/cDKsXTzJ_normal.jpg" TargetMode="External" /><Relationship Id="rId140" Type="http://schemas.openxmlformats.org/officeDocument/2006/relationships/hyperlink" Target="http://pbs.twimg.com/profile_images/1037267873843105792/Zeeqzcj9_normal.jpg" TargetMode="External" /><Relationship Id="rId141" Type="http://schemas.openxmlformats.org/officeDocument/2006/relationships/hyperlink" Target="https://pbs.twimg.com/media/EGjlJUqX4AENrUM.jpg" TargetMode="External" /><Relationship Id="rId142" Type="http://schemas.openxmlformats.org/officeDocument/2006/relationships/hyperlink" Target="http://pbs.twimg.com/profile_images/883009014002569217/DQW-nc4d_normal.jpg" TargetMode="External" /><Relationship Id="rId143" Type="http://schemas.openxmlformats.org/officeDocument/2006/relationships/hyperlink" Target="http://pbs.twimg.com/profile_images/1091776866183200768/eBkX79qz_normal.jpg" TargetMode="External" /><Relationship Id="rId144" Type="http://schemas.openxmlformats.org/officeDocument/2006/relationships/hyperlink" Target="http://pbs.twimg.com/profile_images/1091776866183200768/eBkX79qz_normal.jpg" TargetMode="External" /><Relationship Id="rId145" Type="http://schemas.openxmlformats.org/officeDocument/2006/relationships/hyperlink" Target="http://pbs.twimg.com/profile_images/1155508643867058183/Y9iuwaH-_normal.jpg" TargetMode="External" /><Relationship Id="rId146" Type="http://schemas.openxmlformats.org/officeDocument/2006/relationships/hyperlink" Target="http://pbs.twimg.com/profile_images/1155508643867058183/Y9iuwaH-_normal.jpg" TargetMode="External" /><Relationship Id="rId147" Type="http://schemas.openxmlformats.org/officeDocument/2006/relationships/hyperlink" Target="http://pbs.twimg.com/profile_images/1155508643867058183/Y9iuwaH-_normal.jpg" TargetMode="External" /><Relationship Id="rId148" Type="http://schemas.openxmlformats.org/officeDocument/2006/relationships/hyperlink" Target="http://pbs.twimg.com/profile_images/527507641677783041/Ha8AA1ZK_normal.jpeg" TargetMode="External" /><Relationship Id="rId149" Type="http://schemas.openxmlformats.org/officeDocument/2006/relationships/hyperlink" Target="http://pbs.twimg.com/profile_images/527507641677783041/Ha8AA1ZK_normal.jpeg" TargetMode="External" /><Relationship Id="rId150" Type="http://schemas.openxmlformats.org/officeDocument/2006/relationships/hyperlink" Target="http://pbs.twimg.com/profile_images/527507641677783041/Ha8AA1ZK_normal.jpeg" TargetMode="External" /><Relationship Id="rId151" Type="http://schemas.openxmlformats.org/officeDocument/2006/relationships/hyperlink" Target="http://pbs.twimg.com/profile_images/653629335241252864/Cyaboj8X_normal.png" TargetMode="External" /><Relationship Id="rId152" Type="http://schemas.openxmlformats.org/officeDocument/2006/relationships/hyperlink" Target="http://pbs.twimg.com/profile_images/653629335241252864/Cyaboj8X_normal.png" TargetMode="External" /><Relationship Id="rId153" Type="http://schemas.openxmlformats.org/officeDocument/2006/relationships/hyperlink" Target="http://pbs.twimg.com/profile_images/653629335241252864/Cyaboj8X_normal.png" TargetMode="External" /><Relationship Id="rId154" Type="http://schemas.openxmlformats.org/officeDocument/2006/relationships/hyperlink" Target="http://pbs.twimg.com/profile_images/1149352690151055361/Rz98QMOh_normal.png" TargetMode="External" /><Relationship Id="rId155" Type="http://schemas.openxmlformats.org/officeDocument/2006/relationships/hyperlink" Target="http://pbs.twimg.com/profile_images/1059846734006927366/QQ0YX3lj_normal.jpg" TargetMode="External" /><Relationship Id="rId156" Type="http://schemas.openxmlformats.org/officeDocument/2006/relationships/hyperlink" Target="http://pbs.twimg.com/profile_images/1059846734006927366/QQ0YX3lj_normal.jpg" TargetMode="External" /><Relationship Id="rId157" Type="http://schemas.openxmlformats.org/officeDocument/2006/relationships/hyperlink" Target="https://pbs.twimg.com/media/EG4RYH5WkAACCS0.png" TargetMode="External" /><Relationship Id="rId158" Type="http://schemas.openxmlformats.org/officeDocument/2006/relationships/hyperlink" Target="https://pbs.twimg.com/media/EG4t9HSWoAAlk8e.png" TargetMode="External" /><Relationship Id="rId159" Type="http://schemas.openxmlformats.org/officeDocument/2006/relationships/hyperlink" Target="http://pbs.twimg.com/profile_images/1160605280079622145/X1cDv2KN_normal.jpg" TargetMode="External" /><Relationship Id="rId160" Type="http://schemas.openxmlformats.org/officeDocument/2006/relationships/hyperlink" Target="http://pbs.twimg.com/profile_images/1159075781802364932/9LH3o5KT_normal.jpg" TargetMode="External" /><Relationship Id="rId161" Type="http://schemas.openxmlformats.org/officeDocument/2006/relationships/hyperlink" Target="http://pbs.twimg.com/profile_images/486694005640396800/x4dFteOK_normal.png" TargetMode="External" /><Relationship Id="rId162" Type="http://schemas.openxmlformats.org/officeDocument/2006/relationships/hyperlink" Target="http://pbs.twimg.com/profile_images/968088485503512579/MGqPlwDI_normal.jpg" TargetMode="External" /><Relationship Id="rId163" Type="http://schemas.openxmlformats.org/officeDocument/2006/relationships/hyperlink" Target="http://pbs.twimg.com/profile_images/935825350394892288/satSaLhL_normal.jpg" TargetMode="External" /><Relationship Id="rId164" Type="http://schemas.openxmlformats.org/officeDocument/2006/relationships/hyperlink" Target="http://pbs.twimg.com/profile_images/935825350394892288/satSaLhL_normal.jpg" TargetMode="External" /><Relationship Id="rId165" Type="http://schemas.openxmlformats.org/officeDocument/2006/relationships/hyperlink" Target="http://pbs.twimg.com/profile_images/1120396959846678529/iPlBNnPu_normal.jpg" TargetMode="External" /><Relationship Id="rId166" Type="http://schemas.openxmlformats.org/officeDocument/2006/relationships/hyperlink" Target="http://pbs.twimg.com/profile_images/1053315553224323072/VgwYRqIj_normal.jpg" TargetMode="External" /><Relationship Id="rId167" Type="http://schemas.openxmlformats.org/officeDocument/2006/relationships/hyperlink" Target="http://pbs.twimg.com/profile_images/1147836318732496896/9cwTLzb__normal.jpg" TargetMode="External" /><Relationship Id="rId168" Type="http://schemas.openxmlformats.org/officeDocument/2006/relationships/hyperlink" Target="http://pbs.twimg.com/profile_images/378800000379668046/db458e6159163e1778d18261899e4066_normal.png" TargetMode="External" /><Relationship Id="rId169" Type="http://schemas.openxmlformats.org/officeDocument/2006/relationships/hyperlink" Target="http://pbs.twimg.com/profile_images/1169682849785626629/I6UcoS7Q_normal.jpg" TargetMode="External" /><Relationship Id="rId170" Type="http://schemas.openxmlformats.org/officeDocument/2006/relationships/hyperlink" Target="http://pbs.twimg.com/profile_images/378800000000099119/ef8c6c06ab1196d9af2837bdacdde4d1_normal.jpeg" TargetMode="External" /><Relationship Id="rId171" Type="http://schemas.openxmlformats.org/officeDocument/2006/relationships/hyperlink" Target="http://pbs.twimg.com/profile_images/515571088735371267/PY9f9Iss_normal.jpeg" TargetMode="External" /><Relationship Id="rId172" Type="http://schemas.openxmlformats.org/officeDocument/2006/relationships/hyperlink" Target="http://pbs.twimg.com/profile_images/659752056534769664/fcaTk_qn_normal.jpg" TargetMode="External" /><Relationship Id="rId173" Type="http://schemas.openxmlformats.org/officeDocument/2006/relationships/hyperlink" Target="http://pbs.twimg.com/profile_images/758215615828135936/Sx_D7-YS_normal.jpg" TargetMode="External" /><Relationship Id="rId174" Type="http://schemas.openxmlformats.org/officeDocument/2006/relationships/hyperlink" Target="http://pbs.twimg.com/profile_images/1135048286258257920/2PhTb6ck_normal.jpg" TargetMode="External" /><Relationship Id="rId175" Type="http://schemas.openxmlformats.org/officeDocument/2006/relationships/hyperlink" Target="http://pbs.twimg.com/profile_images/1135048286258257920/2PhTb6ck_normal.jpg" TargetMode="External" /><Relationship Id="rId176" Type="http://schemas.openxmlformats.org/officeDocument/2006/relationships/hyperlink" Target="http://pbs.twimg.com/profile_images/1182541289243500546/KtXzYBNk_normal.jpg" TargetMode="External" /><Relationship Id="rId177" Type="http://schemas.openxmlformats.org/officeDocument/2006/relationships/hyperlink" Target="http://pbs.twimg.com/profile_images/975492153978839042/VZd-O3Gq_normal.jpg" TargetMode="External" /><Relationship Id="rId178" Type="http://schemas.openxmlformats.org/officeDocument/2006/relationships/hyperlink" Target="http://pbs.twimg.com/profile_images/1171878986231795713/6Y1Lektr_normal.jpg" TargetMode="External" /><Relationship Id="rId179" Type="http://schemas.openxmlformats.org/officeDocument/2006/relationships/hyperlink" Target="http://pbs.twimg.com/profile_images/1060241917638832129/0chE4OES_normal.jpg" TargetMode="External" /><Relationship Id="rId180" Type="http://schemas.openxmlformats.org/officeDocument/2006/relationships/hyperlink" Target="http://pbs.twimg.com/profile_images/967005961750708224/zmja_8c4_normal.jpg" TargetMode="External" /><Relationship Id="rId181" Type="http://schemas.openxmlformats.org/officeDocument/2006/relationships/hyperlink" Target="http://pbs.twimg.com/profile_images/378800000097187561/5bf5a2db11d1981b8b6da1bb67af9316_normal.jpeg" TargetMode="External" /><Relationship Id="rId182" Type="http://schemas.openxmlformats.org/officeDocument/2006/relationships/hyperlink" Target="http://pbs.twimg.com/profile_images/705476396815130627/7tPTiauv_normal.jpg" TargetMode="External" /><Relationship Id="rId183" Type="http://schemas.openxmlformats.org/officeDocument/2006/relationships/hyperlink" Target="http://pbs.twimg.com/profile_images/1093154977583939584/Z1DwYiBz_normal.jpg" TargetMode="External" /><Relationship Id="rId184" Type="http://schemas.openxmlformats.org/officeDocument/2006/relationships/hyperlink" Target="http://pbs.twimg.com/profile_images/594756488209571840/1ar10DtJ_normal.jpg" TargetMode="External" /><Relationship Id="rId185" Type="http://schemas.openxmlformats.org/officeDocument/2006/relationships/hyperlink" Target="http://pbs.twimg.com/profile_images/1184526323374575616/aiQKWbB0_normal.jpg" TargetMode="External" /><Relationship Id="rId186" Type="http://schemas.openxmlformats.org/officeDocument/2006/relationships/hyperlink" Target="http://pbs.twimg.com/profile_images/378800000823861938/6880c36b90d279af5002df04fbf1e504_normal.jpeg" TargetMode="External" /><Relationship Id="rId187" Type="http://schemas.openxmlformats.org/officeDocument/2006/relationships/hyperlink" Target="http://pbs.twimg.com/profile_images/635492352879161344/Xx7YpW0x_normal.jpg" TargetMode="External" /><Relationship Id="rId188" Type="http://schemas.openxmlformats.org/officeDocument/2006/relationships/hyperlink" Target="http://pbs.twimg.com/profile_images/378800000625330333/4ba49814f805215d344cbb117823d629_normal.jpeg" TargetMode="External" /><Relationship Id="rId189" Type="http://schemas.openxmlformats.org/officeDocument/2006/relationships/hyperlink" Target="http://pbs.twimg.com/profile_images/985586287284576258/VaRTHU3-_normal.jpg" TargetMode="External" /><Relationship Id="rId190" Type="http://schemas.openxmlformats.org/officeDocument/2006/relationships/hyperlink" Target="http://pbs.twimg.com/profile_images/516327835586146305/Bu5VI0AP_normal.jpeg" TargetMode="External" /><Relationship Id="rId191" Type="http://schemas.openxmlformats.org/officeDocument/2006/relationships/hyperlink" Target="http://pbs.twimg.com/profile_images/465766809560301568/7TiU0J55_normal.jpeg" TargetMode="External" /><Relationship Id="rId192" Type="http://schemas.openxmlformats.org/officeDocument/2006/relationships/hyperlink" Target="http://pbs.twimg.com/profile_images/1176926195889442816/BGnaa5wM_normal.jpg" TargetMode="External" /><Relationship Id="rId193" Type="http://schemas.openxmlformats.org/officeDocument/2006/relationships/hyperlink" Target="http://pbs.twimg.com/profile_images/1005023772519358464/_UnmmTtG_normal.jpg" TargetMode="External" /><Relationship Id="rId194" Type="http://schemas.openxmlformats.org/officeDocument/2006/relationships/hyperlink" Target="http://pbs.twimg.com/profile_images/1096155528475090945/LRZ5SUAt_normal.jpg" TargetMode="External" /><Relationship Id="rId195" Type="http://schemas.openxmlformats.org/officeDocument/2006/relationships/hyperlink" Target="http://pbs.twimg.com/profile_images/1096155528475090945/LRZ5SUAt_normal.jpg" TargetMode="External" /><Relationship Id="rId196" Type="http://schemas.openxmlformats.org/officeDocument/2006/relationships/hyperlink" Target="http://pbs.twimg.com/profile_images/2403671873/jpng9krp2euhx2liz4de_normal.jpeg" TargetMode="External" /><Relationship Id="rId197" Type="http://schemas.openxmlformats.org/officeDocument/2006/relationships/hyperlink" Target="http://pbs.twimg.com/profile_images/907251089824796672/u6VWoS9H_normal.jpg" TargetMode="External" /><Relationship Id="rId198" Type="http://schemas.openxmlformats.org/officeDocument/2006/relationships/hyperlink" Target="http://pbs.twimg.com/profile_images/907251089824796672/u6VWoS9H_normal.jpg" TargetMode="External" /><Relationship Id="rId199" Type="http://schemas.openxmlformats.org/officeDocument/2006/relationships/hyperlink" Target="http://pbs.twimg.com/profile_images/1178769808877326337/QGeVqxaf_normal.jpg" TargetMode="External" /><Relationship Id="rId200" Type="http://schemas.openxmlformats.org/officeDocument/2006/relationships/hyperlink" Target="http://pbs.twimg.com/profile_images/2932907373/3abf68d527c8f4d2a302c670e885f975_normal.png" TargetMode="External" /><Relationship Id="rId201" Type="http://schemas.openxmlformats.org/officeDocument/2006/relationships/hyperlink" Target="http://pbs.twimg.com/profile_images/1160475615994228736/jKysspfU_normal.png" TargetMode="External" /><Relationship Id="rId202" Type="http://schemas.openxmlformats.org/officeDocument/2006/relationships/hyperlink" Target="https://pbs.twimg.com/media/EGCCz9_XkAE-kfB.jpg" TargetMode="External" /><Relationship Id="rId203" Type="http://schemas.openxmlformats.org/officeDocument/2006/relationships/hyperlink" Target="https://pbs.twimg.com/media/EGCMsReW4AAHJUr.jpg" TargetMode="External" /><Relationship Id="rId204" Type="http://schemas.openxmlformats.org/officeDocument/2006/relationships/hyperlink" Target="http://pbs.twimg.com/profile_images/1160475615994228736/jKysspfU_normal.png" TargetMode="External" /><Relationship Id="rId205" Type="http://schemas.openxmlformats.org/officeDocument/2006/relationships/hyperlink" Target="http://pbs.twimg.com/profile_images/1160475615994228736/jKysspfU_normal.png" TargetMode="External" /><Relationship Id="rId206" Type="http://schemas.openxmlformats.org/officeDocument/2006/relationships/hyperlink" Target="https://pbs.twimg.com/media/EFsiiPdW4AIgW5B.jpg" TargetMode="External" /><Relationship Id="rId207" Type="http://schemas.openxmlformats.org/officeDocument/2006/relationships/hyperlink" Target="https://pbs.twimg.com/media/EG6fj9eW4AAtj2e.jpg" TargetMode="External" /><Relationship Id="rId208" Type="http://schemas.openxmlformats.org/officeDocument/2006/relationships/hyperlink" Target="http://pbs.twimg.com/profile_images/1102920504334315521/iduVV6oj_normal.jpg" TargetMode="External" /><Relationship Id="rId209" Type="http://schemas.openxmlformats.org/officeDocument/2006/relationships/hyperlink" Target="http://pbs.twimg.com/profile_images/1160475615994228736/jKysspfU_normal.png" TargetMode="External" /><Relationship Id="rId210" Type="http://schemas.openxmlformats.org/officeDocument/2006/relationships/hyperlink" Target="http://pbs.twimg.com/profile_images/1075507209331752962/24O4fkfI_normal.jpg" TargetMode="External" /><Relationship Id="rId211" Type="http://schemas.openxmlformats.org/officeDocument/2006/relationships/hyperlink" Target="http://pbs.twimg.com/profile_images/1160475615994228736/jKysspfU_normal.png" TargetMode="External" /><Relationship Id="rId212" Type="http://schemas.openxmlformats.org/officeDocument/2006/relationships/hyperlink" Target="http://pbs.twimg.com/profile_images/1069297310092443648/UZOXMU9E_normal.png" TargetMode="External" /><Relationship Id="rId213" Type="http://schemas.openxmlformats.org/officeDocument/2006/relationships/hyperlink" Target="http://pbs.twimg.com/profile_images/1160475615994228736/jKysspfU_normal.png" TargetMode="External" /><Relationship Id="rId214" Type="http://schemas.openxmlformats.org/officeDocument/2006/relationships/hyperlink" Target="http://pbs.twimg.com/profile_images/898666368203186177/N44p56ry_normal.jpg" TargetMode="External" /><Relationship Id="rId215" Type="http://schemas.openxmlformats.org/officeDocument/2006/relationships/hyperlink" Target="http://pbs.twimg.com/profile_images/1062977270019698691/lqi0S-Ez_normal.jpg" TargetMode="External" /><Relationship Id="rId216" Type="http://schemas.openxmlformats.org/officeDocument/2006/relationships/hyperlink" Target="http://pbs.twimg.com/profile_images/1160475615994228736/jKysspfU_normal.png" TargetMode="External" /><Relationship Id="rId217" Type="http://schemas.openxmlformats.org/officeDocument/2006/relationships/hyperlink" Target="http://pbs.twimg.com/profile_images/843535791523594240/pzvZKmy2_normal.jpg" TargetMode="External" /><Relationship Id="rId218" Type="http://schemas.openxmlformats.org/officeDocument/2006/relationships/hyperlink" Target="http://pbs.twimg.com/profile_images/1114237932485992448/MbJ0VZ4W_normal.jpg" TargetMode="External" /><Relationship Id="rId219" Type="http://schemas.openxmlformats.org/officeDocument/2006/relationships/hyperlink" Target="http://pbs.twimg.com/profile_images/898666368203186177/N44p56ry_normal.jpg" TargetMode="External" /><Relationship Id="rId220" Type="http://schemas.openxmlformats.org/officeDocument/2006/relationships/hyperlink" Target="http://pbs.twimg.com/profile_images/1160475615994228736/jKysspfU_normal.png" TargetMode="External" /><Relationship Id="rId221" Type="http://schemas.openxmlformats.org/officeDocument/2006/relationships/hyperlink" Target="http://pbs.twimg.com/profile_images/1160475615994228736/jKysspfU_normal.png" TargetMode="External" /><Relationship Id="rId222" Type="http://schemas.openxmlformats.org/officeDocument/2006/relationships/hyperlink" Target="http://pbs.twimg.com/profile_images/1160475615994228736/jKysspfU_normal.png" TargetMode="External" /><Relationship Id="rId223" Type="http://schemas.openxmlformats.org/officeDocument/2006/relationships/hyperlink" Target="http://pbs.twimg.com/profile_images/1160475615994228736/jKysspfU_normal.png" TargetMode="External" /><Relationship Id="rId224" Type="http://schemas.openxmlformats.org/officeDocument/2006/relationships/hyperlink" Target="http://pbs.twimg.com/profile_images/1160475615994228736/jKysspfU_normal.png" TargetMode="External" /><Relationship Id="rId225" Type="http://schemas.openxmlformats.org/officeDocument/2006/relationships/hyperlink" Target="http://pbs.twimg.com/profile_images/1160475615994228736/jKysspfU_normal.png" TargetMode="External" /><Relationship Id="rId226" Type="http://schemas.openxmlformats.org/officeDocument/2006/relationships/hyperlink" Target="http://pbs.twimg.com/profile_images/1160475615994228736/jKysspfU_normal.png" TargetMode="External" /><Relationship Id="rId227" Type="http://schemas.openxmlformats.org/officeDocument/2006/relationships/hyperlink" Target="http://pbs.twimg.com/profile_images/1160475615994228736/jKysspfU_normal.png" TargetMode="External" /><Relationship Id="rId228" Type="http://schemas.openxmlformats.org/officeDocument/2006/relationships/hyperlink" Target="http://pbs.twimg.com/profile_images/1160475615994228736/jKysspfU_normal.png" TargetMode="External" /><Relationship Id="rId229" Type="http://schemas.openxmlformats.org/officeDocument/2006/relationships/hyperlink" Target="http://pbs.twimg.com/profile_images/1160475615994228736/jKysspfU_normal.png" TargetMode="External" /><Relationship Id="rId230" Type="http://schemas.openxmlformats.org/officeDocument/2006/relationships/hyperlink" Target="http://pbs.twimg.com/profile_images/1160475615994228736/jKysspfU_normal.png" TargetMode="External" /><Relationship Id="rId231" Type="http://schemas.openxmlformats.org/officeDocument/2006/relationships/hyperlink" Target="http://pbs.twimg.com/profile_images/1679438065/zum5_normal.png" TargetMode="External" /><Relationship Id="rId232" Type="http://schemas.openxmlformats.org/officeDocument/2006/relationships/hyperlink" Target="http://pbs.twimg.com/profile_images/785688517808652288/wl02CSnY_normal.jpg" TargetMode="External" /><Relationship Id="rId233" Type="http://schemas.openxmlformats.org/officeDocument/2006/relationships/hyperlink" Target="http://pbs.twimg.com/profile_images/1679438065/zum5_normal.png" TargetMode="External" /><Relationship Id="rId234" Type="http://schemas.openxmlformats.org/officeDocument/2006/relationships/hyperlink" Target="http://pbs.twimg.com/profile_images/1679438065/zum5_normal.png" TargetMode="External" /><Relationship Id="rId235" Type="http://schemas.openxmlformats.org/officeDocument/2006/relationships/hyperlink" Target="http://pbs.twimg.com/profile_images/785688517808652288/wl02CSnY_normal.jpg" TargetMode="External" /><Relationship Id="rId236" Type="http://schemas.openxmlformats.org/officeDocument/2006/relationships/hyperlink" Target="http://pbs.twimg.com/profile_images/785688517808652288/wl02CSnY_normal.jpg" TargetMode="External" /><Relationship Id="rId237" Type="http://schemas.openxmlformats.org/officeDocument/2006/relationships/hyperlink" Target="https://pbs.twimg.com/ext_tw_video_thumb/1181683140198305794/pu/img/HQgUAM-KE6v80eo-.jpg" TargetMode="External" /><Relationship Id="rId238" Type="http://schemas.openxmlformats.org/officeDocument/2006/relationships/hyperlink" Target="https://pbs.twimg.com/ext_tw_video_thumb/1182334092047765507/pu/img/UcbWxi21TrlGbklB.jpg" TargetMode="External" /><Relationship Id="rId239" Type="http://schemas.openxmlformats.org/officeDocument/2006/relationships/hyperlink" Target="https://pbs.twimg.com/media/EGiAA6jWoAAoTld.png" TargetMode="External" /><Relationship Id="rId240" Type="http://schemas.openxmlformats.org/officeDocument/2006/relationships/hyperlink" Target="https://pbs.twimg.com/ext_tw_video_thumb/1183434845357252608/pu/img/IAoc30yn6-VTSlfs.jpg" TargetMode="External" /><Relationship Id="rId241" Type="http://schemas.openxmlformats.org/officeDocument/2006/relationships/hyperlink" Target="https://pbs.twimg.com/media/EGxo92RWsAE-8Tt.png" TargetMode="External" /><Relationship Id="rId242" Type="http://schemas.openxmlformats.org/officeDocument/2006/relationships/hyperlink" Target="https://pbs.twimg.com/ext_tw_video_thumb/1184915381305184256/pu/img/Lj_7nqIOT2T6EvgQ.jpg" TargetMode="External" /><Relationship Id="rId243" Type="http://schemas.openxmlformats.org/officeDocument/2006/relationships/hyperlink" Target="https://pbs.twimg.com/media/EHGrYvqXUAArb6W.png" TargetMode="External" /><Relationship Id="rId244" Type="http://schemas.openxmlformats.org/officeDocument/2006/relationships/hyperlink" Target="http://pbs.twimg.com/profile_images/785688517808652288/wl02CSnY_normal.jpg" TargetMode="External" /><Relationship Id="rId245" Type="http://schemas.openxmlformats.org/officeDocument/2006/relationships/hyperlink" Target="http://pbs.twimg.com/profile_images/785688517808652288/wl02CSnY_normal.jpg" TargetMode="External" /><Relationship Id="rId246" Type="http://schemas.openxmlformats.org/officeDocument/2006/relationships/hyperlink" Target="https://twitter.com/#!/educologne/status/1174941995854225413" TargetMode="External" /><Relationship Id="rId247" Type="http://schemas.openxmlformats.org/officeDocument/2006/relationships/hyperlink" Target="https://twitter.com/#!/begabungs/status/1179985725728710656" TargetMode="External" /><Relationship Id="rId248" Type="http://schemas.openxmlformats.org/officeDocument/2006/relationships/hyperlink" Target="https://twitter.com/#!/foundation_jf/status/1180139283555999745" TargetMode="External" /><Relationship Id="rId249" Type="http://schemas.openxmlformats.org/officeDocument/2006/relationships/hyperlink" Target="https://twitter.com/#!/altneraltner/status/1180143097885466625" TargetMode="External" /><Relationship Id="rId250" Type="http://schemas.openxmlformats.org/officeDocument/2006/relationships/hyperlink" Target="https://twitter.com/#!/tom_nolte/status/1180190043668992000" TargetMode="External" /><Relationship Id="rId251" Type="http://schemas.openxmlformats.org/officeDocument/2006/relationships/hyperlink" Target="https://twitter.com/#!/dreamchipper/status/1180549399094665219" TargetMode="External" /><Relationship Id="rId252" Type="http://schemas.openxmlformats.org/officeDocument/2006/relationships/hyperlink" Target="https://twitter.com/#!/krugkatja/status/1180862463736238083" TargetMode="External" /><Relationship Id="rId253" Type="http://schemas.openxmlformats.org/officeDocument/2006/relationships/hyperlink" Target="https://twitter.com/#!/carola_heinecke/status/1181069297495543813" TargetMode="External" /><Relationship Id="rId254" Type="http://schemas.openxmlformats.org/officeDocument/2006/relationships/hyperlink" Target="https://twitter.com/#!/frauhw/status/1181232381891682304" TargetMode="External" /><Relationship Id="rId255" Type="http://schemas.openxmlformats.org/officeDocument/2006/relationships/hyperlink" Target="https://twitter.com/#!/arthurthoemmes/status/1181236404501860352" TargetMode="External" /><Relationship Id="rId256" Type="http://schemas.openxmlformats.org/officeDocument/2006/relationships/hyperlink" Target="https://twitter.com/#!/phwampfler/status/1181241127367774210" TargetMode="External" /><Relationship Id="rId257" Type="http://schemas.openxmlformats.org/officeDocument/2006/relationships/hyperlink" Target="https://twitter.com/#!/bingenberger/status/1181272908150300678" TargetMode="External" /><Relationship Id="rId258" Type="http://schemas.openxmlformats.org/officeDocument/2006/relationships/hyperlink" Target="https://twitter.com/#!/_digitalwriter_/status/1181303528289132551" TargetMode="External" /><Relationship Id="rId259" Type="http://schemas.openxmlformats.org/officeDocument/2006/relationships/hyperlink" Target="https://twitter.com/#!/kidworldcitizen/status/1181307003156783105" TargetMode="External" /><Relationship Id="rId260" Type="http://schemas.openxmlformats.org/officeDocument/2006/relationships/hyperlink" Target="https://twitter.com/#!/landeskunde/status/1181474014235123712" TargetMode="External" /><Relationship Id="rId261" Type="http://schemas.openxmlformats.org/officeDocument/2006/relationships/hyperlink" Target="https://twitter.com/#!/assignmenthelp/status/1181632899625435136" TargetMode="External" /><Relationship Id="rId262" Type="http://schemas.openxmlformats.org/officeDocument/2006/relationships/hyperlink" Target="https://twitter.com/#!/fraugroddeck/status/1181910960321286144" TargetMode="External" /><Relationship Id="rId263" Type="http://schemas.openxmlformats.org/officeDocument/2006/relationships/hyperlink" Target="https://twitter.com/#!/rheinlandfranke/status/1181999351327072256" TargetMode="External" /><Relationship Id="rId264" Type="http://schemas.openxmlformats.org/officeDocument/2006/relationships/hyperlink" Target="https://twitter.com/#!/herr_mint/status/1182344255362207744" TargetMode="External" /><Relationship Id="rId265" Type="http://schemas.openxmlformats.org/officeDocument/2006/relationships/hyperlink" Target="https://twitter.com/#!/johnmcnaught1/status/1182448433443082240" TargetMode="External" /><Relationship Id="rId266" Type="http://schemas.openxmlformats.org/officeDocument/2006/relationships/hyperlink" Target="https://twitter.com/#!/reb_most/status/1182451422257991680" TargetMode="External" /><Relationship Id="rId267" Type="http://schemas.openxmlformats.org/officeDocument/2006/relationships/hyperlink" Target="https://twitter.com/#!/dander8470/status/1182457474277879808" TargetMode="External" /><Relationship Id="rId268" Type="http://schemas.openxmlformats.org/officeDocument/2006/relationships/hyperlink" Target="https://twitter.com/#!/danielputting/status/1182458239771906048" TargetMode="External" /><Relationship Id="rId269" Type="http://schemas.openxmlformats.org/officeDocument/2006/relationships/hyperlink" Target="https://twitter.com/#!/edpolicyreview/status/1182493289246875649" TargetMode="External" /><Relationship Id="rId270" Type="http://schemas.openxmlformats.org/officeDocument/2006/relationships/hyperlink" Target="https://twitter.com/#!/tastenspieler/status/1181065419475623936" TargetMode="External" /><Relationship Id="rId271" Type="http://schemas.openxmlformats.org/officeDocument/2006/relationships/hyperlink" Target="https://twitter.com/#!/tastenspieler/status/1182534992678789120" TargetMode="External" /><Relationship Id="rId272" Type="http://schemas.openxmlformats.org/officeDocument/2006/relationships/hyperlink" Target="https://twitter.com/#!/tastenspieler/status/1182535182504648704" TargetMode="External" /><Relationship Id="rId273" Type="http://schemas.openxmlformats.org/officeDocument/2006/relationships/hyperlink" Target="https://twitter.com/#!/angelssoriano74/status/1182624850013282304" TargetMode="External" /><Relationship Id="rId274" Type="http://schemas.openxmlformats.org/officeDocument/2006/relationships/hyperlink" Target="https://twitter.com/#!/hartel30/status/1182632373743210496" TargetMode="External" /><Relationship Id="rId275" Type="http://schemas.openxmlformats.org/officeDocument/2006/relationships/hyperlink" Target="https://twitter.com/#!/loise_gichuhi/status/1182632739184484353" TargetMode="External" /><Relationship Id="rId276" Type="http://schemas.openxmlformats.org/officeDocument/2006/relationships/hyperlink" Target="https://twitter.com/#!/nvandenabeele/status/1182634377878130689" TargetMode="External" /><Relationship Id="rId277" Type="http://schemas.openxmlformats.org/officeDocument/2006/relationships/hyperlink" Target="https://twitter.com/#!/chitch94/status/1182648805096935424" TargetMode="External" /><Relationship Id="rId278" Type="http://schemas.openxmlformats.org/officeDocument/2006/relationships/hyperlink" Target="https://twitter.com/#!/njcommunityscls/status/1182661683409494021" TargetMode="External" /><Relationship Id="rId279" Type="http://schemas.openxmlformats.org/officeDocument/2006/relationships/hyperlink" Target="https://twitter.com/#!/shyj/status/1182622967785754624" TargetMode="External" /><Relationship Id="rId280" Type="http://schemas.openxmlformats.org/officeDocument/2006/relationships/hyperlink" Target="https://twitter.com/#!/shyj/status/1182629917797822464" TargetMode="External" /><Relationship Id="rId281" Type="http://schemas.openxmlformats.org/officeDocument/2006/relationships/hyperlink" Target="https://twitter.com/#!/drpowerskhs/status/1182782405595283458" TargetMode="External" /><Relationship Id="rId282" Type="http://schemas.openxmlformats.org/officeDocument/2006/relationships/hyperlink" Target="https://twitter.com/#!/akmittals/status/1182874447289765888" TargetMode="External" /><Relationship Id="rId283" Type="http://schemas.openxmlformats.org/officeDocument/2006/relationships/hyperlink" Target="https://twitter.com/#!/shyj/status/1182685083758579714" TargetMode="External" /><Relationship Id="rId284" Type="http://schemas.openxmlformats.org/officeDocument/2006/relationships/hyperlink" Target="https://twitter.com/#!/ritasingh0210/status/1182898418160553985" TargetMode="External" /><Relationship Id="rId285" Type="http://schemas.openxmlformats.org/officeDocument/2006/relationships/hyperlink" Target="https://twitter.com/#!/feedbotrss/status/1182959099509694465" TargetMode="External" /><Relationship Id="rId286" Type="http://schemas.openxmlformats.org/officeDocument/2006/relationships/hyperlink" Target="https://twitter.com/#!/followerpowerrt/status/1181678675214897152" TargetMode="External" /><Relationship Id="rId287" Type="http://schemas.openxmlformats.org/officeDocument/2006/relationships/hyperlink" Target="https://twitter.com/#!/followerpowerrt/status/1182962092887990272" TargetMode="External" /><Relationship Id="rId288" Type="http://schemas.openxmlformats.org/officeDocument/2006/relationships/hyperlink" Target="https://twitter.com/#!/vilsrip/status/1182958698915860480" TargetMode="External" /><Relationship Id="rId289" Type="http://schemas.openxmlformats.org/officeDocument/2006/relationships/hyperlink" Target="https://twitter.com/#!/vilsrip/status/1182962384983465984" TargetMode="External" /><Relationship Id="rId290" Type="http://schemas.openxmlformats.org/officeDocument/2006/relationships/hyperlink" Target="https://twitter.com/#!/frandevol/status/1182957301063442432" TargetMode="External" /><Relationship Id="rId291" Type="http://schemas.openxmlformats.org/officeDocument/2006/relationships/hyperlink" Target="https://twitter.com/#!/aloah/status/1183135452825415680" TargetMode="External" /><Relationship Id="rId292" Type="http://schemas.openxmlformats.org/officeDocument/2006/relationships/hyperlink" Target="https://twitter.com/#!/oebconference/status/1183135606240620546" TargetMode="External" /><Relationship Id="rId293" Type="http://schemas.openxmlformats.org/officeDocument/2006/relationships/hyperlink" Target="https://twitter.com/#!/oebconference/status/1183135749052534784" TargetMode="External" /><Relationship Id="rId294" Type="http://schemas.openxmlformats.org/officeDocument/2006/relationships/hyperlink" Target="https://twitter.com/#!/yrhmacgregor/status/1183437471792750600" TargetMode="External" /><Relationship Id="rId295" Type="http://schemas.openxmlformats.org/officeDocument/2006/relationships/hyperlink" Target="https://twitter.com/#!/ianjaschindler/status/1181684974073896960" TargetMode="External" /><Relationship Id="rId296" Type="http://schemas.openxmlformats.org/officeDocument/2006/relationships/hyperlink" Target="https://twitter.com/#!/ianjaschindler/status/1182336595854270464" TargetMode="External" /><Relationship Id="rId297" Type="http://schemas.openxmlformats.org/officeDocument/2006/relationships/hyperlink" Target="https://twitter.com/#!/ianjaschindler/status/1182336623268306944" TargetMode="External" /><Relationship Id="rId298" Type="http://schemas.openxmlformats.org/officeDocument/2006/relationships/hyperlink" Target="https://twitter.com/#!/ianjaschindler/status/1183437407347183616" TargetMode="External" /><Relationship Id="rId299" Type="http://schemas.openxmlformats.org/officeDocument/2006/relationships/hyperlink" Target="https://twitter.com/#!/ianjaschindler/status/1183437473180987394" TargetMode="External" /><Relationship Id="rId300" Type="http://schemas.openxmlformats.org/officeDocument/2006/relationships/hyperlink" Target="https://twitter.com/#!/zirweso/status/1183441181751107584" TargetMode="External" /><Relationship Id="rId301" Type="http://schemas.openxmlformats.org/officeDocument/2006/relationships/hyperlink" Target="https://twitter.com/#!/diginewsbot/status/1183445279007227905" TargetMode="External" /><Relationship Id="rId302" Type="http://schemas.openxmlformats.org/officeDocument/2006/relationships/hyperlink" Target="https://twitter.com/#!/diginewsbot/status/1183445323466919942" TargetMode="External" /><Relationship Id="rId303" Type="http://schemas.openxmlformats.org/officeDocument/2006/relationships/hyperlink" Target="https://twitter.com/#!/schoolisopen/status/1183458875338641408" TargetMode="External" /><Relationship Id="rId304" Type="http://schemas.openxmlformats.org/officeDocument/2006/relationships/hyperlink" Target="https://twitter.com/#!/yvonneroth13/status/1183467172804354048" TargetMode="External" /><Relationship Id="rId305" Type="http://schemas.openxmlformats.org/officeDocument/2006/relationships/hyperlink" Target="https://twitter.com/#!/zsuzsannafabig/status/1183484851929931776" TargetMode="External" /><Relationship Id="rId306" Type="http://schemas.openxmlformats.org/officeDocument/2006/relationships/hyperlink" Target="https://twitter.com/#!/sascha_rogowsky/status/1181683877032554496" TargetMode="External" /><Relationship Id="rId307" Type="http://schemas.openxmlformats.org/officeDocument/2006/relationships/hyperlink" Target="https://twitter.com/#!/sascha_rogowsky/status/1182379921823469568" TargetMode="External" /><Relationship Id="rId308" Type="http://schemas.openxmlformats.org/officeDocument/2006/relationships/hyperlink" Target="https://twitter.com/#!/sascha_rogowsky/status/1182391042181611520" TargetMode="External" /><Relationship Id="rId309" Type="http://schemas.openxmlformats.org/officeDocument/2006/relationships/hyperlink" Target="https://twitter.com/#!/sascha_rogowsky/status/1183491040512303105" TargetMode="External" /><Relationship Id="rId310" Type="http://schemas.openxmlformats.org/officeDocument/2006/relationships/hyperlink" Target="https://twitter.com/#!/sascha_rogowsky/status/1183491403470557185" TargetMode="External" /><Relationship Id="rId311" Type="http://schemas.openxmlformats.org/officeDocument/2006/relationships/hyperlink" Target="https://twitter.com/#!/martinpiontek1/status/1183632794670587904" TargetMode="External" /><Relationship Id="rId312" Type="http://schemas.openxmlformats.org/officeDocument/2006/relationships/hyperlink" Target="https://twitter.com/#!/christienken/status/1182446854799278081" TargetMode="External" /><Relationship Id="rId313" Type="http://schemas.openxmlformats.org/officeDocument/2006/relationships/hyperlink" Target="https://twitter.com/#!/drmi/status/1183709300188950531" TargetMode="External" /><Relationship Id="rId314" Type="http://schemas.openxmlformats.org/officeDocument/2006/relationships/hyperlink" Target="https://twitter.com/#!/foech2/status/1183711049947713536" TargetMode="External" /><Relationship Id="rId315" Type="http://schemas.openxmlformats.org/officeDocument/2006/relationships/hyperlink" Target="https://twitter.com/#!/foech2/status/1183711104364666880" TargetMode="External" /><Relationship Id="rId316" Type="http://schemas.openxmlformats.org/officeDocument/2006/relationships/hyperlink" Target="https://twitter.com/#!/wagjuer/status/1180090770117840899" TargetMode="External" /><Relationship Id="rId317" Type="http://schemas.openxmlformats.org/officeDocument/2006/relationships/hyperlink" Target="https://twitter.com/#!/wagjuer/status/1181439181576441856" TargetMode="External" /><Relationship Id="rId318" Type="http://schemas.openxmlformats.org/officeDocument/2006/relationships/hyperlink" Target="https://twitter.com/#!/wagjuer/status/1183817037484888065" TargetMode="External" /><Relationship Id="rId319" Type="http://schemas.openxmlformats.org/officeDocument/2006/relationships/hyperlink" Target="https://twitter.com/#!/karlkirst/status/1180116975189663744" TargetMode="External" /><Relationship Id="rId320" Type="http://schemas.openxmlformats.org/officeDocument/2006/relationships/hyperlink" Target="https://twitter.com/#!/karlkirst/status/1182173065205239808" TargetMode="External" /><Relationship Id="rId321" Type="http://schemas.openxmlformats.org/officeDocument/2006/relationships/hyperlink" Target="https://twitter.com/#!/karlkirst/status/1183827353698525187" TargetMode="External" /><Relationship Id="rId322" Type="http://schemas.openxmlformats.org/officeDocument/2006/relationships/hyperlink" Target="https://twitter.com/#!/ma_y/status/1180102479649935360" TargetMode="External" /><Relationship Id="rId323" Type="http://schemas.openxmlformats.org/officeDocument/2006/relationships/hyperlink" Target="https://twitter.com/#!/ma_y/status/1181236882518216704" TargetMode="External" /><Relationship Id="rId324" Type="http://schemas.openxmlformats.org/officeDocument/2006/relationships/hyperlink" Target="https://twitter.com/#!/ma_y/status/1183830541877022721" TargetMode="External" /><Relationship Id="rId325" Type="http://schemas.openxmlformats.org/officeDocument/2006/relationships/hyperlink" Target="https://twitter.com/#!/christoball1981/status/1183932223667326976" TargetMode="External" /><Relationship Id="rId326" Type="http://schemas.openxmlformats.org/officeDocument/2006/relationships/hyperlink" Target="https://twitter.com/#!/edchateu/status/1184010144524447752" TargetMode="External" /><Relationship Id="rId327" Type="http://schemas.openxmlformats.org/officeDocument/2006/relationships/hyperlink" Target="https://twitter.com/#!/edchateu/status/1184010155458990080" TargetMode="External" /><Relationship Id="rId328" Type="http://schemas.openxmlformats.org/officeDocument/2006/relationships/hyperlink" Target="https://twitter.com/#!/globaledcon/status/1183902860028850178" TargetMode="External" /><Relationship Id="rId329" Type="http://schemas.openxmlformats.org/officeDocument/2006/relationships/hyperlink" Target="https://twitter.com/#!/globaledcon/status/1183934282169016320" TargetMode="External" /><Relationship Id="rId330" Type="http://schemas.openxmlformats.org/officeDocument/2006/relationships/hyperlink" Target="https://twitter.com/#!/abcd2sco/status/1184023808333766657" TargetMode="External" /><Relationship Id="rId331" Type="http://schemas.openxmlformats.org/officeDocument/2006/relationships/hyperlink" Target="https://twitter.com/#!/bildungdigital_/status/1184026873342386177" TargetMode="External" /><Relationship Id="rId332" Type="http://schemas.openxmlformats.org/officeDocument/2006/relationships/hyperlink" Target="https://twitter.com/#!/jeremyjhilbert/status/1184053349110423552" TargetMode="External" /><Relationship Id="rId333" Type="http://schemas.openxmlformats.org/officeDocument/2006/relationships/hyperlink" Target="https://twitter.com/#!/leaving_orbit/status/1184060606061727747" TargetMode="External" /><Relationship Id="rId334" Type="http://schemas.openxmlformats.org/officeDocument/2006/relationships/hyperlink" Target="https://twitter.com/#!/ingmarkemper/status/1183640231792263168" TargetMode="External" /><Relationship Id="rId335" Type="http://schemas.openxmlformats.org/officeDocument/2006/relationships/hyperlink" Target="https://twitter.com/#!/ingmarkemper/status/1184067567377436672" TargetMode="External" /><Relationship Id="rId336" Type="http://schemas.openxmlformats.org/officeDocument/2006/relationships/hyperlink" Target="https://twitter.com/#!/mssackstein/status/1184026159971033088" TargetMode="External" /><Relationship Id="rId337" Type="http://schemas.openxmlformats.org/officeDocument/2006/relationships/hyperlink" Target="https://twitter.com/#!/angelastockman/status/1184088562549100544" TargetMode="External" /><Relationship Id="rId338" Type="http://schemas.openxmlformats.org/officeDocument/2006/relationships/hyperlink" Target="https://twitter.com/#!/herr_rz/status/1184105954956079104" TargetMode="External" /><Relationship Id="rId339" Type="http://schemas.openxmlformats.org/officeDocument/2006/relationships/hyperlink" Target="https://twitter.com/#!/marssociety_de/status/1184142447028424705" TargetMode="External" /><Relationship Id="rId340" Type="http://schemas.openxmlformats.org/officeDocument/2006/relationships/hyperlink" Target="https://twitter.com/#!/lbrechthermanns/status/1184192039367389184" TargetMode="External" /><Relationship Id="rId341" Type="http://schemas.openxmlformats.org/officeDocument/2006/relationships/hyperlink" Target="https://twitter.com/#!/muggedinn/status/1184238141235957760" TargetMode="External" /><Relationship Id="rId342" Type="http://schemas.openxmlformats.org/officeDocument/2006/relationships/hyperlink" Target="https://twitter.com/#!/m4sp0/status/1184458905855893504" TargetMode="External" /><Relationship Id="rId343" Type="http://schemas.openxmlformats.org/officeDocument/2006/relationships/hyperlink" Target="https://twitter.com/#!/msspree/status/1184495416743792643" TargetMode="External" /><Relationship Id="rId344" Type="http://schemas.openxmlformats.org/officeDocument/2006/relationships/hyperlink" Target="https://twitter.com/#!/gmoersheim/status/1184506776491876352" TargetMode="External" /><Relationship Id="rId345" Type="http://schemas.openxmlformats.org/officeDocument/2006/relationships/hyperlink" Target="https://twitter.com/#!/seni_bl/status/1180087131663994880" TargetMode="External" /><Relationship Id="rId346" Type="http://schemas.openxmlformats.org/officeDocument/2006/relationships/hyperlink" Target="https://twitter.com/#!/seni_bl/status/1184511462087233539" TargetMode="External" /><Relationship Id="rId347" Type="http://schemas.openxmlformats.org/officeDocument/2006/relationships/hyperlink" Target="https://twitter.com/#!/staacksebastian/status/1184516548465221632" TargetMode="External" /><Relationship Id="rId348" Type="http://schemas.openxmlformats.org/officeDocument/2006/relationships/hyperlink" Target="https://twitter.com/#!/medien_und/status/1184517399732772864" TargetMode="External" /><Relationship Id="rId349" Type="http://schemas.openxmlformats.org/officeDocument/2006/relationships/hyperlink" Target="https://twitter.com/#!/dieottcasts/status/1184518253756010499" TargetMode="External" /><Relationship Id="rId350" Type="http://schemas.openxmlformats.org/officeDocument/2006/relationships/hyperlink" Target="https://twitter.com/#!/bb_fps/status/1184530981975404549" TargetMode="External" /><Relationship Id="rId351" Type="http://schemas.openxmlformats.org/officeDocument/2006/relationships/hyperlink" Target="https://twitter.com/#!/lais_lue/status/1184535616765206529" TargetMode="External" /><Relationship Id="rId352" Type="http://schemas.openxmlformats.org/officeDocument/2006/relationships/hyperlink" Target="https://twitter.com/#!/webschulhaus/status/1184536424936300546" TargetMode="External" /><Relationship Id="rId353" Type="http://schemas.openxmlformats.org/officeDocument/2006/relationships/hyperlink" Target="https://twitter.com/#!/mdeimann/status/1184543679521927169" TargetMode="External" /><Relationship Id="rId354" Type="http://schemas.openxmlformats.org/officeDocument/2006/relationships/hyperlink" Target="https://twitter.com/#!/mmegiese/status/1184544730497081344" TargetMode="External" /><Relationship Id="rId355" Type="http://schemas.openxmlformats.org/officeDocument/2006/relationships/hyperlink" Target="https://twitter.com/#!/a_ka_es/status/1184547270013923330" TargetMode="External" /><Relationship Id="rId356" Type="http://schemas.openxmlformats.org/officeDocument/2006/relationships/hyperlink" Target="https://twitter.com/#!/herrjasper/status/1184548101803118593" TargetMode="External" /><Relationship Id="rId357" Type="http://schemas.openxmlformats.org/officeDocument/2006/relationships/hyperlink" Target="https://twitter.com/#!/fraxinorumager/status/1184708028651724800" TargetMode="External" /><Relationship Id="rId358" Type="http://schemas.openxmlformats.org/officeDocument/2006/relationships/hyperlink" Target="https://twitter.com/#!/edtech_germany/status/1184754861096820742" TargetMode="External" /><Relationship Id="rId359" Type="http://schemas.openxmlformats.org/officeDocument/2006/relationships/hyperlink" Target="https://twitter.com/#!/jeanluc79/status/1184760233920532480" TargetMode="External" /><Relationship Id="rId360" Type="http://schemas.openxmlformats.org/officeDocument/2006/relationships/hyperlink" Target="https://twitter.com/#!/p221samazon/status/1184799475245764608" TargetMode="External" /><Relationship Id="rId361" Type="http://schemas.openxmlformats.org/officeDocument/2006/relationships/hyperlink" Target="https://twitter.com/#!/derlinkshaender/status/1184802274129928193" TargetMode="External" /><Relationship Id="rId362" Type="http://schemas.openxmlformats.org/officeDocument/2006/relationships/hyperlink" Target="https://twitter.com/#!/moenig/status/1184839318998835205" TargetMode="External" /><Relationship Id="rId363" Type="http://schemas.openxmlformats.org/officeDocument/2006/relationships/hyperlink" Target="https://twitter.com/#!/roeschannek/status/1184844695928786944" TargetMode="External" /><Relationship Id="rId364" Type="http://schemas.openxmlformats.org/officeDocument/2006/relationships/hyperlink" Target="https://twitter.com/#!/svenjascholz3/status/1184855101359448064" TargetMode="External" /><Relationship Id="rId365" Type="http://schemas.openxmlformats.org/officeDocument/2006/relationships/hyperlink" Target="https://twitter.com/#!/laempelkrempel/status/1183459111876386816" TargetMode="External" /><Relationship Id="rId366" Type="http://schemas.openxmlformats.org/officeDocument/2006/relationships/hyperlink" Target="https://twitter.com/#!/laempelkrempel/status/1184855806740709376" TargetMode="External" /><Relationship Id="rId367" Type="http://schemas.openxmlformats.org/officeDocument/2006/relationships/hyperlink" Target="https://twitter.com/#!/schweinepriestr/status/1184874299582242817" TargetMode="External" /><Relationship Id="rId368" Type="http://schemas.openxmlformats.org/officeDocument/2006/relationships/hyperlink" Target="https://twitter.com/#!/slesum/status/1183759764632801281" TargetMode="External" /><Relationship Id="rId369" Type="http://schemas.openxmlformats.org/officeDocument/2006/relationships/hyperlink" Target="https://twitter.com/#!/slesum/status/1184883615244718080" TargetMode="External" /><Relationship Id="rId370" Type="http://schemas.openxmlformats.org/officeDocument/2006/relationships/hyperlink" Target="https://twitter.com/#!/isabelleslb/status/1184913502248591360" TargetMode="External" /><Relationship Id="rId371" Type="http://schemas.openxmlformats.org/officeDocument/2006/relationships/hyperlink" Target="https://twitter.com/#!/smudsch/status/1181678357441892352" TargetMode="External" /><Relationship Id="rId372" Type="http://schemas.openxmlformats.org/officeDocument/2006/relationships/hyperlink" Target="https://twitter.com/#!/bot_twlehrerz/status/1181678663458271232" TargetMode="External" /><Relationship Id="rId373" Type="http://schemas.openxmlformats.org/officeDocument/2006/relationships/hyperlink" Target="https://twitter.com/#!/dskompakt/status/1180095959386198016" TargetMode="External" /><Relationship Id="rId374" Type="http://schemas.openxmlformats.org/officeDocument/2006/relationships/hyperlink" Target="https://twitter.com/#!/dskompakt/status/1182639736751607817" TargetMode="External" /><Relationship Id="rId375" Type="http://schemas.openxmlformats.org/officeDocument/2006/relationships/hyperlink" Target="https://twitter.com/#!/bot_twlehrerz/status/1180096233840488448" TargetMode="External" /><Relationship Id="rId376" Type="http://schemas.openxmlformats.org/officeDocument/2006/relationships/hyperlink" Target="https://twitter.com/#!/bot_twlehrerz/status/1182639997763162112" TargetMode="External" /><Relationship Id="rId377" Type="http://schemas.openxmlformats.org/officeDocument/2006/relationships/hyperlink" Target="https://twitter.com/#!/dskompakt/status/1178663285106909188" TargetMode="External" /><Relationship Id="rId378" Type="http://schemas.openxmlformats.org/officeDocument/2006/relationships/hyperlink" Target="https://twitter.com/#!/_jauch/status/1184059200550440960" TargetMode="External" /><Relationship Id="rId379" Type="http://schemas.openxmlformats.org/officeDocument/2006/relationships/hyperlink" Target="https://twitter.com/#!/eserode/status/1184059408130678784" TargetMode="External" /><Relationship Id="rId380" Type="http://schemas.openxmlformats.org/officeDocument/2006/relationships/hyperlink" Target="https://twitter.com/#!/bot_twlehrerz/status/1184059350278688768" TargetMode="External" /><Relationship Id="rId381" Type="http://schemas.openxmlformats.org/officeDocument/2006/relationships/hyperlink" Target="https://twitter.com/#!/herrlarbig/status/1184223689509879809" TargetMode="External" /><Relationship Id="rId382" Type="http://schemas.openxmlformats.org/officeDocument/2006/relationships/hyperlink" Target="https://twitter.com/#!/bot_twlehrerz/status/1184223931579928578" TargetMode="External" /><Relationship Id="rId383" Type="http://schemas.openxmlformats.org/officeDocument/2006/relationships/hyperlink" Target="https://twitter.com/#!/classroomde/status/1184445770080104448" TargetMode="External" /><Relationship Id="rId384" Type="http://schemas.openxmlformats.org/officeDocument/2006/relationships/hyperlink" Target="https://twitter.com/#!/bot_twlehrerz/status/1184445895737257985" TargetMode="External" /><Relationship Id="rId385" Type="http://schemas.openxmlformats.org/officeDocument/2006/relationships/hyperlink" Target="https://twitter.com/#!/petraottensarnd/status/1184511265982631938" TargetMode="External" /><Relationship Id="rId386" Type="http://schemas.openxmlformats.org/officeDocument/2006/relationships/hyperlink" Target="https://twitter.com/#!/lernenunterwegs/status/1184727244373184512" TargetMode="External" /><Relationship Id="rId387" Type="http://schemas.openxmlformats.org/officeDocument/2006/relationships/hyperlink" Target="https://twitter.com/#!/bot_twlehrerz/status/1184727502494863360" TargetMode="External" /><Relationship Id="rId388" Type="http://schemas.openxmlformats.org/officeDocument/2006/relationships/hyperlink" Target="https://twitter.com/#!/bildungspunks/status/1184511354662739974" TargetMode="External" /><Relationship Id="rId389" Type="http://schemas.openxmlformats.org/officeDocument/2006/relationships/hyperlink" Target="https://twitter.com/#!/noregerds/status/1184711031811166208" TargetMode="External" /><Relationship Id="rId390" Type="http://schemas.openxmlformats.org/officeDocument/2006/relationships/hyperlink" Target="https://twitter.com/#!/petraottensarnd/status/1181253038960517120" TargetMode="External" /><Relationship Id="rId391" Type="http://schemas.openxmlformats.org/officeDocument/2006/relationships/hyperlink" Target="https://twitter.com/#!/bot_twlehrerz/status/1184511578277896193" TargetMode="External" /><Relationship Id="rId392" Type="http://schemas.openxmlformats.org/officeDocument/2006/relationships/hyperlink" Target="https://twitter.com/#!/bot_twlehrerz/status/1180084658547167232" TargetMode="External" /><Relationship Id="rId393" Type="http://schemas.openxmlformats.org/officeDocument/2006/relationships/hyperlink" Target="https://twitter.com/#!/bot_twlehrerz/status/1181231465742393347" TargetMode="External" /><Relationship Id="rId394" Type="http://schemas.openxmlformats.org/officeDocument/2006/relationships/hyperlink" Target="https://twitter.com/#!/bot_twlehrerz/status/1181683442989314048" TargetMode="External" /><Relationship Id="rId395" Type="http://schemas.openxmlformats.org/officeDocument/2006/relationships/hyperlink" Target="https://twitter.com/#!/bot_twlehrerz/status/1182334229469913088" TargetMode="External" /><Relationship Id="rId396" Type="http://schemas.openxmlformats.org/officeDocument/2006/relationships/hyperlink" Target="https://twitter.com/#!/bot_twlehrerz/status/1182335741684256768" TargetMode="External" /><Relationship Id="rId397" Type="http://schemas.openxmlformats.org/officeDocument/2006/relationships/hyperlink" Target="https://twitter.com/#!/bot_twlehrerz/status/1183435234735525888" TargetMode="External" /><Relationship Id="rId398" Type="http://schemas.openxmlformats.org/officeDocument/2006/relationships/hyperlink" Target="https://twitter.com/#!/bot_twlehrerz/status/1183436496164003840" TargetMode="External" /><Relationship Id="rId399" Type="http://schemas.openxmlformats.org/officeDocument/2006/relationships/hyperlink" Target="https://twitter.com/#!/bot_twlehrerz/status/1183807438006444032" TargetMode="External" /><Relationship Id="rId400" Type="http://schemas.openxmlformats.org/officeDocument/2006/relationships/hyperlink" Target="https://twitter.com/#!/bot_twlehrerz/status/1184915742547939331" TargetMode="External" /><Relationship Id="rId401" Type="http://schemas.openxmlformats.org/officeDocument/2006/relationships/hyperlink" Target="https://twitter.com/#!/bot_twlehrerz/status/1184916747972952067" TargetMode="External" /><Relationship Id="rId402" Type="http://schemas.openxmlformats.org/officeDocument/2006/relationships/hyperlink" Target="https://twitter.com/#!/zumteam/status/1180084344637001728" TargetMode="External" /><Relationship Id="rId403" Type="http://schemas.openxmlformats.org/officeDocument/2006/relationships/hyperlink" Target="https://twitter.com/#!/woe_real/status/1180153784372252672" TargetMode="External" /><Relationship Id="rId404" Type="http://schemas.openxmlformats.org/officeDocument/2006/relationships/hyperlink" Target="https://twitter.com/#!/zumteam/status/1181231284011581441" TargetMode="External" /><Relationship Id="rId405" Type="http://schemas.openxmlformats.org/officeDocument/2006/relationships/hyperlink" Target="https://twitter.com/#!/zumteam/status/1183807227318210561" TargetMode="External" /><Relationship Id="rId406" Type="http://schemas.openxmlformats.org/officeDocument/2006/relationships/hyperlink" Target="https://twitter.com/#!/woe_real/status/1181250050900611073" TargetMode="External" /><Relationship Id="rId407" Type="http://schemas.openxmlformats.org/officeDocument/2006/relationships/hyperlink" Target="https://twitter.com/#!/woe_real/status/1183817715015921664" TargetMode="External" /><Relationship Id="rId408" Type="http://schemas.openxmlformats.org/officeDocument/2006/relationships/hyperlink" Target="https://twitter.com/#!/diemeducators/status/1181683206577414149" TargetMode="External" /><Relationship Id="rId409" Type="http://schemas.openxmlformats.org/officeDocument/2006/relationships/hyperlink" Target="https://twitter.com/#!/diemeducators/status/1182334138596122625" TargetMode="External" /><Relationship Id="rId410" Type="http://schemas.openxmlformats.org/officeDocument/2006/relationships/hyperlink" Target="https://twitter.com/#!/diemeducators/status/1182335663112409088" TargetMode="External" /><Relationship Id="rId411" Type="http://schemas.openxmlformats.org/officeDocument/2006/relationships/hyperlink" Target="https://twitter.com/#!/diemeducators/status/1183435003650367488" TargetMode="External" /><Relationship Id="rId412" Type="http://schemas.openxmlformats.org/officeDocument/2006/relationships/hyperlink" Target="https://twitter.com/#!/diemeducators/status/1183436221139345412" TargetMode="External" /><Relationship Id="rId413" Type="http://schemas.openxmlformats.org/officeDocument/2006/relationships/hyperlink" Target="https://twitter.com/#!/diemeducators/status/1184915504768671745" TargetMode="External" /><Relationship Id="rId414" Type="http://schemas.openxmlformats.org/officeDocument/2006/relationships/hyperlink" Target="https://twitter.com/#!/diemeducators/status/1184916626220695553" TargetMode="External" /><Relationship Id="rId415" Type="http://schemas.openxmlformats.org/officeDocument/2006/relationships/hyperlink" Target="https://twitter.com/#!/woe_real/status/1183440589632757762" TargetMode="External" /><Relationship Id="rId416" Type="http://schemas.openxmlformats.org/officeDocument/2006/relationships/hyperlink" Target="https://twitter.com/#!/woe_real/status/1184916876880683008" TargetMode="External" /><Relationship Id="rId417" Type="http://schemas.openxmlformats.org/officeDocument/2006/relationships/hyperlink" Target="https://api.twitter.com/1.1/geo/id/e99b714fe65be4fb.json" TargetMode="External" /><Relationship Id="rId418" Type="http://schemas.openxmlformats.org/officeDocument/2006/relationships/comments" Target="../comments13.xml" /><Relationship Id="rId419" Type="http://schemas.openxmlformats.org/officeDocument/2006/relationships/vmlDrawing" Target="../drawings/vmlDrawing6.vml" /><Relationship Id="rId420" Type="http://schemas.openxmlformats.org/officeDocument/2006/relationships/table" Target="../tables/table23.xml" /><Relationship Id="rId42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3td44m65q" TargetMode="External" /><Relationship Id="rId2" Type="http://schemas.openxmlformats.org/officeDocument/2006/relationships/hyperlink" Target="https://t.co/c7Z9Cdg1ZA" TargetMode="External" /><Relationship Id="rId3" Type="http://schemas.openxmlformats.org/officeDocument/2006/relationships/hyperlink" Target="https://t.co/rdV1KG2hxB" TargetMode="External" /><Relationship Id="rId4" Type="http://schemas.openxmlformats.org/officeDocument/2006/relationships/hyperlink" Target="https://t.co/C5i0b0jrQ2" TargetMode="External" /><Relationship Id="rId5" Type="http://schemas.openxmlformats.org/officeDocument/2006/relationships/hyperlink" Target="https://t.co/80SNauRwUW" TargetMode="External" /><Relationship Id="rId6" Type="http://schemas.openxmlformats.org/officeDocument/2006/relationships/hyperlink" Target="http://t.co/B38uB1kfIY" TargetMode="External" /><Relationship Id="rId7" Type="http://schemas.openxmlformats.org/officeDocument/2006/relationships/hyperlink" Target="http://zfl.uni-koeln.de/" TargetMode="External" /><Relationship Id="rId8" Type="http://schemas.openxmlformats.org/officeDocument/2006/relationships/hyperlink" Target="http://t.co/WbyIWVmgeR" TargetMode="External" /><Relationship Id="rId9" Type="http://schemas.openxmlformats.org/officeDocument/2006/relationships/hyperlink" Target="https://t.co/ADZ1jpPHjz" TargetMode="External" /><Relationship Id="rId10" Type="http://schemas.openxmlformats.org/officeDocument/2006/relationships/hyperlink" Target="http://www.uzh.ch/" TargetMode="External" /><Relationship Id="rId11" Type="http://schemas.openxmlformats.org/officeDocument/2006/relationships/hyperlink" Target="https://t.co/gs4kLTR2CT" TargetMode="External" /><Relationship Id="rId12" Type="http://schemas.openxmlformats.org/officeDocument/2006/relationships/hyperlink" Target="https://t.co/IqYcXpwkXr" TargetMode="External" /><Relationship Id="rId13" Type="http://schemas.openxmlformats.org/officeDocument/2006/relationships/hyperlink" Target="http://t.co/hKXXT435hX" TargetMode="External" /><Relationship Id="rId14" Type="http://schemas.openxmlformats.org/officeDocument/2006/relationships/hyperlink" Target="https://t.co/jNDO8pGoLK" TargetMode="External" /><Relationship Id="rId15" Type="http://schemas.openxmlformats.org/officeDocument/2006/relationships/hyperlink" Target="https://t.co/pN7cDNwtFZ" TargetMode="External" /><Relationship Id="rId16" Type="http://schemas.openxmlformats.org/officeDocument/2006/relationships/hyperlink" Target="https://t.co/U1SrhZFqlM" TargetMode="External" /><Relationship Id="rId17" Type="http://schemas.openxmlformats.org/officeDocument/2006/relationships/hyperlink" Target="https://t.co/jdESojMmyp" TargetMode="External" /><Relationship Id="rId18" Type="http://schemas.openxmlformats.org/officeDocument/2006/relationships/hyperlink" Target="http://t.co/b5ndlstgdV" TargetMode="External" /><Relationship Id="rId19" Type="http://schemas.openxmlformats.org/officeDocument/2006/relationships/hyperlink" Target="https://t.co/Iq9CDWJsJn" TargetMode="External" /><Relationship Id="rId20" Type="http://schemas.openxmlformats.org/officeDocument/2006/relationships/hyperlink" Target="http://t.co/4uFMxUlbsC" TargetMode="External" /><Relationship Id="rId21" Type="http://schemas.openxmlformats.org/officeDocument/2006/relationships/hyperlink" Target="http://t.co/QzeTnYHKz6" TargetMode="External" /><Relationship Id="rId22" Type="http://schemas.openxmlformats.org/officeDocument/2006/relationships/hyperlink" Target="https://t.co/HuMOyVBvNk" TargetMode="External" /><Relationship Id="rId23" Type="http://schemas.openxmlformats.org/officeDocument/2006/relationships/hyperlink" Target="https://t.co/aiH16SsbLj" TargetMode="External" /><Relationship Id="rId24" Type="http://schemas.openxmlformats.org/officeDocument/2006/relationships/hyperlink" Target="https://t.co/QXGCRnCxUg" TargetMode="External" /><Relationship Id="rId25" Type="http://schemas.openxmlformats.org/officeDocument/2006/relationships/hyperlink" Target="https://t.co/DD5qq47Uy8" TargetMode="External" /><Relationship Id="rId26" Type="http://schemas.openxmlformats.org/officeDocument/2006/relationships/hyperlink" Target="https://t.co/p4iTlZKcji" TargetMode="External" /><Relationship Id="rId27" Type="http://schemas.openxmlformats.org/officeDocument/2006/relationships/hyperlink" Target="https://t.co/uokSBDFcyx" TargetMode="External" /><Relationship Id="rId28" Type="http://schemas.openxmlformats.org/officeDocument/2006/relationships/hyperlink" Target="https://t.co/UnyRPKWyvn" TargetMode="External" /><Relationship Id="rId29" Type="http://schemas.openxmlformats.org/officeDocument/2006/relationships/hyperlink" Target="https://t.co/BLlgFqqqEy" TargetMode="External" /><Relationship Id="rId30" Type="http://schemas.openxmlformats.org/officeDocument/2006/relationships/hyperlink" Target="https://t.co/wkd7tdR7zg" TargetMode="External" /><Relationship Id="rId31" Type="http://schemas.openxmlformats.org/officeDocument/2006/relationships/hyperlink" Target="https://t.co/elb3inyqJZ" TargetMode="External" /><Relationship Id="rId32" Type="http://schemas.openxmlformats.org/officeDocument/2006/relationships/hyperlink" Target="https://t.co/KNPUaLvX7G" TargetMode="External" /><Relationship Id="rId33" Type="http://schemas.openxmlformats.org/officeDocument/2006/relationships/hyperlink" Target="https://t.co/r1VJvLNgrV" TargetMode="External" /><Relationship Id="rId34" Type="http://schemas.openxmlformats.org/officeDocument/2006/relationships/hyperlink" Target="https://t.co/yd2o9ILlTw" TargetMode="External" /><Relationship Id="rId35" Type="http://schemas.openxmlformats.org/officeDocument/2006/relationships/hyperlink" Target="https://t.co/qGqykGJyrM" TargetMode="External" /><Relationship Id="rId36" Type="http://schemas.openxmlformats.org/officeDocument/2006/relationships/hyperlink" Target="https://t.co/4x4xXtgT5i" TargetMode="External" /><Relationship Id="rId37" Type="http://schemas.openxmlformats.org/officeDocument/2006/relationships/hyperlink" Target="http://t.co/hlqvAnh0X5" TargetMode="External" /><Relationship Id="rId38" Type="http://schemas.openxmlformats.org/officeDocument/2006/relationships/hyperlink" Target="http://about.me/vilsrip" TargetMode="External" /><Relationship Id="rId39" Type="http://schemas.openxmlformats.org/officeDocument/2006/relationships/hyperlink" Target="https://t.co/YMca5Bg0oj" TargetMode="External" /><Relationship Id="rId40" Type="http://schemas.openxmlformats.org/officeDocument/2006/relationships/hyperlink" Target="https://t.co/FcCu7NoRTe" TargetMode="External" /><Relationship Id="rId41" Type="http://schemas.openxmlformats.org/officeDocument/2006/relationships/hyperlink" Target="https://t.co/VLIuSOgCEZ" TargetMode="External" /><Relationship Id="rId42" Type="http://schemas.openxmlformats.org/officeDocument/2006/relationships/hyperlink" Target="https://t.co/DEZMnESWm3" TargetMode="External" /><Relationship Id="rId43" Type="http://schemas.openxmlformats.org/officeDocument/2006/relationships/hyperlink" Target="https://t.co/GsuyASgdit" TargetMode="External" /><Relationship Id="rId44" Type="http://schemas.openxmlformats.org/officeDocument/2006/relationships/hyperlink" Target="https://t.co/M2fuYWYz5s" TargetMode="External" /><Relationship Id="rId45" Type="http://schemas.openxmlformats.org/officeDocument/2006/relationships/hyperlink" Target="http://t.co/0rOBvnI0yX" TargetMode="External" /><Relationship Id="rId46" Type="http://schemas.openxmlformats.org/officeDocument/2006/relationships/hyperlink" Target="http://about.me/wagjuer" TargetMode="External" /><Relationship Id="rId47" Type="http://schemas.openxmlformats.org/officeDocument/2006/relationships/hyperlink" Target="https://t.co/NJ02NS9QDl" TargetMode="External" /><Relationship Id="rId48" Type="http://schemas.openxmlformats.org/officeDocument/2006/relationships/hyperlink" Target="https://t.co/12AnSfK9wa" TargetMode="External" /><Relationship Id="rId49" Type="http://schemas.openxmlformats.org/officeDocument/2006/relationships/hyperlink" Target="https://t.co/2ELIIQBMPm" TargetMode="External" /><Relationship Id="rId50" Type="http://schemas.openxmlformats.org/officeDocument/2006/relationships/hyperlink" Target="http://globaledevents.com/" TargetMode="External" /><Relationship Id="rId51" Type="http://schemas.openxmlformats.org/officeDocument/2006/relationships/hyperlink" Target="https://t.co/J2H3dCezsh" TargetMode="External" /><Relationship Id="rId52" Type="http://schemas.openxmlformats.org/officeDocument/2006/relationships/hyperlink" Target="https://www.bildung.digital/impressum" TargetMode="External" /><Relationship Id="rId53" Type="http://schemas.openxmlformats.org/officeDocument/2006/relationships/hyperlink" Target="https://t.co/Z9tKpU1v1e" TargetMode="External" /><Relationship Id="rId54" Type="http://schemas.openxmlformats.org/officeDocument/2006/relationships/hyperlink" Target="http://leavingorbit.de/" TargetMode="External" /><Relationship Id="rId55" Type="http://schemas.openxmlformats.org/officeDocument/2006/relationships/hyperlink" Target="http://esero.de/" TargetMode="External" /><Relationship Id="rId56" Type="http://schemas.openxmlformats.org/officeDocument/2006/relationships/hyperlink" Target="http://t.co/dBNiC4bvnZ" TargetMode="External" /><Relationship Id="rId57" Type="http://schemas.openxmlformats.org/officeDocument/2006/relationships/hyperlink" Target="http://www.schuleunterstrom.de/" TargetMode="External" /><Relationship Id="rId58" Type="http://schemas.openxmlformats.org/officeDocument/2006/relationships/hyperlink" Target="https://t.co/dRLH0VUuIB" TargetMode="External" /><Relationship Id="rId59" Type="http://schemas.openxmlformats.org/officeDocument/2006/relationships/hyperlink" Target="https://t.co/S0U4SgGt85" TargetMode="External" /><Relationship Id="rId60" Type="http://schemas.openxmlformats.org/officeDocument/2006/relationships/hyperlink" Target="https://t.co/iRkV9ybyb0" TargetMode="External" /><Relationship Id="rId61" Type="http://schemas.openxmlformats.org/officeDocument/2006/relationships/hyperlink" Target="https://t.co/67nOJbM8q3" TargetMode="External" /><Relationship Id="rId62" Type="http://schemas.openxmlformats.org/officeDocument/2006/relationships/hyperlink" Target="https://t.co/VLZ3RDxHq3" TargetMode="External" /><Relationship Id="rId63" Type="http://schemas.openxmlformats.org/officeDocument/2006/relationships/hyperlink" Target="https://t.co/VRgsX8eVR2" TargetMode="External" /><Relationship Id="rId64" Type="http://schemas.openxmlformats.org/officeDocument/2006/relationships/hyperlink" Target="https://t.co/t8ZashTT3e" TargetMode="External" /><Relationship Id="rId65" Type="http://schemas.openxmlformats.org/officeDocument/2006/relationships/hyperlink" Target="http://ibieler.com/ueber-mich" TargetMode="External" /><Relationship Id="rId66" Type="http://schemas.openxmlformats.org/officeDocument/2006/relationships/hyperlink" Target="https://t.co/CKcoTSkODb" TargetMode="External" /><Relationship Id="rId67" Type="http://schemas.openxmlformats.org/officeDocument/2006/relationships/hyperlink" Target="https://t.co/Xve1Y32s86" TargetMode="External" /><Relationship Id="rId68" Type="http://schemas.openxmlformats.org/officeDocument/2006/relationships/hyperlink" Target="https://t.co/N3SN6iggEU" TargetMode="External" /><Relationship Id="rId69" Type="http://schemas.openxmlformats.org/officeDocument/2006/relationships/hyperlink" Target="https://t.co/6xvQzTSief" TargetMode="External" /><Relationship Id="rId70" Type="http://schemas.openxmlformats.org/officeDocument/2006/relationships/hyperlink" Target="http://t.co/ZE1gCHPznk" TargetMode="External" /><Relationship Id="rId71" Type="http://schemas.openxmlformats.org/officeDocument/2006/relationships/hyperlink" Target="https://t.co/IaFUCxUmnR" TargetMode="External" /><Relationship Id="rId72" Type="http://schemas.openxmlformats.org/officeDocument/2006/relationships/hyperlink" Target="https://t.co/83mSyGqWpN" TargetMode="External" /><Relationship Id="rId73" Type="http://schemas.openxmlformats.org/officeDocument/2006/relationships/hyperlink" Target="https://t.co/bx3yt0Lrh7" TargetMode="External" /><Relationship Id="rId74" Type="http://schemas.openxmlformats.org/officeDocument/2006/relationships/hyperlink" Target="https://t.co/JKB2HOwVCI" TargetMode="External" /><Relationship Id="rId75" Type="http://schemas.openxmlformats.org/officeDocument/2006/relationships/hyperlink" Target="https://t.co/9fFy0T2Zpw" TargetMode="External" /><Relationship Id="rId76" Type="http://schemas.openxmlformats.org/officeDocument/2006/relationships/hyperlink" Target="http://t.co/dpnPiBJPzg" TargetMode="External" /><Relationship Id="rId77" Type="http://schemas.openxmlformats.org/officeDocument/2006/relationships/hyperlink" Target="https://t.co/1RazTJTkvC" TargetMode="External" /><Relationship Id="rId78" Type="http://schemas.openxmlformats.org/officeDocument/2006/relationships/hyperlink" Target="https://t.co/TO8llfEaFt" TargetMode="External" /><Relationship Id="rId79" Type="http://schemas.openxmlformats.org/officeDocument/2006/relationships/hyperlink" Target="https://t.co/PN9JfFtLpf" TargetMode="External" /><Relationship Id="rId80" Type="http://schemas.openxmlformats.org/officeDocument/2006/relationships/hyperlink" Target="https://t.co/l8XBWtqCF0" TargetMode="External" /><Relationship Id="rId81" Type="http://schemas.openxmlformats.org/officeDocument/2006/relationships/hyperlink" Target="https://t.co/7mM5HIYcfA" TargetMode="External" /><Relationship Id="rId82" Type="http://schemas.openxmlformats.org/officeDocument/2006/relationships/hyperlink" Target="https://pbs.twimg.com/profile_banners/1381679449/1546199431" TargetMode="External" /><Relationship Id="rId83" Type="http://schemas.openxmlformats.org/officeDocument/2006/relationships/hyperlink" Target="https://pbs.twimg.com/profile_banners/94302671/1568022392" TargetMode="External" /><Relationship Id="rId84" Type="http://schemas.openxmlformats.org/officeDocument/2006/relationships/hyperlink" Target="https://pbs.twimg.com/profile_banners/263558470/1505396782" TargetMode="External" /><Relationship Id="rId85" Type="http://schemas.openxmlformats.org/officeDocument/2006/relationships/hyperlink" Target="https://pbs.twimg.com/profile_banners/899678575204478976/1503582442" TargetMode="External" /><Relationship Id="rId86" Type="http://schemas.openxmlformats.org/officeDocument/2006/relationships/hyperlink" Target="https://pbs.twimg.com/profile_banners/941584058844438529/1513326336" TargetMode="External" /><Relationship Id="rId87" Type="http://schemas.openxmlformats.org/officeDocument/2006/relationships/hyperlink" Target="https://pbs.twimg.com/profile_banners/129807640/1489791647" TargetMode="External" /><Relationship Id="rId88" Type="http://schemas.openxmlformats.org/officeDocument/2006/relationships/hyperlink" Target="https://pbs.twimg.com/profile_banners/22754595/1489772951" TargetMode="External" /><Relationship Id="rId89" Type="http://schemas.openxmlformats.org/officeDocument/2006/relationships/hyperlink" Target="https://pbs.twimg.com/profile_banners/3329424430/1568267541" TargetMode="External" /><Relationship Id="rId90" Type="http://schemas.openxmlformats.org/officeDocument/2006/relationships/hyperlink" Target="https://pbs.twimg.com/profile_banners/73941068/1353410883" TargetMode="External" /><Relationship Id="rId91" Type="http://schemas.openxmlformats.org/officeDocument/2006/relationships/hyperlink" Target="https://pbs.twimg.com/profile_banners/705712682654113792/1463648553" TargetMode="External" /><Relationship Id="rId92" Type="http://schemas.openxmlformats.org/officeDocument/2006/relationships/hyperlink" Target="https://pbs.twimg.com/profile_banners/384753474/1506412397" TargetMode="External" /><Relationship Id="rId93" Type="http://schemas.openxmlformats.org/officeDocument/2006/relationships/hyperlink" Target="https://pbs.twimg.com/profile_banners/111765747/1546552143" TargetMode="External" /><Relationship Id="rId94" Type="http://schemas.openxmlformats.org/officeDocument/2006/relationships/hyperlink" Target="https://pbs.twimg.com/profile_banners/5876652/1360181307" TargetMode="External" /><Relationship Id="rId95" Type="http://schemas.openxmlformats.org/officeDocument/2006/relationships/hyperlink" Target="https://pbs.twimg.com/profile_banners/24522998/1355344939" TargetMode="External" /><Relationship Id="rId96" Type="http://schemas.openxmlformats.org/officeDocument/2006/relationships/hyperlink" Target="https://pbs.twimg.com/profile_banners/240986133/1429466723" TargetMode="External" /><Relationship Id="rId97" Type="http://schemas.openxmlformats.org/officeDocument/2006/relationships/hyperlink" Target="https://pbs.twimg.com/profile_banners/949406109089124352/1517933881" TargetMode="External" /><Relationship Id="rId98" Type="http://schemas.openxmlformats.org/officeDocument/2006/relationships/hyperlink" Target="https://pbs.twimg.com/profile_banners/1123850201368809472/1556782336" TargetMode="External" /><Relationship Id="rId99" Type="http://schemas.openxmlformats.org/officeDocument/2006/relationships/hyperlink" Target="https://pbs.twimg.com/profile_banners/2793508794/1410129388" TargetMode="External" /><Relationship Id="rId100" Type="http://schemas.openxmlformats.org/officeDocument/2006/relationships/hyperlink" Target="https://pbs.twimg.com/profile_banners/799937484914356224/1479672436" TargetMode="External" /><Relationship Id="rId101" Type="http://schemas.openxmlformats.org/officeDocument/2006/relationships/hyperlink" Target="https://pbs.twimg.com/profile_banners/54500162/1482764182" TargetMode="External" /><Relationship Id="rId102" Type="http://schemas.openxmlformats.org/officeDocument/2006/relationships/hyperlink" Target="https://pbs.twimg.com/profile_banners/1660930862/1521710578" TargetMode="External" /><Relationship Id="rId103" Type="http://schemas.openxmlformats.org/officeDocument/2006/relationships/hyperlink" Target="https://pbs.twimg.com/profile_banners/713757016288804865/1477991992" TargetMode="External" /><Relationship Id="rId104" Type="http://schemas.openxmlformats.org/officeDocument/2006/relationships/hyperlink" Target="https://pbs.twimg.com/profile_banners/23925926/1545070844" TargetMode="External" /><Relationship Id="rId105" Type="http://schemas.openxmlformats.org/officeDocument/2006/relationships/hyperlink" Target="https://pbs.twimg.com/profile_banners/528499545/1493628581" TargetMode="External" /><Relationship Id="rId106" Type="http://schemas.openxmlformats.org/officeDocument/2006/relationships/hyperlink" Target="https://pbs.twimg.com/profile_banners/245834755/1552339642" TargetMode="External" /><Relationship Id="rId107" Type="http://schemas.openxmlformats.org/officeDocument/2006/relationships/hyperlink" Target="https://pbs.twimg.com/profile_banners/388668609/1398437257" TargetMode="External" /><Relationship Id="rId108" Type="http://schemas.openxmlformats.org/officeDocument/2006/relationships/hyperlink" Target="https://pbs.twimg.com/profile_banners/17820197/1437583659" TargetMode="External" /><Relationship Id="rId109" Type="http://schemas.openxmlformats.org/officeDocument/2006/relationships/hyperlink" Target="https://pbs.twimg.com/profile_banners/17573066/1397694737" TargetMode="External" /><Relationship Id="rId110" Type="http://schemas.openxmlformats.org/officeDocument/2006/relationships/hyperlink" Target="https://pbs.twimg.com/profile_banners/908424560290213890/1525930362" TargetMode="External" /><Relationship Id="rId111" Type="http://schemas.openxmlformats.org/officeDocument/2006/relationships/hyperlink" Target="https://pbs.twimg.com/profile_banners/1171286929/1558932490" TargetMode="External" /><Relationship Id="rId112" Type="http://schemas.openxmlformats.org/officeDocument/2006/relationships/hyperlink" Target="https://pbs.twimg.com/profile_banners/1701689858/1561652020" TargetMode="External" /><Relationship Id="rId113" Type="http://schemas.openxmlformats.org/officeDocument/2006/relationships/hyperlink" Target="https://pbs.twimg.com/profile_banners/3387588263/1565718445" TargetMode="External" /><Relationship Id="rId114" Type="http://schemas.openxmlformats.org/officeDocument/2006/relationships/hyperlink" Target="https://pbs.twimg.com/profile_banners/1051182364922179585/1539458721" TargetMode="External" /><Relationship Id="rId115" Type="http://schemas.openxmlformats.org/officeDocument/2006/relationships/hyperlink" Target="https://pbs.twimg.com/profile_banners/637246467/1485396485" TargetMode="External" /><Relationship Id="rId116" Type="http://schemas.openxmlformats.org/officeDocument/2006/relationships/hyperlink" Target="https://pbs.twimg.com/profile_banners/2710674356/1479764433" TargetMode="External" /><Relationship Id="rId117" Type="http://schemas.openxmlformats.org/officeDocument/2006/relationships/hyperlink" Target="https://pbs.twimg.com/profile_banners/1452194622/1369337501" TargetMode="External" /><Relationship Id="rId118" Type="http://schemas.openxmlformats.org/officeDocument/2006/relationships/hyperlink" Target="https://pbs.twimg.com/profile_banners/1179808451494580229/1570229008" TargetMode="External" /><Relationship Id="rId119" Type="http://schemas.openxmlformats.org/officeDocument/2006/relationships/hyperlink" Target="https://pbs.twimg.com/profile_banners/956029939/1530888856" TargetMode="External" /><Relationship Id="rId120" Type="http://schemas.openxmlformats.org/officeDocument/2006/relationships/hyperlink" Target="https://pbs.twimg.com/profile_banners/275081367/1547711195" TargetMode="External" /><Relationship Id="rId121" Type="http://schemas.openxmlformats.org/officeDocument/2006/relationships/hyperlink" Target="https://pbs.twimg.com/profile_banners/14056502/1518368317" TargetMode="External" /><Relationship Id="rId122" Type="http://schemas.openxmlformats.org/officeDocument/2006/relationships/hyperlink" Target="https://pbs.twimg.com/profile_banners/854877279155097602/1500852079" TargetMode="External" /><Relationship Id="rId123" Type="http://schemas.openxmlformats.org/officeDocument/2006/relationships/hyperlink" Target="https://pbs.twimg.com/profile_banners/610085615/1557216285" TargetMode="External" /><Relationship Id="rId124" Type="http://schemas.openxmlformats.org/officeDocument/2006/relationships/hyperlink" Target="https://pbs.twimg.com/profile_banners/262126674/1567415572" TargetMode="External" /><Relationship Id="rId125" Type="http://schemas.openxmlformats.org/officeDocument/2006/relationships/hyperlink" Target="https://pbs.twimg.com/profile_banners/1332417834/1497453622" TargetMode="External" /><Relationship Id="rId126" Type="http://schemas.openxmlformats.org/officeDocument/2006/relationships/hyperlink" Target="https://pbs.twimg.com/profile_banners/820658707491123201/1484495536" TargetMode="External" /><Relationship Id="rId127" Type="http://schemas.openxmlformats.org/officeDocument/2006/relationships/hyperlink" Target="https://pbs.twimg.com/profile_banners/344289912/1354959737" TargetMode="External" /><Relationship Id="rId128" Type="http://schemas.openxmlformats.org/officeDocument/2006/relationships/hyperlink" Target="https://pbs.twimg.com/profile_banners/53326533/1556515910" TargetMode="External" /><Relationship Id="rId129" Type="http://schemas.openxmlformats.org/officeDocument/2006/relationships/hyperlink" Target="https://pbs.twimg.com/profile_banners/4288494973/1523724180" TargetMode="External" /><Relationship Id="rId130" Type="http://schemas.openxmlformats.org/officeDocument/2006/relationships/hyperlink" Target="https://pbs.twimg.com/profile_banners/975741144289116161/1521472541" TargetMode="External" /><Relationship Id="rId131" Type="http://schemas.openxmlformats.org/officeDocument/2006/relationships/hyperlink" Target="https://pbs.twimg.com/profile_banners/14626248/1555275943" TargetMode="External" /><Relationship Id="rId132" Type="http://schemas.openxmlformats.org/officeDocument/2006/relationships/hyperlink" Target="https://pbs.twimg.com/profile_banners/989585383/1478646064" TargetMode="External" /><Relationship Id="rId133" Type="http://schemas.openxmlformats.org/officeDocument/2006/relationships/hyperlink" Target="https://pbs.twimg.com/profile_banners/15709133/1561750718" TargetMode="External" /><Relationship Id="rId134" Type="http://schemas.openxmlformats.org/officeDocument/2006/relationships/hyperlink" Target="https://pbs.twimg.com/profile_banners/2832741125/1491156216" TargetMode="External" /><Relationship Id="rId135" Type="http://schemas.openxmlformats.org/officeDocument/2006/relationships/hyperlink" Target="https://pbs.twimg.com/profile_banners/28794591/1485353579" TargetMode="External" /><Relationship Id="rId136" Type="http://schemas.openxmlformats.org/officeDocument/2006/relationships/hyperlink" Target="https://pbs.twimg.com/profile_banners/1707949788/1414274278" TargetMode="External" /><Relationship Id="rId137" Type="http://schemas.openxmlformats.org/officeDocument/2006/relationships/hyperlink" Target="https://pbs.twimg.com/profile_banners/80607805/1517319749" TargetMode="External" /><Relationship Id="rId138" Type="http://schemas.openxmlformats.org/officeDocument/2006/relationships/hyperlink" Target="https://pbs.twimg.com/profile_banners/107421684/1529384719" TargetMode="External" /><Relationship Id="rId139" Type="http://schemas.openxmlformats.org/officeDocument/2006/relationships/hyperlink" Target="https://pbs.twimg.com/profile_banners/2191075459/1543609843" TargetMode="External" /><Relationship Id="rId140" Type="http://schemas.openxmlformats.org/officeDocument/2006/relationships/hyperlink" Target="https://pbs.twimg.com/profile_banners/905865525074518016/1556112010" TargetMode="External" /><Relationship Id="rId141" Type="http://schemas.openxmlformats.org/officeDocument/2006/relationships/hyperlink" Target="https://pbs.twimg.com/profile_banners/986281255871434752/1523983024" TargetMode="External" /><Relationship Id="rId142" Type="http://schemas.openxmlformats.org/officeDocument/2006/relationships/hyperlink" Target="https://pbs.twimg.com/profile_banners/913314354757558272/1567065664" TargetMode="External" /><Relationship Id="rId143" Type="http://schemas.openxmlformats.org/officeDocument/2006/relationships/hyperlink" Target="https://pbs.twimg.com/profile_banners/897792737289916416/1541149155" TargetMode="External" /><Relationship Id="rId144" Type="http://schemas.openxmlformats.org/officeDocument/2006/relationships/hyperlink" Target="https://pbs.twimg.com/profile_banners/31678345/1562309020" TargetMode="External" /><Relationship Id="rId145" Type="http://schemas.openxmlformats.org/officeDocument/2006/relationships/hyperlink" Target="https://pbs.twimg.com/profile_banners/24655319/1414844403" TargetMode="External" /><Relationship Id="rId146" Type="http://schemas.openxmlformats.org/officeDocument/2006/relationships/hyperlink" Target="https://pbs.twimg.com/profile_banners/17785682/1398679100" TargetMode="External" /><Relationship Id="rId147" Type="http://schemas.openxmlformats.org/officeDocument/2006/relationships/hyperlink" Target="https://pbs.twimg.com/profile_banners/4051118260/1571207086" TargetMode="External" /><Relationship Id="rId148" Type="http://schemas.openxmlformats.org/officeDocument/2006/relationships/hyperlink" Target="https://pbs.twimg.com/profile_banners/122439256/1570642635" TargetMode="External" /><Relationship Id="rId149" Type="http://schemas.openxmlformats.org/officeDocument/2006/relationships/hyperlink" Target="https://pbs.twimg.com/profile_banners/1134886055499509761/1565467715" TargetMode="External" /><Relationship Id="rId150" Type="http://schemas.openxmlformats.org/officeDocument/2006/relationships/hyperlink" Target="https://pbs.twimg.com/profile_banners/1150748073414537216/1565180144" TargetMode="External" /><Relationship Id="rId151" Type="http://schemas.openxmlformats.org/officeDocument/2006/relationships/hyperlink" Target="https://pbs.twimg.com/profile_banners/1346767902/1439045520" TargetMode="External" /><Relationship Id="rId152" Type="http://schemas.openxmlformats.org/officeDocument/2006/relationships/hyperlink" Target="https://pbs.twimg.com/profile_banners/29769484/1502915603" TargetMode="External" /><Relationship Id="rId153" Type="http://schemas.openxmlformats.org/officeDocument/2006/relationships/hyperlink" Target="https://pbs.twimg.com/profile_banners/1270254001/1519644716" TargetMode="External" /><Relationship Id="rId154" Type="http://schemas.openxmlformats.org/officeDocument/2006/relationships/hyperlink" Target="https://pbs.twimg.com/profile_banners/886993718796058625/1551791910" TargetMode="External" /><Relationship Id="rId155" Type="http://schemas.openxmlformats.org/officeDocument/2006/relationships/hyperlink" Target="https://pbs.twimg.com/profile_banners/19766517/1536324998" TargetMode="External" /><Relationship Id="rId156" Type="http://schemas.openxmlformats.org/officeDocument/2006/relationships/hyperlink" Target="https://pbs.twimg.com/profile_banners/1867981454/1398418956" TargetMode="External" /><Relationship Id="rId157" Type="http://schemas.openxmlformats.org/officeDocument/2006/relationships/hyperlink" Target="https://pbs.twimg.com/profile_banners/935766137165541377/1558261938" TargetMode="External" /><Relationship Id="rId158" Type="http://schemas.openxmlformats.org/officeDocument/2006/relationships/hyperlink" Target="https://pbs.twimg.com/profile_banners/9774632/1549202898" TargetMode="External" /><Relationship Id="rId159" Type="http://schemas.openxmlformats.org/officeDocument/2006/relationships/hyperlink" Target="https://pbs.twimg.com/profile_banners/571057935/1500916375" TargetMode="External" /><Relationship Id="rId160" Type="http://schemas.openxmlformats.org/officeDocument/2006/relationships/hyperlink" Target="https://pbs.twimg.com/profile_banners/843841922/1453058131" TargetMode="External" /><Relationship Id="rId161" Type="http://schemas.openxmlformats.org/officeDocument/2006/relationships/hyperlink" Target="https://pbs.twimg.com/profile_banners/70116856/1508700802" TargetMode="External" /><Relationship Id="rId162" Type="http://schemas.openxmlformats.org/officeDocument/2006/relationships/hyperlink" Target="https://pbs.twimg.com/profile_banners/1521629576/1562044788" TargetMode="External" /><Relationship Id="rId163" Type="http://schemas.openxmlformats.org/officeDocument/2006/relationships/hyperlink" Target="https://pbs.twimg.com/profile_banners/16905397/1522752558" TargetMode="External" /><Relationship Id="rId164" Type="http://schemas.openxmlformats.org/officeDocument/2006/relationships/hyperlink" Target="https://pbs.twimg.com/profile_banners/787628166/1417452949" TargetMode="External" /><Relationship Id="rId165" Type="http://schemas.openxmlformats.org/officeDocument/2006/relationships/hyperlink" Target="https://pbs.twimg.com/profile_banners/4062333503/1446076418" TargetMode="External" /><Relationship Id="rId166" Type="http://schemas.openxmlformats.org/officeDocument/2006/relationships/hyperlink" Target="https://pbs.twimg.com/profile_banners/3124600257/1469351181" TargetMode="External" /><Relationship Id="rId167" Type="http://schemas.openxmlformats.org/officeDocument/2006/relationships/hyperlink" Target="https://pbs.twimg.com/profile_banners/1356087222/1555155768" TargetMode="External" /><Relationship Id="rId168" Type="http://schemas.openxmlformats.org/officeDocument/2006/relationships/hyperlink" Target="https://pbs.twimg.com/profile_banners/26719447/1509565124" TargetMode="External" /><Relationship Id="rId169" Type="http://schemas.openxmlformats.org/officeDocument/2006/relationships/hyperlink" Target="https://pbs.twimg.com/profile_banners/724155091012489217/1569249179" TargetMode="External" /><Relationship Id="rId170" Type="http://schemas.openxmlformats.org/officeDocument/2006/relationships/hyperlink" Target="https://pbs.twimg.com/profile_banners/922810020621938688/1549574822" TargetMode="External" /><Relationship Id="rId171" Type="http://schemas.openxmlformats.org/officeDocument/2006/relationships/hyperlink" Target="https://pbs.twimg.com/profile_banners/756812370345861120/1479051165" TargetMode="External" /><Relationship Id="rId172" Type="http://schemas.openxmlformats.org/officeDocument/2006/relationships/hyperlink" Target="https://pbs.twimg.com/profile_banners/3323632007/1499243591" TargetMode="External" /><Relationship Id="rId173" Type="http://schemas.openxmlformats.org/officeDocument/2006/relationships/hyperlink" Target="https://pbs.twimg.com/profile_banners/817323832709173248/1519576862" TargetMode="External" /><Relationship Id="rId174" Type="http://schemas.openxmlformats.org/officeDocument/2006/relationships/hyperlink" Target="https://pbs.twimg.com/profile_banners/65013638/1483888419" TargetMode="External" /><Relationship Id="rId175" Type="http://schemas.openxmlformats.org/officeDocument/2006/relationships/hyperlink" Target="https://pbs.twimg.com/profile_banners/20503420/1457033332" TargetMode="External" /><Relationship Id="rId176" Type="http://schemas.openxmlformats.org/officeDocument/2006/relationships/hyperlink" Target="https://pbs.twimg.com/profile_banners/939970650/1399989722" TargetMode="External" /><Relationship Id="rId177" Type="http://schemas.openxmlformats.org/officeDocument/2006/relationships/hyperlink" Target="https://pbs.twimg.com/profile_banners/103794514/1408452222" TargetMode="External" /><Relationship Id="rId178" Type="http://schemas.openxmlformats.org/officeDocument/2006/relationships/hyperlink" Target="https://pbs.twimg.com/profile_banners/1019850584785121281/1537994127" TargetMode="External" /><Relationship Id="rId179" Type="http://schemas.openxmlformats.org/officeDocument/2006/relationships/hyperlink" Target="https://pbs.twimg.com/profile_banners/2663807920/1417007714" TargetMode="External" /><Relationship Id="rId180" Type="http://schemas.openxmlformats.org/officeDocument/2006/relationships/hyperlink" Target="https://pbs.twimg.com/profile_banners/105483132/1551531804" TargetMode="External" /><Relationship Id="rId181" Type="http://schemas.openxmlformats.org/officeDocument/2006/relationships/hyperlink" Target="https://pbs.twimg.com/profile_banners/897087548765483008/1525440923" TargetMode="External" /><Relationship Id="rId182" Type="http://schemas.openxmlformats.org/officeDocument/2006/relationships/hyperlink" Target="https://pbs.twimg.com/profile_banners/342561736/1528240043" TargetMode="External" /><Relationship Id="rId183" Type="http://schemas.openxmlformats.org/officeDocument/2006/relationships/hyperlink" Target="https://pbs.twimg.com/profile_banners/929478680140795904/1569435532" TargetMode="External" /><Relationship Id="rId184" Type="http://schemas.openxmlformats.org/officeDocument/2006/relationships/hyperlink" Target="https://pbs.twimg.com/profile_banners/908721604687007749/1539463970" TargetMode="External" /><Relationship Id="rId185" Type="http://schemas.openxmlformats.org/officeDocument/2006/relationships/hyperlink" Target="https://pbs.twimg.com/profile_banners/47673399/1484673107" TargetMode="External" /><Relationship Id="rId186" Type="http://schemas.openxmlformats.org/officeDocument/2006/relationships/hyperlink" Target="https://pbs.twimg.com/profile_banners/875281502489149440/1544876582" TargetMode="External" /><Relationship Id="rId187" Type="http://schemas.openxmlformats.org/officeDocument/2006/relationships/hyperlink" Target="https://pbs.twimg.com/profile_banners/916268009399963648/1551539908" TargetMode="External" /><Relationship Id="rId188" Type="http://schemas.openxmlformats.org/officeDocument/2006/relationships/hyperlink" Target="https://pbs.twimg.com/profile_banners/1160183215308623873/1565512159" TargetMode="External" /><Relationship Id="rId189" Type="http://schemas.openxmlformats.org/officeDocument/2006/relationships/hyperlink" Target="https://pbs.twimg.com/profile_banners/1069296694808989697/1568147988" TargetMode="External" /><Relationship Id="rId190" Type="http://schemas.openxmlformats.org/officeDocument/2006/relationships/hyperlink" Target="https://pbs.twimg.com/profile_banners/950747832104955904/1515774543" TargetMode="External" /><Relationship Id="rId191" Type="http://schemas.openxmlformats.org/officeDocument/2006/relationships/hyperlink" Target="https://pbs.twimg.com/profile_banners/839807578695675904/1489949584" TargetMode="External" /><Relationship Id="rId192" Type="http://schemas.openxmlformats.org/officeDocument/2006/relationships/hyperlink" Target="https://pbs.twimg.com/profile_banners/1090933514416066560/1566248843" TargetMode="External" /><Relationship Id="rId193" Type="http://schemas.openxmlformats.org/officeDocument/2006/relationships/hyperlink" Target="https://pbs.twimg.com/profile_banners/579995560/1463921426" TargetMode="External" /><Relationship Id="rId194" Type="http://schemas.openxmlformats.org/officeDocument/2006/relationships/hyperlink" Target="http://abs.twimg.com/images/themes/theme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4/bg.gif" TargetMode="External" /><Relationship Id="rId198" Type="http://schemas.openxmlformats.org/officeDocument/2006/relationships/hyperlink" Target="http://pbs.twimg.com/profile_background_images/814635268/c047ac597d45327bdc24fc507ff72378.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pbs.twimg.com/profile_background_images/5711240/junge_buch.jp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5/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2/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6/bg.gif" TargetMode="External" /><Relationship Id="rId230" Type="http://schemas.openxmlformats.org/officeDocument/2006/relationships/hyperlink" Target="http://abs.twimg.com/images/themes/theme19/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2/bg.gif" TargetMode="External" /><Relationship Id="rId233" Type="http://schemas.openxmlformats.org/officeDocument/2006/relationships/hyperlink" Target="http://abs.twimg.com/images/themes/theme10/bg.gif" TargetMode="External" /><Relationship Id="rId234" Type="http://schemas.openxmlformats.org/officeDocument/2006/relationships/hyperlink" Target="http://abs.twimg.com/images/themes/theme19/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6/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7/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6/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4/bg.gif" TargetMode="External" /><Relationship Id="rId254" Type="http://schemas.openxmlformats.org/officeDocument/2006/relationships/hyperlink" Target="http://abs.twimg.com/images/themes/theme3/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5/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6/bg.gif" TargetMode="External" /><Relationship Id="rId262" Type="http://schemas.openxmlformats.org/officeDocument/2006/relationships/hyperlink" Target="http://abs.twimg.com/images/themes/theme9/bg.gif" TargetMode="External" /><Relationship Id="rId263" Type="http://schemas.openxmlformats.org/officeDocument/2006/relationships/hyperlink" Target="http://abs.twimg.com/images/themes/theme4/bg.gif"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5/bg.gif" TargetMode="External" /><Relationship Id="rId266" Type="http://schemas.openxmlformats.org/officeDocument/2006/relationships/hyperlink" Target="http://abs.twimg.com/images/themes/theme5/bg.gif" TargetMode="External" /><Relationship Id="rId267" Type="http://schemas.openxmlformats.org/officeDocument/2006/relationships/hyperlink" Target="http://abs.twimg.com/images/themes/theme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3/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4/bg.gif" TargetMode="External" /><Relationship Id="rId282" Type="http://schemas.openxmlformats.org/officeDocument/2006/relationships/hyperlink" Target="http://abs.twimg.com/images/themes/theme12/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5/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pbs.twimg.com/profile_images/1085563609118314496/eAIuwfWo_normal.jpg" TargetMode="External" /><Relationship Id="rId296" Type="http://schemas.openxmlformats.org/officeDocument/2006/relationships/hyperlink" Target="http://pbs.twimg.com/profile_images/1118606755917893632/_SSiv4Cq_normal.jpg" TargetMode="External" /><Relationship Id="rId297" Type="http://schemas.openxmlformats.org/officeDocument/2006/relationships/hyperlink" Target="http://pbs.twimg.com/profile_images/1171876756069990401/f5ZVEomN_normal.jpg" TargetMode="External" /><Relationship Id="rId298" Type="http://schemas.openxmlformats.org/officeDocument/2006/relationships/hyperlink" Target="http://pbs.twimg.com/profile_images/899930595429691392/4o0yLM-9_normal.jpg" TargetMode="External" /><Relationship Id="rId299" Type="http://schemas.openxmlformats.org/officeDocument/2006/relationships/hyperlink" Target="http://pbs.twimg.com/profile_images/941585439152132096/zYh8TRUI_normal.jpg" TargetMode="External" /><Relationship Id="rId300" Type="http://schemas.openxmlformats.org/officeDocument/2006/relationships/hyperlink" Target="http://pbs.twimg.com/profile_images/1125806075805143040/Yias-hf4_normal.jpg" TargetMode="External" /><Relationship Id="rId301" Type="http://schemas.openxmlformats.org/officeDocument/2006/relationships/hyperlink" Target="http://pbs.twimg.com/profile_images/508531095877345280/YHnUpLi1_normal.png" TargetMode="External" /><Relationship Id="rId302" Type="http://schemas.openxmlformats.org/officeDocument/2006/relationships/hyperlink" Target="http://pbs.twimg.com/profile_images/1172027978764754944/CjtNLXjc_normal.png" TargetMode="External" /><Relationship Id="rId303" Type="http://schemas.openxmlformats.org/officeDocument/2006/relationships/hyperlink" Target="http://pbs.twimg.com/profile_images/520111909866323968/hGLxdFXU_normal.jpeg" TargetMode="External" /><Relationship Id="rId304" Type="http://schemas.openxmlformats.org/officeDocument/2006/relationships/hyperlink" Target="http://pbs.twimg.com/profile_images/737210276450160641/upK8T1wv_normal.jpg" TargetMode="External" /><Relationship Id="rId305" Type="http://schemas.openxmlformats.org/officeDocument/2006/relationships/hyperlink" Target="http://pbs.twimg.com/profile_images/1058311657473142784/KPxjiysk_normal.jpg" TargetMode="External" /><Relationship Id="rId306" Type="http://schemas.openxmlformats.org/officeDocument/2006/relationships/hyperlink" Target="http://pbs.twimg.com/profile_images/520901405075603456/WKazOUm__normal.jpeg" TargetMode="External" /><Relationship Id="rId307" Type="http://schemas.openxmlformats.org/officeDocument/2006/relationships/hyperlink" Target="http://pbs.twimg.com/profile_images/938863863457599489/XeVUekcu_normal.jpg" TargetMode="External" /><Relationship Id="rId308" Type="http://schemas.openxmlformats.org/officeDocument/2006/relationships/hyperlink" Target="http://pbs.twimg.com/profile_images/1079708750364200960/_7rLH3QU_normal.jpg" TargetMode="External" /><Relationship Id="rId309" Type="http://schemas.openxmlformats.org/officeDocument/2006/relationships/hyperlink" Target="http://pbs.twimg.com/profile_images/96016575/kd-logo_normal.jpg" TargetMode="External" /><Relationship Id="rId310" Type="http://schemas.openxmlformats.org/officeDocument/2006/relationships/hyperlink" Target="http://pbs.twimg.com/profile_images/1679438065/zum5_normal.png" TargetMode="External" /><Relationship Id="rId311" Type="http://schemas.openxmlformats.org/officeDocument/2006/relationships/hyperlink" Target="http://pbs.twimg.com/profile_images/589852557050310656/JWOa982T_normal.png" TargetMode="External" /><Relationship Id="rId312" Type="http://schemas.openxmlformats.org/officeDocument/2006/relationships/hyperlink" Target="http://pbs.twimg.com/profile_images/990649305341063168/RBFTjPFp_normal.jpg" TargetMode="External" /><Relationship Id="rId313" Type="http://schemas.openxmlformats.org/officeDocument/2006/relationships/hyperlink" Target="http://pbs.twimg.com/profile_images/1123850394008997888/Js0L8dug_normal.jpg" TargetMode="External" /><Relationship Id="rId314" Type="http://schemas.openxmlformats.org/officeDocument/2006/relationships/hyperlink" Target="http://pbs.twimg.com/profile_images/984735469731762176/D0CXY9Kb_normal.jpg" TargetMode="External" /><Relationship Id="rId315" Type="http://schemas.openxmlformats.org/officeDocument/2006/relationships/hyperlink" Target="http://pbs.twimg.com/profile_images/1018799403233169409/dOcSmmYJ_normal.jpg" TargetMode="External" /><Relationship Id="rId316" Type="http://schemas.openxmlformats.org/officeDocument/2006/relationships/hyperlink" Target="http://pbs.twimg.com/profile_images/1165716480387878914/TfSWpNxp_normal.jpg" TargetMode="External" /><Relationship Id="rId317" Type="http://schemas.openxmlformats.org/officeDocument/2006/relationships/hyperlink" Target="http://pbs.twimg.com/profile_images/976751660243542016/1pNKIo1p_normal.jpg" TargetMode="External" /><Relationship Id="rId318" Type="http://schemas.openxmlformats.org/officeDocument/2006/relationships/hyperlink" Target="http://pbs.twimg.com/profile_images/972214910829645829/cnwU02DY_normal.jpg" TargetMode="External" /><Relationship Id="rId319" Type="http://schemas.openxmlformats.org/officeDocument/2006/relationships/hyperlink" Target="http://pbs.twimg.com/profile_images/1182606950988730369/tvvHNRRU_normal.jpg" TargetMode="External" /><Relationship Id="rId320" Type="http://schemas.openxmlformats.org/officeDocument/2006/relationships/hyperlink" Target="http://pbs.twimg.com/profile_images/1157692679511322624/2BknQ_lG_normal.jpg" TargetMode="External" /><Relationship Id="rId321" Type="http://schemas.openxmlformats.org/officeDocument/2006/relationships/hyperlink" Target="http://pbs.twimg.com/profile_images/684494717510381568/up3Ejw0y_normal.jpg" TargetMode="External" /><Relationship Id="rId322" Type="http://schemas.openxmlformats.org/officeDocument/2006/relationships/hyperlink" Target="http://pbs.twimg.com/profile_images/2756670507/07b46c0b10af7746841432156aea728f_normal.png" TargetMode="External" /><Relationship Id="rId323" Type="http://schemas.openxmlformats.org/officeDocument/2006/relationships/hyperlink" Target="http://pbs.twimg.com/profile_images/719146667/samp46e4440319318862_normal.jpg" TargetMode="External" /><Relationship Id="rId324" Type="http://schemas.openxmlformats.org/officeDocument/2006/relationships/hyperlink" Target="http://pbs.twimg.com/profile_images/480544465610735616/Y_viD_Ii_normal.jpeg" TargetMode="External" /><Relationship Id="rId325" Type="http://schemas.openxmlformats.org/officeDocument/2006/relationships/hyperlink" Target="http://pbs.twimg.com/profile_images/1051380461384192001/OsimBVyU_normal.jpg" TargetMode="External" /><Relationship Id="rId326" Type="http://schemas.openxmlformats.org/officeDocument/2006/relationships/hyperlink" Target="http://pbs.twimg.com/profile_images/927823763898556416/2cpzVE6h_normal.jpg" TargetMode="External" /><Relationship Id="rId327" Type="http://schemas.openxmlformats.org/officeDocument/2006/relationships/hyperlink" Target="http://pbs.twimg.com/profile_images/1011132585240616960/J9k2zPbt_normal.jpg" TargetMode="External" /><Relationship Id="rId328" Type="http://schemas.openxmlformats.org/officeDocument/2006/relationships/hyperlink" Target="http://pbs.twimg.com/profile_images/1113483022630817792/rXKxfmPP_normal.png" TargetMode="External" /><Relationship Id="rId329" Type="http://schemas.openxmlformats.org/officeDocument/2006/relationships/hyperlink" Target="http://pbs.twimg.com/profile_images/1051190685947387904/nfuNxR3Y_normal.jpg" TargetMode="External" /><Relationship Id="rId330" Type="http://schemas.openxmlformats.org/officeDocument/2006/relationships/hyperlink" Target="http://pbs.twimg.com/profile_images/661227686292037633/VFX-E7CP_normal.jpg" TargetMode="External" /><Relationship Id="rId331" Type="http://schemas.openxmlformats.org/officeDocument/2006/relationships/hyperlink" Target="http://pbs.twimg.com/profile_images/496824834744008704/H-UTFfU5_normal.jpeg" TargetMode="External" /><Relationship Id="rId332" Type="http://schemas.openxmlformats.org/officeDocument/2006/relationships/hyperlink" Target="http://pbs.twimg.com/profile_images/644887461047443456/7m7XyaBs_normal.jp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abs.twimg.com/sticky/default_profile_images/default_profile_normal.png" TargetMode="External" /><Relationship Id="rId335" Type="http://schemas.openxmlformats.org/officeDocument/2006/relationships/hyperlink" Target="http://pbs.twimg.com/profile_images/1122614671704580097/0Ie9G4LD_normal.jpg" TargetMode="External" /><Relationship Id="rId336" Type="http://schemas.openxmlformats.org/officeDocument/2006/relationships/hyperlink" Target="http://pbs.twimg.com/profile_images/1159422355204169730/eq_9hno0_normal.jpg" TargetMode="External" /><Relationship Id="rId337" Type="http://schemas.openxmlformats.org/officeDocument/2006/relationships/hyperlink" Target="http://pbs.twimg.com/profile_images/529295577624756225/s7yccbNL_normal.jpeg" TargetMode="External" /><Relationship Id="rId338" Type="http://schemas.openxmlformats.org/officeDocument/2006/relationships/hyperlink" Target="http://pbs.twimg.com/profile_images/854878268301889537/GYXTv4d__normal.jpg" TargetMode="External" /><Relationship Id="rId339" Type="http://schemas.openxmlformats.org/officeDocument/2006/relationships/hyperlink" Target="http://pbs.twimg.com/profile_images/1109013226765934592/scJGQNo7_normal.jpg" TargetMode="External" /><Relationship Id="rId340" Type="http://schemas.openxmlformats.org/officeDocument/2006/relationships/hyperlink" Target="http://pbs.twimg.com/profile_images/910583095098839040/IWTpSO4U_normal.jpg" TargetMode="External" /><Relationship Id="rId341" Type="http://schemas.openxmlformats.org/officeDocument/2006/relationships/hyperlink" Target="http://pbs.twimg.com/profile_images/956530086961872896/Cs3YSsI4_normal.jpg" TargetMode="External" /><Relationship Id="rId342" Type="http://schemas.openxmlformats.org/officeDocument/2006/relationships/hyperlink" Target="http://pbs.twimg.com/profile_images/820659563452047360/shlplfOM_normal.jpg" TargetMode="External" /><Relationship Id="rId343" Type="http://schemas.openxmlformats.org/officeDocument/2006/relationships/hyperlink" Target="http://pbs.twimg.com/profile_images/420129406221160448/rz0LBn8D_normal.png" TargetMode="External" /><Relationship Id="rId344" Type="http://schemas.openxmlformats.org/officeDocument/2006/relationships/hyperlink" Target="http://pbs.twimg.com/profile_images/866058606168477697/9Oo61fmd_normal.jpg" TargetMode="External" /><Relationship Id="rId345" Type="http://schemas.openxmlformats.org/officeDocument/2006/relationships/hyperlink" Target="http://pbs.twimg.com/profile_images/1172852475205808128/6GXVgyWg_normal.jpg" TargetMode="External" /><Relationship Id="rId346" Type="http://schemas.openxmlformats.org/officeDocument/2006/relationships/hyperlink" Target="http://pbs.twimg.com/profile_images/880465967137964032/HhIqIDTl_normal.jpg" TargetMode="External" /><Relationship Id="rId347" Type="http://schemas.openxmlformats.org/officeDocument/2006/relationships/hyperlink" Target="http://pbs.twimg.com/profile_images/975752598782447616/lD-hQVra_normal.jpg" TargetMode="External" /><Relationship Id="rId348" Type="http://schemas.openxmlformats.org/officeDocument/2006/relationships/hyperlink" Target="http://pbs.twimg.com/profile_images/969687121450553344/QMxWxo5q_normal.pn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pbs.twimg.com/profile_images/2932907373/3abf68d527c8f4d2a302c670e885f975_normal.png" TargetMode="External" /><Relationship Id="rId351" Type="http://schemas.openxmlformats.org/officeDocument/2006/relationships/hyperlink" Target="http://pbs.twimg.com/profile_images/1133143812375756800/MVGTzJ2i_normal.png" TargetMode="External" /><Relationship Id="rId352" Type="http://schemas.openxmlformats.org/officeDocument/2006/relationships/hyperlink" Target="http://pbs.twimg.com/profile_images/839149935434022912/ZGaearNi_normal.jpg" TargetMode="External" /><Relationship Id="rId353" Type="http://schemas.openxmlformats.org/officeDocument/2006/relationships/hyperlink" Target="http://pbs.twimg.com/profile_images/851477115035947012/QhhQkkxM_normal.jpg" TargetMode="External" /><Relationship Id="rId354" Type="http://schemas.openxmlformats.org/officeDocument/2006/relationships/hyperlink" Target="http://pbs.twimg.com/profile_images/969680413907177472/foTRMB8F_normal.jpg" TargetMode="External" /><Relationship Id="rId355" Type="http://schemas.openxmlformats.org/officeDocument/2006/relationships/hyperlink" Target="http://pbs.twimg.com/profile_images/1098164680311406593/q2IKzJhT_normal.jpg" TargetMode="External" /><Relationship Id="rId356" Type="http://schemas.openxmlformats.org/officeDocument/2006/relationships/hyperlink" Target="http://pbs.twimg.com/profile_images/1008939026982866944/P8AjFBjc_normal.jpg" TargetMode="External" /><Relationship Id="rId357" Type="http://schemas.openxmlformats.org/officeDocument/2006/relationships/hyperlink" Target="http://pbs.twimg.com/profile_images/981074186943811585/bsIIjhJo_normal.jpg" TargetMode="External" /><Relationship Id="rId358" Type="http://schemas.openxmlformats.org/officeDocument/2006/relationships/hyperlink" Target="http://pbs.twimg.com/profile_images/907739018682683392/k-IwMlXg_normal.jp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pbs.twimg.com/profile_images/986282959740301312/doLPpex1_normal.jpg" TargetMode="External" /><Relationship Id="rId361" Type="http://schemas.openxmlformats.org/officeDocument/2006/relationships/hyperlink" Target="http://pbs.twimg.com/profile_images/1166984089108406273/fg2gMFVh_normal.jpg" TargetMode="External" /><Relationship Id="rId362" Type="http://schemas.openxmlformats.org/officeDocument/2006/relationships/hyperlink" Target="http://pbs.twimg.com/profile_images/920408039911579648/DSzN31Qv_normal.jpg" TargetMode="External" /><Relationship Id="rId363" Type="http://schemas.openxmlformats.org/officeDocument/2006/relationships/hyperlink" Target="http://pbs.twimg.com/profile_images/1057562852683382785/cDKsXTzJ_normal.jpg" TargetMode="External" /><Relationship Id="rId364" Type="http://schemas.openxmlformats.org/officeDocument/2006/relationships/hyperlink" Target="http://pbs.twimg.com/profile_images/1037267873843105792/Zeeqzcj9_normal.jpg" TargetMode="External" /><Relationship Id="rId365" Type="http://schemas.openxmlformats.org/officeDocument/2006/relationships/hyperlink" Target="http://pbs.twimg.com/profile_images/883009014002569217/DQW-nc4d_normal.jpg" TargetMode="External" /><Relationship Id="rId366" Type="http://schemas.openxmlformats.org/officeDocument/2006/relationships/hyperlink" Target="http://pbs.twimg.com/profile_images/1091776866183200768/eBkX79qz_normal.jpg" TargetMode="External" /><Relationship Id="rId367" Type="http://schemas.openxmlformats.org/officeDocument/2006/relationships/hyperlink" Target="http://pbs.twimg.com/profile_images/1155508643867058183/Y9iuwaH-_normal.jpg" TargetMode="External" /><Relationship Id="rId368" Type="http://schemas.openxmlformats.org/officeDocument/2006/relationships/hyperlink" Target="http://pbs.twimg.com/profile_images/527507641677783041/Ha8AA1ZK_normal.jpeg" TargetMode="External" /><Relationship Id="rId369" Type="http://schemas.openxmlformats.org/officeDocument/2006/relationships/hyperlink" Target="http://pbs.twimg.com/profile_images/653629335241252864/Cyaboj8X_normal.png" TargetMode="External" /><Relationship Id="rId370" Type="http://schemas.openxmlformats.org/officeDocument/2006/relationships/hyperlink" Target="http://pbs.twimg.com/profile_images/1149352690151055361/Rz98QMOh_normal.png" TargetMode="External" /><Relationship Id="rId371" Type="http://schemas.openxmlformats.org/officeDocument/2006/relationships/hyperlink" Target="http://pbs.twimg.com/profile_images/1059846734006927366/QQ0YX3lj_normal.jpg" TargetMode="External" /><Relationship Id="rId372" Type="http://schemas.openxmlformats.org/officeDocument/2006/relationships/hyperlink" Target="http://pbs.twimg.com/profile_images/1080309040406622208/y3u4Hl1H_normal.jpg" TargetMode="External" /><Relationship Id="rId373" Type="http://schemas.openxmlformats.org/officeDocument/2006/relationships/hyperlink" Target="http://pbs.twimg.com/profile_images/1160605280079622145/X1cDv2KN_normal.jpg" TargetMode="External" /><Relationship Id="rId374" Type="http://schemas.openxmlformats.org/officeDocument/2006/relationships/hyperlink" Target="http://pbs.twimg.com/profile_images/1159075781802364932/9LH3o5KT_normal.jpg" TargetMode="External" /><Relationship Id="rId375" Type="http://schemas.openxmlformats.org/officeDocument/2006/relationships/hyperlink" Target="http://pbs.twimg.com/profile_images/486694005640396800/x4dFteOK_normal.png" TargetMode="External" /><Relationship Id="rId376" Type="http://schemas.openxmlformats.org/officeDocument/2006/relationships/hyperlink" Target="http://pbs.twimg.com/profile_images/1120396959846678529/iPlBNnPu_normal.jpg" TargetMode="External" /><Relationship Id="rId377" Type="http://schemas.openxmlformats.org/officeDocument/2006/relationships/hyperlink" Target="http://pbs.twimg.com/profile_images/968088485503512579/MGqPlwDI_normal.jpg" TargetMode="External" /><Relationship Id="rId378" Type="http://schemas.openxmlformats.org/officeDocument/2006/relationships/hyperlink" Target="http://pbs.twimg.com/profile_images/1102920504334315521/iduVV6oj_normal.jpg" TargetMode="External" /><Relationship Id="rId379" Type="http://schemas.openxmlformats.org/officeDocument/2006/relationships/hyperlink" Target="http://pbs.twimg.com/profile_images/880793159919390721/kKlv-2Qv_normal.jpg" TargetMode="External" /><Relationship Id="rId380" Type="http://schemas.openxmlformats.org/officeDocument/2006/relationships/hyperlink" Target="http://pbs.twimg.com/profile_images/874864005172604928/AJcAYZ8y_normal.jpg" TargetMode="External" /><Relationship Id="rId381" Type="http://schemas.openxmlformats.org/officeDocument/2006/relationships/hyperlink" Target="http://pbs.twimg.com/profile_images/935825350394892288/satSaLhL_normal.jpg" TargetMode="External" /><Relationship Id="rId382" Type="http://schemas.openxmlformats.org/officeDocument/2006/relationships/hyperlink" Target="http://pbs.twimg.com/profile_images/1053315553224323072/VgwYRqIj_normal.jpg" TargetMode="External" /><Relationship Id="rId383" Type="http://schemas.openxmlformats.org/officeDocument/2006/relationships/hyperlink" Target="http://pbs.twimg.com/profile_images/1147836318732496896/9cwTLzb__normal.jpg" TargetMode="External" /><Relationship Id="rId384" Type="http://schemas.openxmlformats.org/officeDocument/2006/relationships/hyperlink" Target="http://pbs.twimg.com/profile_images/378800000379668046/db458e6159163e1778d18261899e4066_normal.png" TargetMode="External" /><Relationship Id="rId385" Type="http://schemas.openxmlformats.org/officeDocument/2006/relationships/hyperlink" Target="http://pbs.twimg.com/profile_images/1169682849785626629/I6UcoS7Q_normal.jpg" TargetMode="External" /><Relationship Id="rId386" Type="http://schemas.openxmlformats.org/officeDocument/2006/relationships/hyperlink" Target="http://pbs.twimg.com/profile_images/378800000000099119/ef8c6c06ab1196d9af2837bdacdde4d1_normal.jpeg" TargetMode="External" /><Relationship Id="rId387" Type="http://schemas.openxmlformats.org/officeDocument/2006/relationships/hyperlink" Target="http://pbs.twimg.com/profile_images/1075507209331752962/24O4fkfI_normal.jpg" TargetMode="External" /><Relationship Id="rId388" Type="http://schemas.openxmlformats.org/officeDocument/2006/relationships/hyperlink" Target="http://pbs.twimg.com/profile_images/515571088735371267/PY9f9Iss_normal.jpeg" TargetMode="External" /><Relationship Id="rId389" Type="http://schemas.openxmlformats.org/officeDocument/2006/relationships/hyperlink" Target="http://pbs.twimg.com/profile_images/659752056534769664/fcaTk_qn_normal.jpg" TargetMode="External" /><Relationship Id="rId390" Type="http://schemas.openxmlformats.org/officeDocument/2006/relationships/hyperlink" Target="http://pbs.twimg.com/profile_images/758215615828135936/Sx_D7-YS_normal.jpg" TargetMode="External" /><Relationship Id="rId391" Type="http://schemas.openxmlformats.org/officeDocument/2006/relationships/hyperlink" Target="http://pbs.twimg.com/profile_images/1135048286258257920/2PhTb6ck_normal.jpg" TargetMode="External" /><Relationship Id="rId392" Type="http://schemas.openxmlformats.org/officeDocument/2006/relationships/hyperlink" Target="http://pbs.twimg.com/profile_images/898666368203186177/N44p56ry_normal.jpg" TargetMode="External" /><Relationship Id="rId393" Type="http://schemas.openxmlformats.org/officeDocument/2006/relationships/hyperlink" Target="http://pbs.twimg.com/profile_images/1182541289243500546/KtXzYBNk_normal.jpg" TargetMode="External" /><Relationship Id="rId394" Type="http://schemas.openxmlformats.org/officeDocument/2006/relationships/hyperlink" Target="http://pbs.twimg.com/profile_images/975492153978839042/VZd-O3Gq_normal.jpg" TargetMode="External" /><Relationship Id="rId395" Type="http://schemas.openxmlformats.org/officeDocument/2006/relationships/hyperlink" Target="http://pbs.twimg.com/profile_images/1171878986231795713/6Y1Lektr_normal.jpg" TargetMode="External" /><Relationship Id="rId396" Type="http://schemas.openxmlformats.org/officeDocument/2006/relationships/hyperlink" Target="http://pbs.twimg.com/profile_images/1060241917638832129/0chE4OES_normal.jpg" TargetMode="External" /><Relationship Id="rId397" Type="http://schemas.openxmlformats.org/officeDocument/2006/relationships/hyperlink" Target="http://pbs.twimg.com/profile_images/967005961750708224/zmja_8c4_normal.jpg" TargetMode="External" /><Relationship Id="rId398" Type="http://schemas.openxmlformats.org/officeDocument/2006/relationships/hyperlink" Target="http://pbs.twimg.com/profile_images/378800000097187561/5bf5a2db11d1981b8b6da1bb67af9316_normal.jpeg" TargetMode="External" /><Relationship Id="rId399" Type="http://schemas.openxmlformats.org/officeDocument/2006/relationships/hyperlink" Target="http://pbs.twimg.com/profile_images/705476396815130627/7tPTiauv_normal.jpg" TargetMode="External" /><Relationship Id="rId400" Type="http://schemas.openxmlformats.org/officeDocument/2006/relationships/hyperlink" Target="http://pbs.twimg.com/profile_images/1093154977583939584/Z1DwYiBz_normal.jpg" TargetMode="External" /><Relationship Id="rId401" Type="http://schemas.openxmlformats.org/officeDocument/2006/relationships/hyperlink" Target="http://pbs.twimg.com/profile_images/594756488209571840/1ar10DtJ_normal.jpg" TargetMode="External" /><Relationship Id="rId402" Type="http://schemas.openxmlformats.org/officeDocument/2006/relationships/hyperlink" Target="http://pbs.twimg.com/profile_images/1184526323374575616/aiQKWbB0_normal.jpg" TargetMode="External" /><Relationship Id="rId403" Type="http://schemas.openxmlformats.org/officeDocument/2006/relationships/hyperlink" Target="http://pbs.twimg.com/profile_images/378800000823861938/6880c36b90d279af5002df04fbf1e504_normal.jpeg" TargetMode="External" /><Relationship Id="rId404" Type="http://schemas.openxmlformats.org/officeDocument/2006/relationships/hyperlink" Target="http://pbs.twimg.com/profile_images/635492352879161344/Xx7YpW0x_normal.jpg" TargetMode="External" /><Relationship Id="rId405" Type="http://schemas.openxmlformats.org/officeDocument/2006/relationships/hyperlink" Target="http://pbs.twimg.com/profile_images/378800000625330333/4ba49814f805215d344cbb117823d629_normal.jpeg" TargetMode="External" /><Relationship Id="rId406" Type="http://schemas.openxmlformats.org/officeDocument/2006/relationships/hyperlink" Target="http://pbs.twimg.com/profile_images/985586287284576258/VaRTHU3-_normal.jpg" TargetMode="External" /><Relationship Id="rId407" Type="http://schemas.openxmlformats.org/officeDocument/2006/relationships/hyperlink" Target="http://pbs.twimg.com/profile_images/516327835586146305/Bu5VI0AP_normal.jpeg" TargetMode="External" /><Relationship Id="rId408" Type="http://schemas.openxmlformats.org/officeDocument/2006/relationships/hyperlink" Target="http://pbs.twimg.com/profile_images/465766809560301568/7TiU0J55_normal.jpeg" TargetMode="External" /><Relationship Id="rId409" Type="http://schemas.openxmlformats.org/officeDocument/2006/relationships/hyperlink" Target="http://pbs.twimg.com/profile_images/1176926195889442816/BGnaa5wM_normal.jpg" TargetMode="External" /><Relationship Id="rId410" Type="http://schemas.openxmlformats.org/officeDocument/2006/relationships/hyperlink" Target="http://pbs.twimg.com/profile_images/1005023772519358464/_UnmmTtG_normal.jpg" TargetMode="External" /><Relationship Id="rId411" Type="http://schemas.openxmlformats.org/officeDocument/2006/relationships/hyperlink" Target="http://pbs.twimg.com/profile_images/1096155528475090945/LRZ5SUAt_normal.jpg" TargetMode="External" /><Relationship Id="rId412" Type="http://schemas.openxmlformats.org/officeDocument/2006/relationships/hyperlink" Target="http://pbs.twimg.com/profile_images/2403671873/jpng9krp2euhx2liz4de_normal.jpeg" TargetMode="External" /><Relationship Id="rId413" Type="http://schemas.openxmlformats.org/officeDocument/2006/relationships/hyperlink" Target="http://pbs.twimg.com/profile_images/907251089824796672/u6VWoS9H_normal.jpg" TargetMode="External" /><Relationship Id="rId414" Type="http://schemas.openxmlformats.org/officeDocument/2006/relationships/hyperlink" Target="http://pbs.twimg.com/profile_images/1178769808877326337/QGeVqxaf_normal.jpg" TargetMode="External" /><Relationship Id="rId415" Type="http://schemas.openxmlformats.org/officeDocument/2006/relationships/hyperlink" Target="http://pbs.twimg.com/profile_images/1160475615994228736/jKysspfU_normal.png" TargetMode="External" /><Relationship Id="rId416" Type="http://schemas.openxmlformats.org/officeDocument/2006/relationships/hyperlink" Target="http://pbs.twimg.com/profile_images/1069297310092443648/UZOXMU9E_normal.pn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pbs.twimg.com/profile_images/1062977270019698691/lqi0S-Ez_normal.jpg" TargetMode="External" /><Relationship Id="rId419" Type="http://schemas.openxmlformats.org/officeDocument/2006/relationships/hyperlink" Target="http://pbs.twimg.com/profile_images/843535791523594240/pzvZKmy2_normal.jpg" TargetMode="External" /><Relationship Id="rId420" Type="http://schemas.openxmlformats.org/officeDocument/2006/relationships/hyperlink" Target="http://pbs.twimg.com/profile_images/1114237932485992448/MbJ0VZ4W_normal.jpg" TargetMode="External" /><Relationship Id="rId421" Type="http://schemas.openxmlformats.org/officeDocument/2006/relationships/hyperlink" Target="http://pbs.twimg.com/profile_images/785688517808652288/wl02CSnY_normal.jpg" TargetMode="External" /><Relationship Id="rId422" Type="http://schemas.openxmlformats.org/officeDocument/2006/relationships/hyperlink" Target="https://twitter.com/educologne" TargetMode="External" /><Relationship Id="rId423" Type="http://schemas.openxmlformats.org/officeDocument/2006/relationships/hyperlink" Target="https://twitter.com/sinnundverstand" TargetMode="External" /><Relationship Id="rId424" Type="http://schemas.openxmlformats.org/officeDocument/2006/relationships/hyperlink" Target="https://twitter.com/herrwartenberg" TargetMode="External" /><Relationship Id="rId425" Type="http://schemas.openxmlformats.org/officeDocument/2006/relationships/hyperlink" Target="https://twitter.com/bildungslandnrw" TargetMode="External" /><Relationship Id="rId426" Type="http://schemas.openxmlformats.org/officeDocument/2006/relationships/hyperlink" Target="https://twitter.com/lfbr_arnsberg" TargetMode="External" /><Relationship Id="rId427" Type="http://schemas.openxmlformats.org/officeDocument/2006/relationships/hyperlink" Target="https://twitter.com/darth_lehrer" TargetMode="External" /><Relationship Id="rId428" Type="http://schemas.openxmlformats.org/officeDocument/2006/relationships/hyperlink" Target="https://twitter.com/lehrerfreund" TargetMode="External" /><Relationship Id="rId429" Type="http://schemas.openxmlformats.org/officeDocument/2006/relationships/hyperlink" Target="https://twitter.com/lehrer_innen" TargetMode="External" /><Relationship Id="rId430" Type="http://schemas.openxmlformats.org/officeDocument/2006/relationships/hyperlink" Target="https://twitter.com/begabungs" TargetMode="External" /><Relationship Id="rId431" Type="http://schemas.openxmlformats.org/officeDocument/2006/relationships/hyperlink" Target="https://twitter.com/foundation_jf" TargetMode="External" /><Relationship Id="rId432" Type="http://schemas.openxmlformats.org/officeDocument/2006/relationships/hyperlink" Target="https://twitter.com/uzh_ch" TargetMode="External" /><Relationship Id="rId433" Type="http://schemas.openxmlformats.org/officeDocument/2006/relationships/hyperlink" Target="https://twitter.com/altneraltner" TargetMode="External" /><Relationship Id="rId434" Type="http://schemas.openxmlformats.org/officeDocument/2006/relationships/hyperlink" Target="https://twitter.com/tom_nolte" TargetMode="External" /><Relationship Id="rId435" Type="http://schemas.openxmlformats.org/officeDocument/2006/relationships/hyperlink" Target="https://twitter.com/saschalobo" TargetMode="External" /><Relationship Id="rId436" Type="http://schemas.openxmlformats.org/officeDocument/2006/relationships/hyperlink" Target="https://twitter.com/kdautel" TargetMode="External" /><Relationship Id="rId437" Type="http://schemas.openxmlformats.org/officeDocument/2006/relationships/hyperlink" Target="https://twitter.com/zumteam" TargetMode="External" /><Relationship Id="rId438" Type="http://schemas.openxmlformats.org/officeDocument/2006/relationships/hyperlink" Target="https://twitter.com/dreamchipper" TargetMode="External" /><Relationship Id="rId439" Type="http://schemas.openxmlformats.org/officeDocument/2006/relationships/hyperlink" Target="https://twitter.com/medien_lehrerin" TargetMode="External" /><Relationship Id="rId440" Type="http://schemas.openxmlformats.org/officeDocument/2006/relationships/hyperlink" Target="https://twitter.com/dskompakt" TargetMode="External" /><Relationship Id="rId441" Type="http://schemas.openxmlformats.org/officeDocument/2006/relationships/hyperlink" Target="https://twitter.com/krugkatja" TargetMode="External" /><Relationship Id="rId442" Type="http://schemas.openxmlformats.org/officeDocument/2006/relationships/hyperlink" Target="https://twitter.com/carola_heinecke" TargetMode="External" /><Relationship Id="rId443" Type="http://schemas.openxmlformats.org/officeDocument/2006/relationships/hyperlink" Target="https://twitter.com/tastenspieler" TargetMode="External" /><Relationship Id="rId444" Type="http://schemas.openxmlformats.org/officeDocument/2006/relationships/hyperlink" Target="https://twitter.com/frauhw" TargetMode="External" /><Relationship Id="rId445" Type="http://schemas.openxmlformats.org/officeDocument/2006/relationships/hyperlink" Target="https://twitter.com/arthurthoemmes" TargetMode="External" /><Relationship Id="rId446" Type="http://schemas.openxmlformats.org/officeDocument/2006/relationships/hyperlink" Target="https://twitter.com/phwampfler" TargetMode="External" /><Relationship Id="rId447" Type="http://schemas.openxmlformats.org/officeDocument/2006/relationships/hyperlink" Target="https://twitter.com/bingenberger" TargetMode="External" /><Relationship Id="rId448" Type="http://schemas.openxmlformats.org/officeDocument/2006/relationships/hyperlink" Target="https://twitter.com/_digitalwriter_" TargetMode="External" /><Relationship Id="rId449" Type="http://schemas.openxmlformats.org/officeDocument/2006/relationships/hyperlink" Target="https://twitter.com/kidworldcitizen" TargetMode="External" /><Relationship Id="rId450" Type="http://schemas.openxmlformats.org/officeDocument/2006/relationships/hyperlink" Target="https://twitter.com/landeskunde" TargetMode="External" /><Relationship Id="rId451" Type="http://schemas.openxmlformats.org/officeDocument/2006/relationships/hyperlink" Target="https://twitter.com/assignmenthelp" TargetMode="External" /><Relationship Id="rId452" Type="http://schemas.openxmlformats.org/officeDocument/2006/relationships/hyperlink" Target="https://twitter.com/fraugroddeck" TargetMode="External" /><Relationship Id="rId453" Type="http://schemas.openxmlformats.org/officeDocument/2006/relationships/hyperlink" Target="https://twitter.com/koeln" TargetMode="External" /><Relationship Id="rId454" Type="http://schemas.openxmlformats.org/officeDocument/2006/relationships/hyperlink" Target="https://twitter.com/rheinlandfranke" TargetMode="External" /><Relationship Id="rId455" Type="http://schemas.openxmlformats.org/officeDocument/2006/relationships/hyperlink" Target="https://twitter.com/herr_mint" TargetMode="External" /><Relationship Id="rId456" Type="http://schemas.openxmlformats.org/officeDocument/2006/relationships/hyperlink" Target="https://twitter.com/diemeducators" TargetMode="External" /><Relationship Id="rId457" Type="http://schemas.openxmlformats.org/officeDocument/2006/relationships/hyperlink" Target="https://twitter.com/johnmcnaught1" TargetMode="External" /><Relationship Id="rId458" Type="http://schemas.openxmlformats.org/officeDocument/2006/relationships/hyperlink" Target="https://twitter.com/christienken" TargetMode="External" /><Relationship Id="rId459" Type="http://schemas.openxmlformats.org/officeDocument/2006/relationships/hyperlink" Target="https://twitter.com/reb_most" TargetMode="External" /><Relationship Id="rId460" Type="http://schemas.openxmlformats.org/officeDocument/2006/relationships/hyperlink" Target="https://twitter.com/dander8470" TargetMode="External" /><Relationship Id="rId461" Type="http://schemas.openxmlformats.org/officeDocument/2006/relationships/hyperlink" Target="https://twitter.com/danielputting" TargetMode="External" /><Relationship Id="rId462" Type="http://schemas.openxmlformats.org/officeDocument/2006/relationships/hyperlink" Target="https://twitter.com/edpolicyreview" TargetMode="External" /><Relationship Id="rId463" Type="http://schemas.openxmlformats.org/officeDocument/2006/relationships/hyperlink" Target="https://twitter.com/angelssoriano74" TargetMode="External" /><Relationship Id="rId464" Type="http://schemas.openxmlformats.org/officeDocument/2006/relationships/hyperlink" Target="https://twitter.com/shyj" TargetMode="External" /><Relationship Id="rId465" Type="http://schemas.openxmlformats.org/officeDocument/2006/relationships/hyperlink" Target="https://twitter.com/hartel30" TargetMode="External" /><Relationship Id="rId466" Type="http://schemas.openxmlformats.org/officeDocument/2006/relationships/hyperlink" Target="https://twitter.com/loise_gichuhi" TargetMode="External" /><Relationship Id="rId467" Type="http://schemas.openxmlformats.org/officeDocument/2006/relationships/hyperlink" Target="https://twitter.com/nvandenabeele" TargetMode="External" /><Relationship Id="rId468" Type="http://schemas.openxmlformats.org/officeDocument/2006/relationships/hyperlink" Target="https://twitter.com/chitch94" TargetMode="External" /><Relationship Id="rId469" Type="http://schemas.openxmlformats.org/officeDocument/2006/relationships/hyperlink" Target="https://twitter.com/njcommunityscls" TargetMode="External" /><Relationship Id="rId470" Type="http://schemas.openxmlformats.org/officeDocument/2006/relationships/hyperlink" Target="https://twitter.com/edchatie" TargetMode="External" /><Relationship Id="rId471" Type="http://schemas.openxmlformats.org/officeDocument/2006/relationships/hyperlink" Target="https://twitter.com/drpowerskhs" TargetMode="External" /><Relationship Id="rId472" Type="http://schemas.openxmlformats.org/officeDocument/2006/relationships/hyperlink" Target="https://twitter.com/akmittals" TargetMode="External" /><Relationship Id="rId473" Type="http://schemas.openxmlformats.org/officeDocument/2006/relationships/hyperlink" Target="https://twitter.com/ritasingh0210" TargetMode="External" /><Relationship Id="rId474" Type="http://schemas.openxmlformats.org/officeDocument/2006/relationships/hyperlink" Target="https://twitter.com/feedbotrss" TargetMode="External" /><Relationship Id="rId475" Type="http://schemas.openxmlformats.org/officeDocument/2006/relationships/hyperlink" Target="https://twitter.com/frandevol" TargetMode="External" /><Relationship Id="rId476" Type="http://schemas.openxmlformats.org/officeDocument/2006/relationships/hyperlink" Target="https://twitter.com/followerpowerrt" TargetMode="External" /><Relationship Id="rId477" Type="http://schemas.openxmlformats.org/officeDocument/2006/relationships/hyperlink" Target="https://twitter.com/smudsch" TargetMode="External" /><Relationship Id="rId478" Type="http://schemas.openxmlformats.org/officeDocument/2006/relationships/hyperlink" Target="https://twitter.com/vilsrip" TargetMode="External" /><Relationship Id="rId479" Type="http://schemas.openxmlformats.org/officeDocument/2006/relationships/hyperlink" Target="https://twitter.com/bibchatde" TargetMode="External" /><Relationship Id="rId480" Type="http://schemas.openxmlformats.org/officeDocument/2006/relationships/hyperlink" Target="https://twitter.com/aloah" TargetMode="External" /><Relationship Id="rId481" Type="http://schemas.openxmlformats.org/officeDocument/2006/relationships/hyperlink" Target="https://twitter.com/edchatde" TargetMode="External" /><Relationship Id="rId482" Type="http://schemas.openxmlformats.org/officeDocument/2006/relationships/hyperlink" Target="https://twitter.com/oebconference" TargetMode="External" /><Relationship Id="rId483" Type="http://schemas.openxmlformats.org/officeDocument/2006/relationships/hyperlink" Target="https://twitter.com/yrhmacgregor" TargetMode="External" /><Relationship Id="rId484" Type="http://schemas.openxmlformats.org/officeDocument/2006/relationships/hyperlink" Target="https://twitter.com/ianjaschindler" TargetMode="External" /><Relationship Id="rId485" Type="http://schemas.openxmlformats.org/officeDocument/2006/relationships/hyperlink" Target="https://twitter.com/zirweso" TargetMode="External" /><Relationship Id="rId486" Type="http://schemas.openxmlformats.org/officeDocument/2006/relationships/hyperlink" Target="https://twitter.com/diginewsbot" TargetMode="External" /><Relationship Id="rId487" Type="http://schemas.openxmlformats.org/officeDocument/2006/relationships/hyperlink" Target="https://twitter.com/schoolisopen" TargetMode="External" /><Relationship Id="rId488" Type="http://schemas.openxmlformats.org/officeDocument/2006/relationships/hyperlink" Target="https://twitter.com/yvonneroth13" TargetMode="External" /><Relationship Id="rId489" Type="http://schemas.openxmlformats.org/officeDocument/2006/relationships/hyperlink" Target="https://twitter.com/zsuzsannafabig" TargetMode="External" /><Relationship Id="rId490" Type="http://schemas.openxmlformats.org/officeDocument/2006/relationships/hyperlink" Target="https://twitter.com/sascha_rogowsky" TargetMode="External" /><Relationship Id="rId491" Type="http://schemas.openxmlformats.org/officeDocument/2006/relationships/hyperlink" Target="https://twitter.com/martinpiontek1" TargetMode="External" /><Relationship Id="rId492" Type="http://schemas.openxmlformats.org/officeDocument/2006/relationships/hyperlink" Target="https://twitter.com/drmi" TargetMode="External" /><Relationship Id="rId493" Type="http://schemas.openxmlformats.org/officeDocument/2006/relationships/hyperlink" Target="https://twitter.com/foech2" TargetMode="External" /><Relationship Id="rId494" Type="http://schemas.openxmlformats.org/officeDocument/2006/relationships/hyperlink" Target="https://twitter.com/wagjuer" TargetMode="External" /><Relationship Id="rId495" Type="http://schemas.openxmlformats.org/officeDocument/2006/relationships/hyperlink" Target="https://twitter.com/karlkirst" TargetMode="External" /><Relationship Id="rId496" Type="http://schemas.openxmlformats.org/officeDocument/2006/relationships/hyperlink" Target="https://twitter.com/ma_y" TargetMode="External" /><Relationship Id="rId497" Type="http://schemas.openxmlformats.org/officeDocument/2006/relationships/hyperlink" Target="https://twitter.com/christoball1981" TargetMode="External" /><Relationship Id="rId498" Type="http://schemas.openxmlformats.org/officeDocument/2006/relationships/hyperlink" Target="https://twitter.com/edchateu" TargetMode="External" /><Relationship Id="rId499" Type="http://schemas.openxmlformats.org/officeDocument/2006/relationships/hyperlink" Target="https://twitter.com/globaledcon" TargetMode="External" /><Relationship Id="rId500" Type="http://schemas.openxmlformats.org/officeDocument/2006/relationships/hyperlink" Target="https://twitter.com/abcd2sco" TargetMode="External" /><Relationship Id="rId501" Type="http://schemas.openxmlformats.org/officeDocument/2006/relationships/hyperlink" Target="https://twitter.com/bildungdigital_" TargetMode="External" /><Relationship Id="rId502" Type="http://schemas.openxmlformats.org/officeDocument/2006/relationships/hyperlink" Target="https://twitter.com/jeremyjhilbert" TargetMode="External" /><Relationship Id="rId503" Type="http://schemas.openxmlformats.org/officeDocument/2006/relationships/hyperlink" Target="https://twitter.com/mssackstein" TargetMode="External" /><Relationship Id="rId504" Type="http://schemas.openxmlformats.org/officeDocument/2006/relationships/hyperlink" Target="https://twitter.com/leaving_orbit" TargetMode="External" /><Relationship Id="rId505" Type="http://schemas.openxmlformats.org/officeDocument/2006/relationships/hyperlink" Target="https://twitter.com/eserode" TargetMode="External" /><Relationship Id="rId506" Type="http://schemas.openxmlformats.org/officeDocument/2006/relationships/hyperlink" Target="https://twitter.com/esa_de" TargetMode="External" /><Relationship Id="rId507" Type="http://schemas.openxmlformats.org/officeDocument/2006/relationships/hyperlink" Target="https://twitter.com/_jauch" TargetMode="External" /><Relationship Id="rId508" Type="http://schemas.openxmlformats.org/officeDocument/2006/relationships/hyperlink" Target="https://twitter.com/ingmarkemper" TargetMode="External" /><Relationship Id="rId509" Type="http://schemas.openxmlformats.org/officeDocument/2006/relationships/hyperlink" Target="https://twitter.com/angelastockman" TargetMode="External" /><Relationship Id="rId510" Type="http://schemas.openxmlformats.org/officeDocument/2006/relationships/hyperlink" Target="https://twitter.com/herr_rz" TargetMode="External" /><Relationship Id="rId511" Type="http://schemas.openxmlformats.org/officeDocument/2006/relationships/hyperlink" Target="https://twitter.com/marssociety_de" TargetMode="External" /><Relationship Id="rId512" Type="http://schemas.openxmlformats.org/officeDocument/2006/relationships/hyperlink" Target="https://twitter.com/lbrechthermanns" TargetMode="External" /><Relationship Id="rId513" Type="http://schemas.openxmlformats.org/officeDocument/2006/relationships/hyperlink" Target="https://twitter.com/muggedinn" TargetMode="External" /><Relationship Id="rId514" Type="http://schemas.openxmlformats.org/officeDocument/2006/relationships/hyperlink" Target="https://twitter.com/herrlarbig" TargetMode="External" /><Relationship Id="rId515" Type="http://schemas.openxmlformats.org/officeDocument/2006/relationships/hyperlink" Target="https://twitter.com/m4sp0" TargetMode="External" /><Relationship Id="rId516" Type="http://schemas.openxmlformats.org/officeDocument/2006/relationships/hyperlink" Target="https://twitter.com/msspree" TargetMode="External" /><Relationship Id="rId517" Type="http://schemas.openxmlformats.org/officeDocument/2006/relationships/hyperlink" Target="https://twitter.com/gmoersheim" TargetMode="External" /><Relationship Id="rId518" Type="http://schemas.openxmlformats.org/officeDocument/2006/relationships/hyperlink" Target="https://twitter.com/seni_bl" TargetMode="External" /><Relationship Id="rId519" Type="http://schemas.openxmlformats.org/officeDocument/2006/relationships/hyperlink" Target="https://twitter.com/petraottensarnd" TargetMode="External" /><Relationship Id="rId520" Type="http://schemas.openxmlformats.org/officeDocument/2006/relationships/hyperlink" Target="https://twitter.com/staacksebastian" TargetMode="External" /><Relationship Id="rId521" Type="http://schemas.openxmlformats.org/officeDocument/2006/relationships/hyperlink" Target="https://twitter.com/medien_und" TargetMode="External" /><Relationship Id="rId522" Type="http://schemas.openxmlformats.org/officeDocument/2006/relationships/hyperlink" Target="https://twitter.com/dieottcasts" TargetMode="External" /><Relationship Id="rId523" Type="http://schemas.openxmlformats.org/officeDocument/2006/relationships/hyperlink" Target="https://twitter.com/bb_fps" TargetMode="External" /><Relationship Id="rId524" Type="http://schemas.openxmlformats.org/officeDocument/2006/relationships/hyperlink" Target="https://twitter.com/lais_lue" TargetMode="External" /><Relationship Id="rId525" Type="http://schemas.openxmlformats.org/officeDocument/2006/relationships/hyperlink" Target="https://twitter.com/webschulhaus" TargetMode="External" /><Relationship Id="rId526" Type="http://schemas.openxmlformats.org/officeDocument/2006/relationships/hyperlink" Target="https://twitter.com/mdeimann" TargetMode="External" /><Relationship Id="rId527" Type="http://schemas.openxmlformats.org/officeDocument/2006/relationships/hyperlink" Target="https://twitter.com/mmegiese" TargetMode="External" /><Relationship Id="rId528" Type="http://schemas.openxmlformats.org/officeDocument/2006/relationships/hyperlink" Target="https://twitter.com/a_ka_es" TargetMode="External" /><Relationship Id="rId529" Type="http://schemas.openxmlformats.org/officeDocument/2006/relationships/hyperlink" Target="https://twitter.com/herrjasper" TargetMode="External" /><Relationship Id="rId530" Type="http://schemas.openxmlformats.org/officeDocument/2006/relationships/hyperlink" Target="https://twitter.com/fraxinorumager" TargetMode="External" /><Relationship Id="rId531" Type="http://schemas.openxmlformats.org/officeDocument/2006/relationships/hyperlink" Target="https://twitter.com/edtech_germany" TargetMode="External" /><Relationship Id="rId532" Type="http://schemas.openxmlformats.org/officeDocument/2006/relationships/hyperlink" Target="https://twitter.com/jeanluc79" TargetMode="External" /><Relationship Id="rId533" Type="http://schemas.openxmlformats.org/officeDocument/2006/relationships/hyperlink" Target="https://twitter.com/p221samazon" TargetMode="External" /><Relationship Id="rId534" Type="http://schemas.openxmlformats.org/officeDocument/2006/relationships/hyperlink" Target="https://twitter.com/derlinkshaender" TargetMode="External" /><Relationship Id="rId535" Type="http://schemas.openxmlformats.org/officeDocument/2006/relationships/hyperlink" Target="https://twitter.com/moenig" TargetMode="External" /><Relationship Id="rId536" Type="http://schemas.openxmlformats.org/officeDocument/2006/relationships/hyperlink" Target="https://twitter.com/roeschannek" TargetMode="External" /><Relationship Id="rId537" Type="http://schemas.openxmlformats.org/officeDocument/2006/relationships/hyperlink" Target="https://twitter.com/svenjascholz3" TargetMode="External" /><Relationship Id="rId538" Type="http://schemas.openxmlformats.org/officeDocument/2006/relationships/hyperlink" Target="https://twitter.com/laempelkrempel" TargetMode="External" /><Relationship Id="rId539" Type="http://schemas.openxmlformats.org/officeDocument/2006/relationships/hyperlink" Target="https://twitter.com/schweinepriestr" TargetMode="External" /><Relationship Id="rId540" Type="http://schemas.openxmlformats.org/officeDocument/2006/relationships/hyperlink" Target="https://twitter.com/slesum" TargetMode="External" /><Relationship Id="rId541" Type="http://schemas.openxmlformats.org/officeDocument/2006/relationships/hyperlink" Target="https://twitter.com/isabelleslb" TargetMode="External" /><Relationship Id="rId542" Type="http://schemas.openxmlformats.org/officeDocument/2006/relationships/hyperlink" Target="https://twitter.com/bot_twlehrerz" TargetMode="External" /><Relationship Id="rId543" Type="http://schemas.openxmlformats.org/officeDocument/2006/relationships/hyperlink" Target="https://twitter.com/classroomde" TargetMode="External" /><Relationship Id="rId544" Type="http://schemas.openxmlformats.org/officeDocument/2006/relationships/hyperlink" Target="https://twitter.com/bayernedu" TargetMode="External" /><Relationship Id="rId545" Type="http://schemas.openxmlformats.org/officeDocument/2006/relationships/hyperlink" Target="https://twitter.com/lernenunterwegs" TargetMode="External" /><Relationship Id="rId546" Type="http://schemas.openxmlformats.org/officeDocument/2006/relationships/hyperlink" Target="https://twitter.com/bildungspunks" TargetMode="External" /><Relationship Id="rId547" Type="http://schemas.openxmlformats.org/officeDocument/2006/relationships/hyperlink" Target="https://twitter.com/noregerds" TargetMode="External" /><Relationship Id="rId548" Type="http://schemas.openxmlformats.org/officeDocument/2006/relationships/hyperlink" Target="https://twitter.com/woe_real" TargetMode="External" /><Relationship Id="rId549" Type="http://schemas.openxmlformats.org/officeDocument/2006/relationships/comments" Target="../comments2.xml" /><Relationship Id="rId550" Type="http://schemas.openxmlformats.org/officeDocument/2006/relationships/vmlDrawing" Target="../drawings/vmlDrawing2.vml" /><Relationship Id="rId551" Type="http://schemas.openxmlformats.org/officeDocument/2006/relationships/table" Target="../tables/table2.xml" /><Relationship Id="rId5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herrlarbig.de/" TargetMode="External" /><Relationship Id="rId2" Type="http://schemas.openxmlformats.org/officeDocument/2006/relationships/hyperlink" Target="https://www.zum.de/portal/blog/ZUMBuch/Sascha-Lobo-Realit%C3%A4tsschock-2019" TargetMode="External" /><Relationship Id="rId3" Type="http://schemas.openxmlformats.org/officeDocument/2006/relationships/hyperlink" Target="https://www.mssackstein.com/post/fresh-starts-taking-risks-and-getting-real" TargetMode="External" /><Relationship Id="rId4" Type="http://schemas.openxmlformats.org/officeDocument/2006/relationships/hyperlink" Target="https://www.globaleducationconference.org/forum/topics/gec-newsletter-the-global-education-conference-starts-on-november?xg_source=activity" TargetMode="External" /><Relationship Id="rId5" Type="http://schemas.openxmlformats.org/officeDocument/2006/relationships/hyperlink" Target="https://www.edutopia.org/article/how-choose-co-teaching-model" TargetMode="External" /><Relationship Id="rId6" Type="http://schemas.openxmlformats.org/officeDocument/2006/relationships/hyperlink" Target="https://esllibrary.com/blog/40-back-to-school-web-tools" TargetMode="External" /><Relationship Id="rId7" Type="http://schemas.openxmlformats.org/officeDocument/2006/relationships/hyperlink" Target="https://digitale-schule.blog/podcast/podcast-digitalisierung-an-schulen-und-der-digitalpakt-mit-julia-hastaedt-lehrerin-in-mecklenburg-vorpommern/" TargetMode="External" /><Relationship Id="rId8" Type="http://schemas.openxmlformats.org/officeDocument/2006/relationships/hyperlink" Target="https://apps.apple.com/de/story/id1476259765" TargetMode="External" /><Relationship Id="rId9" Type="http://schemas.openxmlformats.org/officeDocument/2006/relationships/hyperlink" Target="https://herrlarbig.de/2019/10/15/versuch-ueber-das-versagen-von-bildungspolitik-und-schule-angesichts-der-digitalisierung-der-welt/" TargetMode="External" /><Relationship Id="rId10" Type="http://schemas.openxmlformats.org/officeDocument/2006/relationships/hyperlink" Target="https://digitaleducation.cologne/content/sessions-st&#228;nde-2019" TargetMode="External" /><Relationship Id="rId11" Type="http://schemas.openxmlformats.org/officeDocument/2006/relationships/hyperlink" Target="http://herrlarbig.de/" TargetMode="External" /><Relationship Id="rId12" Type="http://schemas.openxmlformats.org/officeDocument/2006/relationships/hyperlink" Target="https://herrlarbig.de/2019/10/15/versuch-ueber-das-versagen-von-bildungspolitik-und-schule-angesichts-der-digitalisierung-der-welt/" TargetMode="External" /><Relationship Id="rId13" Type="http://schemas.openxmlformats.org/officeDocument/2006/relationships/hyperlink" Target="https://digitale-schule.blog/podcast/podcast-digitalisierung-an-schulen-und-der-digitalpakt-mit-julia-hastaedt-lehrerin-in-mecklenburg-vorpommern/" TargetMode="External" /><Relationship Id="rId14" Type="http://schemas.openxmlformats.org/officeDocument/2006/relationships/hyperlink" Target="http://herrlarbig.de/" TargetMode="External" /><Relationship Id="rId15" Type="http://schemas.openxmlformats.org/officeDocument/2006/relationships/hyperlink" Target="https://www.zum.de/portal/blog/ZUMBuch/Sascha-Lobo-Realit%C3%A4tsschock-2019" TargetMode="External" /><Relationship Id="rId16" Type="http://schemas.openxmlformats.org/officeDocument/2006/relationships/hyperlink" Target="https://apps.apple.com/de/story/id1476259765" TargetMode="External" /><Relationship Id="rId17" Type="http://schemas.openxmlformats.org/officeDocument/2006/relationships/hyperlink" Target="https://digitale-schule.blog/podcast/" TargetMode="External" /><Relationship Id="rId18" Type="http://schemas.openxmlformats.org/officeDocument/2006/relationships/hyperlink" Target="https://www.zum.de/portal/blog/ZUMBuch/Sascha-Lobo-Realit%C3%A4tsschock-2019" TargetMode="External" /><Relationship Id="rId19" Type="http://schemas.openxmlformats.org/officeDocument/2006/relationships/hyperlink" Target="https://www.zum.de/portal/blog/ZUMTeam/15-Unterrichtsideen-f%C3%BCr-digitales-Arbeiten-mit-der-ZUM-3-den-Boden-erforschen" TargetMode="External" /><Relationship Id="rId20" Type="http://schemas.openxmlformats.org/officeDocument/2006/relationships/hyperlink" Target="https://www.zum.de/portal/blog/ZUMTeam/15-Unterrichtsideen-f%C3%BCr-digitales-Arbeiten-mit-der-ZUM-2-Kollaborativ-Texte-erstellen" TargetMode="External" /><Relationship Id="rId21" Type="http://schemas.openxmlformats.org/officeDocument/2006/relationships/hyperlink" Target="https://www.dropbox.com/s/95oo4ct4ezmmefq/MEDU%23Twitter%23Methoden_AdvanceOrganizer_SaschaRogowsky_2019_CCBYSA40.pdf?dl=0" TargetMode="External" /><Relationship Id="rId22" Type="http://schemas.openxmlformats.org/officeDocument/2006/relationships/hyperlink" Target="https://www.dropbox.com/s/1cot8wy2vbty0hm/MEDU%23Twitter%23Methoden_Placemat_SaschaRogowsky_2019_CCBYSA40.pdf?dl=0" TargetMode="External" /><Relationship Id="rId23" Type="http://schemas.openxmlformats.org/officeDocument/2006/relationships/hyperlink" Target="https://digitaleducation.cologne/content/sessions-st&#228;nde-2019" TargetMode="External" /><Relationship Id="rId24" Type="http://schemas.openxmlformats.org/officeDocument/2006/relationships/hyperlink" Target="https://www.meet-and-code.org/de/de/event-show/3182" TargetMode="External" /><Relationship Id="rId25" Type="http://schemas.openxmlformats.org/officeDocument/2006/relationships/hyperlink" Target="https://novapublishers.com/shop/creativity-in-gifted-children/#.XZbSna2qPEw.twitter" TargetMode="External" /><Relationship Id="rId26" Type="http://schemas.openxmlformats.org/officeDocument/2006/relationships/hyperlink" Target="https://kidworldcitizen.org/making-video-lessons-to-use-in-class/?utm_campaign=making-video-lessons-to-use-in-class&amp;utm_medium=social_link&amp;utm_source=missinglettr-twitter" TargetMode="External" /><Relationship Id="rId27" Type="http://schemas.openxmlformats.org/officeDocument/2006/relationships/hyperlink" Target="https://www.myassignmenthelp.net/blog/top-10-classic-novels-that-every-student-should-read/" TargetMode="External" /><Relationship Id="rId28" Type="http://schemas.openxmlformats.org/officeDocument/2006/relationships/hyperlink" Target="https://www.edutopia.org/article/how-choose-co-teaching-model" TargetMode="External" /><Relationship Id="rId29" Type="http://schemas.openxmlformats.org/officeDocument/2006/relationships/table" Target="../tables/table11.xm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1865</v>
      </c>
      <c r="BB2" s="13" t="s">
        <v>1893</v>
      </c>
      <c r="BC2" s="13" t="s">
        <v>1894</v>
      </c>
      <c r="BD2" s="119" t="s">
        <v>2639</v>
      </c>
      <c r="BE2" s="119" t="s">
        <v>2640</v>
      </c>
      <c r="BF2" s="119" t="s">
        <v>2641</v>
      </c>
      <c r="BG2" s="119" t="s">
        <v>2642</v>
      </c>
      <c r="BH2" s="119" t="s">
        <v>2643</v>
      </c>
      <c r="BI2" s="119" t="s">
        <v>2644</v>
      </c>
      <c r="BJ2" s="119" t="s">
        <v>2645</v>
      </c>
      <c r="BK2" s="119" t="s">
        <v>2646</v>
      </c>
      <c r="BL2" s="119" t="s">
        <v>2647</v>
      </c>
    </row>
    <row r="3" spans="1:64" ht="15" customHeight="1">
      <c r="A3" s="64" t="s">
        <v>212</v>
      </c>
      <c r="B3" s="64" t="s">
        <v>322</v>
      </c>
      <c r="C3" s="65" t="s">
        <v>2724</v>
      </c>
      <c r="D3" s="66">
        <v>3</v>
      </c>
      <c r="E3" s="67" t="s">
        <v>132</v>
      </c>
      <c r="F3" s="68">
        <v>35</v>
      </c>
      <c r="G3" s="65"/>
      <c r="H3" s="69"/>
      <c r="I3" s="70"/>
      <c r="J3" s="70"/>
      <c r="K3" s="34" t="s">
        <v>65</v>
      </c>
      <c r="L3" s="71">
        <v>3</v>
      </c>
      <c r="M3" s="71"/>
      <c r="N3" s="72"/>
      <c r="O3" s="78" t="s">
        <v>339</v>
      </c>
      <c r="P3" s="80">
        <v>43728.29369212963</v>
      </c>
      <c r="Q3" s="78" t="s">
        <v>341</v>
      </c>
      <c r="R3" s="82" t="s">
        <v>409</v>
      </c>
      <c r="S3" s="78" t="s">
        <v>430</v>
      </c>
      <c r="T3" s="78" t="s">
        <v>447</v>
      </c>
      <c r="U3" s="82" t="s">
        <v>489</v>
      </c>
      <c r="V3" s="82" t="s">
        <v>489</v>
      </c>
      <c r="W3" s="80">
        <v>43728.29369212963</v>
      </c>
      <c r="X3" s="82" t="s">
        <v>607</v>
      </c>
      <c r="Y3" s="78"/>
      <c r="Z3" s="78"/>
      <c r="AA3" s="84" t="s">
        <v>778</v>
      </c>
      <c r="AB3" s="78"/>
      <c r="AC3" s="78" t="b">
        <v>0</v>
      </c>
      <c r="AD3" s="78">
        <v>12</v>
      </c>
      <c r="AE3" s="84" t="s">
        <v>950</v>
      </c>
      <c r="AF3" s="78" t="b">
        <v>0</v>
      </c>
      <c r="AG3" s="78" t="s">
        <v>954</v>
      </c>
      <c r="AH3" s="78"/>
      <c r="AI3" s="84" t="s">
        <v>950</v>
      </c>
      <c r="AJ3" s="78" t="b">
        <v>0</v>
      </c>
      <c r="AK3" s="78">
        <v>10</v>
      </c>
      <c r="AL3" s="84" t="s">
        <v>950</v>
      </c>
      <c r="AM3" s="78" t="s">
        <v>956</v>
      </c>
      <c r="AN3" s="78" t="b">
        <v>0</v>
      </c>
      <c r="AO3" s="84" t="s">
        <v>778</v>
      </c>
      <c r="AP3" s="78" t="s">
        <v>971</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323</v>
      </c>
      <c r="C4" s="65" t="s">
        <v>2724</v>
      </c>
      <c r="D4" s="66">
        <v>3</v>
      </c>
      <c r="E4" s="67" t="s">
        <v>132</v>
      </c>
      <c r="F4" s="68">
        <v>35</v>
      </c>
      <c r="G4" s="65"/>
      <c r="H4" s="69"/>
      <c r="I4" s="70"/>
      <c r="J4" s="70"/>
      <c r="K4" s="34" t="s">
        <v>65</v>
      </c>
      <c r="L4" s="77">
        <v>4</v>
      </c>
      <c r="M4" s="77"/>
      <c r="N4" s="72"/>
      <c r="O4" s="79" t="s">
        <v>339</v>
      </c>
      <c r="P4" s="81">
        <v>43728.29369212963</v>
      </c>
      <c r="Q4" s="79" t="s">
        <v>341</v>
      </c>
      <c r="R4" s="83" t="s">
        <v>409</v>
      </c>
      <c r="S4" s="79" t="s">
        <v>430</v>
      </c>
      <c r="T4" s="79" t="s">
        <v>447</v>
      </c>
      <c r="U4" s="83" t="s">
        <v>489</v>
      </c>
      <c r="V4" s="83" t="s">
        <v>489</v>
      </c>
      <c r="W4" s="81">
        <v>43728.29369212963</v>
      </c>
      <c r="X4" s="83" t="s">
        <v>607</v>
      </c>
      <c r="Y4" s="79"/>
      <c r="Z4" s="79"/>
      <c r="AA4" s="85" t="s">
        <v>778</v>
      </c>
      <c r="AB4" s="79"/>
      <c r="AC4" s="79" t="b">
        <v>0</v>
      </c>
      <c r="AD4" s="79">
        <v>12</v>
      </c>
      <c r="AE4" s="85" t="s">
        <v>950</v>
      </c>
      <c r="AF4" s="79" t="b">
        <v>0</v>
      </c>
      <c r="AG4" s="79" t="s">
        <v>954</v>
      </c>
      <c r="AH4" s="79"/>
      <c r="AI4" s="85" t="s">
        <v>950</v>
      </c>
      <c r="AJ4" s="79" t="b">
        <v>0</v>
      </c>
      <c r="AK4" s="79">
        <v>10</v>
      </c>
      <c r="AL4" s="85" t="s">
        <v>950</v>
      </c>
      <c r="AM4" s="79" t="s">
        <v>956</v>
      </c>
      <c r="AN4" s="79" t="b">
        <v>0</v>
      </c>
      <c r="AO4" s="85" t="s">
        <v>778</v>
      </c>
      <c r="AP4" s="79" t="s">
        <v>971</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212</v>
      </c>
      <c r="B5" s="64" t="s">
        <v>324</v>
      </c>
      <c r="C5" s="65" t="s">
        <v>2724</v>
      </c>
      <c r="D5" s="66">
        <v>3</v>
      </c>
      <c r="E5" s="67" t="s">
        <v>132</v>
      </c>
      <c r="F5" s="68">
        <v>35</v>
      </c>
      <c r="G5" s="65"/>
      <c r="H5" s="69"/>
      <c r="I5" s="70"/>
      <c r="J5" s="70"/>
      <c r="K5" s="34" t="s">
        <v>65</v>
      </c>
      <c r="L5" s="77">
        <v>5</v>
      </c>
      <c r="M5" s="77"/>
      <c r="N5" s="72"/>
      <c r="O5" s="79" t="s">
        <v>339</v>
      </c>
      <c r="P5" s="81">
        <v>43728.29369212963</v>
      </c>
      <c r="Q5" s="79" t="s">
        <v>341</v>
      </c>
      <c r="R5" s="83" t="s">
        <v>409</v>
      </c>
      <c r="S5" s="79" t="s">
        <v>430</v>
      </c>
      <c r="T5" s="79" t="s">
        <v>447</v>
      </c>
      <c r="U5" s="83" t="s">
        <v>489</v>
      </c>
      <c r="V5" s="83" t="s">
        <v>489</v>
      </c>
      <c r="W5" s="81">
        <v>43728.29369212963</v>
      </c>
      <c r="X5" s="83" t="s">
        <v>607</v>
      </c>
      <c r="Y5" s="79"/>
      <c r="Z5" s="79"/>
      <c r="AA5" s="85" t="s">
        <v>778</v>
      </c>
      <c r="AB5" s="79"/>
      <c r="AC5" s="79" t="b">
        <v>0</v>
      </c>
      <c r="AD5" s="79">
        <v>12</v>
      </c>
      <c r="AE5" s="85" t="s">
        <v>950</v>
      </c>
      <c r="AF5" s="79" t="b">
        <v>0</v>
      </c>
      <c r="AG5" s="79" t="s">
        <v>954</v>
      </c>
      <c r="AH5" s="79"/>
      <c r="AI5" s="85" t="s">
        <v>950</v>
      </c>
      <c r="AJ5" s="79" t="b">
        <v>0</v>
      </c>
      <c r="AK5" s="79">
        <v>10</v>
      </c>
      <c r="AL5" s="85" t="s">
        <v>950</v>
      </c>
      <c r="AM5" s="79" t="s">
        <v>956</v>
      </c>
      <c r="AN5" s="79" t="b">
        <v>0</v>
      </c>
      <c r="AO5" s="85" t="s">
        <v>778</v>
      </c>
      <c r="AP5" s="79" t="s">
        <v>971</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c r="BE5" s="49"/>
      <c r="BF5" s="48"/>
      <c r="BG5" s="49"/>
      <c r="BH5" s="48"/>
      <c r="BI5" s="49"/>
      <c r="BJ5" s="48"/>
      <c r="BK5" s="49"/>
      <c r="BL5" s="48"/>
    </row>
    <row r="6" spans="1:64" ht="15">
      <c r="A6" s="64" t="s">
        <v>212</v>
      </c>
      <c r="B6" s="64" t="s">
        <v>325</v>
      </c>
      <c r="C6" s="65" t="s">
        <v>2724</v>
      </c>
      <c r="D6" s="66">
        <v>3</v>
      </c>
      <c r="E6" s="67" t="s">
        <v>132</v>
      </c>
      <c r="F6" s="68">
        <v>35</v>
      </c>
      <c r="G6" s="65"/>
      <c r="H6" s="69"/>
      <c r="I6" s="70"/>
      <c r="J6" s="70"/>
      <c r="K6" s="34" t="s">
        <v>65</v>
      </c>
      <c r="L6" s="77">
        <v>6</v>
      </c>
      <c r="M6" s="77"/>
      <c r="N6" s="72"/>
      <c r="O6" s="79" t="s">
        <v>339</v>
      </c>
      <c r="P6" s="81">
        <v>43728.29369212963</v>
      </c>
      <c r="Q6" s="79" t="s">
        <v>341</v>
      </c>
      <c r="R6" s="83" t="s">
        <v>409</v>
      </c>
      <c r="S6" s="79" t="s">
        <v>430</v>
      </c>
      <c r="T6" s="79" t="s">
        <v>447</v>
      </c>
      <c r="U6" s="83" t="s">
        <v>489</v>
      </c>
      <c r="V6" s="83" t="s">
        <v>489</v>
      </c>
      <c r="W6" s="81">
        <v>43728.29369212963</v>
      </c>
      <c r="X6" s="83" t="s">
        <v>607</v>
      </c>
      <c r="Y6" s="79"/>
      <c r="Z6" s="79"/>
      <c r="AA6" s="85" t="s">
        <v>778</v>
      </c>
      <c r="AB6" s="79"/>
      <c r="AC6" s="79" t="b">
        <v>0</v>
      </c>
      <c r="AD6" s="79">
        <v>12</v>
      </c>
      <c r="AE6" s="85" t="s">
        <v>950</v>
      </c>
      <c r="AF6" s="79" t="b">
        <v>0</v>
      </c>
      <c r="AG6" s="79" t="s">
        <v>954</v>
      </c>
      <c r="AH6" s="79"/>
      <c r="AI6" s="85" t="s">
        <v>950</v>
      </c>
      <c r="AJ6" s="79" t="b">
        <v>0</v>
      </c>
      <c r="AK6" s="79">
        <v>10</v>
      </c>
      <c r="AL6" s="85" t="s">
        <v>950</v>
      </c>
      <c r="AM6" s="79" t="s">
        <v>956</v>
      </c>
      <c r="AN6" s="79" t="b">
        <v>0</v>
      </c>
      <c r="AO6" s="85" t="s">
        <v>778</v>
      </c>
      <c r="AP6" s="79" t="s">
        <v>971</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212</v>
      </c>
      <c r="B7" s="64" t="s">
        <v>326</v>
      </c>
      <c r="C7" s="65" t="s">
        <v>2724</v>
      </c>
      <c r="D7" s="66">
        <v>3</v>
      </c>
      <c r="E7" s="67" t="s">
        <v>132</v>
      </c>
      <c r="F7" s="68">
        <v>35</v>
      </c>
      <c r="G7" s="65"/>
      <c r="H7" s="69"/>
      <c r="I7" s="70"/>
      <c r="J7" s="70"/>
      <c r="K7" s="34" t="s">
        <v>65</v>
      </c>
      <c r="L7" s="77">
        <v>7</v>
      </c>
      <c r="M7" s="77"/>
      <c r="N7" s="72"/>
      <c r="O7" s="79" t="s">
        <v>339</v>
      </c>
      <c r="P7" s="81">
        <v>43728.29369212963</v>
      </c>
      <c r="Q7" s="79" t="s">
        <v>341</v>
      </c>
      <c r="R7" s="83" t="s">
        <v>409</v>
      </c>
      <c r="S7" s="79" t="s">
        <v>430</v>
      </c>
      <c r="T7" s="79" t="s">
        <v>447</v>
      </c>
      <c r="U7" s="83" t="s">
        <v>489</v>
      </c>
      <c r="V7" s="83" t="s">
        <v>489</v>
      </c>
      <c r="W7" s="81">
        <v>43728.29369212963</v>
      </c>
      <c r="X7" s="83" t="s">
        <v>607</v>
      </c>
      <c r="Y7" s="79"/>
      <c r="Z7" s="79"/>
      <c r="AA7" s="85" t="s">
        <v>778</v>
      </c>
      <c r="AB7" s="79"/>
      <c r="AC7" s="79" t="b">
        <v>0</v>
      </c>
      <c r="AD7" s="79">
        <v>12</v>
      </c>
      <c r="AE7" s="85" t="s">
        <v>950</v>
      </c>
      <c r="AF7" s="79" t="b">
        <v>0</v>
      </c>
      <c r="AG7" s="79" t="s">
        <v>954</v>
      </c>
      <c r="AH7" s="79"/>
      <c r="AI7" s="85" t="s">
        <v>950</v>
      </c>
      <c r="AJ7" s="79" t="b">
        <v>0</v>
      </c>
      <c r="AK7" s="79">
        <v>10</v>
      </c>
      <c r="AL7" s="85" t="s">
        <v>950</v>
      </c>
      <c r="AM7" s="79" t="s">
        <v>956</v>
      </c>
      <c r="AN7" s="79" t="b">
        <v>0</v>
      </c>
      <c r="AO7" s="85" t="s">
        <v>778</v>
      </c>
      <c r="AP7" s="79" t="s">
        <v>971</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212</v>
      </c>
      <c r="B8" s="64" t="s">
        <v>327</v>
      </c>
      <c r="C8" s="65" t="s">
        <v>2724</v>
      </c>
      <c r="D8" s="66">
        <v>3</v>
      </c>
      <c r="E8" s="67" t="s">
        <v>132</v>
      </c>
      <c r="F8" s="68">
        <v>35</v>
      </c>
      <c r="G8" s="65"/>
      <c r="H8" s="69"/>
      <c r="I8" s="70"/>
      <c r="J8" s="70"/>
      <c r="K8" s="34" t="s">
        <v>65</v>
      </c>
      <c r="L8" s="77">
        <v>8</v>
      </c>
      <c r="M8" s="77"/>
      <c r="N8" s="72"/>
      <c r="O8" s="79" t="s">
        <v>339</v>
      </c>
      <c r="P8" s="81">
        <v>43728.29369212963</v>
      </c>
      <c r="Q8" s="79" t="s">
        <v>341</v>
      </c>
      <c r="R8" s="83" t="s">
        <v>409</v>
      </c>
      <c r="S8" s="79" t="s">
        <v>430</v>
      </c>
      <c r="T8" s="79" t="s">
        <v>447</v>
      </c>
      <c r="U8" s="83" t="s">
        <v>489</v>
      </c>
      <c r="V8" s="83" t="s">
        <v>489</v>
      </c>
      <c r="W8" s="81">
        <v>43728.29369212963</v>
      </c>
      <c r="X8" s="83" t="s">
        <v>607</v>
      </c>
      <c r="Y8" s="79"/>
      <c r="Z8" s="79"/>
      <c r="AA8" s="85" t="s">
        <v>778</v>
      </c>
      <c r="AB8" s="79"/>
      <c r="AC8" s="79" t="b">
        <v>0</v>
      </c>
      <c r="AD8" s="79">
        <v>12</v>
      </c>
      <c r="AE8" s="85" t="s">
        <v>950</v>
      </c>
      <c r="AF8" s="79" t="b">
        <v>0</v>
      </c>
      <c r="AG8" s="79" t="s">
        <v>954</v>
      </c>
      <c r="AH8" s="79"/>
      <c r="AI8" s="85" t="s">
        <v>950</v>
      </c>
      <c r="AJ8" s="79" t="b">
        <v>0</v>
      </c>
      <c r="AK8" s="79">
        <v>10</v>
      </c>
      <c r="AL8" s="85" t="s">
        <v>950</v>
      </c>
      <c r="AM8" s="79" t="s">
        <v>956</v>
      </c>
      <c r="AN8" s="79" t="b">
        <v>0</v>
      </c>
      <c r="AO8" s="85" t="s">
        <v>778</v>
      </c>
      <c r="AP8" s="79" t="s">
        <v>971</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c r="BE8" s="49"/>
      <c r="BF8" s="48"/>
      <c r="BG8" s="49"/>
      <c r="BH8" s="48"/>
      <c r="BI8" s="49"/>
      <c r="BJ8" s="48"/>
      <c r="BK8" s="49"/>
      <c r="BL8" s="48"/>
    </row>
    <row r="9" spans="1:64" ht="15">
      <c r="A9" s="64" t="s">
        <v>212</v>
      </c>
      <c r="B9" s="64" t="s">
        <v>328</v>
      </c>
      <c r="C9" s="65" t="s">
        <v>2724</v>
      </c>
      <c r="D9" s="66">
        <v>3</v>
      </c>
      <c r="E9" s="67" t="s">
        <v>132</v>
      </c>
      <c r="F9" s="68">
        <v>35</v>
      </c>
      <c r="G9" s="65"/>
      <c r="H9" s="69"/>
      <c r="I9" s="70"/>
      <c r="J9" s="70"/>
      <c r="K9" s="34" t="s">
        <v>65</v>
      </c>
      <c r="L9" s="77">
        <v>9</v>
      </c>
      <c r="M9" s="77"/>
      <c r="N9" s="72"/>
      <c r="O9" s="79" t="s">
        <v>339</v>
      </c>
      <c r="P9" s="81">
        <v>43728.29369212963</v>
      </c>
      <c r="Q9" s="79" t="s">
        <v>341</v>
      </c>
      <c r="R9" s="83" t="s">
        <v>409</v>
      </c>
      <c r="S9" s="79" t="s">
        <v>430</v>
      </c>
      <c r="T9" s="79" t="s">
        <v>447</v>
      </c>
      <c r="U9" s="83" t="s">
        <v>489</v>
      </c>
      <c r="V9" s="83" t="s">
        <v>489</v>
      </c>
      <c r="W9" s="81">
        <v>43728.29369212963</v>
      </c>
      <c r="X9" s="83" t="s">
        <v>607</v>
      </c>
      <c r="Y9" s="79"/>
      <c r="Z9" s="79"/>
      <c r="AA9" s="85" t="s">
        <v>778</v>
      </c>
      <c r="AB9" s="79"/>
      <c r="AC9" s="79" t="b">
        <v>0</v>
      </c>
      <c r="AD9" s="79">
        <v>12</v>
      </c>
      <c r="AE9" s="85" t="s">
        <v>950</v>
      </c>
      <c r="AF9" s="79" t="b">
        <v>0</v>
      </c>
      <c r="AG9" s="79" t="s">
        <v>954</v>
      </c>
      <c r="AH9" s="79"/>
      <c r="AI9" s="85" t="s">
        <v>950</v>
      </c>
      <c r="AJ9" s="79" t="b">
        <v>0</v>
      </c>
      <c r="AK9" s="79">
        <v>10</v>
      </c>
      <c r="AL9" s="85" t="s">
        <v>950</v>
      </c>
      <c r="AM9" s="79" t="s">
        <v>956</v>
      </c>
      <c r="AN9" s="79" t="b">
        <v>0</v>
      </c>
      <c r="AO9" s="85" t="s">
        <v>778</v>
      </c>
      <c r="AP9" s="79" t="s">
        <v>971</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c r="BE9" s="49"/>
      <c r="BF9" s="48"/>
      <c r="BG9" s="49"/>
      <c r="BH9" s="48"/>
      <c r="BI9" s="49"/>
      <c r="BJ9" s="48"/>
      <c r="BK9" s="49"/>
      <c r="BL9" s="48"/>
    </row>
    <row r="10" spans="1:64" ht="15">
      <c r="A10" s="64" t="s">
        <v>213</v>
      </c>
      <c r="B10" s="64" t="s">
        <v>213</v>
      </c>
      <c r="C10" s="65" t="s">
        <v>2724</v>
      </c>
      <c r="D10" s="66">
        <v>3</v>
      </c>
      <c r="E10" s="67" t="s">
        <v>132</v>
      </c>
      <c r="F10" s="68">
        <v>35</v>
      </c>
      <c r="G10" s="65"/>
      <c r="H10" s="69"/>
      <c r="I10" s="70"/>
      <c r="J10" s="70"/>
      <c r="K10" s="34" t="s">
        <v>65</v>
      </c>
      <c r="L10" s="77">
        <v>10</v>
      </c>
      <c r="M10" s="77"/>
      <c r="N10" s="72"/>
      <c r="O10" s="79" t="s">
        <v>176</v>
      </c>
      <c r="P10" s="81">
        <v>43742.21173611111</v>
      </c>
      <c r="Q10" s="79" t="s">
        <v>342</v>
      </c>
      <c r="R10" s="83" t="s">
        <v>410</v>
      </c>
      <c r="S10" s="79" t="s">
        <v>431</v>
      </c>
      <c r="T10" s="79" t="s">
        <v>448</v>
      </c>
      <c r="U10" s="79"/>
      <c r="V10" s="83" t="s">
        <v>508</v>
      </c>
      <c r="W10" s="81">
        <v>43742.21173611111</v>
      </c>
      <c r="X10" s="83" t="s">
        <v>608</v>
      </c>
      <c r="Y10" s="79"/>
      <c r="Z10" s="79"/>
      <c r="AA10" s="85" t="s">
        <v>779</v>
      </c>
      <c r="AB10" s="79"/>
      <c r="AC10" s="79" t="b">
        <v>0</v>
      </c>
      <c r="AD10" s="79">
        <v>1</v>
      </c>
      <c r="AE10" s="85" t="s">
        <v>950</v>
      </c>
      <c r="AF10" s="79" t="b">
        <v>0</v>
      </c>
      <c r="AG10" s="79" t="s">
        <v>955</v>
      </c>
      <c r="AH10" s="79"/>
      <c r="AI10" s="85" t="s">
        <v>950</v>
      </c>
      <c r="AJ10" s="79" t="b">
        <v>0</v>
      </c>
      <c r="AK10" s="79">
        <v>0</v>
      </c>
      <c r="AL10" s="85" t="s">
        <v>950</v>
      </c>
      <c r="AM10" s="79" t="s">
        <v>957</v>
      </c>
      <c r="AN10" s="79" t="b">
        <v>0</v>
      </c>
      <c r="AO10" s="85" t="s">
        <v>779</v>
      </c>
      <c r="AP10" s="79" t="s">
        <v>176</v>
      </c>
      <c r="AQ10" s="79">
        <v>0</v>
      </c>
      <c r="AR10" s="79">
        <v>0</v>
      </c>
      <c r="AS10" s="79"/>
      <c r="AT10" s="79"/>
      <c r="AU10" s="79"/>
      <c r="AV10" s="79"/>
      <c r="AW10" s="79"/>
      <c r="AX10" s="79"/>
      <c r="AY10" s="79"/>
      <c r="AZ10" s="79"/>
      <c r="BA10">
        <v>1</v>
      </c>
      <c r="BB10" s="78" t="str">
        <f>REPLACE(INDEX(GroupVertices[Group],MATCH(Edges[[#This Row],[Vertex 1]],GroupVertices[Vertex],0)),1,1,"")</f>
        <v>10</v>
      </c>
      <c r="BC10" s="78" t="str">
        <f>REPLACE(INDEX(GroupVertices[Group],MATCH(Edges[[#This Row],[Vertex 2]],GroupVertices[Vertex],0)),1,1,"")</f>
        <v>10</v>
      </c>
      <c r="BD10" s="48">
        <v>3</v>
      </c>
      <c r="BE10" s="49">
        <v>15</v>
      </c>
      <c r="BF10" s="48">
        <v>0</v>
      </c>
      <c r="BG10" s="49">
        <v>0</v>
      </c>
      <c r="BH10" s="48">
        <v>0</v>
      </c>
      <c r="BI10" s="49">
        <v>0</v>
      </c>
      <c r="BJ10" s="48">
        <v>17</v>
      </c>
      <c r="BK10" s="49">
        <v>85</v>
      </c>
      <c r="BL10" s="48">
        <v>20</v>
      </c>
    </row>
    <row r="11" spans="1:64" ht="15">
      <c r="A11" s="64" t="s">
        <v>214</v>
      </c>
      <c r="B11" s="64" t="s">
        <v>329</v>
      </c>
      <c r="C11" s="65" t="s">
        <v>2724</v>
      </c>
      <c r="D11" s="66">
        <v>3</v>
      </c>
      <c r="E11" s="67" t="s">
        <v>132</v>
      </c>
      <c r="F11" s="68">
        <v>35</v>
      </c>
      <c r="G11" s="65"/>
      <c r="H11" s="69"/>
      <c r="I11" s="70"/>
      <c r="J11" s="70"/>
      <c r="K11" s="34" t="s">
        <v>65</v>
      </c>
      <c r="L11" s="77">
        <v>11</v>
      </c>
      <c r="M11" s="77"/>
      <c r="N11" s="72"/>
      <c r="O11" s="79" t="s">
        <v>339</v>
      </c>
      <c r="P11" s="81">
        <v>43742.63547453703</v>
      </c>
      <c r="Q11" s="79" t="s">
        <v>343</v>
      </c>
      <c r="R11" s="83" t="s">
        <v>411</v>
      </c>
      <c r="S11" s="79" t="s">
        <v>432</v>
      </c>
      <c r="T11" s="79" t="s">
        <v>449</v>
      </c>
      <c r="U11" s="83" t="s">
        <v>490</v>
      </c>
      <c r="V11" s="83" t="s">
        <v>490</v>
      </c>
      <c r="W11" s="81">
        <v>43742.63547453703</v>
      </c>
      <c r="X11" s="83" t="s">
        <v>609</v>
      </c>
      <c r="Y11" s="79"/>
      <c r="Z11" s="79"/>
      <c r="AA11" s="85" t="s">
        <v>780</v>
      </c>
      <c r="AB11" s="79"/>
      <c r="AC11" s="79" t="b">
        <v>0</v>
      </c>
      <c r="AD11" s="79">
        <v>1</v>
      </c>
      <c r="AE11" s="85" t="s">
        <v>950</v>
      </c>
      <c r="AF11" s="79" t="b">
        <v>0</v>
      </c>
      <c r="AG11" s="79" t="s">
        <v>954</v>
      </c>
      <c r="AH11" s="79"/>
      <c r="AI11" s="85" t="s">
        <v>950</v>
      </c>
      <c r="AJ11" s="79" t="b">
        <v>0</v>
      </c>
      <c r="AK11" s="79">
        <v>1</v>
      </c>
      <c r="AL11" s="85" t="s">
        <v>950</v>
      </c>
      <c r="AM11" s="79" t="s">
        <v>958</v>
      </c>
      <c r="AN11" s="79" t="b">
        <v>0</v>
      </c>
      <c r="AO11" s="85" t="s">
        <v>780</v>
      </c>
      <c r="AP11" s="79" t="s">
        <v>176</v>
      </c>
      <c r="AQ11" s="79">
        <v>0</v>
      </c>
      <c r="AR11" s="79">
        <v>0</v>
      </c>
      <c r="AS11" s="79"/>
      <c r="AT11" s="79"/>
      <c r="AU11" s="79"/>
      <c r="AV11" s="79"/>
      <c r="AW11" s="79"/>
      <c r="AX11" s="79"/>
      <c r="AY11" s="79"/>
      <c r="AZ11" s="79"/>
      <c r="BA11">
        <v>1</v>
      </c>
      <c r="BB11" s="78" t="str">
        <f>REPLACE(INDEX(GroupVertices[Group],MATCH(Edges[[#This Row],[Vertex 1]],GroupVertices[Vertex],0)),1,1,"")</f>
        <v>13</v>
      </c>
      <c r="BC11" s="78" t="str">
        <f>REPLACE(INDEX(GroupVertices[Group],MATCH(Edges[[#This Row],[Vertex 2]],GroupVertices[Vertex],0)),1,1,"")</f>
        <v>13</v>
      </c>
      <c r="BD11" s="48">
        <v>0</v>
      </c>
      <c r="BE11" s="49">
        <v>0</v>
      </c>
      <c r="BF11" s="48">
        <v>0</v>
      </c>
      <c r="BG11" s="49">
        <v>0</v>
      </c>
      <c r="BH11" s="48">
        <v>0</v>
      </c>
      <c r="BI11" s="49">
        <v>0</v>
      </c>
      <c r="BJ11" s="48">
        <v>29</v>
      </c>
      <c r="BK11" s="49">
        <v>100</v>
      </c>
      <c r="BL11" s="48">
        <v>29</v>
      </c>
    </row>
    <row r="12" spans="1:64" ht="15">
      <c r="A12" s="64" t="s">
        <v>215</v>
      </c>
      <c r="B12" s="64" t="s">
        <v>214</v>
      </c>
      <c r="C12" s="65" t="s">
        <v>2724</v>
      </c>
      <c r="D12" s="66">
        <v>3</v>
      </c>
      <c r="E12" s="67" t="s">
        <v>132</v>
      </c>
      <c r="F12" s="68">
        <v>35</v>
      </c>
      <c r="G12" s="65"/>
      <c r="H12" s="69"/>
      <c r="I12" s="70"/>
      <c r="J12" s="70"/>
      <c r="K12" s="34" t="s">
        <v>65</v>
      </c>
      <c r="L12" s="77">
        <v>12</v>
      </c>
      <c r="M12" s="77"/>
      <c r="N12" s="72"/>
      <c r="O12" s="79" t="s">
        <v>339</v>
      </c>
      <c r="P12" s="81">
        <v>43742.646006944444</v>
      </c>
      <c r="Q12" s="79" t="s">
        <v>344</v>
      </c>
      <c r="R12" s="79"/>
      <c r="S12" s="79"/>
      <c r="T12" s="79" t="s">
        <v>450</v>
      </c>
      <c r="U12" s="79"/>
      <c r="V12" s="83" t="s">
        <v>509</v>
      </c>
      <c r="W12" s="81">
        <v>43742.646006944444</v>
      </c>
      <c r="X12" s="83" t="s">
        <v>610</v>
      </c>
      <c r="Y12" s="79"/>
      <c r="Z12" s="79"/>
      <c r="AA12" s="85" t="s">
        <v>781</v>
      </c>
      <c r="AB12" s="79"/>
      <c r="AC12" s="79" t="b">
        <v>0</v>
      </c>
      <c r="AD12" s="79">
        <v>0</v>
      </c>
      <c r="AE12" s="85" t="s">
        <v>950</v>
      </c>
      <c r="AF12" s="79" t="b">
        <v>0</v>
      </c>
      <c r="AG12" s="79" t="s">
        <v>954</v>
      </c>
      <c r="AH12" s="79"/>
      <c r="AI12" s="85" t="s">
        <v>950</v>
      </c>
      <c r="AJ12" s="79" t="b">
        <v>0</v>
      </c>
      <c r="AK12" s="79">
        <v>1</v>
      </c>
      <c r="AL12" s="85" t="s">
        <v>780</v>
      </c>
      <c r="AM12" s="79" t="s">
        <v>959</v>
      </c>
      <c r="AN12" s="79" t="b">
        <v>0</v>
      </c>
      <c r="AO12" s="85" t="s">
        <v>780</v>
      </c>
      <c r="AP12" s="79" t="s">
        <v>176</v>
      </c>
      <c r="AQ12" s="79">
        <v>0</v>
      </c>
      <c r="AR12" s="79">
        <v>0</v>
      </c>
      <c r="AS12" s="79"/>
      <c r="AT12" s="79"/>
      <c r="AU12" s="79"/>
      <c r="AV12" s="79"/>
      <c r="AW12" s="79"/>
      <c r="AX12" s="79"/>
      <c r="AY12" s="79"/>
      <c r="AZ12" s="79"/>
      <c r="BA12">
        <v>1</v>
      </c>
      <c r="BB12" s="78" t="str">
        <f>REPLACE(INDEX(GroupVertices[Group],MATCH(Edges[[#This Row],[Vertex 1]],GroupVertices[Vertex],0)),1,1,"")</f>
        <v>13</v>
      </c>
      <c r="BC12" s="78" t="str">
        <f>REPLACE(INDEX(GroupVertices[Group],MATCH(Edges[[#This Row],[Vertex 2]],GroupVertices[Vertex],0)),1,1,"")</f>
        <v>13</v>
      </c>
      <c r="BD12" s="48">
        <v>0</v>
      </c>
      <c r="BE12" s="49">
        <v>0</v>
      </c>
      <c r="BF12" s="48">
        <v>0</v>
      </c>
      <c r="BG12" s="49">
        <v>0</v>
      </c>
      <c r="BH12" s="48">
        <v>0</v>
      </c>
      <c r="BI12" s="49">
        <v>0</v>
      </c>
      <c r="BJ12" s="48">
        <v>19</v>
      </c>
      <c r="BK12" s="49">
        <v>100</v>
      </c>
      <c r="BL12" s="48">
        <v>19</v>
      </c>
    </row>
    <row r="13" spans="1:64" ht="15">
      <c r="A13" s="64" t="s">
        <v>216</v>
      </c>
      <c r="B13" s="64" t="s">
        <v>330</v>
      </c>
      <c r="C13" s="65" t="s">
        <v>2724</v>
      </c>
      <c r="D13" s="66">
        <v>3</v>
      </c>
      <c r="E13" s="67" t="s">
        <v>132</v>
      </c>
      <c r="F13" s="68">
        <v>35</v>
      </c>
      <c r="G13" s="65"/>
      <c r="H13" s="69"/>
      <c r="I13" s="70"/>
      <c r="J13" s="70"/>
      <c r="K13" s="34" t="s">
        <v>65</v>
      </c>
      <c r="L13" s="77">
        <v>13</v>
      </c>
      <c r="M13" s="77"/>
      <c r="N13" s="72"/>
      <c r="O13" s="79" t="s">
        <v>339</v>
      </c>
      <c r="P13" s="81">
        <v>43742.77554398148</v>
      </c>
      <c r="Q13" s="79" t="s">
        <v>345</v>
      </c>
      <c r="R13" s="83" t="s">
        <v>412</v>
      </c>
      <c r="S13" s="79" t="s">
        <v>433</v>
      </c>
      <c r="T13" s="79" t="s">
        <v>451</v>
      </c>
      <c r="U13" s="79"/>
      <c r="V13" s="83" t="s">
        <v>510</v>
      </c>
      <c r="W13" s="81">
        <v>43742.77554398148</v>
      </c>
      <c r="X13" s="83" t="s">
        <v>611</v>
      </c>
      <c r="Y13" s="79"/>
      <c r="Z13" s="79"/>
      <c r="AA13" s="85" t="s">
        <v>782</v>
      </c>
      <c r="AB13" s="79"/>
      <c r="AC13" s="79" t="b">
        <v>0</v>
      </c>
      <c r="AD13" s="79">
        <v>0</v>
      </c>
      <c r="AE13" s="85" t="s">
        <v>950</v>
      </c>
      <c r="AF13" s="79" t="b">
        <v>0</v>
      </c>
      <c r="AG13" s="79" t="s">
        <v>954</v>
      </c>
      <c r="AH13" s="79"/>
      <c r="AI13" s="85" t="s">
        <v>950</v>
      </c>
      <c r="AJ13" s="79" t="b">
        <v>0</v>
      </c>
      <c r="AK13" s="79">
        <v>7</v>
      </c>
      <c r="AL13" s="85" t="s">
        <v>934</v>
      </c>
      <c r="AM13" s="79" t="s">
        <v>959</v>
      </c>
      <c r="AN13" s="79" t="b">
        <v>0</v>
      </c>
      <c r="AO13" s="85" t="s">
        <v>934</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216</v>
      </c>
      <c r="B14" s="64" t="s">
        <v>331</v>
      </c>
      <c r="C14" s="65" t="s">
        <v>2724</v>
      </c>
      <c r="D14" s="66">
        <v>3</v>
      </c>
      <c r="E14" s="67" t="s">
        <v>132</v>
      </c>
      <c r="F14" s="68">
        <v>35</v>
      </c>
      <c r="G14" s="65"/>
      <c r="H14" s="69"/>
      <c r="I14" s="70"/>
      <c r="J14" s="70"/>
      <c r="K14" s="34" t="s">
        <v>65</v>
      </c>
      <c r="L14" s="77">
        <v>14</v>
      </c>
      <c r="M14" s="77"/>
      <c r="N14" s="72"/>
      <c r="O14" s="79" t="s">
        <v>339</v>
      </c>
      <c r="P14" s="81">
        <v>43742.77554398148</v>
      </c>
      <c r="Q14" s="79" t="s">
        <v>345</v>
      </c>
      <c r="R14" s="83" t="s">
        <v>412</v>
      </c>
      <c r="S14" s="79" t="s">
        <v>433</v>
      </c>
      <c r="T14" s="79" t="s">
        <v>451</v>
      </c>
      <c r="U14" s="79"/>
      <c r="V14" s="83" t="s">
        <v>510</v>
      </c>
      <c r="W14" s="81">
        <v>43742.77554398148</v>
      </c>
      <c r="X14" s="83" t="s">
        <v>611</v>
      </c>
      <c r="Y14" s="79"/>
      <c r="Z14" s="79"/>
      <c r="AA14" s="85" t="s">
        <v>782</v>
      </c>
      <c r="AB14" s="79"/>
      <c r="AC14" s="79" t="b">
        <v>0</v>
      </c>
      <c r="AD14" s="79">
        <v>0</v>
      </c>
      <c r="AE14" s="85" t="s">
        <v>950</v>
      </c>
      <c r="AF14" s="79" t="b">
        <v>0</v>
      </c>
      <c r="AG14" s="79" t="s">
        <v>954</v>
      </c>
      <c r="AH14" s="79"/>
      <c r="AI14" s="85" t="s">
        <v>950</v>
      </c>
      <c r="AJ14" s="79" t="b">
        <v>0</v>
      </c>
      <c r="AK14" s="79">
        <v>7</v>
      </c>
      <c r="AL14" s="85" t="s">
        <v>934</v>
      </c>
      <c r="AM14" s="79" t="s">
        <v>959</v>
      </c>
      <c r="AN14" s="79" t="b">
        <v>0</v>
      </c>
      <c r="AO14" s="85" t="s">
        <v>934</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216</v>
      </c>
      <c r="B15" s="64" t="s">
        <v>319</v>
      </c>
      <c r="C15" s="65" t="s">
        <v>2724</v>
      </c>
      <c r="D15" s="66">
        <v>3</v>
      </c>
      <c r="E15" s="67" t="s">
        <v>132</v>
      </c>
      <c r="F15" s="68">
        <v>35</v>
      </c>
      <c r="G15" s="65"/>
      <c r="H15" s="69"/>
      <c r="I15" s="70"/>
      <c r="J15" s="70"/>
      <c r="K15" s="34" t="s">
        <v>65</v>
      </c>
      <c r="L15" s="77">
        <v>15</v>
      </c>
      <c r="M15" s="77"/>
      <c r="N15" s="72"/>
      <c r="O15" s="79" t="s">
        <v>339</v>
      </c>
      <c r="P15" s="81">
        <v>43742.77554398148</v>
      </c>
      <c r="Q15" s="79" t="s">
        <v>345</v>
      </c>
      <c r="R15" s="83" t="s">
        <v>412</v>
      </c>
      <c r="S15" s="79" t="s">
        <v>433</v>
      </c>
      <c r="T15" s="79" t="s">
        <v>451</v>
      </c>
      <c r="U15" s="79"/>
      <c r="V15" s="83" t="s">
        <v>510</v>
      </c>
      <c r="W15" s="81">
        <v>43742.77554398148</v>
      </c>
      <c r="X15" s="83" t="s">
        <v>611</v>
      </c>
      <c r="Y15" s="79"/>
      <c r="Z15" s="79"/>
      <c r="AA15" s="85" t="s">
        <v>782</v>
      </c>
      <c r="AB15" s="79"/>
      <c r="AC15" s="79" t="b">
        <v>0</v>
      </c>
      <c r="AD15" s="79">
        <v>0</v>
      </c>
      <c r="AE15" s="85" t="s">
        <v>950</v>
      </c>
      <c r="AF15" s="79" t="b">
        <v>0</v>
      </c>
      <c r="AG15" s="79" t="s">
        <v>954</v>
      </c>
      <c r="AH15" s="79"/>
      <c r="AI15" s="85" t="s">
        <v>950</v>
      </c>
      <c r="AJ15" s="79" t="b">
        <v>0</v>
      </c>
      <c r="AK15" s="79">
        <v>7</v>
      </c>
      <c r="AL15" s="85" t="s">
        <v>934</v>
      </c>
      <c r="AM15" s="79" t="s">
        <v>959</v>
      </c>
      <c r="AN15" s="79" t="b">
        <v>0</v>
      </c>
      <c r="AO15" s="85" t="s">
        <v>934</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15</v>
      </c>
      <c r="BK15" s="49">
        <v>100</v>
      </c>
      <c r="BL15" s="48">
        <v>15</v>
      </c>
    </row>
    <row r="16" spans="1:64" ht="15">
      <c r="A16" s="64" t="s">
        <v>217</v>
      </c>
      <c r="B16" s="64" t="s">
        <v>332</v>
      </c>
      <c r="C16" s="65" t="s">
        <v>2724</v>
      </c>
      <c r="D16" s="66">
        <v>3</v>
      </c>
      <c r="E16" s="67" t="s">
        <v>132</v>
      </c>
      <c r="F16" s="68">
        <v>35</v>
      </c>
      <c r="G16" s="65"/>
      <c r="H16" s="69"/>
      <c r="I16" s="70"/>
      <c r="J16" s="70"/>
      <c r="K16" s="34" t="s">
        <v>65</v>
      </c>
      <c r="L16" s="77">
        <v>16</v>
      </c>
      <c r="M16" s="77"/>
      <c r="N16" s="72"/>
      <c r="O16" s="79" t="s">
        <v>339</v>
      </c>
      <c r="P16" s="81">
        <v>43743.767175925925</v>
      </c>
      <c r="Q16" s="79" t="s">
        <v>346</v>
      </c>
      <c r="R16" s="79"/>
      <c r="S16" s="79"/>
      <c r="T16" s="79"/>
      <c r="U16" s="79"/>
      <c r="V16" s="83" t="s">
        <v>511</v>
      </c>
      <c r="W16" s="81">
        <v>43743.767175925925</v>
      </c>
      <c r="X16" s="83" t="s">
        <v>612</v>
      </c>
      <c r="Y16" s="79"/>
      <c r="Z16" s="79"/>
      <c r="AA16" s="85" t="s">
        <v>783</v>
      </c>
      <c r="AB16" s="79"/>
      <c r="AC16" s="79" t="b">
        <v>0</v>
      </c>
      <c r="AD16" s="79">
        <v>0</v>
      </c>
      <c r="AE16" s="85" t="s">
        <v>950</v>
      </c>
      <c r="AF16" s="79" t="b">
        <v>0</v>
      </c>
      <c r="AG16" s="79" t="s">
        <v>954</v>
      </c>
      <c r="AH16" s="79"/>
      <c r="AI16" s="85" t="s">
        <v>950</v>
      </c>
      <c r="AJ16" s="79" t="b">
        <v>0</v>
      </c>
      <c r="AK16" s="79">
        <v>2</v>
      </c>
      <c r="AL16" s="85" t="s">
        <v>905</v>
      </c>
      <c r="AM16" s="79" t="s">
        <v>960</v>
      </c>
      <c r="AN16" s="79" t="b">
        <v>0</v>
      </c>
      <c r="AO16" s="85" t="s">
        <v>905</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217</v>
      </c>
      <c r="B17" s="64" t="s">
        <v>310</v>
      </c>
      <c r="C17" s="65" t="s">
        <v>2724</v>
      </c>
      <c r="D17" s="66">
        <v>3</v>
      </c>
      <c r="E17" s="67" t="s">
        <v>132</v>
      </c>
      <c r="F17" s="68">
        <v>35</v>
      </c>
      <c r="G17" s="65"/>
      <c r="H17" s="69"/>
      <c r="I17" s="70"/>
      <c r="J17" s="70"/>
      <c r="K17" s="34" t="s">
        <v>65</v>
      </c>
      <c r="L17" s="77">
        <v>17</v>
      </c>
      <c r="M17" s="77"/>
      <c r="N17" s="72"/>
      <c r="O17" s="79" t="s">
        <v>339</v>
      </c>
      <c r="P17" s="81">
        <v>43743.767175925925</v>
      </c>
      <c r="Q17" s="79" t="s">
        <v>346</v>
      </c>
      <c r="R17" s="79"/>
      <c r="S17" s="79"/>
      <c r="T17" s="79"/>
      <c r="U17" s="79"/>
      <c r="V17" s="83" t="s">
        <v>511</v>
      </c>
      <c r="W17" s="81">
        <v>43743.767175925925</v>
      </c>
      <c r="X17" s="83" t="s">
        <v>612</v>
      </c>
      <c r="Y17" s="79"/>
      <c r="Z17" s="79"/>
      <c r="AA17" s="85" t="s">
        <v>783</v>
      </c>
      <c r="AB17" s="79"/>
      <c r="AC17" s="79" t="b">
        <v>0</v>
      </c>
      <c r="AD17" s="79">
        <v>0</v>
      </c>
      <c r="AE17" s="85" t="s">
        <v>950</v>
      </c>
      <c r="AF17" s="79" t="b">
        <v>0</v>
      </c>
      <c r="AG17" s="79" t="s">
        <v>954</v>
      </c>
      <c r="AH17" s="79"/>
      <c r="AI17" s="85" t="s">
        <v>950</v>
      </c>
      <c r="AJ17" s="79" t="b">
        <v>0</v>
      </c>
      <c r="AK17" s="79">
        <v>2</v>
      </c>
      <c r="AL17" s="85" t="s">
        <v>905</v>
      </c>
      <c r="AM17" s="79" t="s">
        <v>960</v>
      </c>
      <c r="AN17" s="79" t="b">
        <v>0</v>
      </c>
      <c r="AO17" s="85" t="s">
        <v>905</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1</v>
      </c>
      <c r="BG17" s="49">
        <v>5.555555555555555</v>
      </c>
      <c r="BH17" s="48">
        <v>0</v>
      </c>
      <c r="BI17" s="49">
        <v>0</v>
      </c>
      <c r="BJ17" s="48">
        <v>17</v>
      </c>
      <c r="BK17" s="49">
        <v>94.44444444444444</v>
      </c>
      <c r="BL17" s="48">
        <v>18</v>
      </c>
    </row>
    <row r="18" spans="1:64" ht="15">
      <c r="A18" s="64" t="s">
        <v>218</v>
      </c>
      <c r="B18" s="64" t="s">
        <v>310</v>
      </c>
      <c r="C18" s="65" t="s">
        <v>2724</v>
      </c>
      <c r="D18" s="66">
        <v>3</v>
      </c>
      <c r="E18" s="67" t="s">
        <v>132</v>
      </c>
      <c r="F18" s="68">
        <v>35</v>
      </c>
      <c r="G18" s="65"/>
      <c r="H18" s="69"/>
      <c r="I18" s="70"/>
      <c r="J18" s="70"/>
      <c r="K18" s="34" t="s">
        <v>65</v>
      </c>
      <c r="L18" s="77">
        <v>18</v>
      </c>
      <c r="M18" s="77"/>
      <c r="N18" s="72"/>
      <c r="O18" s="79" t="s">
        <v>339</v>
      </c>
      <c r="P18" s="81">
        <v>43744.63107638889</v>
      </c>
      <c r="Q18" s="79" t="s">
        <v>347</v>
      </c>
      <c r="R18" s="79"/>
      <c r="S18" s="79"/>
      <c r="T18" s="79" t="s">
        <v>452</v>
      </c>
      <c r="U18" s="79"/>
      <c r="V18" s="83" t="s">
        <v>512</v>
      </c>
      <c r="W18" s="81">
        <v>43744.63107638889</v>
      </c>
      <c r="X18" s="83" t="s">
        <v>613</v>
      </c>
      <c r="Y18" s="79"/>
      <c r="Z18" s="79"/>
      <c r="AA18" s="85" t="s">
        <v>784</v>
      </c>
      <c r="AB18" s="79"/>
      <c r="AC18" s="79" t="b">
        <v>0</v>
      </c>
      <c r="AD18" s="79">
        <v>0</v>
      </c>
      <c r="AE18" s="85" t="s">
        <v>950</v>
      </c>
      <c r="AF18" s="79" t="b">
        <v>0</v>
      </c>
      <c r="AG18" s="79" t="s">
        <v>954</v>
      </c>
      <c r="AH18" s="79"/>
      <c r="AI18" s="85" t="s">
        <v>950</v>
      </c>
      <c r="AJ18" s="79" t="b">
        <v>0</v>
      </c>
      <c r="AK18" s="79">
        <v>5</v>
      </c>
      <c r="AL18" s="85" t="s">
        <v>909</v>
      </c>
      <c r="AM18" s="79" t="s">
        <v>959</v>
      </c>
      <c r="AN18" s="79" t="b">
        <v>0</v>
      </c>
      <c r="AO18" s="85" t="s">
        <v>909</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19</v>
      </c>
      <c r="BK18" s="49">
        <v>100</v>
      </c>
      <c r="BL18" s="48">
        <v>19</v>
      </c>
    </row>
    <row r="19" spans="1:64" ht="15">
      <c r="A19" s="64" t="s">
        <v>219</v>
      </c>
      <c r="B19" s="64" t="s">
        <v>236</v>
      </c>
      <c r="C19" s="65" t="s">
        <v>2724</v>
      </c>
      <c r="D19" s="66">
        <v>3</v>
      </c>
      <c r="E19" s="67" t="s">
        <v>132</v>
      </c>
      <c r="F19" s="68">
        <v>35</v>
      </c>
      <c r="G19" s="65"/>
      <c r="H19" s="69"/>
      <c r="I19" s="70"/>
      <c r="J19" s="70"/>
      <c r="K19" s="34" t="s">
        <v>65</v>
      </c>
      <c r="L19" s="77">
        <v>19</v>
      </c>
      <c r="M19" s="77"/>
      <c r="N19" s="72"/>
      <c r="O19" s="79" t="s">
        <v>339</v>
      </c>
      <c r="P19" s="81">
        <v>43745.201828703706</v>
      </c>
      <c r="Q19" s="79" t="s">
        <v>348</v>
      </c>
      <c r="R19" s="83" t="s">
        <v>413</v>
      </c>
      <c r="S19" s="79" t="s">
        <v>434</v>
      </c>
      <c r="T19" s="79" t="s">
        <v>336</v>
      </c>
      <c r="U19" s="79"/>
      <c r="V19" s="83" t="s">
        <v>513</v>
      </c>
      <c r="W19" s="81">
        <v>43745.201828703706</v>
      </c>
      <c r="X19" s="83" t="s">
        <v>614</v>
      </c>
      <c r="Y19" s="79"/>
      <c r="Z19" s="79"/>
      <c r="AA19" s="85" t="s">
        <v>785</v>
      </c>
      <c r="AB19" s="79"/>
      <c r="AC19" s="79" t="b">
        <v>0</v>
      </c>
      <c r="AD19" s="79">
        <v>0</v>
      </c>
      <c r="AE19" s="85" t="s">
        <v>950</v>
      </c>
      <c r="AF19" s="79" t="b">
        <v>0</v>
      </c>
      <c r="AG19" s="79" t="s">
        <v>955</v>
      </c>
      <c r="AH19" s="79"/>
      <c r="AI19" s="85" t="s">
        <v>950</v>
      </c>
      <c r="AJ19" s="79" t="b">
        <v>0</v>
      </c>
      <c r="AK19" s="79">
        <v>1</v>
      </c>
      <c r="AL19" s="85" t="s">
        <v>802</v>
      </c>
      <c r="AM19" s="79" t="s">
        <v>957</v>
      </c>
      <c r="AN19" s="79" t="b">
        <v>0</v>
      </c>
      <c r="AO19" s="85" t="s">
        <v>802</v>
      </c>
      <c r="AP19" s="79" t="s">
        <v>176</v>
      </c>
      <c r="AQ19" s="79">
        <v>0</v>
      </c>
      <c r="AR19" s="79">
        <v>0</v>
      </c>
      <c r="AS19" s="79"/>
      <c r="AT19" s="79"/>
      <c r="AU19" s="79"/>
      <c r="AV19" s="79"/>
      <c r="AW19" s="79"/>
      <c r="AX19" s="79"/>
      <c r="AY19" s="79"/>
      <c r="AZ19" s="79"/>
      <c r="BA19">
        <v>1</v>
      </c>
      <c r="BB19" s="78" t="str">
        <f>REPLACE(INDEX(GroupVertices[Group],MATCH(Edges[[#This Row],[Vertex 1]],GroupVertices[Vertex],0)),1,1,"")</f>
        <v>14</v>
      </c>
      <c r="BC19" s="78" t="str">
        <f>REPLACE(INDEX(GroupVertices[Group],MATCH(Edges[[#This Row],[Vertex 2]],GroupVertices[Vertex],0)),1,1,"")</f>
        <v>14</v>
      </c>
      <c r="BD19" s="48">
        <v>0</v>
      </c>
      <c r="BE19" s="49">
        <v>0</v>
      </c>
      <c r="BF19" s="48">
        <v>0</v>
      </c>
      <c r="BG19" s="49">
        <v>0</v>
      </c>
      <c r="BH19" s="48">
        <v>0</v>
      </c>
      <c r="BI19" s="49">
        <v>0</v>
      </c>
      <c r="BJ19" s="48">
        <v>16</v>
      </c>
      <c r="BK19" s="49">
        <v>100</v>
      </c>
      <c r="BL19" s="48">
        <v>16</v>
      </c>
    </row>
    <row r="20" spans="1:64" ht="15">
      <c r="A20" s="64" t="s">
        <v>220</v>
      </c>
      <c r="B20" s="64" t="s">
        <v>319</v>
      </c>
      <c r="C20" s="65" t="s">
        <v>2724</v>
      </c>
      <c r="D20" s="66">
        <v>3</v>
      </c>
      <c r="E20" s="67" t="s">
        <v>132</v>
      </c>
      <c r="F20" s="68">
        <v>35</v>
      </c>
      <c r="G20" s="65"/>
      <c r="H20" s="69"/>
      <c r="I20" s="70"/>
      <c r="J20" s="70"/>
      <c r="K20" s="34" t="s">
        <v>65</v>
      </c>
      <c r="L20" s="77">
        <v>20</v>
      </c>
      <c r="M20" s="77"/>
      <c r="N20" s="72"/>
      <c r="O20" s="79" t="s">
        <v>339</v>
      </c>
      <c r="P20" s="81">
        <v>43745.65185185185</v>
      </c>
      <c r="Q20" s="79" t="s">
        <v>349</v>
      </c>
      <c r="R20" s="79"/>
      <c r="S20" s="79"/>
      <c r="T20" s="79" t="s">
        <v>453</v>
      </c>
      <c r="U20" s="79"/>
      <c r="V20" s="83" t="s">
        <v>514</v>
      </c>
      <c r="W20" s="81">
        <v>43745.65185185185</v>
      </c>
      <c r="X20" s="83" t="s">
        <v>615</v>
      </c>
      <c r="Y20" s="79"/>
      <c r="Z20" s="79"/>
      <c r="AA20" s="85" t="s">
        <v>786</v>
      </c>
      <c r="AB20" s="79"/>
      <c r="AC20" s="79" t="b">
        <v>0</v>
      </c>
      <c r="AD20" s="79">
        <v>0</v>
      </c>
      <c r="AE20" s="85" t="s">
        <v>950</v>
      </c>
      <c r="AF20" s="79" t="b">
        <v>0</v>
      </c>
      <c r="AG20" s="79" t="s">
        <v>954</v>
      </c>
      <c r="AH20" s="79"/>
      <c r="AI20" s="85" t="s">
        <v>950</v>
      </c>
      <c r="AJ20" s="79" t="b">
        <v>0</v>
      </c>
      <c r="AK20" s="79">
        <v>10</v>
      </c>
      <c r="AL20" s="85" t="s">
        <v>936</v>
      </c>
      <c r="AM20" s="79" t="s">
        <v>957</v>
      </c>
      <c r="AN20" s="79" t="b">
        <v>0</v>
      </c>
      <c r="AO20" s="85" t="s">
        <v>936</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0</v>
      </c>
      <c r="BE20" s="49">
        <v>0</v>
      </c>
      <c r="BF20" s="48">
        <v>0</v>
      </c>
      <c r="BG20" s="49">
        <v>0</v>
      </c>
      <c r="BH20" s="48">
        <v>0</v>
      </c>
      <c r="BI20" s="49">
        <v>0</v>
      </c>
      <c r="BJ20" s="48">
        <v>19</v>
      </c>
      <c r="BK20" s="49">
        <v>100</v>
      </c>
      <c r="BL20" s="48">
        <v>19</v>
      </c>
    </row>
    <row r="21" spans="1:64" ht="15">
      <c r="A21" s="64" t="s">
        <v>221</v>
      </c>
      <c r="B21" s="64" t="s">
        <v>319</v>
      </c>
      <c r="C21" s="65" t="s">
        <v>2724</v>
      </c>
      <c r="D21" s="66">
        <v>3</v>
      </c>
      <c r="E21" s="67" t="s">
        <v>132</v>
      </c>
      <c r="F21" s="68">
        <v>35</v>
      </c>
      <c r="G21" s="65"/>
      <c r="H21" s="69"/>
      <c r="I21" s="70"/>
      <c r="J21" s="70"/>
      <c r="K21" s="34" t="s">
        <v>65</v>
      </c>
      <c r="L21" s="77">
        <v>21</v>
      </c>
      <c r="M21" s="77"/>
      <c r="N21" s="72"/>
      <c r="O21" s="79" t="s">
        <v>339</v>
      </c>
      <c r="P21" s="81">
        <v>43745.66295138889</v>
      </c>
      <c r="Q21" s="79" t="s">
        <v>349</v>
      </c>
      <c r="R21" s="79"/>
      <c r="S21" s="79"/>
      <c r="T21" s="79" t="s">
        <v>453</v>
      </c>
      <c r="U21" s="79"/>
      <c r="V21" s="83" t="s">
        <v>515</v>
      </c>
      <c r="W21" s="81">
        <v>43745.66295138889</v>
      </c>
      <c r="X21" s="83" t="s">
        <v>616</v>
      </c>
      <c r="Y21" s="79"/>
      <c r="Z21" s="79"/>
      <c r="AA21" s="85" t="s">
        <v>787</v>
      </c>
      <c r="AB21" s="79"/>
      <c r="AC21" s="79" t="b">
        <v>0</v>
      </c>
      <c r="AD21" s="79">
        <v>0</v>
      </c>
      <c r="AE21" s="85" t="s">
        <v>950</v>
      </c>
      <c r="AF21" s="79" t="b">
        <v>0</v>
      </c>
      <c r="AG21" s="79" t="s">
        <v>954</v>
      </c>
      <c r="AH21" s="79"/>
      <c r="AI21" s="85" t="s">
        <v>950</v>
      </c>
      <c r="AJ21" s="79" t="b">
        <v>0</v>
      </c>
      <c r="AK21" s="79">
        <v>10</v>
      </c>
      <c r="AL21" s="85" t="s">
        <v>936</v>
      </c>
      <c r="AM21" s="79" t="s">
        <v>957</v>
      </c>
      <c r="AN21" s="79" t="b">
        <v>0</v>
      </c>
      <c r="AO21" s="85" t="s">
        <v>936</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0</v>
      </c>
      <c r="BE21" s="49">
        <v>0</v>
      </c>
      <c r="BF21" s="48">
        <v>0</v>
      </c>
      <c r="BG21" s="49">
        <v>0</v>
      </c>
      <c r="BH21" s="48">
        <v>0</v>
      </c>
      <c r="BI21" s="49">
        <v>0</v>
      </c>
      <c r="BJ21" s="48">
        <v>19</v>
      </c>
      <c r="BK21" s="49">
        <v>100</v>
      </c>
      <c r="BL21" s="48">
        <v>19</v>
      </c>
    </row>
    <row r="22" spans="1:64" ht="15">
      <c r="A22" s="64" t="s">
        <v>222</v>
      </c>
      <c r="B22" s="64" t="s">
        <v>319</v>
      </c>
      <c r="C22" s="65" t="s">
        <v>2724</v>
      </c>
      <c r="D22" s="66">
        <v>3</v>
      </c>
      <c r="E22" s="67" t="s">
        <v>132</v>
      </c>
      <c r="F22" s="68">
        <v>35</v>
      </c>
      <c r="G22" s="65"/>
      <c r="H22" s="69"/>
      <c r="I22" s="70"/>
      <c r="J22" s="70"/>
      <c r="K22" s="34" t="s">
        <v>65</v>
      </c>
      <c r="L22" s="77">
        <v>22</v>
      </c>
      <c r="M22" s="77"/>
      <c r="N22" s="72"/>
      <c r="O22" s="79" t="s">
        <v>339</v>
      </c>
      <c r="P22" s="81">
        <v>43745.675983796296</v>
      </c>
      <c r="Q22" s="79" t="s">
        <v>349</v>
      </c>
      <c r="R22" s="79"/>
      <c r="S22" s="79"/>
      <c r="T22" s="79" t="s">
        <v>453</v>
      </c>
      <c r="U22" s="79"/>
      <c r="V22" s="83" t="s">
        <v>516</v>
      </c>
      <c r="W22" s="81">
        <v>43745.675983796296</v>
      </c>
      <c r="X22" s="83" t="s">
        <v>617</v>
      </c>
      <c r="Y22" s="79"/>
      <c r="Z22" s="79"/>
      <c r="AA22" s="85" t="s">
        <v>788</v>
      </c>
      <c r="AB22" s="79"/>
      <c r="AC22" s="79" t="b">
        <v>0</v>
      </c>
      <c r="AD22" s="79">
        <v>0</v>
      </c>
      <c r="AE22" s="85" t="s">
        <v>950</v>
      </c>
      <c r="AF22" s="79" t="b">
        <v>0</v>
      </c>
      <c r="AG22" s="79" t="s">
        <v>954</v>
      </c>
      <c r="AH22" s="79"/>
      <c r="AI22" s="85" t="s">
        <v>950</v>
      </c>
      <c r="AJ22" s="79" t="b">
        <v>0</v>
      </c>
      <c r="AK22" s="79">
        <v>10</v>
      </c>
      <c r="AL22" s="85" t="s">
        <v>936</v>
      </c>
      <c r="AM22" s="79" t="s">
        <v>956</v>
      </c>
      <c r="AN22" s="79" t="b">
        <v>0</v>
      </c>
      <c r="AO22" s="85" t="s">
        <v>936</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19</v>
      </c>
      <c r="BK22" s="49">
        <v>100</v>
      </c>
      <c r="BL22" s="48">
        <v>19</v>
      </c>
    </row>
    <row r="23" spans="1:64" ht="15">
      <c r="A23" s="64" t="s">
        <v>223</v>
      </c>
      <c r="B23" s="64" t="s">
        <v>319</v>
      </c>
      <c r="C23" s="65" t="s">
        <v>2724</v>
      </c>
      <c r="D23" s="66">
        <v>3</v>
      </c>
      <c r="E23" s="67" t="s">
        <v>132</v>
      </c>
      <c r="F23" s="68">
        <v>35</v>
      </c>
      <c r="G23" s="65"/>
      <c r="H23" s="69"/>
      <c r="I23" s="70"/>
      <c r="J23" s="70"/>
      <c r="K23" s="34" t="s">
        <v>65</v>
      </c>
      <c r="L23" s="77">
        <v>23</v>
      </c>
      <c r="M23" s="77"/>
      <c r="N23" s="72"/>
      <c r="O23" s="79" t="s">
        <v>339</v>
      </c>
      <c r="P23" s="81">
        <v>43745.76368055555</v>
      </c>
      <c r="Q23" s="79" t="s">
        <v>349</v>
      </c>
      <c r="R23" s="79"/>
      <c r="S23" s="79"/>
      <c r="T23" s="79" t="s">
        <v>453</v>
      </c>
      <c r="U23" s="79"/>
      <c r="V23" s="83" t="s">
        <v>517</v>
      </c>
      <c r="W23" s="81">
        <v>43745.76368055555</v>
      </c>
      <c r="X23" s="83" t="s">
        <v>618</v>
      </c>
      <c r="Y23" s="79"/>
      <c r="Z23" s="79"/>
      <c r="AA23" s="85" t="s">
        <v>789</v>
      </c>
      <c r="AB23" s="79"/>
      <c r="AC23" s="79" t="b">
        <v>0</v>
      </c>
      <c r="AD23" s="79">
        <v>0</v>
      </c>
      <c r="AE23" s="85" t="s">
        <v>950</v>
      </c>
      <c r="AF23" s="79" t="b">
        <v>0</v>
      </c>
      <c r="AG23" s="79" t="s">
        <v>954</v>
      </c>
      <c r="AH23" s="79"/>
      <c r="AI23" s="85" t="s">
        <v>950</v>
      </c>
      <c r="AJ23" s="79" t="b">
        <v>0</v>
      </c>
      <c r="AK23" s="79">
        <v>10</v>
      </c>
      <c r="AL23" s="85" t="s">
        <v>936</v>
      </c>
      <c r="AM23" s="79" t="s">
        <v>961</v>
      </c>
      <c r="AN23" s="79" t="b">
        <v>0</v>
      </c>
      <c r="AO23" s="85" t="s">
        <v>936</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0</v>
      </c>
      <c r="BE23" s="49">
        <v>0</v>
      </c>
      <c r="BF23" s="48">
        <v>0</v>
      </c>
      <c r="BG23" s="49">
        <v>0</v>
      </c>
      <c r="BH23" s="48">
        <v>0</v>
      </c>
      <c r="BI23" s="49">
        <v>0</v>
      </c>
      <c r="BJ23" s="48">
        <v>19</v>
      </c>
      <c r="BK23" s="49">
        <v>100</v>
      </c>
      <c r="BL23" s="48">
        <v>19</v>
      </c>
    </row>
    <row r="24" spans="1:64" ht="15">
      <c r="A24" s="64" t="s">
        <v>224</v>
      </c>
      <c r="B24" s="64" t="s">
        <v>319</v>
      </c>
      <c r="C24" s="65" t="s">
        <v>2724</v>
      </c>
      <c r="D24" s="66">
        <v>3</v>
      </c>
      <c r="E24" s="67" t="s">
        <v>132</v>
      </c>
      <c r="F24" s="68">
        <v>35</v>
      </c>
      <c r="G24" s="65"/>
      <c r="H24" s="69"/>
      <c r="I24" s="70"/>
      <c r="J24" s="70"/>
      <c r="K24" s="34" t="s">
        <v>65</v>
      </c>
      <c r="L24" s="77">
        <v>24</v>
      </c>
      <c r="M24" s="77"/>
      <c r="N24" s="72"/>
      <c r="O24" s="79" t="s">
        <v>339</v>
      </c>
      <c r="P24" s="81">
        <v>43745.84818287037</v>
      </c>
      <c r="Q24" s="79" t="s">
        <v>349</v>
      </c>
      <c r="R24" s="79"/>
      <c r="S24" s="79"/>
      <c r="T24" s="79" t="s">
        <v>453</v>
      </c>
      <c r="U24" s="79"/>
      <c r="V24" s="83" t="s">
        <v>518</v>
      </c>
      <c r="W24" s="81">
        <v>43745.84818287037</v>
      </c>
      <c r="X24" s="83" t="s">
        <v>619</v>
      </c>
      <c r="Y24" s="79"/>
      <c r="Z24" s="79"/>
      <c r="AA24" s="85" t="s">
        <v>790</v>
      </c>
      <c r="AB24" s="79"/>
      <c r="AC24" s="79" t="b">
        <v>0</v>
      </c>
      <c r="AD24" s="79">
        <v>0</v>
      </c>
      <c r="AE24" s="85" t="s">
        <v>950</v>
      </c>
      <c r="AF24" s="79" t="b">
        <v>0</v>
      </c>
      <c r="AG24" s="79" t="s">
        <v>954</v>
      </c>
      <c r="AH24" s="79"/>
      <c r="AI24" s="85" t="s">
        <v>950</v>
      </c>
      <c r="AJ24" s="79" t="b">
        <v>0</v>
      </c>
      <c r="AK24" s="79">
        <v>10</v>
      </c>
      <c r="AL24" s="85" t="s">
        <v>936</v>
      </c>
      <c r="AM24" s="79" t="s">
        <v>957</v>
      </c>
      <c r="AN24" s="79" t="b">
        <v>0</v>
      </c>
      <c r="AO24" s="85" t="s">
        <v>936</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0</v>
      </c>
      <c r="BE24" s="49">
        <v>0</v>
      </c>
      <c r="BF24" s="48">
        <v>0</v>
      </c>
      <c r="BG24" s="49">
        <v>0</v>
      </c>
      <c r="BH24" s="48">
        <v>0</v>
      </c>
      <c r="BI24" s="49">
        <v>0</v>
      </c>
      <c r="BJ24" s="48">
        <v>19</v>
      </c>
      <c r="BK24" s="49">
        <v>100</v>
      </c>
      <c r="BL24" s="48">
        <v>19</v>
      </c>
    </row>
    <row r="25" spans="1:64" ht="15">
      <c r="A25" s="64" t="s">
        <v>225</v>
      </c>
      <c r="B25" s="64" t="s">
        <v>225</v>
      </c>
      <c r="C25" s="65" t="s">
        <v>2724</v>
      </c>
      <c r="D25" s="66">
        <v>3</v>
      </c>
      <c r="E25" s="67" t="s">
        <v>132</v>
      </c>
      <c r="F25" s="68">
        <v>35</v>
      </c>
      <c r="G25" s="65"/>
      <c r="H25" s="69"/>
      <c r="I25" s="70"/>
      <c r="J25" s="70"/>
      <c r="K25" s="34" t="s">
        <v>65</v>
      </c>
      <c r="L25" s="77">
        <v>25</v>
      </c>
      <c r="M25" s="77"/>
      <c r="N25" s="72"/>
      <c r="O25" s="79" t="s">
        <v>176</v>
      </c>
      <c r="P25" s="81">
        <v>43745.857766203706</v>
      </c>
      <c r="Q25" s="79" t="s">
        <v>350</v>
      </c>
      <c r="R25" s="83" t="s">
        <v>414</v>
      </c>
      <c r="S25" s="79" t="s">
        <v>435</v>
      </c>
      <c r="T25" s="79" t="s">
        <v>454</v>
      </c>
      <c r="U25" s="83" t="s">
        <v>491</v>
      </c>
      <c r="V25" s="83" t="s">
        <v>491</v>
      </c>
      <c r="W25" s="81">
        <v>43745.857766203706</v>
      </c>
      <c r="X25" s="83" t="s">
        <v>620</v>
      </c>
      <c r="Y25" s="79"/>
      <c r="Z25" s="79"/>
      <c r="AA25" s="85" t="s">
        <v>791</v>
      </c>
      <c r="AB25" s="79"/>
      <c r="AC25" s="79" t="b">
        <v>0</v>
      </c>
      <c r="AD25" s="79">
        <v>1</v>
      </c>
      <c r="AE25" s="85" t="s">
        <v>950</v>
      </c>
      <c r="AF25" s="79" t="b">
        <v>0</v>
      </c>
      <c r="AG25" s="79" t="s">
        <v>955</v>
      </c>
      <c r="AH25" s="79"/>
      <c r="AI25" s="85" t="s">
        <v>950</v>
      </c>
      <c r="AJ25" s="79" t="b">
        <v>0</v>
      </c>
      <c r="AK25" s="79">
        <v>0</v>
      </c>
      <c r="AL25" s="85" t="s">
        <v>950</v>
      </c>
      <c r="AM25" s="79" t="s">
        <v>962</v>
      </c>
      <c r="AN25" s="79" t="b">
        <v>0</v>
      </c>
      <c r="AO25" s="85" t="s">
        <v>791</v>
      </c>
      <c r="AP25" s="79" t="s">
        <v>176</v>
      </c>
      <c r="AQ25" s="79">
        <v>0</v>
      </c>
      <c r="AR25" s="79">
        <v>0</v>
      </c>
      <c r="AS25" s="79"/>
      <c r="AT25" s="79"/>
      <c r="AU25" s="79"/>
      <c r="AV25" s="79"/>
      <c r="AW25" s="79"/>
      <c r="AX25" s="79"/>
      <c r="AY25" s="79"/>
      <c r="AZ25" s="79"/>
      <c r="BA25">
        <v>1</v>
      </c>
      <c r="BB25" s="78" t="str">
        <f>REPLACE(INDEX(GroupVertices[Group],MATCH(Edges[[#This Row],[Vertex 1]],GroupVertices[Vertex],0)),1,1,"")</f>
        <v>10</v>
      </c>
      <c r="BC25" s="78" t="str">
        <f>REPLACE(INDEX(GroupVertices[Group],MATCH(Edges[[#This Row],[Vertex 2]],GroupVertices[Vertex],0)),1,1,"")</f>
        <v>10</v>
      </c>
      <c r="BD25" s="48">
        <v>0</v>
      </c>
      <c r="BE25" s="49">
        <v>0</v>
      </c>
      <c r="BF25" s="48">
        <v>0</v>
      </c>
      <c r="BG25" s="49">
        <v>0</v>
      </c>
      <c r="BH25" s="48">
        <v>0</v>
      </c>
      <c r="BI25" s="49">
        <v>0</v>
      </c>
      <c r="BJ25" s="48">
        <v>22</v>
      </c>
      <c r="BK25" s="49">
        <v>100</v>
      </c>
      <c r="BL25" s="48">
        <v>22</v>
      </c>
    </row>
    <row r="26" spans="1:64" ht="15">
      <c r="A26" s="64" t="s">
        <v>226</v>
      </c>
      <c r="B26" s="64" t="s">
        <v>319</v>
      </c>
      <c r="C26" s="65" t="s">
        <v>2724</v>
      </c>
      <c r="D26" s="66">
        <v>3</v>
      </c>
      <c r="E26" s="67" t="s">
        <v>132</v>
      </c>
      <c r="F26" s="68">
        <v>35</v>
      </c>
      <c r="G26" s="65"/>
      <c r="H26" s="69"/>
      <c r="I26" s="70"/>
      <c r="J26" s="70"/>
      <c r="K26" s="34" t="s">
        <v>65</v>
      </c>
      <c r="L26" s="77">
        <v>26</v>
      </c>
      <c r="M26" s="77"/>
      <c r="N26" s="72"/>
      <c r="O26" s="79" t="s">
        <v>339</v>
      </c>
      <c r="P26" s="81">
        <v>43746.31863425926</v>
      </c>
      <c r="Q26" s="79" t="s">
        <v>349</v>
      </c>
      <c r="R26" s="79"/>
      <c r="S26" s="79"/>
      <c r="T26" s="79" t="s">
        <v>453</v>
      </c>
      <c r="U26" s="79"/>
      <c r="V26" s="83" t="s">
        <v>519</v>
      </c>
      <c r="W26" s="81">
        <v>43746.31863425926</v>
      </c>
      <c r="X26" s="83" t="s">
        <v>621</v>
      </c>
      <c r="Y26" s="79"/>
      <c r="Z26" s="79"/>
      <c r="AA26" s="85" t="s">
        <v>792</v>
      </c>
      <c r="AB26" s="79"/>
      <c r="AC26" s="79" t="b">
        <v>0</v>
      </c>
      <c r="AD26" s="79">
        <v>0</v>
      </c>
      <c r="AE26" s="85" t="s">
        <v>950</v>
      </c>
      <c r="AF26" s="79" t="b">
        <v>0</v>
      </c>
      <c r="AG26" s="79" t="s">
        <v>954</v>
      </c>
      <c r="AH26" s="79"/>
      <c r="AI26" s="85" t="s">
        <v>950</v>
      </c>
      <c r="AJ26" s="79" t="b">
        <v>0</v>
      </c>
      <c r="AK26" s="79">
        <v>12</v>
      </c>
      <c r="AL26" s="85" t="s">
        <v>936</v>
      </c>
      <c r="AM26" s="79" t="s">
        <v>959</v>
      </c>
      <c r="AN26" s="79" t="b">
        <v>0</v>
      </c>
      <c r="AO26" s="85" t="s">
        <v>936</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19</v>
      </c>
      <c r="BK26" s="49">
        <v>100</v>
      </c>
      <c r="BL26" s="48">
        <v>19</v>
      </c>
    </row>
    <row r="27" spans="1:64" ht="15">
      <c r="A27" s="64" t="s">
        <v>227</v>
      </c>
      <c r="B27" s="64" t="s">
        <v>227</v>
      </c>
      <c r="C27" s="65" t="s">
        <v>2724</v>
      </c>
      <c r="D27" s="66">
        <v>3</v>
      </c>
      <c r="E27" s="67" t="s">
        <v>132</v>
      </c>
      <c r="F27" s="68">
        <v>35</v>
      </c>
      <c r="G27" s="65"/>
      <c r="H27" s="69"/>
      <c r="I27" s="70"/>
      <c r="J27" s="70"/>
      <c r="K27" s="34" t="s">
        <v>65</v>
      </c>
      <c r="L27" s="77">
        <v>27</v>
      </c>
      <c r="M27" s="77"/>
      <c r="N27" s="72"/>
      <c r="O27" s="79" t="s">
        <v>176</v>
      </c>
      <c r="P27" s="81">
        <v>43746.75707175926</v>
      </c>
      <c r="Q27" s="79" t="s">
        <v>351</v>
      </c>
      <c r="R27" s="83" t="s">
        <v>415</v>
      </c>
      <c r="S27" s="79" t="s">
        <v>436</v>
      </c>
      <c r="T27" s="79" t="s">
        <v>336</v>
      </c>
      <c r="U27" s="79"/>
      <c r="V27" s="83" t="s">
        <v>520</v>
      </c>
      <c r="W27" s="81">
        <v>43746.75707175926</v>
      </c>
      <c r="X27" s="83" t="s">
        <v>622</v>
      </c>
      <c r="Y27" s="79"/>
      <c r="Z27" s="79"/>
      <c r="AA27" s="85" t="s">
        <v>793</v>
      </c>
      <c r="AB27" s="79"/>
      <c r="AC27" s="79" t="b">
        <v>0</v>
      </c>
      <c r="AD27" s="79">
        <v>0</v>
      </c>
      <c r="AE27" s="85" t="s">
        <v>950</v>
      </c>
      <c r="AF27" s="79" t="b">
        <v>0</v>
      </c>
      <c r="AG27" s="79" t="s">
        <v>955</v>
      </c>
      <c r="AH27" s="79"/>
      <c r="AI27" s="85" t="s">
        <v>950</v>
      </c>
      <c r="AJ27" s="79" t="b">
        <v>0</v>
      </c>
      <c r="AK27" s="79">
        <v>0</v>
      </c>
      <c r="AL27" s="85" t="s">
        <v>950</v>
      </c>
      <c r="AM27" s="79" t="s">
        <v>958</v>
      </c>
      <c r="AN27" s="79" t="b">
        <v>0</v>
      </c>
      <c r="AO27" s="85" t="s">
        <v>793</v>
      </c>
      <c r="AP27" s="79" t="s">
        <v>176</v>
      </c>
      <c r="AQ27" s="79">
        <v>0</v>
      </c>
      <c r="AR27" s="79">
        <v>0</v>
      </c>
      <c r="AS27" s="79"/>
      <c r="AT27" s="79"/>
      <c r="AU27" s="79"/>
      <c r="AV27" s="79"/>
      <c r="AW27" s="79"/>
      <c r="AX27" s="79"/>
      <c r="AY27" s="79"/>
      <c r="AZ27" s="79"/>
      <c r="BA27">
        <v>1</v>
      </c>
      <c r="BB27" s="78" t="str">
        <f>REPLACE(INDEX(GroupVertices[Group],MATCH(Edges[[#This Row],[Vertex 1]],GroupVertices[Vertex],0)),1,1,"")</f>
        <v>10</v>
      </c>
      <c r="BC27" s="78" t="str">
        <f>REPLACE(INDEX(GroupVertices[Group],MATCH(Edges[[#This Row],[Vertex 2]],GroupVertices[Vertex],0)),1,1,"")</f>
        <v>10</v>
      </c>
      <c r="BD27" s="48">
        <v>2</v>
      </c>
      <c r="BE27" s="49">
        <v>20</v>
      </c>
      <c r="BF27" s="48">
        <v>0</v>
      </c>
      <c r="BG27" s="49">
        <v>0</v>
      </c>
      <c r="BH27" s="48">
        <v>0</v>
      </c>
      <c r="BI27" s="49">
        <v>0</v>
      </c>
      <c r="BJ27" s="48">
        <v>8</v>
      </c>
      <c r="BK27" s="49">
        <v>80</v>
      </c>
      <c r="BL27" s="48">
        <v>10</v>
      </c>
    </row>
    <row r="28" spans="1:64" ht="15">
      <c r="A28" s="64" t="s">
        <v>228</v>
      </c>
      <c r="B28" s="64" t="s">
        <v>333</v>
      </c>
      <c r="C28" s="65" t="s">
        <v>2724</v>
      </c>
      <c r="D28" s="66">
        <v>3</v>
      </c>
      <c r="E28" s="67" t="s">
        <v>132</v>
      </c>
      <c r="F28" s="68">
        <v>35</v>
      </c>
      <c r="G28" s="65"/>
      <c r="H28" s="69"/>
      <c r="I28" s="70"/>
      <c r="J28" s="70"/>
      <c r="K28" s="34" t="s">
        <v>65</v>
      </c>
      <c r="L28" s="77">
        <v>28</v>
      </c>
      <c r="M28" s="77"/>
      <c r="N28" s="72"/>
      <c r="O28" s="79" t="s">
        <v>339</v>
      </c>
      <c r="P28" s="81">
        <v>43747.524375</v>
      </c>
      <c r="Q28" s="79" t="s">
        <v>352</v>
      </c>
      <c r="R28" s="79"/>
      <c r="S28" s="79"/>
      <c r="T28" s="79" t="s">
        <v>447</v>
      </c>
      <c r="U28" s="79"/>
      <c r="V28" s="83" t="s">
        <v>521</v>
      </c>
      <c r="W28" s="81">
        <v>43747.524375</v>
      </c>
      <c r="X28" s="83" t="s">
        <v>623</v>
      </c>
      <c r="Y28" s="79"/>
      <c r="Z28" s="79"/>
      <c r="AA28" s="85" t="s">
        <v>794</v>
      </c>
      <c r="AB28" s="79"/>
      <c r="AC28" s="79" t="b">
        <v>0</v>
      </c>
      <c r="AD28" s="79">
        <v>0</v>
      </c>
      <c r="AE28" s="85" t="s">
        <v>950</v>
      </c>
      <c r="AF28" s="79" t="b">
        <v>0</v>
      </c>
      <c r="AG28" s="79" t="s">
        <v>954</v>
      </c>
      <c r="AH28" s="79"/>
      <c r="AI28" s="85" t="s">
        <v>950</v>
      </c>
      <c r="AJ28" s="79" t="b">
        <v>0</v>
      </c>
      <c r="AK28" s="79">
        <v>9</v>
      </c>
      <c r="AL28" s="85" t="s">
        <v>778</v>
      </c>
      <c r="AM28" s="79" t="s">
        <v>956</v>
      </c>
      <c r="AN28" s="79" t="b">
        <v>0</v>
      </c>
      <c r="AO28" s="85" t="s">
        <v>778</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v>0</v>
      </c>
      <c r="BE28" s="49">
        <v>0</v>
      </c>
      <c r="BF28" s="48">
        <v>0</v>
      </c>
      <c r="BG28" s="49">
        <v>0</v>
      </c>
      <c r="BH28" s="48">
        <v>0</v>
      </c>
      <c r="BI28" s="49">
        <v>0</v>
      </c>
      <c r="BJ28" s="48">
        <v>20</v>
      </c>
      <c r="BK28" s="49">
        <v>100</v>
      </c>
      <c r="BL28" s="48">
        <v>20</v>
      </c>
    </row>
    <row r="29" spans="1:64" ht="15">
      <c r="A29" s="64" t="s">
        <v>228</v>
      </c>
      <c r="B29" s="64" t="s">
        <v>212</v>
      </c>
      <c r="C29" s="65" t="s">
        <v>2724</v>
      </c>
      <c r="D29" s="66">
        <v>3</v>
      </c>
      <c r="E29" s="67" t="s">
        <v>132</v>
      </c>
      <c r="F29" s="68">
        <v>35</v>
      </c>
      <c r="G29" s="65"/>
      <c r="H29" s="69"/>
      <c r="I29" s="70"/>
      <c r="J29" s="70"/>
      <c r="K29" s="34" t="s">
        <v>65</v>
      </c>
      <c r="L29" s="77">
        <v>29</v>
      </c>
      <c r="M29" s="77"/>
      <c r="N29" s="72"/>
      <c r="O29" s="79" t="s">
        <v>339</v>
      </c>
      <c r="P29" s="81">
        <v>43747.524375</v>
      </c>
      <c r="Q29" s="79" t="s">
        <v>352</v>
      </c>
      <c r="R29" s="79"/>
      <c r="S29" s="79"/>
      <c r="T29" s="79" t="s">
        <v>447</v>
      </c>
      <c r="U29" s="79"/>
      <c r="V29" s="83" t="s">
        <v>521</v>
      </c>
      <c r="W29" s="81">
        <v>43747.524375</v>
      </c>
      <c r="X29" s="83" t="s">
        <v>623</v>
      </c>
      <c r="Y29" s="79"/>
      <c r="Z29" s="79"/>
      <c r="AA29" s="85" t="s">
        <v>794</v>
      </c>
      <c r="AB29" s="79"/>
      <c r="AC29" s="79" t="b">
        <v>0</v>
      </c>
      <c r="AD29" s="79">
        <v>0</v>
      </c>
      <c r="AE29" s="85" t="s">
        <v>950</v>
      </c>
      <c r="AF29" s="79" t="b">
        <v>0</v>
      </c>
      <c r="AG29" s="79" t="s">
        <v>954</v>
      </c>
      <c r="AH29" s="79"/>
      <c r="AI29" s="85" t="s">
        <v>950</v>
      </c>
      <c r="AJ29" s="79" t="b">
        <v>0</v>
      </c>
      <c r="AK29" s="79">
        <v>9</v>
      </c>
      <c r="AL29" s="85" t="s">
        <v>778</v>
      </c>
      <c r="AM29" s="79" t="s">
        <v>956</v>
      </c>
      <c r="AN29" s="79" t="b">
        <v>0</v>
      </c>
      <c r="AO29" s="85" t="s">
        <v>778</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229</v>
      </c>
      <c r="B30" s="64" t="s">
        <v>229</v>
      </c>
      <c r="C30" s="65" t="s">
        <v>2724</v>
      </c>
      <c r="D30" s="66">
        <v>3</v>
      </c>
      <c r="E30" s="67" t="s">
        <v>132</v>
      </c>
      <c r="F30" s="68">
        <v>35</v>
      </c>
      <c r="G30" s="65"/>
      <c r="H30" s="69"/>
      <c r="I30" s="70"/>
      <c r="J30" s="70"/>
      <c r="K30" s="34" t="s">
        <v>65</v>
      </c>
      <c r="L30" s="77">
        <v>30</v>
      </c>
      <c r="M30" s="77"/>
      <c r="N30" s="72"/>
      <c r="O30" s="79" t="s">
        <v>176</v>
      </c>
      <c r="P30" s="81">
        <v>43747.76828703703</v>
      </c>
      <c r="Q30" s="79" t="s">
        <v>353</v>
      </c>
      <c r="R30" s="79"/>
      <c r="S30" s="79"/>
      <c r="T30" s="79" t="s">
        <v>455</v>
      </c>
      <c r="U30" s="79"/>
      <c r="V30" s="83" t="s">
        <v>522</v>
      </c>
      <c r="W30" s="81">
        <v>43747.76828703703</v>
      </c>
      <c r="X30" s="83" t="s">
        <v>624</v>
      </c>
      <c r="Y30" s="79"/>
      <c r="Z30" s="79"/>
      <c r="AA30" s="85" t="s">
        <v>795</v>
      </c>
      <c r="AB30" s="79"/>
      <c r="AC30" s="79" t="b">
        <v>0</v>
      </c>
      <c r="AD30" s="79">
        <v>2</v>
      </c>
      <c r="AE30" s="85" t="s">
        <v>950</v>
      </c>
      <c r="AF30" s="79" t="b">
        <v>0</v>
      </c>
      <c r="AG30" s="79" t="s">
        <v>954</v>
      </c>
      <c r="AH30" s="79"/>
      <c r="AI30" s="85" t="s">
        <v>950</v>
      </c>
      <c r="AJ30" s="79" t="b">
        <v>0</v>
      </c>
      <c r="AK30" s="79">
        <v>0</v>
      </c>
      <c r="AL30" s="85" t="s">
        <v>950</v>
      </c>
      <c r="AM30" s="79" t="s">
        <v>963</v>
      </c>
      <c r="AN30" s="79" t="b">
        <v>0</v>
      </c>
      <c r="AO30" s="85" t="s">
        <v>795</v>
      </c>
      <c r="AP30" s="79" t="s">
        <v>176</v>
      </c>
      <c r="AQ30" s="79">
        <v>0</v>
      </c>
      <c r="AR30" s="79">
        <v>0</v>
      </c>
      <c r="AS30" s="79" t="s">
        <v>972</v>
      </c>
      <c r="AT30" s="79" t="s">
        <v>973</v>
      </c>
      <c r="AU30" s="79" t="s">
        <v>974</v>
      </c>
      <c r="AV30" s="79" t="s">
        <v>975</v>
      </c>
      <c r="AW30" s="79" t="s">
        <v>976</v>
      </c>
      <c r="AX30" s="79" t="s">
        <v>977</v>
      </c>
      <c r="AY30" s="79" t="s">
        <v>978</v>
      </c>
      <c r="AZ30" s="83" t="s">
        <v>979</v>
      </c>
      <c r="BA30">
        <v>1</v>
      </c>
      <c r="BB30" s="78" t="str">
        <f>REPLACE(INDEX(GroupVertices[Group],MATCH(Edges[[#This Row],[Vertex 1]],GroupVertices[Vertex],0)),1,1,"")</f>
        <v>10</v>
      </c>
      <c r="BC30" s="78" t="str">
        <f>REPLACE(INDEX(GroupVertices[Group],MATCH(Edges[[#This Row],[Vertex 2]],GroupVertices[Vertex],0)),1,1,"")</f>
        <v>10</v>
      </c>
      <c r="BD30" s="48">
        <v>0</v>
      </c>
      <c r="BE30" s="49">
        <v>0</v>
      </c>
      <c r="BF30" s="48">
        <v>1</v>
      </c>
      <c r="BG30" s="49">
        <v>2.9411764705882355</v>
      </c>
      <c r="BH30" s="48">
        <v>0</v>
      </c>
      <c r="BI30" s="49">
        <v>0</v>
      </c>
      <c r="BJ30" s="48">
        <v>33</v>
      </c>
      <c r="BK30" s="49">
        <v>97.05882352941177</v>
      </c>
      <c r="BL30" s="48">
        <v>34</v>
      </c>
    </row>
    <row r="31" spans="1:64" ht="15">
      <c r="A31" s="64" t="s">
        <v>230</v>
      </c>
      <c r="B31" s="64" t="s">
        <v>321</v>
      </c>
      <c r="C31" s="65" t="s">
        <v>2724</v>
      </c>
      <c r="D31" s="66">
        <v>3</v>
      </c>
      <c r="E31" s="67" t="s">
        <v>132</v>
      </c>
      <c r="F31" s="68">
        <v>35</v>
      </c>
      <c r="G31" s="65"/>
      <c r="H31" s="69"/>
      <c r="I31" s="70"/>
      <c r="J31" s="70"/>
      <c r="K31" s="34" t="s">
        <v>65</v>
      </c>
      <c r="L31" s="77">
        <v>31</v>
      </c>
      <c r="M31" s="77"/>
      <c r="N31" s="72"/>
      <c r="O31" s="79" t="s">
        <v>339</v>
      </c>
      <c r="P31" s="81">
        <v>43748.720046296294</v>
      </c>
      <c r="Q31" s="79" t="s">
        <v>354</v>
      </c>
      <c r="R31" s="79"/>
      <c r="S31" s="79"/>
      <c r="T31" s="79" t="s">
        <v>456</v>
      </c>
      <c r="U31" s="79"/>
      <c r="V31" s="83" t="s">
        <v>523</v>
      </c>
      <c r="W31" s="81">
        <v>43748.720046296294</v>
      </c>
      <c r="X31" s="83" t="s">
        <v>625</v>
      </c>
      <c r="Y31" s="79"/>
      <c r="Z31" s="79"/>
      <c r="AA31" s="85" t="s">
        <v>796</v>
      </c>
      <c r="AB31" s="79"/>
      <c r="AC31" s="79" t="b">
        <v>0</v>
      </c>
      <c r="AD31" s="79">
        <v>0</v>
      </c>
      <c r="AE31" s="85" t="s">
        <v>950</v>
      </c>
      <c r="AF31" s="79" t="b">
        <v>0</v>
      </c>
      <c r="AG31" s="79" t="s">
        <v>954</v>
      </c>
      <c r="AH31" s="79"/>
      <c r="AI31" s="85" t="s">
        <v>950</v>
      </c>
      <c r="AJ31" s="79" t="b">
        <v>0</v>
      </c>
      <c r="AK31" s="79">
        <v>4</v>
      </c>
      <c r="AL31" s="85" t="s">
        <v>941</v>
      </c>
      <c r="AM31" s="79" t="s">
        <v>963</v>
      </c>
      <c r="AN31" s="79" t="b">
        <v>0</v>
      </c>
      <c r="AO31" s="85" t="s">
        <v>941</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15</v>
      </c>
      <c r="BK31" s="49">
        <v>100</v>
      </c>
      <c r="BL31" s="48">
        <v>15</v>
      </c>
    </row>
    <row r="32" spans="1:64" ht="15">
      <c r="A32" s="64" t="s">
        <v>231</v>
      </c>
      <c r="B32" s="64" t="s">
        <v>262</v>
      </c>
      <c r="C32" s="65" t="s">
        <v>2724</v>
      </c>
      <c r="D32" s="66">
        <v>3</v>
      </c>
      <c r="E32" s="67" t="s">
        <v>132</v>
      </c>
      <c r="F32" s="68">
        <v>35</v>
      </c>
      <c r="G32" s="65"/>
      <c r="H32" s="69"/>
      <c r="I32" s="70"/>
      <c r="J32" s="70"/>
      <c r="K32" s="34" t="s">
        <v>65</v>
      </c>
      <c r="L32" s="77">
        <v>32</v>
      </c>
      <c r="M32" s="77"/>
      <c r="N32" s="72"/>
      <c r="O32" s="79" t="s">
        <v>339</v>
      </c>
      <c r="P32" s="81">
        <v>43749.007523148146</v>
      </c>
      <c r="Q32" s="79" t="s">
        <v>355</v>
      </c>
      <c r="R32" s="79"/>
      <c r="S32" s="79"/>
      <c r="T32" s="79" t="s">
        <v>457</v>
      </c>
      <c r="U32" s="79"/>
      <c r="V32" s="83" t="s">
        <v>524</v>
      </c>
      <c r="W32" s="81">
        <v>43749.007523148146</v>
      </c>
      <c r="X32" s="83" t="s">
        <v>626</v>
      </c>
      <c r="Y32" s="79"/>
      <c r="Z32" s="79"/>
      <c r="AA32" s="85" t="s">
        <v>797</v>
      </c>
      <c r="AB32" s="79"/>
      <c r="AC32" s="79" t="b">
        <v>0</v>
      </c>
      <c r="AD32" s="79">
        <v>0</v>
      </c>
      <c r="AE32" s="85" t="s">
        <v>950</v>
      </c>
      <c r="AF32" s="79" t="b">
        <v>0</v>
      </c>
      <c r="AG32" s="79" t="s">
        <v>955</v>
      </c>
      <c r="AH32" s="79"/>
      <c r="AI32" s="85" t="s">
        <v>950</v>
      </c>
      <c r="AJ32" s="79" t="b">
        <v>0</v>
      </c>
      <c r="AK32" s="79">
        <v>6</v>
      </c>
      <c r="AL32" s="85" t="s">
        <v>844</v>
      </c>
      <c r="AM32" s="79" t="s">
        <v>957</v>
      </c>
      <c r="AN32" s="79" t="b">
        <v>0</v>
      </c>
      <c r="AO32" s="85" t="s">
        <v>844</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v>0</v>
      </c>
      <c r="BE32" s="49">
        <v>0</v>
      </c>
      <c r="BF32" s="48">
        <v>1</v>
      </c>
      <c r="BG32" s="49">
        <v>5.555555555555555</v>
      </c>
      <c r="BH32" s="48">
        <v>0</v>
      </c>
      <c r="BI32" s="49">
        <v>0</v>
      </c>
      <c r="BJ32" s="48">
        <v>17</v>
      </c>
      <c r="BK32" s="49">
        <v>94.44444444444444</v>
      </c>
      <c r="BL32" s="48">
        <v>18</v>
      </c>
    </row>
    <row r="33" spans="1:64" ht="15">
      <c r="A33" s="64" t="s">
        <v>232</v>
      </c>
      <c r="B33" s="64" t="s">
        <v>262</v>
      </c>
      <c r="C33" s="65" t="s">
        <v>2724</v>
      </c>
      <c r="D33" s="66">
        <v>3</v>
      </c>
      <c r="E33" s="67" t="s">
        <v>132</v>
      </c>
      <c r="F33" s="68">
        <v>35</v>
      </c>
      <c r="G33" s="65"/>
      <c r="H33" s="69"/>
      <c r="I33" s="70"/>
      <c r="J33" s="70"/>
      <c r="K33" s="34" t="s">
        <v>65</v>
      </c>
      <c r="L33" s="77">
        <v>33</v>
      </c>
      <c r="M33" s="77"/>
      <c r="N33" s="72"/>
      <c r="O33" s="79" t="s">
        <v>339</v>
      </c>
      <c r="P33" s="81">
        <v>43749.01576388889</v>
      </c>
      <c r="Q33" s="79" t="s">
        <v>355</v>
      </c>
      <c r="R33" s="79"/>
      <c r="S33" s="79"/>
      <c r="T33" s="79" t="s">
        <v>457</v>
      </c>
      <c r="U33" s="79"/>
      <c r="V33" s="83" t="s">
        <v>525</v>
      </c>
      <c r="W33" s="81">
        <v>43749.01576388889</v>
      </c>
      <c r="X33" s="83" t="s">
        <v>627</v>
      </c>
      <c r="Y33" s="79"/>
      <c r="Z33" s="79"/>
      <c r="AA33" s="85" t="s">
        <v>798</v>
      </c>
      <c r="AB33" s="79"/>
      <c r="AC33" s="79" t="b">
        <v>0</v>
      </c>
      <c r="AD33" s="79">
        <v>0</v>
      </c>
      <c r="AE33" s="85" t="s">
        <v>950</v>
      </c>
      <c r="AF33" s="79" t="b">
        <v>0</v>
      </c>
      <c r="AG33" s="79" t="s">
        <v>955</v>
      </c>
      <c r="AH33" s="79"/>
      <c r="AI33" s="85" t="s">
        <v>950</v>
      </c>
      <c r="AJ33" s="79" t="b">
        <v>0</v>
      </c>
      <c r="AK33" s="79">
        <v>6</v>
      </c>
      <c r="AL33" s="85" t="s">
        <v>844</v>
      </c>
      <c r="AM33" s="79" t="s">
        <v>956</v>
      </c>
      <c r="AN33" s="79" t="b">
        <v>0</v>
      </c>
      <c r="AO33" s="85" t="s">
        <v>844</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v>0</v>
      </c>
      <c r="BE33" s="49">
        <v>0</v>
      </c>
      <c r="BF33" s="48">
        <v>1</v>
      </c>
      <c r="BG33" s="49">
        <v>5.555555555555555</v>
      </c>
      <c r="BH33" s="48">
        <v>0</v>
      </c>
      <c r="BI33" s="49">
        <v>0</v>
      </c>
      <c r="BJ33" s="48">
        <v>17</v>
      </c>
      <c r="BK33" s="49">
        <v>94.44444444444444</v>
      </c>
      <c r="BL33" s="48">
        <v>18</v>
      </c>
    </row>
    <row r="34" spans="1:64" ht="15">
      <c r="A34" s="64" t="s">
        <v>233</v>
      </c>
      <c r="B34" s="64" t="s">
        <v>262</v>
      </c>
      <c r="C34" s="65" t="s">
        <v>2724</v>
      </c>
      <c r="D34" s="66">
        <v>3</v>
      </c>
      <c r="E34" s="67" t="s">
        <v>132</v>
      </c>
      <c r="F34" s="68">
        <v>35</v>
      </c>
      <c r="G34" s="65"/>
      <c r="H34" s="69"/>
      <c r="I34" s="70"/>
      <c r="J34" s="70"/>
      <c r="K34" s="34" t="s">
        <v>65</v>
      </c>
      <c r="L34" s="77">
        <v>34</v>
      </c>
      <c r="M34" s="77"/>
      <c r="N34" s="72"/>
      <c r="O34" s="79" t="s">
        <v>339</v>
      </c>
      <c r="P34" s="81">
        <v>43749.03246527778</v>
      </c>
      <c r="Q34" s="79" t="s">
        <v>355</v>
      </c>
      <c r="R34" s="79"/>
      <c r="S34" s="79"/>
      <c r="T34" s="79" t="s">
        <v>457</v>
      </c>
      <c r="U34" s="79"/>
      <c r="V34" s="83" t="s">
        <v>526</v>
      </c>
      <c r="W34" s="81">
        <v>43749.03246527778</v>
      </c>
      <c r="X34" s="83" t="s">
        <v>628</v>
      </c>
      <c r="Y34" s="79"/>
      <c r="Z34" s="79"/>
      <c r="AA34" s="85" t="s">
        <v>799</v>
      </c>
      <c r="AB34" s="79"/>
      <c r="AC34" s="79" t="b">
        <v>0</v>
      </c>
      <c r="AD34" s="79">
        <v>0</v>
      </c>
      <c r="AE34" s="85" t="s">
        <v>950</v>
      </c>
      <c r="AF34" s="79" t="b">
        <v>0</v>
      </c>
      <c r="AG34" s="79" t="s">
        <v>955</v>
      </c>
      <c r="AH34" s="79"/>
      <c r="AI34" s="85" t="s">
        <v>950</v>
      </c>
      <c r="AJ34" s="79" t="b">
        <v>0</v>
      </c>
      <c r="AK34" s="79">
        <v>6</v>
      </c>
      <c r="AL34" s="85" t="s">
        <v>844</v>
      </c>
      <c r="AM34" s="79" t="s">
        <v>963</v>
      </c>
      <c r="AN34" s="79" t="b">
        <v>0</v>
      </c>
      <c r="AO34" s="85" t="s">
        <v>844</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v>0</v>
      </c>
      <c r="BE34" s="49">
        <v>0</v>
      </c>
      <c r="BF34" s="48">
        <v>1</v>
      </c>
      <c r="BG34" s="49">
        <v>5.555555555555555</v>
      </c>
      <c r="BH34" s="48">
        <v>0</v>
      </c>
      <c r="BI34" s="49">
        <v>0</v>
      </c>
      <c r="BJ34" s="48">
        <v>17</v>
      </c>
      <c r="BK34" s="49">
        <v>94.44444444444444</v>
      </c>
      <c r="BL34" s="48">
        <v>18</v>
      </c>
    </row>
    <row r="35" spans="1:64" ht="15">
      <c r="A35" s="64" t="s">
        <v>234</v>
      </c>
      <c r="B35" s="64" t="s">
        <v>262</v>
      </c>
      <c r="C35" s="65" t="s">
        <v>2724</v>
      </c>
      <c r="D35" s="66">
        <v>3</v>
      </c>
      <c r="E35" s="67" t="s">
        <v>132</v>
      </c>
      <c r="F35" s="68">
        <v>35</v>
      </c>
      <c r="G35" s="65"/>
      <c r="H35" s="69"/>
      <c r="I35" s="70"/>
      <c r="J35" s="70"/>
      <c r="K35" s="34" t="s">
        <v>65</v>
      </c>
      <c r="L35" s="77">
        <v>35</v>
      </c>
      <c r="M35" s="77"/>
      <c r="N35" s="72"/>
      <c r="O35" s="79" t="s">
        <v>339</v>
      </c>
      <c r="P35" s="81">
        <v>43749.034583333334</v>
      </c>
      <c r="Q35" s="79" t="s">
        <v>355</v>
      </c>
      <c r="R35" s="79"/>
      <c r="S35" s="79"/>
      <c r="T35" s="79" t="s">
        <v>457</v>
      </c>
      <c r="U35" s="79"/>
      <c r="V35" s="83" t="s">
        <v>526</v>
      </c>
      <c r="W35" s="81">
        <v>43749.034583333334</v>
      </c>
      <c r="X35" s="83" t="s">
        <v>629</v>
      </c>
      <c r="Y35" s="79"/>
      <c r="Z35" s="79"/>
      <c r="AA35" s="85" t="s">
        <v>800</v>
      </c>
      <c r="AB35" s="79"/>
      <c r="AC35" s="79" t="b">
        <v>0</v>
      </c>
      <c r="AD35" s="79">
        <v>0</v>
      </c>
      <c r="AE35" s="85" t="s">
        <v>950</v>
      </c>
      <c r="AF35" s="79" t="b">
        <v>0</v>
      </c>
      <c r="AG35" s="79" t="s">
        <v>955</v>
      </c>
      <c r="AH35" s="79"/>
      <c r="AI35" s="85" t="s">
        <v>950</v>
      </c>
      <c r="AJ35" s="79" t="b">
        <v>0</v>
      </c>
      <c r="AK35" s="79">
        <v>6</v>
      </c>
      <c r="AL35" s="85" t="s">
        <v>844</v>
      </c>
      <c r="AM35" s="79" t="s">
        <v>963</v>
      </c>
      <c r="AN35" s="79" t="b">
        <v>0</v>
      </c>
      <c r="AO35" s="85" t="s">
        <v>844</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7</v>
      </c>
      <c r="BD35" s="48">
        <v>0</v>
      </c>
      <c r="BE35" s="49">
        <v>0</v>
      </c>
      <c r="BF35" s="48">
        <v>1</v>
      </c>
      <c r="BG35" s="49">
        <v>5.555555555555555</v>
      </c>
      <c r="BH35" s="48">
        <v>0</v>
      </c>
      <c r="BI35" s="49">
        <v>0</v>
      </c>
      <c r="BJ35" s="48">
        <v>17</v>
      </c>
      <c r="BK35" s="49">
        <v>94.44444444444444</v>
      </c>
      <c r="BL35" s="48">
        <v>18</v>
      </c>
    </row>
    <row r="36" spans="1:64" ht="15">
      <c r="A36" s="64" t="s">
        <v>235</v>
      </c>
      <c r="B36" s="64" t="s">
        <v>262</v>
      </c>
      <c r="C36" s="65" t="s">
        <v>2724</v>
      </c>
      <c r="D36" s="66">
        <v>3</v>
      </c>
      <c r="E36" s="67" t="s">
        <v>132</v>
      </c>
      <c r="F36" s="68">
        <v>35</v>
      </c>
      <c r="G36" s="65"/>
      <c r="H36" s="69"/>
      <c r="I36" s="70"/>
      <c r="J36" s="70"/>
      <c r="K36" s="34" t="s">
        <v>65</v>
      </c>
      <c r="L36" s="77">
        <v>36</v>
      </c>
      <c r="M36" s="77"/>
      <c r="N36" s="72"/>
      <c r="O36" s="79" t="s">
        <v>339</v>
      </c>
      <c r="P36" s="81">
        <v>43749.1312962963</v>
      </c>
      <c r="Q36" s="79" t="s">
        <v>355</v>
      </c>
      <c r="R36" s="79"/>
      <c r="S36" s="79"/>
      <c r="T36" s="79" t="s">
        <v>457</v>
      </c>
      <c r="U36" s="79"/>
      <c r="V36" s="83" t="s">
        <v>527</v>
      </c>
      <c r="W36" s="81">
        <v>43749.1312962963</v>
      </c>
      <c r="X36" s="83" t="s">
        <v>630</v>
      </c>
      <c r="Y36" s="79"/>
      <c r="Z36" s="79"/>
      <c r="AA36" s="85" t="s">
        <v>801</v>
      </c>
      <c r="AB36" s="79"/>
      <c r="AC36" s="79" t="b">
        <v>0</v>
      </c>
      <c r="AD36" s="79">
        <v>0</v>
      </c>
      <c r="AE36" s="85" t="s">
        <v>950</v>
      </c>
      <c r="AF36" s="79" t="b">
        <v>0</v>
      </c>
      <c r="AG36" s="79" t="s">
        <v>955</v>
      </c>
      <c r="AH36" s="79"/>
      <c r="AI36" s="85" t="s">
        <v>950</v>
      </c>
      <c r="AJ36" s="79" t="b">
        <v>0</v>
      </c>
      <c r="AK36" s="79">
        <v>6</v>
      </c>
      <c r="AL36" s="85" t="s">
        <v>844</v>
      </c>
      <c r="AM36" s="79" t="s">
        <v>956</v>
      </c>
      <c r="AN36" s="79" t="b">
        <v>0</v>
      </c>
      <c r="AO36" s="85" t="s">
        <v>844</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v>0</v>
      </c>
      <c r="BE36" s="49">
        <v>0</v>
      </c>
      <c r="BF36" s="48">
        <v>1</v>
      </c>
      <c r="BG36" s="49">
        <v>5.555555555555555</v>
      </c>
      <c r="BH36" s="48">
        <v>0</v>
      </c>
      <c r="BI36" s="49">
        <v>0</v>
      </c>
      <c r="BJ36" s="48">
        <v>17</v>
      </c>
      <c r="BK36" s="49">
        <v>94.44444444444444</v>
      </c>
      <c r="BL36" s="48">
        <v>18</v>
      </c>
    </row>
    <row r="37" spans="1:64" ht="15">
      <c r="A37" s="64" t="s">
        <v>236</v>
      </c>
      <c r="B37" s="64" t="s">
        <v>236</v>
      </c>
      <c r="C37" s="65" t="s">
        <v>2725</v>
      </c>
      <c r="D37" s="66">
        <v>10</v>
      </c>
      <c r="E37" s="67" t="s">
        <v>136</v>
      </c>
      <c r="F37" s="68">
        <v>12</v>
      </c>
      <c r="G37" s="65"/>
      <c r="H37" s="69"/>
      <c r="I37" s="70"/>
      <c r="J37" s="70"/>
      <c r="K37" s="34" t="s">
        <v>65</v>
      </c>
      <c r="L37" s="77">
        <v>37</v>
      </c>
      <c r="M37" s="77"/>
      <c r="N37" s="72"/>
      <c r="O37" s="79" t="s">
        <v>176</v>
      </c>
      <c r="P37" s="81">
        <v>43745.19112268519</v>
      </c>
      <c r="Q37" s="79" t="s">
        <v>356</v>
      </c>
      <c r="R37" s="83" t="s">
        <v>413</v>
      </c>
      <c r="S37" s="79" t="s">
        <v>434</v>
      </c>
      <c r="T37" s="79" t="s">
        <v>336</v>
      </c>
      <c r="U37" s="79"/>
      <c r="V37" s="83" t="s">
        <v>528</v>
      </c>
      <c r="W37" s="81">
        <v>43745.19112268519</v>
      </c>
      <c r="X37" s="83" t="s">
        <v>631</v>
      </c>
      <c r="Y37" s="79"/>
      <c r="Z37" s="79"/>
      <c r="AA37" s="85" t="s">
        <v>802</v>
      </c>
      <c r="AB37" s="79"/>
      <c r="AC37" s="79" t="b">
        <v>0</v>
      </c>
      <c r="AD37" s="79">
        <v>2</v>
      </c>
      <c r="AE37" s="85" t="s">
        <v>950</v>
      </c>
      <c r="AF37" s="79" t="b">
        <v>0</v>
      </c>
      <c r="AG37" s="79" t="s">
        <v>955</v>
      </c>
      <c r="AH37" s="79"/>
      <c r="AI37" s="85" t="s">
        <v>950</v>
      </c>
      <c r="AJ37" s="79" t="b">
        <v>0</v>
      </c>
      <c r="AK37" s="79">
        <v>1</v>
      </c>
      <c r="AL37" s="85" t="s">
        <v>950</v>
      </c>
      <c r="AM37" s="79" t="s">
        <v>956</v>
      </c>
      <c r="AN37" s="79" t="b">
        <v>0</v>
      </c>
      <c r="AO37" s="85" t="s">
        <v>802</v>
      </c>
      <c r="AP37" s="79" t="s">
        <v>176</v>
      </c>
      <c r="AQ37" s="79">
        <v>0</v>
      </c>
      <c r="AR37" s="79">
        <v>0</v>
      </c>
      <c r="AS37" s="79"/>
      <c r="AT37" s="79"/>
      <c r="AU37" s="79"/>
      <c r="AV37" s="79"/>
      <c r="AW37" s="79"/>
      <c r="AX37" s="79"/>
      <c r="AY37" s="79"/>
      <c r="AZ37" s="79"/>
      <c r="BA37">
        <v>3</v>
      </c>
      <c r="BB37" s="78" t="str">
        <f>REPLACE(INDEX(GroupVertices[Group],MATCH(Edges[[#This Row],[Vertex 1]],GroupVertices[Vertex],0)),1,1,"")</f>
        <v>14</v>
      </c>
      <c r="BC37" s="78" t="str">
        <f>REPLACE(INDEX(GroupVertices[Group],MATCH(Edges[[#This Row],[Vertex 2]],GroupVertices[Vertex],0)),1,1,"")</f>
        <v>14</v>
      </c>
      <c r="BD37" s="48">
        <v>0</v>
      </c>
      <c r="BE37" s="49">
        <v>0</v>
      </c>
      <c r="BF37" s="48">
        <v>0</v>
      </c>
      <c r="BG37" s="49">
        <v>0</v>
      </c>
      <c r="BH37" s="48">
        <v>0</v>
      </c>
      <c r="BI37" s="49">
        <v>0</v>
      </c>
      <c r="BJ37" s="48">
        <v>14</v>
      </c>
      <c r="BK37" s="49">
        <v>100</v>
      </c>
      <c r="BL37" s="48">
        <v>14</v>
      </c>
    </row>
    <row r="38" spans="1:64" ht="15">
      <c r="A38" s="64" t="s">
        <v>236</v>
      </c>
      <c r="B38" s="64" t="s">
        <v>236</v>
      </c>
      <c r="C38" s="65" t="s">
        <v>2725</v>
      </c>
      <c r="D38" s="66">
        <v>10</v>
      </c>
      <c r="E38" s="67" t="s">
        <v>136</v>
      </c>
      <c r="F38" s="68">
        <v>12</v>
      </c>
      <c r="G38" s="65"/>
      <c r="H38" s="69"/>
      <c r="I38" s="70"/>
      <c r="J38" s="70"/>
      <c r="K38" s="34" t="s">
        <v>65</v>
      </c>
      <c r="L38" s="77">
        <v>38</v>
      </c>
      <c r="M38" s="77"/>
      <c r="N38" s="72"/>
      <c r="O38" s="79" t="s">
        <v>176</v>
      </c>
      <c r="P38" s="81">
        <v>43749.24637731481</v>
      </c>
      <c r="Q38" s="79" t="s">
        <v>357</v>
      </c>
      <c r="R38" s="83" t="s">
        <v>416</v>
      </c>
      <c r="S38" s="79" t="s">
        <v>437</v>
      </c>
      <c r="T38" s="79" t="s">
        <v>336</v>
      </c>
      <c r="U38" s="79"/>
      <c r="V38" s="83" t="s">
        <v>528</v>
      </c>
      <c r="W38" s="81">
        <v>43749.24637731481</v>
      </c>
      <c r="X38" s="83" t="s">
        <v>632</v>
      </c>
      <c r="Y38" s="79"/>
      <c r="Z38" s="79"/>
      <c r="AA38" s="85" t="s">
        <v>803</v>
      </c>
      <c r="AB38" s="79"/>
      <c r="AC38" s="79" t="b">
        <v>0</v>
      </c>
      <c r="AD38" s="79">
        <v>1</v>
      </c>
      <c r="AE38" s="85" t="s">
        <v>950</v>
      </c>
      <c r="AF38" s="79" t="b">
        <v>0</v>
      </c>
      <c r="AG38" s="79" t="s">
        <v>955</v>
      </c>
      <c r="AH38" s="79"/>
      <c r="AI38" s="85" t="s">
        <v>950</v>
      </c>
      <c r="AJ38" s="79" t="b">
        <v>0</v>
      </c>
      <c r="AK38" s="79">
        <v>0</v>
      </c>
      <c r="AL38" s="85" t="s">
        <v>950</v>
      </c>
      <c r="AM38" s="79" t="s">
        <v>956</v>
      </c>
      <c r="AN38" s="79" t="b">
        <v>0</v>
      </c>
      <c r="AO38" s="85" t="s">
        <v>803</v>
      </c>
      <c r="AP38" s="79" t="s">
        <v>176</v>
      </c>
      <c r="AQ38" s="79">
        <v>0</v>
      </c>
      <c r="AR38" s="79">
        <v>0</v>
      </c>
      <c r="AS38" s="79"/>
      <c r="AT38" s="79"/>
      <c r="AU38" s="79"/>
      <c r="AV38" s="79"/>
      <c r="AW38" s="79"/>
      <c r="AX38" s="79"/>
      <c r="AY38" s="79"/>
      <c r="AZ38" s="79"/>
      <c r="BA38">
        <v>3</v>
      </c>
      <c r="BB38" s="78" t="str">
        <f>REPLACE(INDEX(GroupVertices[Group],MATCH(Edges[[#This Row],[Vertex 1]],GroupVertices[Vertex],0)),1,1,"")</f>
        <v>14</v>
      </c>
      <c r="BC38" s="78" t="str">
        <f>REPLACE(INDEX(GroupVertices[Group],MATCH(Edges[[#This Row],[Vertex 2]],GroupVertices[Vertex],0)),1,1,"")</f>
        <v>14</v>
      </c>
      <c r="BD38" s="48">
        <v>0</v>
      </c>
      <c r="BE38" s="49">
        <v>0</v>
      </c>
      <c r="BF38" s="48">
        <v>0</v>
      </c>
      <c r="BG38" s="49">
        <v>0</v>
      </c>
      <c r="BH38" s="48">
        <v>0</v>
      </c>
      <c r="BI38" s="49">
        <v>0</v>
      </c>
      <c r="BJ38" s="48">
        <v>8</v>
      </c>
      <c r="BK38" s="49">
        <v>100</v>
      </c>
      <c r="BL38" s="48">
        <v>8</v>
      </c>
    </row>
    <row r="39" spans="1:64" ht="15">
      <c r="A39" s="64" t="s">
        <v>236</v>
      </c>
      <c r="B39" s="64" t="s">
        <v>236</v>
      </c>
      <c r="C39" s="65" t="s">
        <v>2725</v>
      </c>
      <c r="D39" s="66">
        <v>10</v>
      </c>
      <c r="E39" s="67" t="s">
        <v>136</v>
      </c>
      <c r="F39" s="68">
        <v>12</v>
      </c>
      <c r="G39" s="65"/>
      <c r="H39" s="69"/>
      <c r="I39" s="70"/>
      <c r="J39" s="70"/>
      <c r="K39" s="34" t="s">
        <v>65</v>
      </c>
      <c r="L39" s="77">
        <v>39</v>
      </c>
      <c r="M39" s="77"/>
      <c r="N39" s="72"/>
      <c r="O39" s="79" t="s">
        <v>176</v>
      </c>
      <c r="P39" s="81">
        <v>43749.24689814815</v>
      </c>
      <c r="Q39" s="79" t="s">
        <v>358</v>
      </c>
      <c r="R39" s="83" t="s">
        <v>417</v>
      </c>
      <c r="S39" s="79" t="s">
        <v>438</v>
      </c>
      <c r="T39" s="79" t="s">
        <v>336</v>
      </c>
      <c r="U39" s="79"/>
      <c r="V39" s="83" t="s">
        <v>528</v>
      </c>
      <c r="W39" s="81">
        <v>43749.24689814815</v>
      </c>
      <c r="X39" s="83" t="s">
        <v>633</v>
      </c>
      <c r="Y39" s="79"/>
      <c r="Z39" s="79"/>
      <c r="AA39" s="85" t="s">
        <v>804</v>
      </c>
      <c r="AB39" s="79"/>
      <c r="AC39" s="79" t="b">
        <v>0</v>
      </c>
      <c r="AD39" s="79">
        <v>2</v>
      </c>
      <c r="AE39" s="85" t="s">
        <v>950</v>
      </c>
      <c r="AF39" s="79" t="b">
        <v>0</v>
      </c>
      <c r="AG39" s="79" t="s">
        <v>955</v>
      </c>
      <c r="AH39" s="79"/>
      <c r="AI39" s="85" t="s">
        <v>950</v>
      </c>
      <c r="AJ39" s="79" t="b">
        <v>0</v>
      </c>
      <c r="AK39" s="79">
        <v>0</v>
      </c>
      <c r="AL39" s="85" t="s">
        <v>950</v>
      </c>
      <c r="AM39" s="79" t="s">
        <v>956</v>
      </c>
      <c r="AN39" s="79" t="b">
        <v>0</v>
      </c>
      <c r="AO39" s="85" t="s">
        <v>804</v>
      </c>
      <c r="AP39" s="79" t="s">
        <v>176</v>
      </c>
      <c r="AQ39" s="79">
        <v>0</v>
      </c>
      <c r="AR39" s="79">
        <v>0</v>
      </c>
      <c r="AS39" s="79"/>
      <c r="AT39" s="79"/>
      <c r="AU39" s="79"/>
      <c r="AV39" s="79"/>
      <c r="AW39" s="79"/>
      <c r="AX39" s="79"/>
      <c r="AY39" s="79"/>
      <c r="AZ39" s="79"/>
      <c r="BA39">
        <v>3</v>
      </c>
      <c r="BB39" s="78" t="str">
        <f>REPLACE(INDEX(GroupVertices[Group],MATCH(Edges[[#This Row],[Vertex 1]],GroupVertices[Vertex],0)),1,1,"")</f>
        <v>14</v>
      </c>
      <c r="BC39" s="78" t="str">
        <f>REPLACE(INDEX(GroupVertices[Group],MATCH(Edges[[#This Row],[Vertex 2]],GroupVertices[Vertex],0)),1,1,"")</f>
        <v>14</v>
      </c>
      <c r="BD39" s="48">
        <v>0</v>
      </c>
      <c r="BE39" s="49">
        <v>0</v>
      </c>
      <c r="BF39" s="48">
        <v>0</v>
      </c>
      <c r="BG39" s="49">
        <v>0</v>
      </c>
      <c r="BH39" s="48">
        <v>0</v>
      </c>
      <c r="BI39" s="49">
        <v>0</v>
      </c>
      <c r="BJ39" s="48">
        <v>19</v>
      </c>
      <c r="BK39" s="49">
        <v>100</v>
      </c>
      <c r="BL39" s="48">
        <v>19</v>
      </c>
    </row>
    <row r="40" spans="1:64" ht="15">
      <c r="A40" s="64" t="s">
        <v>237</v>
      </c>
      <c r="B40" s="64" t="s">
        <v>243</v>
      </c>
      <c r="C40" s="65" t="s">
        <v>2724</v>
      </c>
      <c r="D40" s="66">
        <v>3</v>
      </c>
      <c r="E40" s="67" t="s">
        <v>132</v>
      </c>
      <c r="F40" s="68">
        <v>35</v>
      </c>
      <c r="G40" s="65"/>
      <c r="H40" s="69"/>
      <c r="I40" s="70"/>
      <c r="J40" s="70"/>
      <c r="K40" s="34" t="s">
        <v>65</v>
      </c>
      <c r="L40" s="77">
        <v>40</v>
      </c>
      <c r="M40" s="77"/>
      <c r="N40" s="72"/>
      <c r="O40" s="79" t="s">
        <v>339</v>
      </c>
      <c r="P40" s="81">
        <v>43749.49434027778</v>
      </c>
      <c r="Q40" s="79" t="s">
        <v>359</v>
      </c>
      <c r="R40" s="79"/>
      <c r="S40" s="79"/>
      <c r="T40" s="79" t="s">
        <v>458</v>
      </c>
      <c r="U40" s="79"/>
      <c r="V40" s="83" t="s">
        <v>529</v>
      </c>
      <c r="W40" s="81">
        <v>43749.49434027778</v>
      </c>
      <c r="X40" s="83" t="s">
        <v>634</v>
      </c>
      <c r="Y40" s="79"/>
      <c r="Z40" s="79"/>
      <c r="AA40" s="85" t="s">
        <v>805</v>
      </c>
      <c r="AB40" s="79"/>
      <c r="AC40" s="79" t="b">
        <v>0</v>
      </c>
      <c r="AD40" s="79">
        <v>0</v>
      </c>
      <c r="AE40" s="85" t="s">
        <v>950</v>
      </c>
      <c r="AF40" s="79" t="b">
        <v>0</v>
      </c>
      <c r="AG40" s="79" t="s">
        <v>955</v>
      </c>
      <c r="AH40" s="79"/>
      <c r="AI40" s="85" t="s">
        <v>950</v>
      </c>
      <c r="AJ40" s="79" t="b">
        <v>0</v>
      </c>
      <c r="AK40" s="79">
        <v>4</v>
      </c>
      <c r="AL40" s="85" t="s">
        <v>811</v>
      </c>
      <c r="AM40" s="79" t="s">
        <v>963</v>
      </c>
      <c r="AN40" s="79" t="b">
        <v>0</v>
      </c>
      <c r="AO40" s="85" t="s">
        <v>811</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v>0</v>
      </c>
      <c r="BE40" s="49">
        <v>0</v>
      </c>
      <c r="BF40" s="48">
        <v>0</v>
      </c>
      <c r="BG40" s="49">
        <v>0</v>
      </c>
      <c r="BH40" s="48">
        <v>0</v>
      </c>
      <c r="BI40" s="49">
        <v>0</v>
      </c>
      <c r="BJ40" s="48">
        <v>27</v>
      </c>
      <c r="BK40" s="49">
        <v>100</v>
      </c>
      <c r="BL40" s="48">
        <v>27</v>
      </c>
    </row>
    <row r="41" spans="1:64" ht="15">
      <c r="A41" s="64" t="s">
        <v>238</v>
      </c>
      <c r="B41" s="64" t="s">
        <v>243</v>
      </c>
      <c r="C41" s="65" t="s">
        <v>2724</v>
      </c>
      <c r="D41" s="66">
        <v>3</v>
      </c>
      <c r="E41" s="67" t="s">
        <v>132</v>
      </c>
      <c r="F41" s="68">
        <v>35</v>
      </c>
      <c r="G41" s="65"/>
      <c r="H41" s="69"/>
      <c r="I41" s="70"/>
      <c r="J41" s="70"/>
      <c r="K41" s="34" t="s">
        <v>65</v>
      </c>
      <c r="L41" s="77">
        <v>41</v>
      </c>
      <c r="M41" s="77"/>
      <c r="N41" s="72"/>
      <c r="O41" s="79" t="s">
        <v>339</v>
      </c>
      <c r="P41" s="81">
        <v>43749.51509259259</v>
      </c>
      <c r="Q41" s="79" t="s">
        <v>359</v>
      </c>
      <c r="R41" s="79"/>
      <c r="S41" s="79"/>
      <c r="T41" s="79" t="s">
        <v>458</v>
      </c>
      <c r="U41" s="79"/>
      <c r="V41" s="83" t="s">
        <v>530</v>
      </c>
      <c r="W41" s="81">
        <v>43749.51509259259</v>
      </c>
      <c r="X41" s="83" t="s">
        <v>635</v>
      </c>
      <c r="Y41" s="79"/>
      <c r="Z41" s="79"/>
      <c r="AA41" s="85" t="s">
        <v>806</v>
      </c>
      <c r="AB41" s="79"/>
      <c r="AC41" s="79" t="b">
        <v>0</v>
      </c>
      <c r="AD41" s="79">
        <v>0</v>
      </c>
      <c r="AE41" s="85" t="s">
        <v>950</v>
      </c>
      <c r="AF41" s="79" t="b">
        <v>0</v>
      </c>
      <c r="AG41" s="79" t="s">
        <v>955</v>
      </c>
      <c r="AH41" s="79"/>
      <c r="AI41" s="85" t="s">
        <v>950</v>
      </c>
      <c r="AJ41" s="79" t="b">
        <v>0</v>
      </c>
      <c r="AK41" s="79">
        <v>4</v>
      </c>
      <c r="AL41" s="85" t="s">
        <v>811</v>
      </c>
      <c r="AM41" s="79" t="s">
        <v>959</v>
      </c>
      <c r="AN41" s="79" t="b">
        <v>0</v>
      </c>
      <c r="AO41" s="85" t="s">
        <v>811</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v>0</v>
      </c>
      <c r="BE41" s="49">
        <v>0</v>
      </c>
      <c r="BF41" s="48">
        <v>0</v>
      </c>
      <c r="BG41" s="49">
        <v>0</v>
      </c>
      <c r="BH41" s="48">
        <v>0</v>
      </c>
      <c r="BI41" s="49">
        <v>0</v>
      </c>
      <c r="BJ41" s="48">
        <v>27</v>
      </c>
      <c r="BK41" s="49">
        <v>100</v>
      </c>
      <c r="BL41" s="48">
        <v>27</v>
      </c>
    </row>
    <row r="42" spans="1:64" ht="15">
      <c r="A42" s="64" t="s">
        <v>239</v>
      </c>
      <c r="B42" s="64" t="s">
        <v>243</v>
      </c>
      <c r="C42" s="65" t="s">
        <v>2724</v>
      </c>
      <c r="D42" s="66">
        <v>3</v>
      </c>
      <c r="E42" s="67" t="s">
        <v>132</v>
      </c>
      <c r="F42" s="68">
        <v>35</v>
      </c>
      <c r="G42" s="65"/>
      <c r="H42" s="69"/>
      <c r="I42" s="70"/>
      <c r="J42" s="70"/>
      <c r="K42" s="34" t="s">
        <v>65</v>
      </c>
      <c r="L42" s="77">
        <v>42</v>
      </c>
      <c r="M42" s="77"/>
      <c r="N42" s="72"/>
      <c r="O42" s="79" t="s">
        <v>339</v>
      </c>
      <c r="P42" s="81">
        <v>43749.51609953704</v>
      </c>
      <c r="Q42" s="79" t="s">
        <v>359</v>
      </c>
      <c r="R42" s="79"/>
      <c r="S42" s="79"/>
      <c r="T42" s="79" t="s">
        <v>458</v>
      </c>
      <c r="U42" s="79"/>
      <c r="V42" s="83" t="s">
        <v>531</v>
      </c>
      <c r="W42" s="81">
        <v>43749.51609953704</v>
      </c>
      <c r="X42" s="83" t="s">
        <v>636</v>
      </c>
      <c r="Y42" s="79"/>
      <c r="Z42" s="79"/>
      <c r="AA42" s="85" t="s">
        <v>807</v>
      </c>
      <c r="AB42" s="79"/>
      <c r="AC42" s="79" t="b">
        <v>0</v>
      </c>
      <c r="AD42" s="79">
        <v>0</v>
      </c>
      <c r="AE42" s="85" t="s">
        <v>950</v>
      </c>
      <c r="AF42" s="79" t="b">
        <v>0</v>
      </c>
      <c r="AG42" s="79" t="s">
        <v>955</v>
      </c>
      <c r="AH42" s="79"/>
      <c r="AI42" s="85" t="s">
        <v>950</v>
      </c>
      <c r="AJ42" s="79" t="b">
        <v>0</v>
      </c>
      <c r="AK42" s="79">
        <v>4</v>
      </c>
      <c r="AL42" s="85" t="s">
        <v>811</v>
      </c>
      <c r="AM42" s="79" t="s">
        <v>963</v>
      </c>
      <c r="AN42" s="79" t="b">
        <v>0</v>
      </c>
      <c r="AO42" s="85" t="s">
        <v>811</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v>0</v>
      </c>
      <c r="BE42" s="49">
        <v>0</v>
      </c>
      <c r="BF42" s="48">
        <v>0</v>
      </c>
      <c r="BG42" s="49">
        <v>0</v>
      </c>
      <c r="BH42" s="48">
        <v>0</v>
      </c>
      <c r="BI42" s="49">
        <v>0</v>
      </c>
      <c r="BJ42" s="48">
        <v>27</v>
      </c>
      <c r="BK42" s="49">
        <v>100</v>
      </c>
      <c r="BL42" s="48">
        <v>27</v>
      </c>
    </row>
    <row r="43" spans="1:64" ht="15">
      <c r="A43" s="64" t="s">
        <v>240</v>
      </c>
      <c r="B43" s="64" t="s">
        <v>243</v>
      </c>
      <c r="C43" s="65" t="s">
        <v>2724</v>
      </c>
      <c r="D43" s="66">
        <v>3</v>
      </c>
      <c r="E43" s="67" t="s">
        <v>132</v>
      </c>
      <c r="F43" s="68">
        <v>35</v>
      </c>
      <c r="G43" s="65"/>
      <c r="H43" s="69"/>
      <c r="I43" s="70"/>
      <c r="J43" s="70"/>
      <c r="K43" s="34" t="s">
        <v>65</v>
      </c>
      <c r="L43" s="77">
        <v>43</v>
      </c>
      <c r="M43" s="77"/>
      <c r="N43" s="72"/>
      <c r="O43" s="79" t="s">
        <v>339</v>
      </c>
      <c r="P43" s="81">
        <v>43749.520625</v>
      </c>
      <c r="Q43" s="79" t="s">
        <v>359</v>
      </c>
      <c r="R43" s="79"/>
      <c r="S43" s="79"/>
      <c r="T43" s="79" t="s">
        <v>458</v>
      </c>
      <c r="U43" s="79"/>
      <c r="V43" s="83" t="s">
        <v>532</v>
      </c>
      <c r="W43" s="81">
        <v>43749.520625</v>
      </c>
      <c r="X43" s="83" t="s">
        <v>637</v>
      </c>
      <c r="Y43" s="79"/>
      <c r="Z43" s="79"/>
      <c r="AA43" s="85" t="s">
        <v>808</v>
      </c>
      <c r="AB43" s="79"/>
      <c r="AC43" s="79" t="b">
        <v>0</v>
      </c>
      <c r="AD43" s="79">
        <v>0</v>
      </c>
      <c r="AE43" s="85" t="s">
        <v>950</v>
      </c>
      <c r="AF43" s="79" t="b">
        <v>0</v>
      </c>
      <c r="AG43" s="79" t="s">
        <v>955</v>
      </c>
      <c r="AH43" s="79"/>
      <c r="AI43" s="85" t="s">
        <v>950</v>
      </c>
      <c r="AJ43" s="79" t="b">
        <v>0</v>
      </c>
      <c r="AK43" s="79">
        <v>4</v>
      </c>
      <c r="AL43" s="85" t="s">
        <v>811</v>
      </c>
      <c r="AM43" s="79" t="s">
        <v>964</v>
      </c>
      <c r="AN43" s="79" t="b">
        <v>0</v>
      </c>
      <c r="AO43" s="85" t="s">
        <v>811</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v>0</v>
      </c>
      <c r="BE43" s="49">
        <v>0</v>
      </c>
      <c r="BF43" s="48">
        <v>0</v>
      </c>
      <c r="BG43" s="49">
        <v>0</v>
      </c>
      <c r="BH43" s="48">
        <v>0</v>
      </c>
      <c r="BI43" s="49">
        <v>0</v>
      </c>
      <c r="BJ43" s="48">
        <v>27</v>
      </c>
      <c r="BK43" s="49">
        <v>100</v>
      </c>
      <c r="BL43" s="48">
        <v>27</v>
      </c>
    </row>
    <row r="44" spans="1:64" ht="15">
      <c r="A44" s="64" t="s">
        <v>241</v>
      </c>
      <c r="B44" s="64" t="s">
        <v>243</v>
      </c>
      <c r="C44" s="65" t="s">
        <v>2724</v>
      </c>
      <c r="D44" s="66">
        <v>3</v>
      </c>
      <c r="E44" s="67" t="s">
        <v>132</v>
      </c>
      <c r="F44" s="68">
        <v>35</v>
      </c>
      <c r="G44" s="65"/>
      <c r="H44" s="69"/>
      <c r="I44" s="70"/>
      <c r="J44" s="70"/>
      <c r="K44" s="34" t="s">
        <v>65</v>
      </c>
      <c r="L44" s="77">
        <v>44</v>
      </c>
      <c r="M44" s="77"/>
      <c r="N44" s="72"/>
      <c r="O44" s="79" t="s">
        <v>339</v>
      </c>
      <c r="P44" s="81">
        <v>43749.56043981481</v>
      </c>
      <c r="Q44" s="79" t="s">
        <v>359</v>
      </c>
      <c r="R44" s="79"/>
      <c r="S44" s="79"/>
      <c r="T44" s="79" t="s">
        <v>458</v>
      </c>
      <c r="U44" s="79"/>
      <c r="V44" s="83" t="s">
        <v>533</v>
      </c>
      <c r="W44" s="81">
        <v>43749.56043981481</v>
      </c>
      <c r="X44" s="83" t="s">
        <v>638</v>
      </c>
      <c r="Y44" s="79"/>
      <c r="Z44" s="79"/>
      <c r="AA44" s="85" t="s">
        <v>809</v>
      </c>
      <c r="AB44" s="79"/>
      <c r="AC44" s="79" t="b">
        <v>0</v>
      </c>
      <c r="AD44" s="79">
        <v>0</v>
      </c>
      <c r="AE44" s="85" t="s">
        <v>950</v>
      </c>
      <c r="AF44" s="79" t="b">
        <v>0</v>
      </c>
      <c r="AG44" s="79" t="s">
        <v>955</v>
      </c>
      <c r="AH44" s="79"/>
      <c r="AI44" s="85" t="s">
        <v>950</v>
      </c>
      <c r="AJ44" s="79" t="b">
        <v>0</v>
      </c>
      <c r="AK44" s="79">
        <v>2</v>
      </c>
      <c r="AL44" s="85" t="s">
        <v>812</v>
      </c>
      <c r="AM44" s="79" t="s">
        <v>961</v>
      </c>
      <c r="AN44" s="79" t="b">
        <v>0</v>
      </c>
      <c r="AO44" s="85" t="s">
        <v>812</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v>0</v>
      </c>
      <c r="BE44" s="49">
        <v>0</v>
      </c>
      <c r="BF44" s="48">
        <v>0</v>
      </c>
      <c r="BG44" s="49">
        <v>0</v>
      </c>
      <c r="BH44" s="48">
        <v>0</v>
      </c>
      <c r="BI44" s="49">
        <v>0</v>
      </c>
      <c r="BJ44" s="48">
        <v>27</v>
      </c>
      <c r="BK44" s="49">
        <v>100</v>
      </c>
      <c r="BL44" s="48">
        <v>27</v>
      </c>
    </row>
    <row r="45" spans="1:64" ht="15">
      <c r="A45" s="64" t="s">
        <v>242</v>
      </c>
      <c r="B45" s="64" t="s">
        <v>262</v>
      </c>
      <c r="C45" s="65" t="s">
        <v>2724</v>
      </c>
      <c r="D45" s="66">
        <v>3</v>
      </c>
      <c r="E45" s="67" t="s">
        <v>132</v>
      </c>
      <c r="F45" s="68">
        <v>35</v>
      </c>
      <c r="G45" s="65"/>
      <c r="H45" s="69"/>
      <c r="I45" s="70"/>
      <c r="J45" s="70"/>
      <c r="K45" s="34" t="s">
        <v>65</v>
      </c>
      <c r="L45" s="77">
        <v>45</v>
      </c>
      <c r="M45" s="77"/>
      <c r="N45" s="72"/>
      <c r="O45" s="79" t="s">
        <v>339</v>
      </c>
      <c r="P45" s="81">
        <v>43749.595972222225</v>
      </c>
      <c r="Q45" s="79" t="s">
        <v>355</v>
      </c>
      <c r="R45" s="79"/>
      <c r="S45" s="79"/>
      <c r="T45" s="79" t="s">
        <v>457</v>
      </c>
      <c r="U45" s="79"/>
      <c r="V45" s="83" t="s">
        <v>534</v>
      </c>
      <c r="W45" s="81">
        <v>43749.595972222225</v>
      </c>
      <c r="X45" s="83" t="s">
        <v>639</v>
      </c>
      <c r="Y45" s="79"/>
      <c r="Z45" s="79"/>
      <c r="AA45" s="85" t="s">
        <v>810</v>
      </c>
      <c r="AB45" s="79"/>
      <c r="AC45" s="79" t="b">
        <v>0</v>
      </c>
      <c r="AD45" s="79">
        <v>0</v>
      </c>
      <c r="AE45" s="85" t="s">
        <v>950</v>
      </c>
      <c r="AF45" s="79" t="b">
        <v>0</v>
      </c>
      <c r="AG45" s="79" t="s">
        <v>955</v>
      </c>
      <c r="AH45" s="79"/>
      <c r="AI45" s="85" t="s">
        <v>950</v>
      </c>
      <c r="AJ45" s="79" t="b">
        <v>0</v>
      </c>
      <c r="AK45" s="79">
        <v>6</v>
      </c>
      <c r="AL45" s="85" t="s">
        <v>844</v>
      </c>
      <c r="AM45" s="79" t="s">
        <v>956</v>
      </c>
      <c r="AN45" s="79" t="b">
        <v>0</v>
      </c>
      <c r="AO45" s="85" t="s">
        <v>844</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v>0</v>
      </c>
      <c r="BE45" s="49">
        <v>0</v>
      </c>
      <c r="BF45" s="48">
        <v>1</v>
      </c>
      <c r="BG45" s="49">
        <v>5.555555555555555</v>
      </c>
      <c r="BH45" s="48">
        <v>0</v>
      </c>
      <c r="BI45" s="49">
        <v>0</v>
      </c>
      <c r="BJ45" s="48">
        <v>17</v>
      </c>
      <c r="BK45" s="49">
        <v>94.44444444444444</v>
      </c>
      <c r="BL45" s="48">
        <v>18</v>
      </c>
    </row>
    <row r="46" spans="1:64" ht="15">
      <c r="A46" s="64" t="s">
        <v>243</v>
      </c>
      <c r="B46" s="64" t="s">
        <v>334</v>
      </c>
      <c r="C46" s="65" t="s">
        <v>2726</v>
      </c>
      <c r="D46" s="66">
        <v>6.5</v>
      </c>
      <c r="E46" s="67" t="s">
        <v>136</v>
      </c>
      <c r="F46" s="68">
        <v>23.5</v>
      </c>
      <c r="G46" s="65"/>
      <c r="H46" s="69"/>
      <c r="I46" s="70"/>
      <c r="J46" s="70"/>
      <c r="K46" s="34" t="s">
        <v>65</v>
      </c>
      <c r="L46" s="77">
        <v>46</v>
      </c>
      <c r="M46" s="77"/>
      <c r="N46" s="72"/>
      <c r="O46" s="79" t="s">
        <v>339</v>
      </c>
      <c r="P46" s="81">
        <v>43749.48914351852</v>
      </c>
      <c r="Q46" s="79" t="s">
        <v>360</v>
      </c>
      <c r="R46" s="79"/>
      <c r="S46" s="79"/>
      <c r="T46" s="79" t="s">
        <v>459</v>
      </c>
      <c r="U46" s="83" t="s">
        <v>492</v>
      </c>
      <c r="V46" s="83" t="s">
        <v>492</v>
      </c>
      <c r="W46" s="81">
        <v>43749.48914351852</v>
      </c>
      <c r="X46" s="83" t="s">
        <v>640</v>
      </c>
      <c r="Y46" s="79"/>
      <c r="Z46" s="79"/>
      <c r="AA46" s="85" t="s">
        <v>811</v>
      </c>
      <c r="AB46" s="79"/>
      <c r="AC46" s="79" t="b">
        <v>0</v>
      </c>
      <c r="AD46" s="79">
        <v>3</v>
      </c>
      <c r="AE46" s="85" t="s">
        <v>950</v>
      </c>
      <c r="AF46" s="79" t="b">
        <v>0</v>
      </c>
      <c r="AG46" s="79" t="s">
        <v>955</v>
      </c>
      <c r="AH46" s="79"/>
      <c r="AI46" s="85" t="s">
        <v>950</v>
      </c>
      <c r="AJ46" s="79" t="b">
        <v>0</v>
      </c>
      <c r="AK46" s="79">
        <v>4</v>
      </c>
      <c r="AL46" s="85" t="s">
        <v>950</v>
      </c>
      <c r="AM46" s="79" t="s">
        <v>959</v>
      </c>
      <c r="AN46" s="79" t="b">
        <v>0</v>
      </c>
      <c r="AO46" s="85" t="s">
        <v>811</v>
      </c>
      <c r="AP46" s="79" t="s">
        <v>176</v>
      </c>
      <c r="AQ46" s="79">
        <v>0</v>
      </c>
      <c r="AR46" s="79">
        <v>0</v>
      </c>
      <c r="AS46" s="79"/>
      <c r="AT46" s="79"/>
      <c r="AU46" s="79"/>
      <c r="AV46" s="79"/>
      <c r="AW46" s="79"/>
      <c r="AX46" s="79"/>
      <c r="AY46" s="79"/>
      <c r="AZ46" s="79"/>
      <c r="BA46">
        <v>2</v>
      </c>
      <c r="BB46" s="78" t="str">
        <f>REPLACE(INDEX(GroupVertices[Group],MATCH(Edges[[#This Row],[Vertex 1]],GroupVertices[Vertex],0)),1,1,"")</f>
        <v>6</v>
      </c>
      <c r="BC46" s="78" t="str">
        <f>REPLACE(INDEX(GroupVertices[Group],MATCH(Edges[[#This Row],[Vertex 2]],GroupVertices[Vertex],0)),1,1,"")</f>
        <v>6</v>
      </c>
      <c r="BD46" s="48">
        <v>0</v>
      </c>
      <c r="BE46" s="49">
        <v>0</v>
      </c>
      <c r="BF46" s="48">
        <v>0</v>
      </c>
      <c r="BG46" s="49">
        <v>0</v>
      </c>
      <c r="BH46" s="48">
        <v>0</v>
      </c>
      <c r="BI46" s="49">
        <v>0</v>
      </c>
      <c r="BJ46" s="48">
        <v>33</v>
      </c>
      <c r="BK46" s="49">
        <v>100</v>
      </c>
      <c r="BL46" s="48">
        <v>33</v>
      </c>
    </row>
    <row r="47" spans="1:64" ht="15">
      <c r="A47" s="64" t="s">
        <v>243</v>
      </c>
      <c r="B47" s="64" t="s">
        <v>334</v>
      </c>
      <c r="C47" s="65" t="s">
        <v>2726</v>
      </c>
      <c r="D47" s="66">
        <v>6.5</v>
      </c>
      <c r="E47" s="67" t="s">
        <v>136</v>
      </c>
      <c r="F47" s="68">
        <v>23.5</v>
      </c>
      <c r="G47" s="65"/>
      <c r="H47" s="69"/>
      <c r="I47" s="70"/>
      <c r="J47" s="70"/>
      <c r="K47" s="34" t="s">
        <v>65</v>
      </c>
      <c r="L47" s="77">
        <v>47</v>
      </c>
      <c r="M47" s="77"/>
      <c r="N47" s="72"/>
      <c r="O47" s="79" t="s">
        <v>339</v>
      </c>
      <c r="P47" s="81">
        <v>43749.50832175926</v>
      </c>
      <c r="Q47" s="79" t="s">
        <v>361</v>
      </c>
      <c r="R47" s="79"/>
      <c r="S47" s="79"/>
      <c r="T47" s="79" t="s">
        <v>459</v>
      </c>
      <c r="U47" s="83" t="s">
        <v>493</v>
      </c>
      <c r="V47" s="83" t="s">
        <v>493</v>
      </c>
      <c r="W47" s="81">
        <v>43749.50832175926</v>
      </c>
      <c r="X47" s="83" t="s">
        <v>641</v>
      </c>
      <c r="Y47" s="79"/>
      <c r="Z47" s="79"/>
      <c r="AA47" s="85" t="s">
        <v>812</v>
      </c>
      <c r="AB47" s="79"/>
      <c r="AC47" s="79" t="b">
        <v>0</v>
      </c>
      <c r="AD47" s="79">
        <v>0</v>
      </c>
      <c r="AE47" s="85" t="s">
        <v>950</v>
      </c>
      <c r="AF47" s="79" t="b">
        <v>0</v>
      </c>
      <c r="AG47" s="79" t="s">
        <v>955</v>
      </c>
      <c r="AH47" s="79"/>
      <c r="AI47" s="85" t="s">
        <v>950</v>
      </c>
      <c r="AJ47" s="79" t="b">
        <v>0</v>
      </c>
      <c r="AK47" s="79">
        <v>2</v>
      </c>
      <c r="AL47" s="85" t="s">
        <v>950</v>
      </c>
      <c r="AM47" s="79" t="s">
        <v>961</v>
      </c>
      <c r="AN47" s="79" t="b">
        <v>0</v>
      </c>
      <c r="AO47" s="85" t="s">
        <v>812</v>
      </c>
      <c r="AP47" s="79" t="s">
        <v>176</v>
      </c>
      <c r="AQ47" s="79">
        <v>0</v>
      </c>
      <c r="AR47" s="79">
        <v>0</v>
      </c>
      <c r="AS47" s="79"/>
      <c r="AT47" s="79"/>
      <c r="AU47" s="79"/>
      <c r="AV47" s="79"/>
      <c r="AW47" s="79"/>
      <c r="AX47" s="79"/>
      <c r="AY47" s="79"/>
      <c r="AZ47" s="79"/>
      <c r="BA47">
        <v>2</v>
      </c>
      <c r="BB47" s="78" t="str">
        <f>REPLACE(INDEX(GroupVertices[Group],MATCH(Edges[[#This Row],[Vertex 1]],GroupVertices[Vertex],0)),1,1,"")</f>
        <v>6</v>
      </c>
      <c r="BC47" s="78" t="str">
        <f>REPLACE(INDEX(GroupVertices[Group],MATCH(Edges[[#This Row],[Vertex 2]],GroupVertices[Vertex],0)),1,1,"")</f>
        <v>6</v>
      </c>
      <c r="BD47" s="48">
        <v>0</v>
      </c>
      <c r="BE47" s="49">
        <v>0</v>
      </c>
      <c r="BF47" s="48">
        <v>0</v>
      </c>
      <c r="BG47" s="49">
        <v>0</v>
      </c>
      <c r="BH47" s="48">
        <v>0</v>
      </c>
      <c r="BI47" s="49">
        <v>0</v>
      </c>
      <c r="BJ47" s="48">
        <v>33</v>
      </c>
      <c r="BK47" s="49">
        <v>100</v>
      </c>
      <c r="BL47" s="48">
        <v>33</v>
      </c>
    </row>
    <row r="48" spans="1:64" ht="15">
      <c r="A48" s="64" t="s">
        <v>244</v>
      </c>
      <c r="B48" s="64" t="s">
        <v>244</v>
      </c>
      <c r="C48" s="65" t="s">
        <v>2724</v>
      </c>
      <c r="D48" s="66">
        <v>3</v>
      </c>
      <c r="E48" s="67" t="s">
        <v>132</v>
      </c>
      <c r="F48" s="68">
        <v>35</v>
      </c>
      <c r="G48" s="65"/>
      <c r="H48" s="69"/>
      <c r="I48" s="70"/>
      <c r="J48" s="70"/>
      <c r="K48" s="34" t="s">
        <v>65</v>
      </c>
      <c r="L48" s="77">
        <v>48</v>
      </c>
      <c r="M48" s="77"/>
      <c r="N48" s="72"/>
      <c r="O48" s="79" t="s">
        <v>176</v>
      </c>
      <c r="P48" s="81">
        <v>43749.9291087963</v>
      </c>
      <c r="Q48" s="79" t="s">
        <v>362</v>
      </c>
      <c r="R48" s="83" t="s">
        <v>416</v>
      </c>
      <c r="S48" s="79" t="s">
        <v>437</v>
      </c>
      <c r="T48" s="79" t="s">
        <v>336</v>
      </c>
      <c r="U48" s="79"/>
      <c r="V48" s="83" t="s">
        <v>535</v>
      </c>
      <c r="W48" s="81">
        <v>43749.9291087963</v>
      </c>
      <c r="X48" s="83" t="s">
        <v>642</v>
      </c>
      <c r="Y48" s="79"/>
      <c r="Z48" s="79"/>
      <c r="AA48" s="85" t="s">
        <v>813</v>
      </c>
      <c r="AB48" s="79"/>
      <c r="AC48" s="79" t="b">
        <v>0</v>
      </c>
      <c r="AD48" s="79">
        <v>0</v>
      </c>
      <c r="AE48" s="85" t="s">
        <v>950</v>
      </c>
      <c r="AF48" s="79" t="b">
        <v>0</v>
      </c>
      <c r="AG48" s="79" t="s">
        <v>955</v>
      </c>
      <c r="AH48" s="79"/>
      <c r="AI48" s="85" t="s">
        <v>950</v>
      </c>
      <c r="AJ48" s="79" t="b">
        <v>0</v>
      </c>
      <c r="AK48" s="79">
        <v>0</v>
      </c>
      <c r="AL48" s="85" t="s">
        <v>950</v>
      </c>
      <c r="AM48" s="79" t="s">
        <v>965</v>
      </c>
      <c r="AN48" s="79" t="b">
        <v>0</v>
      </c>
      <c r="AO48" s="85" t="s">
        <v>813</v>
      </c>
      <c r="AP48" s="79" t="s">
        <v>176</v>
      </c>
      <c r="AQ48" s="79">
        <v>0</v>
      </c>
      <c r="AR48" s="79">
        <v>0</v>
      </c>
      <c r="AS48" s="79"/>
      <c r="AT48" s="79"/>
      <c r="AU48" s="79"/>
      <c r="AV48" s="79"/>
      <c r="AW48" s="79"/>
      <c r="AX48" s="79"/>
      <c r="AY48" s="79"/>
      <c r="AZ48" s="79"/>
      <c r="BA48">
        <v>1</v>
      </c>
      <c r="BB48" s="78" t="str">
        <f>REPLACE(INDEX(GroupVertices[Group],MATCH(Edges[[#This Row],[Vertex 1]],GroupVertices[Vertex],0)),1,1,"")</f>
        <v>10</v>
      </c>
      <c r="BC48" s="78" t="str">
        <f>REPLACE(INDEX(GroupVertices[Group],MATCH(Edges[[#This Row],[Vertex 2]],GroupVertices[Vertex],0)),1,1,"")</f>
        <v>10</v>
      </c>
      <c r="BD48" s="48">
        <v>0</v>
      </c>
      <c r="BE48" s="49">
        <v>0</v>
      </c>
      <c r="BF48" s="48">
        <v>0</v>
      </c>
      <c r="BG48" s="49">
        <v>0</v>
      </c>
      <c r="BH48" s="48">
        <v>0</v>
      </c>
      <c r="BI48" s="49">
        <v>0</v>
      </c>
      <c r="BJ48" s="48">
        <v>8</v>
      </c>
      <c r="BK48" s="49">
        <v>100</v>
      </c>
      <c r="BL48" s="48">
        <v>8</v>
      </c>
    </row>
    <row r="49" spans="1:64" ht="15">
      <c r="A49" s="64" t="s">
        <v>245</v>
      </c>
      <c r="B49" s="64" t="s">
        <v>243</v>
      </c>
      <c r="C49" s="65" t="s">
        <v>2724</v>
      </c>
      <c r="D49" s="66">
        <v>3</v>
      </c>
      <c r="E49" s="67" t="s">
        <v>132</v>
      </c>
      <c r="F49" s="68">
        <v>35</v>
      </c>
      <c r="G49" s="65"/>
      <c r="H49" s="69"/>
      <c r="I49" s="70"/>
      <c r="J49" s="70"/>
      <c r="K49" s="34" t="s">
        <v>65</v>
      </c>
      <c r="L49" s="77">
        <v>49</v>
      </c>
      <c r="M49" s="77"/>
      <c r="N49" s="72"/>
      <c r="O49" s="79" t="s">
        <v>339</v>
      </c>
      <c r="P49" s="81">
        <v>43750.18309027778</v>
      </c>
      <c r="Q49" s="79" t="s">
        <v>359</v>
      </c>
      <c r="R49" s="79"/>
      <c r="S49" s="79"/>
      <c r="T49" s="79" t="s">
        <v>458</v>
      </c>
      <c r="U49" s="79"/>
      <c r="V49" s="83" t="s">
        <v>536</v>
      </c>
      <c r="W49" s="81">
        <v>43750.18309027778</v>
      </c>
      <c r="X49" s="83" t="s">
        <v>643</v>
      </c>
      <c r="Y49" s="79"/>
      <c r="Z49" s="79"/>
      <c r="AA49" s="85" t="s">
        <v>814</v>
      </c>
      <c r="AB49" s="79"/>
      <c r="AC49" s="79" t="b">
        <v>0</v>
      </c>
      <c r="AD49" s="79">
        <v>0</v>
      </c>
      <c r="AE49" s="85" t="s">
        <v>950</v>
      </c>
      <c r="AF49" s="79" t="b">
        <v>0</v>
      </c>
      <c r="AG49" s="79" t="s">
        <v>955</v>
      </c>
      <c r="AH49" s="79"/>
      <c r="AI49" s="85" t="s">
        <v>950</v>
      </c>
      <c r="AJ49" s="79" t="b">
        <v>0</v>
      </c>
      <c r="AK49" s="79">
        <v>6</v>
      </c>
      <c r="AL49" s="85" t="s">
        <v>811</v>
      </c>
      <c r="AM49" s="79" t="s">
        <v>963</v>
      </c>
      <c r="AN49" s="79" t="b">
        <v>0</v>
      </c>
      <c r="AO49" s="85" t="s">
        <v>811</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v>0</v>
      </c>
      <c r="BE49" s="49">
        <v>0</v>
      </c>
      <c r="BF49" s="48">
        <v>0</v>
      </c>
      <c r="BG49" s="49">
        <v>0</v>
      </c>
      <c r="BH49" s="48">
        <v>0</v>
      </c>
      <c r="BI49" s="49">
        <v>0</v>
      </c>
      <c r="BJ49" s="48">
        <v>27</v>
      </c>
      <c r="BK49" s="49">
        <v>100</v>
      </c>
      <c r="BL49" s="48">
        <v>27</v>
      </c>
    </row>
    <row r="50" spans="1:64" ht="15">
      <c r="A50" s="64" t="s">
        <v>243</v>
      </c>
      <c r="B50" s="64" t="s">
        <v>243</v>
      </c>
      <c r="C50" s="65" t="s">
        <v>2724</v>
      </c>
      <c r="D50" s="66">
        <v>3</v>
      </c>
      <c r="E50" s="67" t="s">
        <v>132</v>
      </c>
      <c r="F50" s="68">
        <v>35</v>
      </c>
      <c r="G50" s="65"/>
      <c r="H50" s="69"/>
      <c r="I50" s="70"/>
      <c r="J50" s="70"/>
      <c r="K50" s="34" t="s">
        <v>65</v>
      </c>
      <c r="L50" s="77">
        <v>50</v>
      </c>
      <c r="M50" s="77"/>
      <c r="N50" s="72"/>
      <c r="O50" s="79" t="s">
        <v>176</v>
      </c>
      <c r="P50" s="81">
        <v>43749.66054398148</v>
      </c>
      <c r="Q50" s="79" t="s">
        <v>359</v>
      </c>
      <c r="R50" s="79"/>
      <c r="S50" s="79"/>
      <c r="T50" s="79" t="s">
        <v>458</v>
      </c>
      <c r="U50" s="79"/>
      <c r="V50" s="83" t="s">
        <v>537</v>
      </c>
      <c r="W50" s="81">
        <v>43749.66054398148</v>
      </c>
      <c r="X50" s="83" t="s">
        <v>644</v>
      </c>
      <c r="Y50" s="79"/>
      <c r="Z50" s="79"/>
      <c r="AA50" s="85" t="s">
        <v>815</v>
      </c>
      <c r="AB50" s="79"/>
      <c r="AC50" s="79" t="b">
        <v>0</v>
      </c>
      <c r="AD50" s="79">
        <v>0</v>
      </c>
      <c r="AE50" s="85" t="s">
        <v>950</v>
      </c>
      <c r="AF50" s="79" t="b">
        <v>0</v>
      </c>
      <c r="AG50" s="79" t="s">
        <v>955</v>
      </c>
      <c r="AH50" s="79"/>
      <c r="AI50" s="85" t="s">
        <v>950</v>
      </c>
      <c r="AJ50" s="79" t="b">
        <v>0</v>
      </c>
      <c r="AK50" s="79">
        <v>2</v>
      </c>
      <c r="AL50" s="85" t="s">
        <v>812</v>
      </c>
      <c r="AM50" s="79" t="s">
        <v>961</v>
      </c>
      <c r="AN50" s="79" t="b">
        <v>0</v>
      </c>
      <c r="AO50" s="85" t="s">
        <v>812</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v>0</v>
      </c>
      <c r="BE50" s="49">
        <v>0</v>
      </c>
      <c r="BF50" s="48">
        <v>0</v>
      </c>
      <c r="BG50" s="49">
        <v>0</v>
      </c>
      <c r="BH50" s="48">
        <v>0</v>
      </c>
      <c r="BI50" s="49">
        <v>0</v>
      </c>
      <c r="BJ50" s="48">
        <v>27</v>
      </c>
      <c r="BK50" s="49">
        <v>100</v>
      </c>
      <c r="BL50" s="48">
        <v>27</v>
      </c>
    </row>
    <row r="51" spans="1:64" ht="15">
      <c r="A51" s="64" t="s">
        <v>246</v>
      </c>
      <c r="B51" s="64" t="s">
        <v>243</v>
      </c>
      <c r="C51" s="65" t="s">
        <v>2724</v>
      </c>
      <c r="D51" s="66">
        <v>3</v>
      </c>
      <c r="E51" s="67" t="s">
        <v>132</v>
      </c>
      <c r="F51" s="68">
        <v>35</v>
      </c>
      <c r="G51" s="65"/>
      <c r="H51" s="69"/>
      <c r="I51" s="70"/>
      <c r="J51" s="70"/>
      <c r="K51" s="34" t="s">
        <v>65</v>
      </c>
      <c r="L51" s="77">
        <v>51</v>
      </c>
      <c r="M51" s="77"/>
      <c r="N51" s="72"/>
      <c r="O51" s="79" t="s">
        <v>339</v>
      </c>
      <c r="P51" s="81">
        <v>43750.249236111114</v>
      </c>
      <c r="Q51" s="79" t="s">
        <v>359</v>
      </c>
      <c r="R51" s="79"/>
      <c r="S51" s="79"/>
      <c r="T51" s="79" t="s">
        <v>458</v>
      </c>
      <c r="U51" s="79"/>
      <c r="V51" s="83" t="s">
        <v>538</v>
      </c>
      <c r="W51" s="81">
        <v>43750.249236111114</v>
      </c>
      <c r="X51" s="83" t="s">
        <v>645</v>
      </c>
      <c r="Y51" s="79"/>
      <c r="Z51" s="79"/>
      <c r="AA51" s="85" t="s">
        <v>816</v>
      </c>
      <c r="AB51" s="79"/>
      <c r="AC51" s="79" t="b">
        <v>0</v>
      </c>
      <c r="AD51" s="79">
        <v>0</v>
      </c>
      <c r="AE51" s="85" t="s">
        <v>950</v>
      </c>
      <c r="AF51" s="79" t="b">
        <v>0</v>
      </c>
      <c r="AG51" s="79" t="s">
        <v>955</v>
      </c>
      <c r="AH51" s="79"/>
      <c r="AI51" s="85" t="s">
        <v>950</v>
      </c>
      <c r="AJ51" s="79" t="b">
        <v>0</v>
      </c>
      <c r="AK51" s="79">
        <v>6</v>
      </c>
      <c r="AL51" s="85" t="s">
        <v>811</v>
      </c>
      <c r="AM51" s="79" t="s">
        <v>963</v>
      </c>
      <c r="AN51" s="79" t="b">
        <v>0</v>
      </c>
      <c r="AO51" s="85" t="s">
        <v>811</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v>0</v>
      </c>
      <c r="BE51" s="49">
        <v>0</v>
      </c>
      <c r="BF51" s="48">
        <v>0</v>
      </c>
      <c r="BG51" s="49">
        <v>0</v>
      </c>
      <c r="BH51" s="48">
        <v>0</v>
      </c>
      <c r="BI51" s="49">
        <v>0</v>
      </c>
      <c r="BJ51" s="48">
        <v>27</v>
      </c>
      <c r="BK51" s="49">
        <v>100</v>
      </c>
      <c r="BL51" s="48">
        <v>27</v>
      </c>
    </row>
    <row r="52" spans="1:64" ht="15">
      <c r="A52" s="64" t="s">
        <v>247</v>
      </c>
      <c r="B52" s="64" t="s">
        <v>250</v>
      </c>
      <c r="C52" s="65" t="s">
        <v>2724</v>
      </c>
      <c r="D52" s="66">
        <v>3</v>
      </c>
      <c r="E52" s="67" t="s">
        <v>132</v>
      </c>
      <c r="F52" s="68">
        <v>35</v>
      </c>
      <c r="G52" s="65"/>
      <c r="H52" s="69"/>
      <c r="I52" s="70"/>
      <c r="J52" s="70"/>
      <c r="K52" s="34" t="s">
        <v>65</v>
      </c>
      <c r="L52" s="77">
        <v>52</v>
      </c>
      <c r="M52" s="77"/>
      <c r="N52" s="72"/>
      <c r="O52" s="79" t="s">
        <v>339</v>
      </c>
      <c r="P52" s="81">
        <v>43750.41668981482</v>
      </c>
      <c r="Q52" s="79" t="s">
        <v>363</v>
      </c>
      <c r="R52" s="79"/>
      <c r="S52" s="79"/>
      <c r="T52" s="79" t="s">
        <v>460</v>
      </c>
      <c r="U52" s="79"/>
      <c r="V52" s="83" t="s">
        <v>539</v>
      </c>
      <c r="W52" s="81">
        <v>43750.41668981482</v>
      </c>
      <c r="X52" s="83" t="s">
        <v>646</v>
      </c>
      <c r="Y52" s="79"/>
      <c r="Z52" s="79"/>
      <c r="AA52" s="85" t="s">
        <v>817</v>
      </c>
      <c r="AB52" s="79"/>
      <c r="AC52" s="79" t="b">
        <v>0</v>
      </c>
      <c r="AD52" s="79">
        <v>0</v>
      </c>
      <c r="AE52" s="85" t="s">
        <v>950</v>
      </c>
      <c r="AF52" s="79" t="b">
        <v>0</v>
      </c>
      <c r="AG52" s="79" t="s">
        <v>954</v>
      </c>
      <c r="AH52" s="79"/>
      <c r="AI52" s="85" t="s">
        <v>950</v>
      </c>
      <c r="AJ52" s="79" t="b">
        <v>0</v>
      </c>
      <c r="AK52" s="79">
        <v>2</v>
      </c>
      <c r="AL52" s="85" t="s">
        <v>822</v>
      </c>
      <c r="AM52" s="79" t="s">
        <v>966</v>
      </c>
      <c r="AN52" s="79" t="b">
        <v>0</v>
      </c>
      <c r="AO52" s="85" t="s">
        <v>822</v>
      </c>
      <c r="AP52" s="79" t="s">
        <v>176</v>
      </c>
      <c r="AQ52" s="79">
        <v>0</v>
      </c>
      <c r="AR52" s="79">
        <v>0</v>
      </c>
      <c r="AS52" s="79"/>
      <c r="AT52" s="79"/>
      <c r="AU52" s="79"/>
      <c r="AV52" s="79"/>
      <c r="AW52" s="79"/>
      <c r="AX52" s="79"/>
      <c r="AY52" s="79"/>
      <c r="AZ52" s="79"/>
      <c r="BA52">
        <v>1</v>
      </c>
      <c r="BB52" s="78" t="str">
        <f>REPLACE(INDEX(GroupVertices[Group],MATCH(Edges[[#This Row],[Vertex 1]],GroupVertices[Vertex],0)),1,1,"")</f>
        <v>9</v>
      </c>
      <c r="BC52" s="78" t="str">
        <f>REPLACE(INDEX(GroupVertices[Group],MATCH(Edges[[#This Row],[Vertex 2]],GroupVertices[Vertex],0)),1,1,"")</f>
        <v>9</v>
      </c>
      <c r="BD52" s="48">
        <v>0</v>
      </c>
      <c r="BE52" s="49">
        <v>0</v>
      </c>
      <c r="BF52" s="48">
        <v>0</v>
      </c>
      <c r="BG52" s="49">
        <v>0</v>
      </c>
      <c r="BH52" s="48">
        <v>0</v>
      </c>
      <c r="BI52" s="49">
        <v>0</v>
      </c>
      <c r="BJ52" s="48">
        <v>19</v>
      </c>
      <c r="BK52" s="49">
        <v>100</v>
      </c>
      <c r="BL52" s="48">
        <v>19</v>
      </c>
    </row>
    <row r="53" spans="1:64" ht="15">
      <c r="A53" s="64" t="s">
        <v>248</v>
      </c>
      <c r="B53" s="64" t="s">
        <v>308</v>
      </c>
      <c r="C53" s="65" t="s">
        <v>2724</v>
      </c>
      <c r="D53" s="66">
        <v>3</v>
      </c>
      <c r="E53" s="67" t="s">
        <v>132</v>
      </c>
      <c r="F53" s="68">
        <v>35</v>
      </c>
      <c r="G53" s="65"/>
      <c r="H53" s="69"/>
      <c r="I53" s="70"/>
      <c r="J53" s="70"/>
      <c r="K53" s="34" t="s">
        <v>65</v>
      </c>
      <c r="L53" s="77">
        <v>53</v>
      </c>
      <c r="M53" s="77"/>
      <c r="N53" s="72"/>
      <c r="O53" s="79" t="s">
        <v>339</v>
      </c>
      <c r="P53" s="81">
        <v>43746.8833912037</v>
      </c>
      <c r="Q53" s="79" t="s">
        <v>364</v>
      </c>
      <c r="R53" s="79"/>
      <c r="S53" s="79"/>
      <c r="T53" s="79" t="s">
        <v>461</v>
      </c>
      <c r="U53" s="79"/>
      <c r="V53" s="83" t="s">
        <v>526</v>
      </c>
      <c r="W53" s="81">
        <v>43746.8833912037</v>
      </c>
      <c r="X53" s="83" t="s">
        <v>647</v>
      </c>
      <c r="Y53" s="79"/>
      <c r="Z53" s="79"/>
      <c r="AA53" s="85" t="s">
        <v>818</v>
      </c>
      <c r="AB53" s="79"/>
      <c r="AC53" s="79" t="b">
        <v>0</v>
      </c>
      <c r="AD53" s="79">
        <v>0</v>
      </c>
      <c r="AE53" s="85" t="s">
        <v>950</v>
      </c>
      <c r="AF53" s="79" t="b">
        <v>0</v>
      </c>
      <c r="AG53" s="79" t="s">
        <v>954</v>
      </c>
      <c r="AH53" s="79"/>
      <c r="AI53" s="85" t="s">
        <v>950</v>
      </c>
      <c r="AJ53" s="79" t="b">
        <v>0</v>
      </c>
      <c r="AK53" s="79">
        <v>2</v>
      </c>
      <c r="AL53" s="85" t="s">
        <v>903</v>
      </c>
      <c r="AM53" s="79" t="s">
        <v>967</v>
      </c>
      <c r="AN53" s="79" t="b">
        <v>0</v>
      </c>
      <c r="AO53" s="85" t="s">
        <v>903</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9</v>
      </c>
      <c r="BD53" s="48">
        <v>0</v>
      </c>
      <c r="BE53" s="49">
        <v>0</v>
      </c>
      <c r="BF53" s="48">
        <v>2</v>
      </c>
      <c r="BG53" s="49">
        <v>7.407407407407407</v>
      </c>
      <c r="BH53" s="48">
        <v>0</v>
      </c>
      <c r="BI53" s="49">
        <v>0</v>
      </c>
      <c r="BJ53" s="48">
        <v>25</v>
      </c>
      <c r="BK53" s="49">
        <v>92.5925925925926</v>
      </c>
      <c r="BL53" s="48">
        <v>27</v>
      </c>
    </row>
    <row r="54" spans="1:64" ht="15">
      <c r="A54" s="64" t="s">
        <v>248</v>
      </c>
      <c r="B54" s="64" t="s">
        <v>250</v>
      </c>
      <c r="C54" s="65" t="s">
        <v>2724</v>
      </c>
      <c r="D54" s="66">
        <v>3</v>
      </c>
      <c r="E54" s="67" t="s">
        <v>132</v>
      </c>
      <c r="F54" s="68">
        <v>35</v>
      </c>
      <c r="G54" s="65"/>
      <c r="H54" s="69"/>
      <c r="I54" s="70"/>
      <c r="J54" s="70"/>
      <c r="K54" s="34" t="s">
        <v>65</v>
      </c>
      <c r="L54" s="77">
        <v>54</v>
      </c>
      <c r="M54" s="77"/>
      <c r="N54" s="72"/>
      <c r="O54" s="79" t="s">
        <v>339</v>
      </c>
      <c r="P54" s="81">
        <v>43750.424942129626</v>
      </c>
      <c r="Q54" s="79" t="s">
        <v>363</v>
      </c>
      <c r="R54" s="79"/>
      <c r="S54" s="79"/>
      <c r="T54" s="79" t="s">
        <v>460</v>
      </c>
      <c r="U54" s="79"/>
      <c r="V54" s="83" t="s">
        <v>526</v>
      </c>
      <c r="W54" s="81">
        <v>43750.424942129626</v>
      </c>
      <c r="X54" s="83" t="s">
        <v>648</v>
      </c>
      <c r="Y54" s="79"/>
      <c r="Z54" s="79"/>
      <c r="AA54" s="85" t="s">
        <v>819</v>
      </c>
      <c r="AB54" s="79"/>
      <c r="AC54" s="79" t="b">
        <v>0</v>
      </c>
      <c r="AD54" s="79">
        <v>0</v>
      </c>
      <c r="AE54" s="85" t="s">
        <v>950</v>
      </c>
      <c r="AF54" s="79" t="b">
        <v>0</v>
      </c>
      <c r="AG54" s="79" t="s">
        <v>954</v>
      </c>
      <c r="AH54" s="79"/>
      <c r="AI54" s="85" t="s">
        <v>950</v>
      </c>
      <c r="AJ54" s="79" t="b">
        <v>0</v>
      </c>
      <c r="AK54" s="79">
        <v>2</v>
      </c>
      <c r="AL54" s="85" t="s">
        <v>822</v>
      </c>
      <c r="AM54" s="79" t="s">
        <v>967</v>
      </c>
      <c r="AN54" s="79" t="b">
        <v>0</v>
      </c>
      <c r="AO54" s="85" t="s">
        <v>822</v>
      </c>
      <c r="AP54" s="79" t="s">
        <v>176</v>
      </c>
      <c r="AQ54" s="79">
        <v>0</v>
      </c>
      <c r="AR54" s="79">
        <v>0</v>
      </c>
      <c r="AS54" s="79"/>
      <c r="AT54" s="79"/>
      <c r="AU54" s="79"/>
      <c r="AV54" s="79"/>
      <c r="AW54" s="79"/>
      <c r="AX54" s="79"/>
      <c r="AY54" s="79"/>
      <c r="AZ54" s="79"/>
      <c r="BA54">
        <v>1</v>
      </c>
      <c r="BB54" s="78" t="str">
        <f>REPLACE(INDEX(GroupVertices[Group],MATCH(Edges[[#This Row],[Vertex 1]],GroupVertices[Vertex],0)),1,1,"")</f>
        <v>9</v>
      </c>
      <c r="BC54" s="78" t="str">
        <f>REPLACE(INDEX(GroupVertices[Group],MATCH(Edges[[#This Row],[Vertex 2]],GroupVertices[Vertex],0)),1,1,"")</f>
        <v>9</v>
      </c>
      <c r="BD54" s="48">
        <v>0</v>
      </c>
      <c r="BE54" s="49">
        <v>0</v>
      </c>
      <c r="BF54" s="48">
        <v>0</v>
      </c>
      <c r="BG54" s="49">
        <v>0</v>
      </c>
      <c r="BH54" s="48">
        <v>0</v>
      </c>
      <c r="BI54" s="49">
        <v>0</v>
      </c>
      <c r="BJ54" s="48">
        <v>19</v>
      </c>
      <c r="BK54" s="49">
        <v>100</v>
      </c>
      <c r="BL54" s="48">
        <v>19</v>
      </c>
    </row>
    <row r="55" spans="1:64" ht="15">
      <c r="A55" s="64" t="s">
        <v>249</v>
      </c>
      <c r="B55" s="64" t="s">
        <v>335</v>
      </c>
      <c r="C55" s="65" t="s">
        <v>2726</v>
      </c>
      <c r="D55" s="66">
        <v>6.5</v>
      </c>
      <c r="E55" s="67" t="s">
        <v>136</v>
      </c>
      <c r="F55" s="68">
        <v>23.5</v>
      </c>
      <c r="G55" s="65"/>
      <c r="H55" s="69"/>
      <c r="I55" s="70"/>
      <c r="J55" s="70"/>
      <c r="K55" s="34" t="s">
        <v>65</v>
      </c>
      <c r="L55" s="77">
        <v>55</v>
      </c>
      <c r="M55" s="77"/>
      <c r="N55" s="72"/>
      <c r="O55" s="79" t="s">
        <v>339</v>
      </c>
      <c r="P55" s="81">
        <v>43750.4155787037</v>
      </c>
      <c r="Q55" s="79" t="s">
        <v>365</v>
      </c>
      <c r="R55" s="79"/>
      <c r="S55" s="79"/>
      <c r="T55" s="79" t="s">
        <v>462</v>
      </c>
      <c r="U55" s="79"/>
      <c r="V55" s="83" t="s">
        <v>540</v>
      </c>
      <c r="W55" s="81">
        <v>43750.4155787037</v>
      </c>
      <c r="X55" s="83" t="s">
        <v>649</v>
      </c>
      <c r="Y55" s="79"/>
      <c r="Z55" s="79"/>
      <c r="AA55" s="85" t="s">
        <v>820</v>
      </c>
      <c r="AB55" s="85" t="s">
        <v>822</v>
      </c>
      <c r="AC55" s="79" t="b">
        <v>0</v>
      </c>
      <c r="AD55" s="79">
        <v>0</v>
      </c>
      <c r="AE55" s="85" t="s">
        <v>951</v>
      </c>
      <c r="AF55" s="79" t="b">
        <v>0</v>
      </c>
      <c r="AG55" s="79" t="s">
        <v>954</v>
      </c>
      <c r="AH55" s="79"/>
      <c r="AI55" s="85" t="s">
        <v>950</v>
      </c>
      <c r="AJ55" s="79" t="b">
        <v>0</v>
      </c>
      <c r="AK55" s="79">
        <v>0</v>
      </c>
      <c r="AL55" s="85" t="s">
        <v>950</v>
      </c>
      <c r="AM55" s="79" t="s">
        <v>959</v>
      </c>
      <c r="AN55" s="79" t="b">
        <v>0</v>
      </c>
      <c r="AO55" s="85" t="s">
        <v>822</v>
      </c>
      <c r="AP55" s="79" t="s">
        <v>176</v>
      </c>
      <c r="AQ55" s="79">
        <v>0</v>
      </c>
      <c r="AR55" s="79">
        <v>0</v>
      </c>
      <c r="AS55" s="79"/>
      <c r="AT55" s="79"/>
      <c r="AU55" s="79"/>
      <c r="AV55" s="79"/>
      <c r="AW55" s="79"/>
      <c r="AX55" s="79"/>
      <c r="AY55" s="79"/>
      <c r="AZ55" s="79"/>
      <c r="BA55">
        <v>2</v>
      </c>
      <c r="BB55" s="78" t="str">
        <f>REPLACE(INDEX(GroupVertices[Group],MATCH(Edges[[#This Row],[Vertex 1]],GroupVertices[Vertex],0)),1,1,"")</f>
        <v>9</v>
      </c>
      <c r="BC55" s="78" t="str">
        <f>REPLACE(INDEX(GroupVertices[Group],MATCH(Edges[[#This Row],[Vertex 2]],GroupVertices[Vertex],0)),1,1,"")</f>
        <v>9</v>
      </c>
      <c r="BD55" s="48">
        <v>0</v>
      </c>
      <c r="BE55" s="49">
        <v>0</v>
      </c>
      <c r="BF55" s="48">
        <v>0</v>
      </c>
      <c r="BG55" s="49">
        <v>0</v>
      </c>
      <c r="BH55" s="48">
        <v>0</v>
      </c>
      <c r="BI55" s="49">
        <v>0</v>
      </c>
      <c r="BJ55" s="48">
        <v>9</v>
      </c>
      <c r="BK55" s="49">
        <v>100</v>
      </c>
      <c r="BL55" s="48">
        <v>9</v>
      </c>
    </row>
    <row r="56" spans="1:64" ht="15">
      <c r="A56" s="64" t="s">
        <v>249</v>
      </c>
      <c r="B56" s="64" t="s">
        <v>335</v>
      </c>
      <c r="C56" s="65" t="s">
        <v>2726</v>
      </c>
      <c r="D56" s="66">
        <v>6.5</v>
      </c>
      <c r="E56" s="67" t="s">
        <v>136</v>
      </c>
      <c r="F56" s="68">
        <v>23.5</v>
      </c>
      <c r="G56" s="65"/>
      <c r="H56" s="69"/>
      <c r="I56" s="70"/>
      <c r="J56" s="70"/>
      <c r="K56" s="34" t="s">
        <v>65</v>
      </c>
      <c r="L56" s="77">
        <v>56</v>
      </c>
      <c r="M56" s="77"/>
      <c r="N56" s="72"/>
      <c r="O56" s="79" t="s">
        <v>339</v>
      </c>
      <c r="P56" s="81">
        <v>43750.42575231481</v>
      </c>
      <c r="Q56" s="79" t="s">
        <v>366</v>
      </c>
      <c r="R56" s="79"/>
      <c r="S56" s="79"/>
      <c r="T56" s="79" t="s">
        <v>462</v>
      </c>
      <c r="U56" s="79"/>
      <c r="V56" s="83" t="s">
        <v>540</v>
      </c>
      <c r="W56" s="81">
        <v>43750.42575231481</v>
      </c>
      <c r="X56" s="83" t="s">
        <v>650</v>
      </c>
      <c r="Y56" s="79"/>
      <c r="Z56" s="79"/>
      <c r="AA56" s="85" t="s">
        <v>821</v>
      </c>
      <c r="AB56" s="85" t="s">
        <v>949</v>
      </c>
      <c r="AC56" s="79" t="b">
        <v>0</v>
      </c>
      <c r="AD56" s="79">
        <v>4</v>
      </c>
      <c r="AE56" s="85" t="s">
        <v>951</v>
      </c>
      <c r="AF56" s="79" t="b">
        <v>0</v>
      </c>
      <c r="AG56" s="79" t="s">
        <v>954</v>
      </c>
      <c r="AH56" s="79"/>
      <c r="AI56" s="85" t="s">
        <v>950</v>
      </c>
      <c r="AJ56" s="79" t="b">
        <v>0</v>
      </c>
      <c r="AK56" s="79">
        <v>0</v>
      </c>
      <c r="AL56" s="85" t="s">
        <v>950</v>
      </c>
      <c r="AM56" s="79" t="s">
        <v>959</v>
      </c>
      <c r="AN56" s="79" t="b">
        <v>0</v>
      </c>
      <c r="AO56" s="85" t="s">
        <v>949</v>
      </c>
      <c r="AP56" s="79" t="s">
        <v>176</v>
      </c>
      <c r="AQ56" s="79">
        <v>0</v>
      </c>
      <c r="AR56" s="79">
        <v>0</v>
      </c>
      <c r="AS56" s="79"/>
      <c r="AT56" s="79"/>
      <c r="AU56" s="79"/>
      <c r="AV56" s="79"/>
      <c r="AW56" s="79"/>
      <c r="AX56" s="79"/>
      <c r="AY56" s="79"/>
      <c r="AZ56" s="79"/>
      <c r="BA56">
        <v>2</v>
      </c>
      <c r="BB56" s="78" t="str">
        <f>REPLACE(INDEX(GroupVertices[Group],MATCH(Edges[[#This Row],[Vertex 1]],GroupVertices[Vertex],0)),1,1,"")</f>
        <v>9</v>
      </c>
      <c r="BC56" s="78" t="str">
        <f>REPLACE(INDEX(GroupVertices[Group],MATCH(Edges[[#This Row],[Vertex 2]],GroupVertices[Vertex],0)),1,1,"")</f>
        <v>9</v>
      </c>
      <c r="BD56" s="48">
        <v>0</v>
      </c>
      <c r="BE56" s="49">
        <v>0</v>
      </c>
      <c r="BF56" s="48">
        <v>0</v>
      </c>
      <c r="BG56" s="49">
        <v>0</v>
      </c>
      <c r="BH56" s="48">
        <v>0</v>
      </c>
      <c r="BI56" s="49">
        <v>0</v>
      </c>
      <c r="BJ56" s="48">
        <v>17</v>
      </c>
      <c r="BK56" s="49">
        <v>100</v>
      </c>
      <c r="BL56" s="48">
        <v>17</v>
      </c>
    </row>
    <row r="57" spans="1:64" ht="15">
      <c r="A57" s="64" t="s">
        <v>250</v>
      </c>
      <c r="B57" s="64" t="s">
        <v>250</v>
      </c>
      <c r="C57" s="65" t="s">
        <v>2724</v>
      </c>
      <c r="D57" s="66">
        <v>3</v>
      </c>
      <c r="E57" s="67" t="s">
        <v>132</v>
      </c>
      <c r="F57" s="68">
        <v>35</v>
      </c>
      <c r="G57" s="65"/>
      <c r="H57" s="69"/>
      <c r="I57" s="70"/>
      <c r="J57" s="70"/>
      <c r="K57" s="34" t="s">
        <v>65</v>
      </c>
      <c r="L57" s="77">
        <v>57</v>
      </c>
      <c r="M57" s="77"/>
      <c r="N57" s="72"/>
      <c r="O57" s="79" t="s">
        <v>176</v>
      </c>
      <c r="P57" s="81">
        <v>43750.411724537036</v>
      </c>
      <c r="Q57" s="79" t="s">
        <v>367</v>
      </c>
      <c r="R57" s="79"/>
      <c r="S57" s="79"/>
      <c r="T57" s="79" t="s">
        <v>463</v>
      </c>
      <c r="U57" s="79"/>
      <c r="V57" s="83" t="s">
        <v>541</v>
      </c>
      <c r="W57" s="81">
        <v>43750.411724537036</v>
      </c>
      <c r="X57" s="83" t="s">
        <v>651</v>
      </c>
      <c r="Y57" s="79"/>
      <c r="Z57" s="79"/>
      <c r="AA57" s="85" t="s">
        <v>822</v>
      </c>
      <c r="AB57" s="79"/>
      <c r="AC57" s="79" t="b">
        <v>0</v>
      </c>
      <c r="AD57" s="79">
        <v>0</v>
      </c>
      <c r="AE57" s="85" t="s">
        <v>950</v>
      </c>
      <c r="AF57" s="79" t="b">
        <v>0</v>
      </c>
      <c r="AG57" s="79" t="s">
        <v>954</v>
      </c>
      <c r="AH57" s="79"/>
      <c r="AI57" s="85" t="s">
        <v>950</v>
      </c>
      <c r="AJ57" s="79" t="b">
        <v>0</v>
      </c>
      <c r="AK57" s="79">
        <v>2</v>
      </c>
      <c r="AL57" s="85" t="s">
        <v>950</v>
      </c>
      <c r="AM57" s="79" t="s">
        <v>959</v>
      </c>
      <c r="AN57" s="79" t="b">
        <v>0</v>
      </c>
      <c r="AO57" s="85" t="s">
        <v>822</v>
      </c>
      <c r="AP57" s="79" t="s">
        <v>176</v>
      </c>
      <c r="AQ57" s="79">
        <v>0</v>
      </c>
      <c r="AR57" s="79">
        <v>0</v>
      </c>
      <c r="AS57" s="79"/>
      <c r="AT57" s="79"/>
      <c r="AU57" s="79"/>
      <c r="AV57" s="79"/>
      <c r="AW57" s="79"/>
      <c r="AX57" s="79"/>
      <c r="AY57" s="79"/>
      <c r="AZ57" s="79"/>
      <c r="BA57">
        <v>1</v>
      </c>
      <c r="BB57" s="78" t="str">
        <f>REPLACE(INDEX(GroupVertices[Group],MATCH(Edges[[#This Row],[Vertex 1]],GroupVertices[Vertex],0)),1,1,"")</f>
        <v>9</v>
      </c>
      <c r="BC57" s="78" t="str">
        <f>REPLACE(INDEX(GroupVertices[Group],MATCH(Edges[[#This Row],[Vertex 2]],GroupVertices[Vertex],0)),1,1,"")</f>
        <v>9</v>
      </c>
      <c r="BD57" s="48">
        <v>0</v>
      </c>
      <c r="BE57" s="49">
        <v>0</v>
      </c>
      <c r="BF57" s="48">
        <v>0</v>
      </c>
      <c r="BG57" s="49">
        <v>0</v>
      </c>
      <c r="BH57" s="48">
        <v>0</v>
      </c>
      <c r="BI57" s="49">
        <v>0</v>
      </c>
      <c r="BJ57" s="48">
        <v>19</v>
      </c>
      <c r="BK57" s="49">
        <v>100</v>
      </c>
      <c r="BL57" s="48">
        <v>19</v>
      </c>
    </row>
    <row r="58" spans="1:64" ht="15">
      <c r="A58" s="64" t="s">
        <v>249</v>
      </c>
      <c r="B58" s="64" t="s">
        <v>250</v>
      </c>
      <c r="C58" s="65" t="s">
        <v>2726</v>
      </c>
      <c r="D58" s="66">
        <v>6.5</v>
      </c>
      <c r="E58" s="67" t="s">
        <v>136</v>
      </c>
      <c r="F58" s="68">
        <v>23.5</v>
      </c>
      <c r="G58" s="65"/>
      <c r="H58" s="69"/>
      <c r="I58" s="70"/>
      <c r="J58" s="70"/>
      <c r="K58" s="34" t="s">
        <v>65</v>
      </c>
      <c r="L58" s="77">
        <v>58</v>
      </c>
      <c r="M58" s="77"/>
      <c r="N58" s="72"/>
      <c r="O58" s="79" t="s">
        <v>340</v>
      </c>
      <c r="P58" s="81">
        <v>43750.4155787037</v>
      </c>
      <c r="Q58" s="79" t="s">
        <v>365</v>
      </c>
      <c r="R58" s="79"/>
      <c r="S58" s="79"/>
      <c r="T58" s="79" t="s">
        <v>462</v>
      </c>
      <c r="U58" s="79"/>
      <c r="V58" s="83" t="s">
        <v>540</v>
      </c>
      <c r="W58" s="81">
        <v>43750.4155787037</v>
      </c>
      <c r="X58" s="83" t="s">
        <v>649</v>
      </c>
      <c r="Y58" s="79"/>
      <c r="Z58" s="79"/>
      <c r="AA58" s="85" t="s">
        <v>820</v>
      </c>
      <c r="AB58" s="85" t="s">
        <v>822</v>
      </c>
      <c r="AC58" s="79" t="b">
        <v>0</v>
      </c>
      <c r="AD58" s="79">
        <v>0</v>
      </c>
      <c r="AE58" s="85" t="s">
        <v>951</v>
      </c>
      <c r="AF58" s="79" t="b">
        <v>0</v>
      </c>
      <c r="AG58" s="79" t="s">
        <v>954</v>
      </c>
      <c r="AH58" s="79"/>
      <c r="AI58" s="85" t="s">
        <v>950</v>
      </c>
      <c r="AJ58" s="79" t="b">
        <v>0</v>
      </c>
      <c r="AK58" s="79">
        <v>0</v>
      </c>
      <c r="AL58" s="85" t="s">
        <v>950</v>
      </c>
      <c r="AM58" s="79" t="s">
        <v>959</v>
      </c>
      <c r="AN58" s="79" t="b">
        <v>0</v>
      </c>
      <c r="AO58" s="85" t="s">
        <v>822</v>
      </c>
      <c r="AP58" s="79" t="s">
        <v>176</v>
      </c>
      <c r="AQ58" s="79">
        <v>0</v>
      </c>
      <c r="AR58" s="79">
        <v>0</v>
      </c>
      <c r="AS58" s="79"/>
      <c r="AT58" s="79"/>
      <c r="AU58" s="79"/>
      <c r="AV58" s="79"/>
      <c r="AW58" s="79"/>
      <c r="AX58" s="79"/>
      <c r="AY58" s="79"/>
      <c r="AZ58" s="79"/>
      <c r="BA58">
        <v>2</v>
      </c>
      <c r="BB58" s="78" t="str">
        <f>REPLACE(INDEX(GroupVertices[Group],MATCH(Edges[[#This Row],[Vertex 1]],GroupVertices[Vertex],0)),1,1,"")</f>
        <v>9</v>
      </c>
      <c r="BC58" s="78" t="str">
        <f>REPLACE(INDEX(GroupVertices[Group],MATCH(Edges[[#This Row],[Vertex 2]],GroupVertices[Vertex],0)),1,1,"")</f>
        <v>9</v>
      </c>
      <c r="BD58" s="48"/>
      <c r="BE58" s="49"/>
      <c r="BF58" s="48"/>
      <c r="BG58" s="49"/>
      <c r="BH58" s="48"/>
      <c r="BI58" s="49"/>
      <c r="BJ58" s="48"/>
      <c r="BK58" s="49"/>
      <c r="BL58" s="48"/>
    </row>
    <row r="59" spans="1:64" ht="15">
      <c r="A59" s="64" t="s">
        <v>249</v>
      </c>
      <c r="B59" s="64" t="s">
        <v>250</v>
      </c>
      <c r="C59" s="65" t="s">
        <v>2726</v>
      </c>
      <c r="D59" s="66">
        <v>6.5</v>
      </c>
      <c r="E59" s="67" t="s">
        <v>136</v>
      </c>
      <c r="F59" s="68">
        <v>23.5</v>
      </c>
      <c r="G59" s="65"/>
      <c r="H59" s="69"/>
      <c r="I59" s="70"/>
      <c r="J59" s="70"/>
      <c r="K59" s="34" t="s">
        <v>65</v>
      </c>
      <c r="L59" s="77">
        <v>59</v>
      </c>
      <c r="M59" s="77"/>
      <c r="N59" s="72"/>
      <c r="O59" s="79" t="s">
        <v>340</v>
      </c>
      <c r="P59" s="81">
        <v>43750.42575231481</v>
      </c>
      <c r="Q59" s="79" t="s">
        <v>366</v>
      </c>
      <c r="R59" s="79"/>
      <c r="S59" s="79"/>
      <c r="T59" s="79" t="s">
        <v>462</v>
      </c>
      <c r="U59" s="79"/>
      <c r="V59" s="83" t="s">
        <v>540</v>
      </c>
      <c r="W59" s="81">
        <v>43750.42575231481</v>
      </c>
      <c r="X59" s="83" t="s">
        <v>650</v>
      </c>
      <c r="Y59" s="79"/>
      <c r="Z59" s="79"/>
      <c r="AA59" s="85" t="s">
        <v>821</v>
      </c>
      <c r="AB59" s="85" t="s">
        <v>949</v>
      </c>
      <c r="AC59" s="79" t="b">
        <v>0</v>
      </c>
      <c r="AD59" s="79">
        <v>4</v>
      </c>
      <c r="AE59" s="85" t="s">
        <v>951</v>
      </c>
      <c r="AF59" s="79" t="b">
        <v>0</v>
      </c>
      <c r="AG59" s="79" t="s">
        <v>954</v>
      </c>
      <c r="AH59" s="79"/>
      <c r="AI59" s="85" t="s">
        <v>950</v>
      </c>
      <c r="AJ59" s="79" t="b">
        <v>0</v>
      </c>
      <c r="AK59" s="79">
        <v>0</v>
      </c>
      <c r="AL59" s="85" t="s">
        <v>950</v>
      </c>
      <c r="AM59" s="79" t="s">
        <v>959</v>
      </c>
      <c r="AN59" s="79" t="b">
        <v>0</v>
      </c>
      <c r="AO59" s="85" t="s">
        <v>949</v>
      </c>
      <c r="AP59" s="79" t="s">
        <v>176</v>
      </c>
      <c r="AQ59" s="79">
        <v>0</v>
      </c>
      <c r="AR59" s="79">
        <v>0</v>
      </c>
      <c r="AS59" s="79"/>
      <c r="AT59" s="79"/>
      <c r="AU59" s="79"/>
      <c r="AV59" s="79"/>
      <c r="AW59" s="79"/>
      <c r="AX59" s="79"/>
      <c r="AY59" s="79"/>
      <c r="AZ59" s="79"/>
      <c r="BA59">
        <v>2</v>
      </c>
      <c r="BB59" s="78" t="str">
        <f>REPLACE(INDEX(GroupVertices[Group],MATCH(Edges[[#This Row],[Vertex 1]],GroupVertices[Vertex],0)),1,1,"")</f>
        <v>9</v>
      </c>
      <c r="BC59" s="78" t="str">
        <f>REPLACE(INDEX(GroupVertices[Group],MATCH(Edges[[#This Row],[Vertex 2]],GroupVertices[Vertex],0)),1,1,"")</f>
        <v>9</v>
      </c>
      <c r="BD59" s="48"/>
      <c r="BE59" s="49"/>
      <c r="BF59" s="48"/>
      <c r="BG59" s="49"/>
      <c r="BH59" s="48"/>
      <c r="BI59" s="49"/>
      <c r="BJ59" s="48"/>
      <c r="BK59" s="49"/>
      <c r="BL59" s="48"/>
    </row>
    <row r="60" spans="1:64" ht="15">
      <c r="A60" s="64" t="s">
        <v>251</v>
      </c>
      <c r="B60" s="64" t="s">
        <v>336</v>
      </c>
      <c r="C60" s="65" t="s">
        <v>2724</v>
      </c>
      <c r="D60" s="66">
        <v>3</v>
      </c>
      <c r="E60" s="67" t="s">
        <v>132</v>
      </c>
      <c r="F60" s="68">
        <v>35</v>
      </c>
      <c r="G60" s="65"/>
      <c r="H60" s="69"/>
      <c r="I60" s="70"/>
      <c r="J60" s="70"/>
      <c r="K60" s="34" t="s">
        <v>65</v>
      </c>
      <c r="L60" s="77">
        <v>60</v>
      </c>
      <c r="M60" s="77"/>
      <c r="N60" s="72"/>
      <c r="O60" s="79" t="s">
        <v>339</v>
      </c>
      <c r="P60" s="81">
        <v>43750.903333333335</v>
      </c>
      <c r="Q60" s="79" t="s">
        <v>368</v>
      </c>
      <c r="R60" s="79"/>
      <c r="S60" s="79"/>
      <c r="T60" s="79" t="s">
        <v>464</v>
      </c>
      <c r="U60" s="79"/>
      <c r="V60" s="83" t="s">
        <v>542</v>
      </c>
      <c r="W60" s="81">
        <v>43750.903333333335</v>
      </c>
      <c r="X60" s="83" t="s">
        <v>652</v>
      </c>
      <c r="Y60" s="79"/>
      <c r="Z60" s="79"/>
      <c r="AA60" s="85" t="s">
        <v>823</v>
      </c>
      <c r="AB60" s="79"/>
      <c r="AC60" s="79" t="b">
        <v>0</v>
      </c>
      <c r="AD60" s="79">
        <v>2</v>
      </c>
      <c r="AE60" s="85" t="s">
        <v>950</v>
      </c>
      <c r="AF60" s="79" t="b">
        <v>0</v>
      </c>
      <c r="AG60" s="79" t="s">
        <v>955</v>
      </c>
      <c r="AH60" s="79"/>
      <c r="AI60" s="85" t="s">
        <v>950</v>
      </c>
      <c r="AJ60" s="79" t="b">
        <v>0</v>
      </c>
      <c r="AK60" s="79">
        <v>1</v>
      </c>
      <c r="AL60" s="85" t="s">
        <v>950</v>
      </c>
      <c r="AM60" s="79" t="s">
        <v>959</v>
      </c>
      <c r="AN60" s="79" t="b">
        <v>0</v>
      </c>
      <c r="AO60" s="85" t="s">
        <v>823</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251</v>
      </c>
      <c r="B61" s="64" t="s">
        <v>252</v>
      </c>
      <c r="C61" s="65" t="s">
        <v>2724</v>
      </c>
      <c r="D61" s="66">
        <v>3</v>
      </c>
      <c r="E61" s="67" t="s">
        <v>132</v>
      </c>
      <c r="F61" s="68">
        <v>35</v>
      </c>
      <c r="G61" s="65"/>
      <c r="H61" s="69"/>
      <c r="I61" s="70"/>
      <c r="J61" s="70"/>
      <c r="K61" s="34" t="s">
        <v>66</v>
      </c>
      <c r="L61" s="77">
        <v>61</v>
      </c>
      <c r="M61" s="77"/>
      <c r="N61" s="72"/>
      <c r="O61" s="79" t="s">
        <v>339</v>
      </c>
      <c r="P61" s="81">
        <v>43750.903333333335</v>
      </c>
      <c r="Q61" s="79" t="s">
        <v>368</v>
      </c>
      <c r="R61" s="79"/>
      <c r="S61" s="79"/>
      <c r="T61" s="79" t="s">
        <v>464</v>
      </c>
      <c r="U61" s="79"/>
      <c r="V61" s="83" t="s">
        <v>542</v>
      </c>
      <c r="W61" s="81">
        <v>43750.903333333335</v>
      </c>
      <c r="X61" s="83" t="s">
        <v>652</v>
      </c>
      <c r="Y61" s="79"/>
      <c r="Z61" s="79"/>
      <c r="AA61" s="85" t="s">
        <v>823</v>
      </c>
      <c r="AB61" s="79"/>
      <c r="AC61" s="79" t="b">
        <v>0</v>
      </c>
      <c r="AD61" s="79">
        <v>2</v>
      </c>
      <c r="AE61" s="85" t="s">
        <v>950</v>
      </c>
      <c r="AF61" s="79" t="b">
        <v>0</v>
      </c>
      <c r="AG61" s="79" t="s">
        <v>955</v>
      </c>
      <c r="AH61" s="79"/>
      <c r="AI61" s="85" t="s">
        <v>950</v>
      </c>
      <c r="AJ61" s="79" t="b">
        <v>0</v>
      </c>
      <c r="AK61" s="79">
        <v>1</v>
      </c>
      <c r="AL61" s="85" t="s">
        <v>950</v>
      </c>
      <c r="AM61" s="79" t="s">
        <v>959</v>
      </c>
      <c r="AN61" s="79" t="b">
        <v>0</v>
      </c>
      <c r="AO61" s="85" t="s">
        <v>823</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3</v>
      </c>
      <c r="BE61" s="49">
        <v>8.108108108108109</v>
      </c>
      <c r="BF61" s="48">
        <v>0</v>
      </c>
      <c r="BG61" s="49">
        <v>0</v>
      </c>
      <c r="BH61" s="48">
        <v>0</v>
      </c>
      <c r="BI61" s="49">
        <v>0</v>
      </c>
      <c r="BJ61" s="48">
        <v>34</v>
      </c>
      <c r="BK61" s="49">
        <v>91.89189189189189</v>
      </c>
      <c r="BL61" s="48">
        <v>37</v>
      </c>
    </row>
    <row r="62" spans="1:64" ht="15">
      <c r="A62" s="64" t="s">
        <v>252</v>
      </c>
      <c r="B62" s="64" t="s">
        <v>251</v>
      </c>
      <c r="C62" s="65" t="s">
        <v>2724</v>
      </c>
      <c r="D62" s="66">
        <v>3</v>
      </c>
      <c r="E62" s="67" t="s">
        <v>132</v>
      </c>
      <c r="F62" s="68">
        <v>35</v>
      </c>
      <c r="G62" s="65"/>
      <c r="H62" s="69"/>
      <c r="I62" s="70"/>
      <c r="J62" s="70"/>
      <c r="K62" s="34" t="s">
        <v>66</v>
      </c>
      <c r="L62" s="77">
        <v>62</v>
      </c>
      <c r="M62" s="77"/>
      <c r="N62" s="72"/>
      <c r="O62" s="79" t="s">
        <v>339</v>
      </c>
      <c r="P62" s="81">
        <v>43750.90375</v>
      </c>
      <c r="Q62" s="79" t="s">
        <v>369</v>
      </c>
      <c r="R62" s="79"/>
      <c r="S62" s="79"/>
      <c r="T62" s="79" t="s">
        <v>465</v>
      </c>
      <c r="U62" s="79"/>
      <c r="V62" s="83" t="s">
        <v>543</v>
      </c>
      <c r="W62" s="81">
        <v>43750.90375</v>
      </c>
      <c r="X62" s="83" t="s">
        <v>653</v>
      </c>
      <c r="Y62" s="79"/>
      <c r="Z62" s="79"/>
      <c r="AA62" s="85" t="s">
        <v>824</v>
      </c>
      <c r="AB62" s="79"/>
      <c r="AC62" s="79" t="b">
        <v>0</v>
      </c>
      <c r="AD62" s="79">
        <v>0</v>
      </c>
      <c r="AE62" s="85" t="s">
        <v>950</v>
      </c>
      <c r="AF62" s="79" t="b">
        <v>0</v>
      </c>
      <c r="AG62" s="79" t="s">
        <v>955</v>
      </c>
      <c r="AH62" s="79"/>
      <c r="AI62" s="85" t="s">
        <v>950</v>
      </c>
      <c r="AJ62" s="79" t="b">
        <v>0</v>
      </c>
      <c r="AK62" s="79">
        <v>1</v>
      </c>
      <c r="AL62" s="85" t="s">
        <v>823</v>
      </c>
      <c r="AM62" s="79" t="s">
        <v>956</v>
      </c>
      <c r="AN62" s="79" t="b">
        <v>0</v>
      </c>
      <c r="AO62" s="85" t="s">
        <v>823</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4.3478260869565215</v>
      </c>
      <c r="BF62" s="48">
        <v>0</v>
      </c>
      <c r="BG62" s="49">
        <v>0</v>
      </c>
      <c r="BH62" s="48">
        <v>0</v>
      </c>
      <c r="BI62" s="49">
        <v>0</v>
      </c>
      <c r="BJ62" s="48">
        <v>22</v>
      </c>
      <c r="BK62" s="49">
        <v>95.65217391304348</v>
      </c>
      <c r="BL62" s="48">
        <v>23</v>
      </c>
    </row>
    <row r="63" spans="1:64" ht="15">
      <c r="A63" s="64" t="s">
        <v>252</v>
      </c>
      <c r="B63" s="64" t="s">
        <v>251</v>
      </c>
      <c r="C63" s="65" t="s">
        <v>2724</v>
      </c>
      <c r="D63" s="66">
        <v>3</v>
      </c>
      <c r="E63" s="67" t="s">
        <v>132</v>
      </c>
      <c r="F63" s="68">
        <v>35</v>
      </c>
      <c r="G63" s="65"/>
      <c r="H63" s="69"/>
      <c r="I63" s="70"/>
      <c r="J63" s="70"/>
      <c r="K63" s="34" t="s">
        <v>66</v>
      </c>
      <c r="L63" s="77">
        <v>63</v>
      </c>
      <c r="M63" s="77"/>
      <c r="N63" s="72"/>
      <c r="O63" s="79" t="s">
        <v>340</v>
      </c>
      <c r="P63" s="81">
        <v>43750.90414351852</v>
      </c>
      <c r="Q63" s="79" t="s">
        <v>370</v>
      </c>
      <c r="R63" s="79"/>
      <c r="S63" s="79"/>
      <c r="T63" s="79"/>
      <c r="U63" s="79"/>
      <c r="V63" s="83" t="s">
        <v>543</v>
      </c>
      <c r="W63" s="81">
        <v>43750.90414351852</v>
      </c>
      <c r="X63" s="83" t="s">
        <v>654</v>
      </c>
      <c r="Y63" s="79"/>
      <c r="Z63" s="79"/>
      <c r="AA63" s="85" t="s">
        <v>825</v>
      </c>
      <c r="AB63" s="85" t="s">
        <v>823</v>
      </c>
      <c r="AC63" s="79" t="b">
        <v>0</v>
      </c>
      <c r="AD63" s="79">
        <v>0</v>
      </c>
      <c r="AE63" s="85" t="s">
        <v>952</v>
      </c>
      <c r="AF63" s="79" t="b">
        <v>0</v>
      </c>
      <c r="AG63" s="79" t="s">
        <v>955</v>
      </c>
      <c r="AH63" s="79"/>
      <c r="AI63" s="85" t="s">
        <v>950</v>
      </c>
      <c r="AJ63" s="79" t="b">
        <v>0</v>
      </c>
      <c r="AK63" s="79">
        <v>0</v>
      </c>
      <c r="AL63" s="85" t="s">
        <v>950</v>
      </c>
      <c r="AM63" s="79" t="s">
        <v>956</v>
      </c>
      <c r="AN63" s="79" t="b">
        <v>0</v>
      </c>
      <c r="AO63" s="85" t="s">
        <v>823</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252</v>
      </c>
      <c r="B64" s="64" t="s">
        <v>336</v>
      </c>
      <c r="C64" s="65" t="s">
        <v>2724</v>
      </c>
      <c r="D64" s="66">
        <v>3</v>
      </c>
      <c r="E64" s="67" t="s">
        <v>132</v>
      </c>
      <c r="F64" s="68">
        <v>35</v>
      </c>
      <c r="G64" s="65"/>
      <c r="H64" s="69"/>
      <c r="I64" s="70"/>
      <c r="J64" s="70"/>
      <c r="K64" s="34" t="s">
        <v>65</v>
      </c>
      <c r="L64" s="77">
        <v>64</v>
      </c>
      <c r="M64" s="77"/>
      <c r="N64" s="72"/>
      <c r="O64" s="79" t="s">
        <v>339</v>
      </c>
      <c r="P64" s="81">
        <v>43750.90414351852</v>
      </c>
      <c r="Q64" s="79" t="s">
        <v>370</v>
      </c>
      <c r="R64" s="79"/>
      <c r="S64" s="79"/>
      <c r="T64" s="79"/>
      <c r="U64" s="79"/>
      <c r="V64" s="83" t="s">
        <v>543</v>
      </c>
      <c r="W64" s="81">
        <v>43750.90414351852</v>
      </c>
      <c r="X64" s="83" t="s">
        <v>654</v>
      </c>
      <c r="Y64" s="79"/>
      <c r="Z64" s="79"/>
      <c r="AA64" s="85" t="s">
        <v>825</v>
      </c>
      <c r="AB64" s="85" t="s">
        <v>823</v>
      </c>
      <c r="AC64" s="79" t="b">
        <v>0</v>
      </c>
      <c r="AD64" s="79">
        <v>0</v>
      </c>
      <c r="AE64" s="85" t="s">
        <v>952</v>
      </c>
      <c r="AF64" s="79" t="b">
        <v>0</v>
      </c>
      <c r="AG64" s="79" t="s">
        <v>955</v>
      </c>
      <c r="AH64" s="79"/>
      <c r="AI64" s="85" t="s">
        <v>950</v>
      </c>
      <c r="AJ64" s="79" t="b">
        <v>0</v>
      </c>
      <c r="AK64" s="79">
        <v>0</v>
      </c>
      <c r="AL64" s="85" t="s">
        <v>950</v>
      </c>
      <c r="AM64" s="79" t="s">
        <v>956</v>
      </c>
      <c r="AN64" s="79" t="b">
        <v>0</v>
      </c>
      <c r="AO64" s="85" t="s">
        <v>823</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8</v>
      </c>
      <c r="BK64" s="49">
        <v>100</v>
      </c>
      <c r="BL64" s="48">
        <v>8</v>
      </c>
    </row>
    <row r="65" spans="1:64" ht="15">
      <c r="A65" s="64" t="s">
        <v>253</v>
      </c>
      <c r="B65" s="64" t="s">
        <v>321</v>
      </c>
      <c r="C65" s="65" t="s">
        <v>2724</v>
      </c>
      <c r="D65" s="66">
        <v>3</v>
      </c>
      <c r="E65" s="67" t="s">
        <v>132</v>
      </c>
      <c r="F65" s="68">
        <v>35</v>
      </c>
      <c r="G65" s="65"/>
      <c r="H65" s="69"/>
      <c r="I65" s="70"/>
      <c r="J65" s="70"/>
      <c r="K65" s="34" t="s">
        <v>65</v>
      </c>
      <c r="L65" s="77">
        <v>65</v>
      </c>
      <c r="M65" s="77"/>
      <c r="N65" s="72"/>
      <c r="O65" s="79" t="s">
        <v>339</v>
      </c>
      <c r="P65" s="81">
        <v>43751.73674768519</v>
      </c>
      <c r="Q65" s="79" t="s">
        <v>371</v>
      </c>
      <c r="R65" s="79"/>
      <c r="S65" s="79"/>
      <c r="T65" s="79" t="s">
        <v>466</v>
      </c>
      <c r="U65" s="79"/>
      <c r="V65" s="83" t="s">
        <v>544</v>
      </c>
      <c r="W65" s="81">
        <v>43751.73674768519</v>
      </c>
      <c r="X65" s="83" t="s">
        <v>655</v>
      </c>
      <c r="Y65" s="79"/>
      <c r="Z65" s="79"/>
      <c r="AA65" s="85" t="s">
        <v>826</v>
      </c>
      <c r="AB65" s="79"/>
      <c r="AC65" s="79" t="b">
        <v>0</v>
      </c>
      <c r="AD65" s="79">
        <v>0</v>
      </c>
      <c r="AE65" s="85" t="s">
        <v>950</v>
      </c>
      <c r="AF65" s="79" t="b">
        <v>0</v>
      </c>
      <c r="AG65" s="79" t="s">
        <v>954</v>
      </c>
      <c r="AH65" s="79"/>
      <c r="AI65" s="85" t="s">
        <v>950</v>
      </c>
      <c r="AJ65" s="79" t="b">
        <v>0</v>
      </c>
      <c r="AK65" s="79">
        <v>6</v>
      </c>
      <c r="AL65" s="85" t="s">
        <v>944</v>
      </c>
      <c r="AM65" s="79" t="s">
        <v>956</v>
      </c>
      <c r="AN65" s="79" t="b">
        <v>0</v>
      </c>
      <c r="AO65" s="85" t="s">
        <v>944</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11</v>
      </c>
      <c r="BK65" s="49">
        <v>100</v>
      </c>
      <c r="BL65" s="48">
        <v>11</v>
      </c>
    </row>
    <row r="66" spans="1:64" ht="15">
      <c r="A66" s="64" t="s">
        <v>254</v>
      </c>
      <c r="B66" s="64" t="s">
        <v>321</v>
      </c>
      <c r="C66" s="65" t="s">
        <v>2725</v>
      </c>
      <c r="D66" s="66">
        <v>10</v>
      </c>
      <c r="E66" s="67" t="s">
        <v>136</v>
      </c>
      <c r="F66" s="68">
        <v>12</v>
      </c>
      <c r="G66" s="65"/>
      <c r="H66" s="69"/>
      <c r="I66" s="70"/>
      <c r="J66" s="70"/>
      <c r="K66" s="34" t="s">
        <v>65</v>
      </c>
      <c r="L66" s="77">
        <v>66</v>
      </c>
      <c r="M66" s="77"/>
      <c r="N66" s="72"/>
      <c r="O66" s="79" t="s">
        <v>339</v>
      </c>
      <c r="P66" s="81">
        <v>43746.900775462964</v>
      </c>
      <c r="Q66" s="79" t="s">
        <v>372</v>
      </c>
      <c r="R66" s="79"/>
      <c r="S66" s="79"/>
      <c r="T66" s="79" t="s">
        <v>467</v>
      </c>
      <c r="U66" s="79"/>
      <c r="V66" s="83" t="s">
        <v>545</v>
      </c>
      <c r="W66" s="81">
        <v>43746.900775462964</v>
      </c>
      <c r="X66" s="83" t="s">
        <v>656</v>
      </c>
      <c r="Y66" s="79"/>
      <c r="Z66" s="79"/>
      <c r="AA66" s="85" t="s">
        <v>827</v>
      </c>
      <c r="AB66" s="79"/>
      <c r="AC66" s="79" t="b">
        <v>0</v>
      </c>
      <c r="AD66" s="79">
        <v>0</v>
      </c>
      <c r="AE66" s="85" t="s">
        <v>950</v>
      </c>
      <c r="AF66" s="79" t="b">
        <v>0</v>
      </c>
      <c r="AG66" s="79" t="s">
        <v>954</v>
      </c>
      <c r="AH66" s="79"/>
      <c r="AI66" s="85" t="s">
        <v>950</v>
      </c>
      <c r="AJ66" s="79" t="b">
        <v>0</v>
      </c>
      <c r="AK66" s="79">
        <v>3</v>
      </c>
      <c r="AL66" s="85" t="s">
        <v>940</v>
      </c>
      <c r="AM66" s="79" t="s">
        <v>963</v>
      </c>
      <c r="AN66" s="79" t="b">
        <v>0</v>
      </c>
      <c r="AO66" s="85" t="s">
        <v>940</v>
      </c>
      <c r="AP66" s="79" t="s">
        <v>176</v>
      </c>
      <c r="AQ66" s="79">
        <v>0</v>
      </c>
      <c r="AR66" s="79">
        <v>0</v>
      </c>
      <c r="AS66" s="79"/>
      <c r="AT66" s="79"/>
      <c r="AU66" s="79"/>
      <c r="AV66" s="79"/>
      <c r="AW66" s="79"/>
      <c r="AX66" s="79"/>
      <c r="AY66" s="79"/>
      <c r="AZ66" s="79"/>
      <c r="BA66">
        <v>5</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10</v>
      </c>
      <c r="BK66" s="49">
        <v>100</v>
      </c>
      <c r="BL66" s="48">
        <v>10</v>
      </c>
    </row>
    <row r="67" spans="1:64" ht="15">
      <c r="A67" s="64" t="s">
        <v>254</v>
      </c>
      <c r="B67" s="64" t="s">
        <v>321</v>
      </c>
      <c r="C67" s="65" t="s">
        <v>2725</v>
      </c>
      <c r="D67" s="66">
        <v>10</v>
      </c>
      <c r="E67" s="67" t="s">
        <v>136</v>
      </c>
      <c r="F67" s="68">
        <v>12</v>
      </c>
      <c r="G67" s="65"/>
      <c r="H67" s="69"/>
      <c r="I67" s="70"/>
      <c r="J67" s="70"/>
      <c r="K67" s="34" t="s">
        <v>65</v>
      </c>
      <c r="L67" s="77">
        <v>67</v>
      </c>
      <c r="M67" s="77"/>
      <c r="N67" s="72"/>
      <c r="O67" s="79" t="s">
        <v>339</v>
      </c>
      <c r="P67" s="81">
        <v>43748.698900462965</v>
      </c>
      <c r="Q67" s="79" t="s">
        <v>373</v>
      </c>
      <c r="R67" s="79"/>
      <c r="S67" s="79"/>
      <c r="T67" s="79" t="s">
        <v>466</v>
      </c>
      <c r="U67" s="79"/>
      <c r="V67" s="83" t="s">
        <v>545</v>
      </c>
      <c r="W67" s="81">
        <v>43748.698900462965</v>
      </c>
      <c r="X67" s="83" t="s">
        <v>657</v>
      </c>
      <c r="Y67" s="79"/>
      <c r="Z67" s="79"/>
      <c r="AA67" s="85" t="s">
        <v>828</v>
      </c>
      <c r="AB67" s="79"/>
      <c r="AC67" s="79" t="b">
        <v>0</v>
      </c>
      <c r="AD67" s="79">
        <v>0</v>
      </c>
      <c r="AE67" s="85" t="s">
        <v>950</v>
      </c>
      <c r="AF67" s="79" t="b">
        <v>0</v>
      </c>
      <c r="AG67" s="79" t="s">
        <v>954</v>
      </c>
      <c r="AH67" s="79"/>
      <c r="AI67" s="85" t="s">
        <v>950</v>
      </c>
      <c r="AJ67" s="79" t="b">
        <v>0</v>
      </c>
      <c r="AK67" s="79">
        <v>3</v>
      </c>
      <c r="AL67" s="85" t="s">
        <v>942</v>
      </c>
      <c r="AM67" s="79" t="s">
        <v>959</v>
      </c>
      <c r="AN67" s="79" t="b">
        <v>0</v>
      </c>
      <c r="AO67" s="85" t="s">
        <v>942</v>
      </c>
      <c r="AP67" s="79" t="s">
        <v>176</v>
      </c>
      <c r="AQ67" s="79">
        <v>0</v>
      </c>
      <c r="AR67" s="79">
        <v>0</v>
      </c>
      <c r="AS67" s="79"/>
      <c r="AT67" s="79"/>
      <c r="AU67" s="79"/>
      <c r="AV67" s="79"/>
      <c r="AW67" s="79"/>
      <c r="AX67" s="79"/>
      <c r="AY67" s="79"/>
      <c r="AZ67" s="79"/>
      <c r="BA67">
        <v>5</v>
      </c>
      <c r="BB67" s="78" t="str">
        <f>REPLACE(INDEX(GroupVertices[Group],MATCH(Edges[[#This Row],[Vertex 1]],GroupVertices[Vertex],0)),1,1,"")</f>
        <v>4</v>
      </c>
      <c r="BC67" s="78" t="str">
        <f>REPLACE(INDEX(GroupVertices[Group],MATCH(Edges[[#This Row],[Vertex 2]],GroupVertices[Vertex],0)),1,1,"")</f>
        <v>4</v>
      </c>
      <c r="BD67" s="48">
        <v>0</v>
      </c>
      <c r="BE67" s="49">
        <v>0</v>
      </c>
      <c r="BF67" s="48">
        <v>0</v>
      </c>
      <c r="BG67" s="49">
        <v>0</v>
      </c>
      <c r="BH67" s="48">
        <v>0</v>
      </c>
      <c r="BI67" s="49">
        <v>0</v>
      </c>
      <c r="BJ67" s="48">
        <v>15</v>
      </c>
      <c r="BK67" s="49">
        <v>100</v>
      </c>
      <c r="BL67" s="48">
        <v>15</v>
      </c>
    </row>
    <row r="68" spans="1:64" ht="15">
      <c r="A68" s="64" t="s">
        <v>254</v>
      </c>
      <c r="B68" s="64" t="s">
        <v>321</v>
      </c>
      <c r="C68" s="65" t="s">
        <v>2725</v>
      </c>
      <c r="D68" s="66">
        <v>10</v>
      </c>
      <c r="E68" s="67" t="s">
        <v>136</v>
      </c>
      <c r="F68" s="68">
        <v>12</v>
      </c>
      <c r="G68" s="65"/>
      <c r="H68" s="69"/>
      <c r="I68" s="70"/>
      <c r="J68" s="70"/>
      <c r="K68" s="34" t="s">
        <v>65</v>
      </c>
      <c r="L68" s="77">
        <v>68</v>
      </c>
      <c r="M68" s="77"/>
      <c r="N68" s="72"/>
      <c r="O68" s="79" t="s">
        <v>339</v>
      </c>
      <c r="P68" s="81">
        <v>43748.69898148148</v>
      </c>
      <c r="Q68" s="79" t="s">
        <v>354</v>
      </c>
      <c r="R68" s="79"/>
      <c r="S68" s="79"/>
      <c r="T68" s="79" t="s">
        <v>456</v>
      </c>
      <c r="U68" s="79"/>
      <c r="V68" s="83" t="s">
        <v>545</v>
      </c>
      <c r="W68" s="81">
        <v>43748.69898148148</v>
      </c>
      <c r="X68" s="83" t="s">
        <v>658</v>
      </c>
      <c r="Y68" s="79"/>
      <c r="Z68" s="79"/>
      <c r="AA68" s="85" t="s">
        <v>829</v>
      </c>
      <c r="AB68" s="79"/>
      <c r="AC68" s="79" t="b">
        <v>0</v>
      </c>
      <c r="AD68" s="79">
        <v>0</v>
      </c>
      <c r="AE68" s="85" t="s">
        <v>950</v>
      </c>
      <c r="AF68" s="79" t="b">
        <v>0</v>
      </c>
      <c r="AG68" s="79" t="s">
        <v>954</v>
      </c>
      <c r="AH68" s="79"/>
      <c r="AI68" s="85" t="s">
        <v>950</v>
      </c>
      <c r="AJ68" s="79" t="b">
        <v>0</v>
      </c>
      <c r="AK68" s="79">
        <v>4</v>
      </c>
      <c r="AL68" s="85" t="s">
        <v>941</v>
      </c>
      <c r="AM68" s="79" t="s">
        <v>959</v>
      </c>
      <c r="AN68" s="79" t="b">
        <v>0</v>
      </c>
      <c r="AO68" s="85" t="s">
        <v>941</v>
      </c>
      <c r="AP68" s="79" t="s">
        <v>176</v>
      </c>
      <c r="AQ68" s="79">
        <v>0</v>
      </c>
      <c r="AR68" s="79">
        <v>0</v>
      </c>
      <c r="AS68" s="79"/>
      <c r="AT68" s="79"/>
      <c r="AU68" s="79"/>
      <c r="AV68" s="79"/>
      <c r="AW68" s="79"/>
      <c r="AX68" s="79"/>
      <c r="AY68" s="79"/>
      <c r="AZ68" s="79"/>
      <c r="BA68">
        <v>5</v>
      </c>
      <c r="BB68" s="78" t="str">
        <f>REPLACE(INDEX(GroupVertices[Group],MATCH(Edges[[#This Row],[Vertex 1]],GroupVertices[Vertex],0)),1,1,"")</f>
        <v>4</v>
      </c>
      <c r="BC68" s="78" t="str">
        <f>REPLACE(INDEX(GroupVertices[Group],MATCH(Edges[[#This Row],[Vertex 2]],GroupVertices[Vertex],0)),1,1,"")</f>
        <v>4</v>
      </c>
      <c r="BD68" s="48">
        <v>0</v>
      </c>
      <c r="BE68" s="49">
        <v>0</v>
      </c>
      <c r="BF68" s="48">
        <v>0</v>
      </c>
      <c r="BG68" s="49">
        <v>0</v>
      </c>
      <c r="BH68" s="48">
        <v>0</v>
      </c>
      <c r="BI68" s="49">
        <v>0</v>
      </c>
      <c r="BJ68" s="48">
        <v>15</v>
      </c>
      <c r="BK68" s="49">
        <v>100</v>
      </c>
      <c r="BL68" s="48">
        <v>15</v>
      </c>
    </row>
    <row r="69" spans="1:64" ht="15">
      <c r="A69" s="64" t="s">
        <v>254</v>
      </c>
      <c r="B69" s="64" t="s">
        <v>321</v>
      </c>
      <c r="C69" s="65" t="s">
        <v>2725</v>
      </c>
      <c r="D69" s="66">
        <v>10</v>
      </c>
      <c r="E69" s="67" t="s">
        <v>136</v>
      </c>
      <c r="F69" s="68">
        <v>12</v>
      </c>
      <c r="G69" s="65"/>
      <c r="H69" s="69"/>
      <c r="I69" s="70"/>
      <c r="J69" s="70"/>
      <c r="K69" s="34" t="s">
        <v>65</v>
      </c>
      <c r="L69" s="77">
        <v>69</v>
      </c>
      <c r="M69" s="77"/>
      <c r="N69" s="72"/>
      <c r="O69" s="79" t="s">
        <v>339</v>
      </c>
      <c r="P69" s="81">
        <v>43751.7365625</v>
      </c>
      <c r="Q69" s="79" t="s">
        <v>374</v>
      </c>
      <c r="R69" s="79"/>
      <c r="S69" s="79"/>
      <c r="T69" s="79"/>
      <c r="U69" s="79"/>
      <c r="V69" s="83" t="s">
        <v>545</v>
      </c>
      <c r="W69" s="81">
        <v>43751.7365625</v>
      </c>
      <c r="X69" s="83" t="s">
        <v>659</v>
      </c>
      <c r="Y69" s="79"/>
      <c r="Z69" s="79"/>
      <c r="AA69" s="85" t="s">
        <v>830</v>
      </c>
      <c r="AB69" s="79"/>
      <c r="AC69" s="79" t="b">
        <v>0</v>
      </c>
      <c r="AD69" s="79">
        <v>0</v>
      </c>
      <c r="AE69" s="85" t="s">
        <v>950</v>
      </c>
      <c r="AF69" s="79" t="b">
        <v>0</v>
      </c>
      <c r="AG69" s="79" t="s">
        <v>954</v>
      </c>
      <c r="AH69" s="79"/>
      <c r="AI69" s="85" t="s">
        <v>950</v>
      </c>
      <c r="AJ69" s="79" t="b">
        <v>0</v>
      </c>
      <c r="AK69" s="79">
        <v>5</v>
      </c>
      <c r="AL69" s="85" t="s">
        <v>943</v>
      </c>
      <c r="AM69" s="79" t="s">
        <v>959</v>
      </c>
      <c r="AN69" s="79" t="b">
        <v>0</v>
      </c>
      <c r="AO69" s="85" t="s">
        <v>943</v>
      </c>
      <c r="AP69" s="79" t="s">
        <v>176</v>
      </c>
      <c r="AQ69" s="79">
        <v>0</v>
      </c>
      <c r="AR69" s="79">
        <v>0</v>
      </c>
      <c r="AS69" s="79"/>
      <c r="AT69" s="79"/>
      <c r="AU69" s="79"/>
      <c r="AV69" s="79"/>
      <c r="AW69" s="79"/>
      <c r="AX69" s="79"/>
      <c r="AY69" s="79"/>
      <c r="AZ69" s="79"/>
      <c r="BA69">
        <v>5</v>
      </c>
      <c r="BB69" s="78" t="str">
        <f>REPLACE(INDEX(GroupVertices[Group],MATCH(Edges[[#This Row],[Vertex 1]],GroupVertices[Vertex],0)),1,1,"")</f>
        <v>4</v>
      </c>
      <c r="BC69" s="78" t="str">
        <f>REPLACE(INDEX(GroupVertices[Group],MATCH(Edges[[#This Row],[Vertex 2]],GroupVertices[Vertex],0)),1,1,"")</f>
        <v>4</v>
      </c>
      <c r="BD69" s="48">
        <v>0</v>
      </c>
      <c r="BE69" s="49">
        <v>0</v>
      </c>
      <c r="BF69" s="48">
        <v>0</v>
      </c>
      <c r="BG69" s="49">
        <v>0</v>
      </c>
      <c r="BH69" s="48">
        <v>0</v>
      </c>
      <c r="BI69" s="49">
        <v>0</v>
      </c>
      <c r="BJ69" s="48">
        <v>15</v>
      </c>
      <c r="BK69" s="49">
        <v>100</v>
      </c>
      <c r="BL69" s="48">
        <v>15</v>
      </c>
    </row>
    <row r="70" spans="1:64" ht="15">
      <c r="A70" s="64" t="s">
        <v>254</v>
      </c>
      <c r="B70" s="64" t="s">
        <v>321</v>
      </c>
      <c r="C70" s="65" t="s">
        <v>2725</v>
      </c>
      <c r="D70" s="66">
        <v>10</v>
      </c>
      <c r="E70" s="67" t="s">
        <v>136</v>
      </c>
      <c r="F70" s="68">
        <v>12</v>
      </c>
      <c r="G70" s="65"/>
      <c r="H70" s="69"/>
      <c r="I70" s="70"/>
      <c r="J70" s="70"/>
      <c r="K70" s="34" t="s">
        <v>65</v>
      </c>
      <c r="L70" s="77">
        <v>70</v>
      </c>
      <c r="M70" s="77"/>
      <c r="N70" s="72"/>
      <c r="O70" s="79" t="s">
        <v>339</v>
      </c>
      <c r="P70" s="81">
        <v>43751.73674768519</v>
      </c>
      <c r="Q70" s="79" t="s">
        <v>371</v>
      </c>
      <c r="R70" s="79"/>
      <c r="S70" s="79"/>
      <c r="T70" s="79" t="s">
        <v>466</v>
      </c>
      <c r="U70" s="79"/>
      <c r="V70" s="83" t="s">
        <v>545</v>
      </c>
      <c r="W70" s="81">
        <v>43751.73674768519</v>
      </c>
      <c r="X70" s="83" t="s">
        <v>660</v>
      </c>
      <c r="Y70" s="79"/>
      <c r="Z70" s="79"/>
      <c r="AA70" s="85" t="s">
        <v>831</v>
      </c>
      <c r="AB70" s="79"/>
      <c r="AC70" s="79" t="b">
        <v>0</v>
      </c>
      <c r="AD70" s="79">
        <v>0</v>
      </c>
      <c r="AE70" s="85" t="s">
        <v>950</v>
      </c>
      <c r="AF70" s="79" t="b">
        <v>0</v>
      </c>
      <c r="AG70" s="79" t="s">
        <v>954</v>
      </c>
      <c r="AH70" s="79"/>
      <c r="AI70" s="85" t="s">
        <v>950</v>
      </c>
      <c r="AJ70" s="79" t="b">
        <v>0</v>
      </c>
      <c r="AK70" s="79">
        <v>6</v>
      </c>
      <c r="AL70" s="85" t="s">
        <v>944</v>
      </c>
      <c r="AM70" s="79" t="s">
        <v>959</v>
      </c>
      <c r="AN70" s="79" t="b">
        <v>0</v>
      </c>
      <c r="AO70" s="85" t="s">
        <v>944</v>
      </c>
      <c r="AP70" s="79" t="s">
        <v>176</v>
      </c>
      <c r="AQ70" s="79">
        <v>0</v>
      </c>
      <c r="AR70" s="79">
        <v>0</v>
      </c>
      <c r="AS70" s="79"/>
      <c r="AT70" s="79"/>
      <c r="AU70" s="79"/>
      <c r="AV70" s="79"/>
      <c r="AW70" s="79"/>
      <c r="AX70" s="79"/>
      <c r="AY70" s="79"/>
      <c r="AZ70" s="79"/>
      <c r="BA70">
        <v>5</v>
      </c>
      <c r="BB70" s="78" t="str">
        <f>REPLACE(INDEX(GroupVertices[Group],MATCH(Edges[[#This Row],[Vertex 1]],GroupVertices[Vertex],0)),1,1,"")</f>
        <v>4</v>
      </c>
      <c r="BC70" s="78" t="str">
        <f>REPLACE(INDEX(GroupVertices[Group],MATCH(Edges[[#This Row],[Vertex 2]],GroupVertices[Vertex],0)),1,1,"")</f>
        <v>4</v>
      </c>
      <c r="BD70" s="48">
        <v>0</v>
      </c>
      <c r="BE70" s="49">
        <v>0</v>
      </c>
      <c r="BF70" s="48">
        <v>0</v>
      </c>
      <c r="BG70" s="49">
        <v>0</v>
      </c>
      <c r="BH70" s="48">
        <v>0</v>
      </c>
      <c r="BI70" s="49">
        <v>0</v>
      </c>
      <c r="BJ70" s="48">
        <v>11</v>
      </c>
      <c r="BK70" s="49">
        <v>100</v>
      </c>
      <c r="BL70" s="48">
        <v>11</v>
      </c>
    </row>
    <row r="71" spans="1:64" ht="15">
      <c r="A71" s="64" t="s">
        <v>255</v>
      </c>
      <c r="B71" s="64" t="s">
        <v>321</v>
      </c>
      <c r="C71" s="65" t="s">
        <v>2724</v>
      </c>
      <c r="D71" s="66">
        <v>3</v>
      </c>
      <c r="E71" s="67" t="s">
        <v>132</v>
      </c>
      <c r="F71" s="68">
        <v>35</v>
      </c>
      <c r="G71" s="65"/>
      <c r="H71" s="69"/>
      <c r="I71" s="70"/>
      <c r="J71" s="70"/>
      <c r="K71" s="34" t="s">
        <v>65</v>
      </c>
      <c r="L71" s="77">
        <v>71</v>
      </c>
      <c r="M71" s="77"/>
      <c r="N71" s="72"/>
      <c r="O71" s="79" t="s">
        <v>339</v>
      </c>
      <c r="P71" s="81">
        <v>43751.746979166666</v>
      </c>
      <c r="Q71" s="79" t="s">
        <v>374</v>
      </c>
      <c r="R71" s="79"/>
      <c r="S71" s="79"/>
      <c r="T71" s="79"/>
      <c r="U71" s="79"/>
      <c r="V71" s="83" t="s">
        <v>546</v>
      </c>
      <c r="W71" s="81">
        <v>43751.746979166666</v>
      </c>
      <c r="X71" s="83" t="s">
        <v>661</v>
      </c>
      <c r="Y71" s="79"/>
      <c r="Z71" s="79"/>
      <c r="AA71" s="85" t="s">
        <v>832</v>
      </c>
      <c r="AB71" s="79"/>
      <c r="AC71" s="79" t="b">
        <v>0</v>
      </c>
      <c r="AD71" s="79">
        <v>0</v>
      </c>
      <c r="AE71" s="85" t="s">
        <v>950</v>
      </c>
      <c r="AF71" s="79" t="b">
        <v>0</v>
      </c>
      <c r="AG71" s="79" t="s">
        <v>954</v>
      </c>
      <c r="AH71" s="79"/>
      <c r="AI71" s="85" t="s">
        <v>950</v>
      </c>
      <c r="AJ71" s="79" t="b">
        <v>0</v>
      </c>
      <c r="AK71" s="79">
        <v>5</v>
      </c>
      <c r="AL71" s="85" t="s">
        <v>943</v>
      </c>
      <c r="AM71" s="79" t="s">
        <v>956</v>
      </c>
      <c r="AN71" s="79" t="b">
        <v>0</v>
      </c>
      <c r="AO71" s="85" t="s">
        <v>943</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v>0</v>
      </c>
      <c r="BE71" s="49">
        <v>0</v>
      </c>
      <c r="BF71" s="48">
        <v>0</v>
      </c>
      <c r="BG71" s="49">
        <v>0</v>
      </c>
      <c r="BH71" s="48">
        <v>0</v>
      </c>
      <c r="BI71" s="49">
        <v>0</v>
      </c>
      <c r="BJ71" s="48">
        <v>15</v>
      </c>
      <c r="BK71" s="49">
        <v>100</v>
      </c>
      <c r="BL71" s="48">
        <v>15</v>
      </c>
    </row>
    <row r="72" spans="1:64" ht="15">
      <c r="A72" s="64" t="s">
        <v>256</v>
      </c>
      <c r="B72" s="64" t="s">
        <v>321</v>
      </c>
      <c r="C72" s="65" t="s">
        <v>2726</v>
      </c>
      <c r="D72" s="66">
        <v>6.5</v>
      </c>
      <c r="E72" s="67" t="s">
        <v>136</v>
      </c>
      <c r="F72" s="68">
        <v>23.5</v>
      </c>
      <c r="G72" s="65"/>
      <c r="H72" s="69"/>
      <c r="I72" s="70"/>
      <c r="J72" s="70"/>
      <c r="K72" s="34" t="s">
        <v>65</v>
      </c>
      <c r="L72" s="77">
        <v>72</v>
      </c>
      <c r="M72" s="77"/>
      <c r="N72" s="72"/>
      <c r="O72" s="79" t="s">
        <v>339</v>
      </c>
      <c r="P72" s="81">
        <v>43751.75828703704</v>
      </c>
      <c r="Q72" s="79" t="s">
        <v>371</v>
      </c>
      <c r="R72" s="79"/>
      <c r="S72" s="79"/>
      <c r="T72" s="79" t="s">
        <v>466</v>
      </c>
      <c r="U72" s="79"/>
      <c r="V72" s="83" t="s">
        <v>526</v>
      </c>
      <c r="W72" s="81">
        <v>43751.75828703704</v>
      </c>
      <c r="X72" s="83" t="s">
        <v>662</v>
      </c>
      <c r="Y72" s="79"/>
      <c r="Z72" s="79"/>
      <c r="AA72" s="85" t="s">
        <v>833</v>
      </c>
      <c r="AB72" s="79"/>
      <c r="AC72" s="79" t="b">
        <v>0</v>
      </c>
      <c r="AD72" s="79">
        <v>0</v>
      </c>
      <c r="AE72" s="85" t="s">
        <v>950</v>
      </c>
      <c r="AF72" s="79" t="b">
        <v>0</v>
      </c>
      <c r="AG72" s="79" t="s">
        <v>954</v>
      </c>
      <c r="AH72" s="79"/>
      <c r="AI72" s="85" t="s">
        <v>950</v>
      </c>
      <c r="AJ72" s="79" t="b">
        <v>0</v>
      </c>
      <c r="AK72" s="79">
        <v>6</v>
      </c>
      <c r="AL72" s="85" t="s">
        <v>944</v>
      </c>
      <c r="AM72" s="79" t="s">
        <v>968</v>
      </c>
      <c r="AN72" s="79" t="b">
        <v>0</v>
      </c>
      <c r="AO72" s="85" t="s">
        <v>944</v>
      </c>
      <c r="AP72" s="79" t="s">
        <v>176</v>
      </c>
      <c r="AQ72" s="79">
        <v>0</v>
      </c>
      <c r="AR72" s="79">
        <v>0</v>
      </c>
      <c r="AS72" s="79"/>
      <c r="AT72" s="79"/>
      <c r="AU72" s="79"/>
      <c r="AV72" s="79"/>
      <c r="AW72" s="79"/>
      <c r="AX72" s="79"/>
      <c r="AY72" s="79"/>
      <c r="AZ72" s="79"/>
      <c r="BA72">
        <v>2</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11</v>
      </c>
      <c r="BK72" s="49">
        <v>100</v>
      </c>
      <c r="BL72" s="48">
        <v>11</v>
      </c>
    </row>
    <row r="73" spans="1:64" ht="15">
      <c r="A73" s="64" t="s">
        <v>256</v>
      </c>
      <c r="B73" s="64" t="s">
        <v>321</v>
      </c>
      <c r="C73" s="65" t="s">
        <v>2726</v>
      </c>
      <c r="D73" s="66">
        <v>6.5</v>
      </c>
      <c r="E73" s="67" t="s">
        <v>136</v>
      </c>
      <c r="F73" s="68">
        <v>23.5</v>
      </c>
      <c r="G73" s="65"/>
      <c r="H73" s="69"/>
      <c r="I73" s="70"/>
      <c r="J73" s="70"/>
      <c r="K73" s="34" t="s">
        <v>65</v>
      </c>
      <c r="L73" s="77">
        <v>73</v>
      </c>
      <c r="M73" s="77"/>
      <c r="N73" s="72"/>
      <c r="O73" s="79" t="s">
        <v>339</v>
      </c>
      <c r="P73" s="81">
        <v>43751.758414351854</v>
      </c>
      <c r="Q73" s="79" t="s">
        <v>374</v>
      </c>
      <c r="R73" s="79"/>
      <c r="S73" s="79"/>
      <c r="T73" s="79"/>
      <c r="U73" s="79"/>
      <c r="V73" s="83" t="s">
        <v>526</v>
      </c>
      <c r="W73" s="81">
        <v>43751.758414351854</v>
      </c>
      <c r="X73" s="83" t="s">
        <v>663</v>
      </c>
      <c r="Y73" s="79"/>
      <c r="Z73" s="79"/>
      <c r="AA73" s="85" t="s">
        <v>834</v>
      </c>
      <c r="AB73" s="79"/>
      <c r="AC73" s="79" t="b">
        <v>0</v>
      </c>
      <c r="AD73" s="79">
        <v>0</v>
      </c>
      <c r="AE73" s="85" t="s">
        <v>950</v>
      </c>
      <c r="AF73" s="79" t="b">
        <v>0</v>
      </c>
      <c r="AG73" s="79" t="s">
        <v>954</v>
      </c>
      <c r="AH73" s="79"/>
      <c r="AI73" s="85" t="s">
        <v>950</v>
      </c>
      <c r="AJ73" s="79" t="b">
        <v>0</v>
      </c>
      <c r="AK73" s="79">
        <v>5</v>
      </c>
      <c r="AL73" s="85" t="s">
        <v>943</v>
      </c>
      <c r="AM73" s="79" t="s">
        <v>968</v>
      </c>
      <c r="AN73" s="79" t="b">
        <v>0</v>
      </c>
      <c r="AO73" s="85" t="s">
        <v>943</v>
      </c>
      <c r="AP73" s="79" t="s">
        <v>176</v>
      </c>
      <c r="AQ73" s="79">
        <v>0</v>
      </c>
      <c r="AR73" s="79">
        <v>0</v>
      </c>
      <c r="AS73" s="79"/>
      <c r="AT73" s="79"/>
      <c r="AU73" s="79"/>
      <c r="AV73" s="79"/>
      <c r="AW73" s="79"/>
      <c r="AX73" s="79"/>
      <c r="AY73" s="79"/>
      <c r="AZ73" s="79"/>
      <c r="BA73">
        <v>2</v>
      </c>
      <c r="BB73" s="78" t="str">
        <f>REPLACE(INDEX(GroupVertices[Group],MATCH(Edges[[#This Row],[Vertex 1]],GroupVertices[Vertex],0)),1,1,"")</f>
        <v>4</v>
      </c>
      <c r="BC73" s="78" t="str">
        <f>REPLACE(INDEX(GroupVertices[Group],MATCH(Edges[[#This Row],[Vertex 2]],GroupVertices[Vertex],0)),1,1,"")</f>
        <v>4</v>
      </c>
      <c r="BD73" s="48">
        <v>0</v>
      </c>
      <c r="BE73" s="49">
        <v>0</v>
      </c>
      <c r="BF73" s="48">
        <v>0</v>
      </c>
      <c r="BG73" s="49">
        <v>0</v>
      </c>
      <c r="BH73" s="48">
        <v>0</v>
      </c>
      <c r="BI73" s="49">
        <v>0</v>
      </c>
      <c r="BJ73" s="48">
        <v>15</v>
      </c>
      <c r="BK73" s="49">
        <v>100</v>
      </c>
      <c r="BL73" s="48">
        <v>15</v>
      </c>
    </row>
    <row r="74" spans="1:64" ht="15">
      <c r="A74" s="64" t="s">
        <v>257</v>
      </c>
      <c r="B74" s="64" t="s">
        <v>321</v>
      </c>
      <c r="C74" s="65" t="s">
        <v>2724</v>
      </c>
      <c r="D74" s="66">
        <v>3</v>
      </c>
      <c r="E74" s="67" t="s">
        <v>132</v>
      </c>
      <c r="F74" s="68">
        <v>35</v>
      </c>
      <c r="G74" s="65"/>
      <c r="H74" s="69"/>
      <c r="I74" s="70"/>
      <c r="J74" s="70"/>
      <c r="K74" s="34" t="s">
        <v>65</v>
      </c>
      <c r="L74" s="77">
        <v>74</v>
      </c>
      <c r="M74" s="77"/>
      <c r="N74" s="72"/>
      <c r="O74" s="79" t="s">
        <v>339</v>
      </c>
      <c r="P74" s="81">
        <v>43751.795810185184</v>
      </c>
      <c r="Q74" s="79" t="s">
        <v>371</v>
      </c>
      <c r="R74" s="79"/>
      <c r="S74" s="79"/>
      <c r="T74" s="79" t="s">
        <v>466</v>
      </c>
      <c r="U74" s="79"/>
      <c r="V74" s="83" t="s">
        <v>547</v>
      </c>
      <c r="W74" s="81">
        <v>43751.795810185184</v>
      </c>
      <c r="X74" s="83" t="s">
        <v>664</v>
      </c>
      <c r="Y74" s="79"/>
      <c r="Z74" s="79"/>
      <c r="AA74" s="85" t="s">
        <v>835</v>
      </c>
      <c r="AB74" s="79"/>
      <c r="AC74" s="79" t="b">
        <v>0</v>
      </c>
      <c r="AD74" s="79">
        <v>0</v>
      </c>
      <c r="AE74" s="85" t="s">
        <v>950</v>
      </c>
      <c r="AF74" s="79" t="b">
        <v>0</v>
      </c>
      <c r="AG74" s="79" t="s">
        <v>954</v>
      </c>
      <c r="AH74" s="79"/>
      <c r="AI74" s="85" t="s">
        <v>950</v>
      </c>
      <c r="AJ74" s="79" t="b">
        <v>0</v>
      </c>
      <c r="AK74" s="79">
        <v>6</v>
      </c>
      <c r="AL74" s="85" t="s">
        <v>944</v>
      </c>
      <c r="AM74" s="79" t="s">
        <v>963</v>
      </c>
      <c r="AN74" s="79" t="b">
        <v>0</v>
      </c>
      <c r="AO74" s="85" t="s">
        <v>944</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v>0</v>
      </c>
      <c r="BE74" s="49">
        <v>0</v>
      </c>
      <c r="BF74" s="48">
        <v>0</v>
      </c>
      <c r="BG74" s="49">
        <v>0</v>
      </c>
      <c r="BH74" s="48">
        <v>0</v>
      </c>
      <c r="BI74" s="49">
        <v>0</v>
      </c>
      <c r="BJ74" s="48">
        <v>11</v>
      </c>
      <c r="BK74" s="49">
        <v>100</v>
      </c>
      <c r="BL74" s="48">
        <v>11</v>
      </c>
    </row>
    <row r="75" spans="1:64" ht="15">
      <c r="A75" s="64" t="s">
        <v>212</v>
      </c>
      <c r="B75" s="64" t="s">
        <v>333</v>
      </c>
      <c r="C75" s="65" t="s">
        <v>2724</v>
      </c>
      <c r="D75" s="66">
        <v>3</v>
      </c>
      <c r="E75" s="67" t="s">
        <v>132</v>
      </c>
      <c r="F75" s="68">
        <v>35</v>
      </c>
      <c r="G75" s="65"/>
      <c r="H75" s="69"/>
      <c r="I75" s="70"/>
      <c r="J75" s="70"/>
      <c r="K75" s="34" t="s">
        <v>65</v>
      </c>
      <c r="L75" s="77">
        <v>75</v>
      </c>
      <c r="M75" s="77"/>
      <c r="N75" s="72"/>
      <c r="O75" s="79" t="s">
        <v>339</v>
      </c>
      <c r="P75" s="81">
        <v>43728.29369212963</v>
      </c>
      <c r="Q75" s="79" t="s">
        <v>341</v>
      </c>
      <c r="R75" s="83" t="s">
        <v>409</v>
      </c>
      <c r="S75" s="79" t="s">
        <v>430</v>
      </c>
      <c r="T75" s="79" t="s">
        <v>447</v>
      </c>
      <c r="U75" s="83" t="s">
        <v>489</v>
      </c>
      <c r="V75" s="83" t="s">
        <v>489</v>
      </c>
      <c r="W75" s="81">
        <v>43728.29369212963</v>
      </c>
      <c r="X75" s="83" t="s">
        <v>607</v>
      </c>
      <c r="Y75" s="79"/>
      <c r="Z75" s="79"/>
      <c r="AA75" s="85" t="s">
        <v>778</v>
      </c>
      <c r="AB75" s="79"/>
      <c r="AC75" s="79" t="b">
        <v>0</v>
      </c>
      <c r="AD75" s="79">
        <v>12</v>
      </c>
      <c r="AE75" s="85" t="s">
        <v>950</v>
      </c>
      <c r="AF75" s="79" t="b">
        <v>0</v>
      </c>
      <c r="AG75" s="79" t="s">
        <v>954</v>
      </c>
      <c r="AH75" s="79"/>
      <c r="AI75" s="85" t="s">
        <v>950</v>
      </c>
      <c r="AJ75" s="79" t="b">
        <v>0</v>
      </c>
      <c r="AK75" s="79">
        <v>10</v>
      </c>
      <c r="AL75" s="85" t="s">
        <v>950</v>
      </c>
      <c r="AM75" s="79" t="s">
        <v>956</v>
      </c>
      <c r="AN75" s="79" t="b">
        <v>0</v>
      </c>
      <c r="AO75" s="85" t="s">
        <v>778</v>
      </c>
      <c r="AP75" s="79" t="s">
        <v>971</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c r="BE75" s="49"/>
      <c r="BF75" s="48"/>
      <c r="BG75" s="49"/>
      <c r="BH75" s="48"/>
      <c r="BI75" s="49"/>
      <c r="BJ75" s="48"/>
      <c r="BK75" s="49"/>
      <c r="BL75" s="48"/>
    </row>
    <row r="76" spans="1:64" ht="15">
      <c r="A76" s="64" t="s">
        <v>258</v>
      </c>
      <c r="B76" s="64" t="s">
        <v>333</v>
      </c>
      <c r="C76" s="65" t="s">
        <v>2724</v>
      </c>
      <c r="D76" s="66">
        <v>3</v>
      </c>
      <c r="E76" s="67" t="s">
        <v>132</v>
      </c>
      <c r="F76" s="68">
        <v>35</v>
      </c>
      <c r="G76" s="65"/>
      <c r="H76" s="69"/>
      <c r="I76" s="70"/>
      <c r="J76" s="70"/>
      <c r="K76" s="34" t="s">
        <v>65</v>
      </c>
      <c r="L76" s="77">
        <v>76</v>
      </c>
      <c r="M76" s="77"/>
      <c r="N76" s="72"/>
      <c r="O76" s="79" t="s">
        <v>339</v>
      </c>
      <c r="P76" s="81">
        <v>43751.818703703706</v>
      </c>
      <c r="Q76" s="79" t="s">
        <v>352</v>
      </c>
      <c r="R76" s="79"/>
      <c r="S76" s="79"/>
      <c r="T76" s="79" t="s">
        <v>447</v>
      </c>
      <c r="U76" s="79"/>
      <c r="V76" s="83" t="s">
        <v>548</v>
      </c>
      <c r="W76" s="81">
        <v>43751.818703703706</v>
      </c>
      <c r="X76" s="83" t="s">
        <v>665</v>
      </c>
      <c r="Y76" s="79"/>
      <c r="Z76" s="79"/>
      <c r="AA76" s="85" t="s">
        <v>836</v>
      </c>
      <c r="AB76" s="79"/>
      <c r="AC76" s="79" t="b">
        <v>0</v>
      </c>
      <c r="AD76" s="79">
        <v>0</v>
      </c>
      <c r="AE76" s="85" t="s">
        <v>950</v>
      </c>
      <c r="AF76" s="79" t="b">
        <v>0</v>
      </c>
      <c r="AG76" s="79" t="s">
        <v>954</v>
      </c>
      <c r="AH76" s="79"/>
      <c r="AI76" s="85" t="s">
        <v>950</v>
      </c>
      <c r="AJ76" s="79" t="b">
        <v>0</v>
      </c>
      <c r="AK76" s="79">
        <v>10</v>
      </c>
      <c r="AL76" s="85" t="s">
        <v>778</v>
      </c>
      <c r="AM76" s="79" t="s">
        <v>956</v>
      </c>
      <c r="AN76" s="79" t="b">
        <v>0</v>
      </c>
      <c r="AO76" s="85" t="s">
        <v>778</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c r="BE76" s="49"/>
      <c r="BF76" s="48"/>
      <c r="BG76" s="49"/>
      <c r="BH76" s="48"/>
      <c r="BI76" s="49"/>
      <c r="BJ76" s="48"/>
      <c r="BK76" s="49"/>
      <c r="BL76" s="48"/>
    </row>
    <row r="77" spans="1:64" ht="15">
      <c r="A77" s="64" t="s">
        <v>212</v>
      </c>
      <c r="B77" s="64" t="s">
        <v>336</v>
      </c>
      <c r="C77" s="65" t="s">
        <v>2724</v>
      </c>
      <c r="D77" s="66">
        <v>3</v>
      </c>
      <c r="E77" s="67" t="s">
        <v>132</v>
      </c>
      <c r="F77" s="68">
        <v>35</v>
      </c>
      <c r="G77" s="65"/>
      <c r="H77" s="69"/>
      <c r="I77" s="70"/>
      <c r="J77" s="70"/>
      <c r="K77" s="34" t="s">
        <v>65</v>
      </c>
      <c r="L77" s="77">
        <v>77</v>
      </c>
      <c r="M77" s="77"/>
      <c r="N77" s="72"/>
      <c r="O77" s="79" t="s">
        <v>339</v>
      </c>
      <c r="P77" s="81">
        <v>43728.29369212963</v>
      </c>
      <c r="Q77" s="79" t="s">
        <v>341</v>
      </c>
      <c r="R77" s="83" t="s">
        <v>409</v>
      </c>
      <c r="S77" s="79" t="s">
        <v>430</v>
      </c>
      <c r="T77" s="79" t="s">
        <v>447</v>
      </c>
      <c r="U77" s="83" t="s">
        <v>489</v>
      </c>
      <c r="V77" s="83" t="s">
        <v>489</v>
      </c>
      <c r="W77" s="81">
        <v>43728.29369212963</v>
      </c>
      <c r="X77" s="83" t="s">
        <v>607</v>
      </c>
      <c r="Y77" s="79"/>
      <c r="Z77" s="79"/>
      <c r="AA77" s="85" t="s">
        <v>778</v>
      </c>
      <c r="AB77" s="79"/>
      <c r="AC77" s="79" t="b">
        <v>0</v>
      </c>
      <c r="AD77" s="79">
        <v>12</v>
      </c>
      <c r="AE77" s="85" t="s">
        <v>950</v>
      </c>
      <c r="AF77" s="79" t="b">
        <v>0</v>
      </c>
      <c r="AG77" s="79" t="s">
        <v>954</v>
      </c>
      <c r="AH77" s="79"/>
      <c r="AI77" s="85" t="s">
        <v>950</v>
      </c>
      <c r="AJ77" s="79" t="b">
        <v>0</v>
      </c>
      <c r="AK77" s="79">
        <v>10</v>
      </c>
      <c r="AL77" s="85" t="s">
        <v>950</v>
      </c>
      <c r="AM77" s="79" t="s">
        <v>956</v>
      </c>
      <c r="AN77" s="79" t="b">
        <v>0</v>
      </c>
      <c r="AO77" s="85" t="s">
        <v>778</v>
      </c>
      <c r="AP77" s="79" t="s">
        <v>971</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2</v>
      </c>
      <c r="BD77" s="48">
        <v>0</v>
      </c>
      <c r="BE77" s="49">
        <v>0</v>
      </c>
      <c r="BF77" s="48">
        <v>0</v>
      </c>
      <c r="BG77" s="49">
        <v>0</v>
      </c>
      <c r="BH77" s="48">
        <v>0</v>
      </c>
      <c r="BI77" s="49">
        <v>0</v>
      </c>
      <c r="BJ77" s="48">
        <v>26</v>
      </c>
      <c r="BK77" s="49">
        <v>100</v>
      </c>
      <c r="BL77" s="48">
        <v>26</v>
      </c>
    </row>
    <row r="78" spans="1:64" ht="15">
      <c r="A78" s="64" t="s">
        <v>258</v>
      </c>
      <c r="B78" s="64" t="s">
        <v>212</v>
      </c>
      <c r="C78" s="65" t="s">
        <v>2724</v>
      </c>
      <c r="D78" s="66">
        <v>3</v>
      </c>
      <c r="E78" s="67" t="s">
        <v>132</v>
      </c>
      <c r="F78" s="68">
        <v>35</v>
      </c>
      <c r="G78" s="65"/>
      <c r="H78" s="69"/>
      <c r="I78" s="70"/>
      <c r="J78" s="70"/>
      <c r="K78" s="34" t="s">
        <v>65</v>
      </c>
      <c r="L78" s="77">
        <v>78</v>
      </c>
      <c r="M78" s="77"/>
      <c r="N78" s="72"/>
      <c r="O78" s="79" t="s">
        <v>339</v>
      </c>
      <c r="P78" s="81">
        <v>43751.818703703706</v>
      </c>
      <c r="Q78" s="79" t="s">
        <v>352</v>
      </c>
      <c r="R78" s="79"/>
      <c r="S78" s="79"/>
      <c r="T78" s="79" t="s">
        <v>447</v>
      </c>
      <c r="U78" s="79"/>
      <c r="V78" s="83" t="s">
        <v>548</v>
      </c>
      <c r="W78" s="81">
        <v>43751.818703703706</v>
      </c>
      <c r="X78" s="83" t="s">
        <v>665</v>
      </c>
      <c r="Y78" s="79"/>
      <c r="Z78" s="79"/>
      <c r="AA78" s="85" t="s">
        <v>836</v>
      </c>
      <c r="AB78" s="79"/>
      <c r="AC78" s="79" t="b">
        <v>0</v>
      </c>
      <c r="AD78" s="79">
        <v>0</v>
      </c>
      <c r="AE78" s="85" t="s">
        <v>950</v>
      </c>
      <c r="AF78" s="79" t="b">
        <v>0</v>
      </c>
      <c r="AG78" s="79" t="s">
        <v>954</v>
      </c>
      <c r="AH78" s="79"/>
      <c r="AI78" s="85" t="s">
        <v>950</v>
      </c>
      <c r="AJ78" s="79" t="b">
        <v>0</v>
      </c>
      <c r="AK78" s="79">
        <v>10</v>
      </c>
      <c r="AL78" s="85" t="s">
        <v>778</v>
      </c>
      <c r="AM78" s="79" t="s">
        <v>956</v>
      </c>
      <c r="AN78" s="79" t="b">
        <v>0</v>
      </c>
      <c r="AO78" s="85" t="s">
        <v>778</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v>0</v>
      </c>
      <c r="BE78" s="49">
        <v>0</v>
      </c>
      <c r="BF78" s="48">
        <v>0</v>
      </c>
      <c r="BG78" s="49">
        <v>0</v>
      </c>
      <c r="BH78" s="48">
        <v>0</v>
      </c>
      <c r="BI78" s="49">
        <v>0</v>
      </c>
      <c r="BJ78" s="48">
        <v>20</v>
      </c>
      <c r="BK78" s="49">
        <v>100</v>
      </c>
      <c r="BL78" s="48">
        <v>20</v>
      </c>
    </row>
    <row r="79" spans="1:64" ht="15">
      <c r="A79" s="64" t="s">
        <v>259</v>
      </c>
      <c r="B79" s="64" t="s">
        <v>321</v>
      </c>
      <c r="C79" s="65" t="s">
        <v>2724</v>
      </c>
      <c r="D79" s="66">
        <v>3</v>
      </c>
      <c r="E79" s="67" t="s">
        <v>132</v>
      </c>
      <c r="F79" s="68">
        <v>35</v>
      </c>
      <c r="G79" s="65"/>
      <c r="H79" s="69"/>
      <c r="I79" s="70"/>
      <c r="J79" s="70"/>
      <c r="K79" s="34" t="s">
        <v>65</v>
      </c>
      <c r="L79" s="77">
        <v>79</v>
      </c>
      <c r="M79" s="77"/>
      <c r="N79" s="72"/>
      <c r="O79" s="79" t="s">
        <v>339</v>
      </c>
      <c r="P79" s="81">
        <v>43751.86748842592</v>
      </c>
      <c r="Q79" s="79" t="s">
        <v>372</v>
      </c>
      <c r="R79" s="79"/>
      <c r="S79" s="79"/>
      <c r="T79" s="79" t="s">
        <v>467</v>
      </c>
      <c r="U79" s="79"/>
      <c r="V79" s="83" t="s">
        <v>549</v>
      </c>
      <c r="W79" s="81">
        <v>43751.86748842592</v>
      </c>
      <c r="X79" s="83" t="s">
        <v>666</v>
      </c>
      <c r="Y79" s="79"/>
      <c r="Z79" s="79"/>
      <c r="AA79" s="85" t="s">
        <v>837</v>
      </c>
      <c r="AB79" s="79"/>
      <c r="AC79" s="79" t="b">
        <v>0</v>
      </c>
      <c r="AD79" s="79">
        <v>0</v>
      </c>
      <c r="AE79" s="85" t="s">
        <v>950</v>
      </c>
      <c r="AF79" s="79" t="b">
        <v>0</v>
      </c>
      <c r="AG79" s="79" t="s">
        <v>954</v>
      </c>
      <c r="AH79" s="79"/>
      <c r="AI79" s="85" t="s">
        <v>950</v>
      </c>
      <c r="AJ79" s="79" t="b">
        <v>0</v>
      </c>
      <c r="AK79" s="79">
        <v>4</v>
      </c>
      <c r="AL79" s="85" t="s">
        <v>940</v>
      </c>
      <c r="AM79" s="79" t="s">
        <v>957</v>
      </c>
      <c r="AN79" s="79" t="b">
        <v>0</v>
      </c>
      <c r="AO79" s="85" t="s">
        <v>940</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v>0</v>
      </c>
      <c r="BE79" s="49">
        <v>0</v>
      </c>
      <c r="BF79" s="48">
        <v>0</v>
      </c>
      <c r="BG79" s="49">
        <v>0</v>
      </c>
      <c r="BH79" s="48">
        <v>0</v>
      </c>
      <c r="BI79" s="49">
        <v>0</v>
      </c>
      <c r="BJ79" s="48">
        <v>10</v>
      </c>
      <c r="BK79" s="49">
        <v>100</v>
      </c>
      <c r="BL79" s="48">
        <v>10</v>
      </c>
    </row>
    <row r="80" spans="1:64" ht="15">
      <c r="A80" s="64" t="s">
        <v>260</v>
      </c>
      <c r="B80" s="64" t="s">
        <v>321</v>
      </c>
      <c r="C80" s="65" t="s">
        <v>2725</v>
      </c>
      <c r="D80" s="66">
        <v>10</v>
      </c>
      <c r="E80" s="67" t="s">
        <v>136</v>
      </c>
      <c r="F80" s="68">
        <v>12</v>
      </c>
      <c r="G80" s="65"/>
      <c r="H80" s="69"/>
      <c r="I80" s="70"/>
      <c r="J80" s="70"/>
      <c r="K80" s="34" t="s">
        <v>65</v>
      </c>
      <c r="L80" s="77">
        <v>80</v>
      </c>
      <c r="M80" s="77"/>
      <c r="N80" s="72"/>
      <c r="O80" s="79" t="s">
        <v>339</v>
      </c>
      <c r="P80" s="81">
        <v>43746.89774305555</v>
      </c>
      <c r="Q80" s="79" t="s">
        <v>372</v>
      </c>
      <c r="R80" s="79"/>
      <c r="S80" s="79"/>
      <c r="T80" s="79" t="s">
        <v>467</v>
      </c>
      <c r="U80" s="79"/>
      <c r="V80" s="83" t="s">
        <v>550</v>
      </c>
      <c r="W80" s="81">
        <v>43746.89774305555</v>
      </c>
      <c r="X80" s="83" t="s">
        <v>667</v>
      </c>
      <c r="Y80" s="79"/>
      <c r="Z80" s="79"/>
      <c r="AA80" s="85" t="s">
        <v>838</v>
      </c>
      <c r="AB80" s="79"/>
      <c r="AC80" s="79" t="b">
        <v>0</v>
      </c>
      <c r="AD80" s="79">
        <v>0</v>
      </c>
      <c r="AE80" s="85" t="s">
        <v>950</v>
      </c>
      <c r="AF80" s="79" t="b">
        <v>0</v>
      </c>
      <c r="AG80" s="79" t="s">
        <v>954</v>
      </c>
      <c r="AH80" s="79"/>
      <c r="AI80" s="85" t="s">
        <v>950</v>
      </c>
      <c r="AJ80" s="79" t="b">
        <v>0</v>
      </c>
      <c r="AK80" s="79">
        <v>3</v>
      </c>
      <c r="AL80" s="85" t="s">
        <v>940</v>
      </c>
      <c r="AM80" s="79" t="s">
        <v>956</v>
      </c>
      <c r="AN80" s="79" t="b">
        <v>0</v>
      </c>
      <c r="AO80" s="85" t="s">
        <v>940</v>
      </c>
      <c r="AP80" s="79" t="s">
        <v>176</v>
      </c>
      <c r="AQ80" s="79">
        <v>0</v>
      </c>
      <c r="AR80" s="79">
        <v>0</v>
      </c>
      <c r="AS80" s="79"/>
      <c r="AT80" s="79"/>
      <c r="AU80" s="79"/>
      <c r="AV80" s="79"/>
      <c r="AW80" s="79"/>
      <c r="AX80" s="79"/>
      <c r="AY80" s="79"/>
      <c r="AZ80" s="79"/>
      <c r="BA80">
        <v>5</v>
      </c>
      <c r="BB80" s="78" t="str">
        <f>REPLACE(INDEX(GroupVertices[Group],MATCH(Edges[[#This Row],[Vertex 1]],GroupVertices[Vertex],0)),1,1,"")</f>
        <v>4</v>
      </c>
      <c r="BC80" s="78" t="str">
        <f>REPLACE(INDEX(GroupVertices[Group],MATCH(Edges[[#This Row],[Vertex 2]],GroupVertices[Vertex],0)),1,1,"")</f>
        <v>4</v>
      </c>
      <c r="BD80" s="48">
        <v>0</v>
      </c>
      <c r="BE80" s="49">
        <v>0</v>
      </c>
      <c r="BF80" s="48">
        <v>0</v>
      </c>
      <c r="BG80" s="49">
        <v>0</v>
      </c>
      <c r="BH80" s="48">
        <v>0</v>
      </c>
      <c r="BI80" s="49">
        <v>0</v>
      </c>
      <c r="BJ80" s="48">
        <v>10</v>
      </c>
      <c r="BK80" s="49">
        <v>100</v>
      </c>
      <c r="BL80" s="48">
        <v>10</v>
      </c>
    </row>
    <row r="81" spans="1:64" ht="15">
      <c r="A81" s="64" t="s">
        <v>260</v>
      </c>
      <c r="B81" s="64" t="s">
        <v>321</v>
      </c>
      <c r="C81" s="65" t="s">
        <v>2725</v>
      </c>
      <c r="D81" s="66">
        <v>10</v>
      </c>
      <c r="E81" s="67" t="s">
        <v>136</v>
      </c>
      <c r="F81" s="68">
        <v>12</v>
      </c>
      <c r="G81" s="65"/>
      <c r="H81" s="69"/>
      <c r="I81" s="70"/>
      <c r="J81" s="70"/>
      <c r="K81" s="34" t="s">
        <v>65</v>
      </c>
      <c r="L81" s="77">
        <v>81</v>
      </c>
      <c r="M81" s="77"/>
      <c r="N81" s="72"/>
      <c r="O81" s="79" t="s">
        <v>339</v>
      </c>
      <c r="P81" s="81">
        <v>43748.818460648145</v>
      </c>
      <c r="Q81" s="79" t="s">
        <v>373</v>
      </c>
      <c r="R81" s="79"/>
      <c r="S81" s="79"/>
      <c r="T81" s="79" t="s">
        <v>466</v>
      </c>
      <c r="U81" s="79"/>
      <c r="V81" s="83" t="s">
        <v>550</v>
      </c>
      <c r="W81" s="81">
        <v>43748.818460648145</v>
      </c>
      <c r="X81" s="83" t="s">
        <v>668</v>
      </c>
      <c r="Y81" s="79"/>
      <c r="Z81" s="79"/>
      <c r="AA81" s="85" t="s">
        <v>839</v>
      </c>
      <c r="AB81" s="79"/>
      <c r="AC81" s="79" t="b">
        <v>0</v>
      </c>
      <c r="AD81" s="79">
        <v>0</v>
      </c>
      <c r="AE81" s="85" t="s">
        <v>950</v>
      </c>
      <c r="AF81" s="79" t="b">
        <v>0</v>
      </c>
      <c r="AG81" s="79" t="s">
        <v>954</v>
      </c>
      <c r="AH81" s="79"/>
      <c r="AI81" s="85" t="s">
        <v>950</v>
      </c>
      <c r="AJ81" s="79" t="b">
        <v>0</v>
      </c>
      <c r="AK81" s="79">
        <v>3</v>
      </c>
      <c r="AL81" s="85" t="s">
        <v>942</v>
      </c>
      <c r="AM81" s="79" t="s">
        <v>956</v>
      </c>
      <c r="AN81" s="79" t="b">
        <v>0</v>
      </c>
      <c r="AO81" s="85" t="s">
        <v>942</v>
      </c>
      <c r="AP81" s="79" t="s">
        <v>176</v>
      </c>
      <c r="AQ81" s="79">
        <v>0</v>
      </c>
      <c r="AR81" s="79">
        <v>0</v>
      </c>
      <c r="AS81" s="79"/>
      <c r="AT81" s="79"/>
      <c r="AU81" s="79"/>
      <c r="AV81" s="79"/>
      <c r="AW81" s="79"/>
      <c r="AX81" s="79"/>
      <c r="AY81" s="79"/>
      <c r="AZ81" s="79"/>
      <c r="BA81">
        <v>5</v>
      </c>
      <c r="BB81" s="78" t="str">
        <f>REPLACE(INDEX(GroupVertices[Group],MATCH(Edges[[#This Row],[Vertex 1]],GroupVertices[Vertex],0)),1,1,"")</f>
        <v>4</v>
      </c>
      <c r="BC81" s="78" t="str">
        <f>REPLACE(INDEX(GroupVertices[Group],MATCH(Edges[[#This Row],[Vertex 2]],GroupVertices[Vertex],0)),1,1,"")</f>
        <v>4</v>
      </c>
      <c r="BD81" s="48">
        <v>0</v>
      </c>
      <c r="BE81" s="49">
        <v>0</v>
      </c>
      <c r="BF81" s="48">
        <v>0</v>
      </c>
      <c r="BG81" s="49">
        <v>0</v>
      </c>
      <c r="BH81" s="48">
        <v>0</v>
      </c>
      <c r="BI81" s="49">
        <v>0</v>
      </c>
      <c r="BJ81" s="48">
        <v>15</v>
      </c>
      <c r="BK81" s="49">
        <v>100</v>
      </c>
      <c r="BL81" s="48">
        <v>15</v>
      </c>
    </row>
    <row r="82" spans="1:64" ht="15">
      <c r="A82" s="64" t="s">
        <v>260</v>
      </c>
      <c r="B82" s="64" t="s">
        <v>321</v>
      </c>
      <c r="C82" s="65" t="s">
        <v>2725</v>
      </c>
      <c r="D82" s="66">
        <v>10</v>
      </c>
      <c r="E82" s="67" t="s">
        <v>136</v>
      </c>
      <c r="F82" s="68">
        <v>12</v>
      </c>
      <c r="G82" s="65"/>
      <c r="H82" s="69"/>
      <c r="I82" s="70"/>
      <c r="J82" s="70"/>
      <c r="K82" s="34" t="s">
        <v>65</v>
      </c>
      <c r="L82" s="77">
        <v>82</v>
      </c>
      <c r="M82" s="77"/>
      <c r="N82" s="72"/>
      <c r="O82" s="79" t="s">
        <v>339</v>
      </c>
      <c r="P82" s="81">
        <v>43748.84914351852</v>
      </c>
      <c r="Q82" s="79" t="s">
        <v>354</v>
      </c>
      <c r="R82" s="79"/>
      <c r="S82" s="79"/>
      <c r="T82" s="79" t="s">
        <v>456</v>
      </c>
      <c r="U82" s="79"/>
      <c r="V82" s="83" t="s">
        <v>550</v>
      </c>
      <c r="W82" s="81">
        <v>43748.84914351852</v>
      </c>
      <c r="X82" s="83" t="s">
        <v>669</v>
      </c>
      <c r="Y82" s="79"/>
      <c r="Z82" s="79"/>
      <c r="AA82" s="85" t="s">
        <v>840</v>
      </c>
      <c r="AB82" s="79"/>
      <c r="AC82" s="79" t="b">
        <v>0</v>
      </c>
      <c r="AD82" s="79">
        <v>0</v>
      </c>
      <c r="AE82" s="85" t="s">
        <v>950</v>
      </c>
      <c r="AF82" s="79" t="b">
        <v>0</v>
      </c>
      <c r="AG82" s="79" t="s">
        <v>954</v>
      </c>
      <c r="AH82" s="79"/>
      <c r="AI82" s="85" t="s">
        <v>950</v>
      </c>
      <c r="AJ82" s="79" t="b">
        <v>0</v>
      </c>
      <c r="AK82" s="79">
        <v>4</v>
      </c>
      <c r="AL82" s="85" t="s">
        <v>941</v>
      </c>
      <c r="AM82" s="79" t="s">
        <v>956</v>
      </c>
      <c r="AN82" s="79" t="b">
        <v>0</v>
      </c>
      <c r="AO82" s="85" t="s">
        <v>941</v>
      </c>
      <c r="AP82" s="79" t="s">
        <v>176</v>
      </c>
      <c r="AQ82" s="79">
        <v>0</v>
      </c>
      <c r="AR82" s="79">
        <v>0</v>
      </c>
      <c r="AS82" s="79"/>
      <c r="AT82" s="79"/>
      <c r="AU82" s="79"/>
      <c r="AV82" s="79"/>
      <c r="AW82" s="79"/>
      <c r="AX82" s="79"/>
      <c r="AY82" s="79"/>
      <c r="AZ82" s="79"/>
      <c r="BA82">
        <v>5</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15</v>
      </c>
      <c r="BK82" s="49">
        <v>100</v>
      </c>
      <c r="BL82" s="48">
        <v>15</v>
      </c>
    </row>
    <row r="83" spans="1:64" ht="15">
      <c r="A83" s="64" t="s">
        <v>260</v>
      </c>
      <c r="B83" s="64" t="s">
        <v>321</v>
      </c>
      <c r="C83" s="65" t="s">
        <v>2725</v>
      </c>
      <c r="D83" s="66">
        <v>10</v>
      </c>
      <c r="E83" s="67" t="s">
        <v>136</v>
      </c>
      <c r="F83" s="68">
        <v>12</v>
      </c>
      <c r="G83" s="65"/>
      <c r="H83" s="69"/>
      <c r="I83" s="70"/>
      <c r="J83" s="70"/>
      <c r="K83" s="34" t="s">
        <v>65</v>
      </c>
      <c r="L83" s="77">
        <v>83</v>
      </c>
      <c r="M83" s="77"/>
      <c r="N83" s="72"/>
      <c r="O83" s="79" t="s">
        <v>339</v>
      </c>
      <c r="P83" s="81">
        <v>43751.884560185186</v>
      </c>
      <c r="Q83" s="79" t="s">
        <v>374</v>
      </c>
      <c r="R83" s="79"/>
      <c r="S83" s="79"/>
      <c r="T83" s="79"/>
      <c r="U83" s="79"/>
      <c r="V83" s="83" t="s">
        <v>550</v>
      </c>
      <c r="W83" s="81">
        <v>43751.884560185186</v>
      </c>
      <c r="X83" s="83" t="s">
        <v>670</v>
      </c>
      <c r="Y83" s="79"/>
      <c r="Z83" s="79"/>
      <c r="AA83" s="85" t="s">
        <v>841</v>
      </c>
      <c r="AB83" s="79"/>
      <c r="AC83" s="79" t="b">
        <v>0</v>
      </c>
      <c r="AD83" s="79">
        <v>0</v>
      </c>
      <c r="AE83" s="85" t="s">
        <v>950</v>
      </c>
      <c r="AF83" s="79" t="b">
        <v>0</v>
      </c>
      <c r="AG83" s="79" t="s">
        <v>954</v>
      </c>
      <c r="AH83" s="79"/>
      <c r="AI83" s="85" t="s">
        <v>950</v>
      </c>
      <c r="AJ83" s="79" t="b">
        <v>0</v>
      </c>
      <c r="AK83" s="79">
        <v>7</v>
      </c>
      <c r="AL83" s="85" t="s">
        <v>943</v>
      </c>
      <c r="AM83" s="79" t="s">
        <v>956</v>
      </c>
      <c r="AN83" s="79" t="b">
        <v>0</v>
      </c>
      <c r="AO83" s="85" t="s">
        <v>943</v>
      </c>
      <c r="AP83" s="79" t="s">
        <v>176</v>
      </c>
      <c r="AQ83" s="79">
        <v>0</v>
      </c>
      <c r="AR83" s="79">
        <v>0</v>
      </c>
      <c r="AS83" s="79"/>
      <c r="AT83" s="79"/>
      <c r="AU83" s="79"/>
      <c r="AV83" s="79"/>
      <c r="AW83" s="79"/>
      <c r="AX83" s="79"/>
      <c r="AY83" s="79"/>
      <c r="AZ83" s="79"/>
      <c r="BA83">
        <v>5</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15</v>
      </c>
      <c r="BK83" s="49">
        <v>100</v>
      </c>
      <c r="BL83" s="48">
        <v>15</v>
      </c>
    </row>
    <row r="84" spans="1:64" ht="15">
      <c r="A84" s="64" t="s">
        <v>260</v>
      </c>
      <c r="B84" s="64" t="s">
        <v>321</v>
      </c>
      <c r="C84" s="65" t="s">
        <v>2725</v>
      </c>
      <c r="D84" s="66">
        <v>10</v>
      </c>
      <c r="E84" s="67" t="s">
        <v>136</v>
      </c>
      <c r="F84" s="68">
        <v>12</v>
      </c>
      <c r="G84" s="65"/>
      <c r="H84" s="69"/>
      <c r="I84" s="70"/>
      <c r="J84" s="70"/>
      <c r="K84" s="34" t="s">
        <v>65</v>
      </c>
      <c r="L84" s="77">
        <v>84</v>
      </c>
      <c r="M84" s="77"/>
      <c r="N84" s="72"/>
      <c r="O84" s="79" t="s">
        <v>339</v>
      </c>
      <c r="P84" s="81">
        <v>43751.885567129626</v>
      </c>
      <c r="Q84" s="79" t="s">
        <v>371</v>
      </c>
      <c r="R84" s="79"/>
      <c r="S84" s="79"/>
      <c r="T84" s="79" t="s">
        <v>466</v>
      </c>
      <c r="U84" s="79"/>
      <c r="V84" s="83" t="s">
        <v>550</v>
      </c>
      <c r="W84" s="81">
        <v>43751.885567129626</v>
      </c>
      <c r="X84" s="83" t="s">
        <v>671</v>
      </c>
      <c r="Y84" s="79"/>
      <c r="Z84" s="79"/>
      <c r="AA84" s="85" t="s">
        <v>842</v>
      </c>
      <c r="AB84" s="79"/>
      <c r="AC84" s="79" t="b">
        <v>0</v>
      </c>
      <c r="AD84" s="79">
        <v>0</v>
      </c>
      <c r="AE84" s="85" t="s">
        <v>950</v>
      </c>
      <c r="AF84" s="79" t="b">
        <v>0</v>
      </c>
      <c r="AG84" s="79" t="s">
        <v>954</v>
      </c>
      <c r="AH84" s="79"/>
      <c r="AI84" s="85" t="s">
        <v>950</v>
      </c>
      <c r="AJ84" s="79" t="b">
        <v>0</v>
      </c>
      <c r="AK84" s="79">
        <v>10</v>
      </c>
      <c r="AL84" s="85" t="s">
        <v>944</v>
      </c>
      <c r="AM84" s="79" t="s">
        <v>956</v>
      </c>
      <c r="AN84" s="79" t="b">
        <v>0</v>
      </c>
      <c r="AO84" s="85" t="s">
        <v>944</v>
      </c>
      <c r="AP84" s="79" t="s">
        <v>176</v>
      </c>
      <c r="AQ84" s="79">
        <v>0</v>
      </c>
      <c r="AR84" s="79">
        <v>0</v>
      </c>
      <c r="AS84" s="79"/>
      <c r="AT84" s="79"/>
      <c r="AU84" s="79"/>
      <c r="AV84" s="79"/>
      <c r="AW84" s="79"/>
      <c r="AX84" s="79"/>
      <c r="AY84" s="79"/>
      <c r="AZ84" s="79"/>
      <c r="BA84">
        <v>5</v>
      </c>
      <c r="BB84" s="78" t="str">
        <f>REPLACE(INDEX(GroupVertices[Group],MATCH(Edges[[#This Row],[Vertex 1]],GroupVertices[Vertex],0)),1,1,"")</f>
        <v>4</v>
      </c>
      <c r="BC84" s="78" t="str">
        <f>REPLACE(INDEX(GroupVertices[Group],MATCH(Edges[[#This Row],[Vertex 2]],GroupVertices[Vertex],0)),1,1,"")</f>
        <v>4</v>
      </c>
      <c r="BD84" s="48">
        <v>0</v>
      </c>
      <c r="BE84" s="49">
        <v>0</v>
      </c>
      <c r="BF84" s="48">
        <v>0</v>
      </c>
      <c r="BG84" s="49">
        <v>0</v>
      </c>
      <c r="BH84" s="48">
        <v>0</v>
      </c>
      <c r="BI84" s="49">
        <v>0</v>
      </c>
      <c r="BJ84" s="48">
        <v>11</v>
      </c>
      <c r="BK84" s="49">
        <v>100</v>
      </c>
      <c r="BL84" s="48">
        <v>11</v>
      </c>
    </row>
    <row r="85" spans="1:64" ht="15">
      <c r="A85" s="64" t="s">
        <v>261</v>
      </c>
      <c r="B85" s="64" t="s">
        <v>332</v>
      </c>
      <c r="C85" s="65" t="s">
        <v>2724</v>
      </c>
      <c r="D85" s="66">
        <v>3</v>
      </c>
      <c r="E85" s="67" t="s">
        <v>132</v>
      </c>
      <c r="F85" s="68">
        <v>35</v>
      </c>
      <c r="G85" s="65"/>
      <c r="H85" s="69"/>
      <c r="I85" s="70"/>
      <c r="J85" s="70"/>
      <c r="K85" s="34" t="s">
        <v>65</v>
      </c>
      <c r="L85" s="77">
        <v>85</v>
      </c>
      <c r="M85" s="77"/>
      <c r="N85" s="72"/>
      <c r="O85" s="79" t="s">
        <v>339</v>
      </c>
      <c r="P85" s="81">
        <v>43752.275729166664</v>
      </c>
      <c r="Q85" s="79" t="s">
        <v>375</v>
      </c>
      <c r="R85" s="79"/>
      <c r="S85" s="79"/>
      <c r="T85" s="79" t="s">
        <v>468</v>
      </c>
      <c r="U85" s="79"/>
      <c r="V85" s="83" t="s">
        <v>551</v>
      </c>
      <c r="W85" s="81">
        <v>43752.275729166664</v>
      </c>
      <c r="X85" s="83" t="s">
        <v>672</v>
      </c>
      <c r="Y85" s="79"/>
      <c r="Z85" s="79"/>
      <c r="AA85" s="85" t="s">
        <v>843</v>
      </c>
      <c r="AB85" s="79"/>
      <c r="AC85" s="79" t="b">
        <v>0</v>
      </c>
      <c r="AD85" s="79">
        <v>0</v>
      </c>
      <c r="AE85" s="85" t="s">
        <v>950</v>
      </c>
      <c r="AF85" s="79" t="b">
        <v>0</v>
      </c>
      <c r="AG85" s="79" t="s">
        <v>954</v>
      </c>
      <c r="AH85" s="79"/>
      <c r="AI85" s="85" t="s">
        <v>950</v>
      </c>
      <c r="AJ85" s="79" t="b">
        <v>0</v>
      </c>
      <c r="AK85" s="79">
        <v>2</v>
      </c>
      <c r="AL85" s="85" t="s">
        <v>906</v>
      </c>
      <c r="AM85" s="79" t="s">
        <v>959</v>
      </c>
      <c r="AN85" s="79" t="b">
        <v>0</v>
      </c>
      <c r="AO85" s="85" t="s">
        <v>906</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261</v>
      </c>
      <c r="B86" s="64" t="s">
        <v>310</v>
      </c>
      <c r="C86" s="65" t="s">
        <v>2724</v>
      </c>
      <c r="D86" s="66">
        <v>3</v>
      </c>
      <c r="E86" s="67" t="s">
        <v>132</v>
      </c>
      <c r="F86" s="68">
        <v>35</v>
      </c>
      <c r="G86" s="65"/>
      <c r="H86" s="69"/>
      <c r="I86" s="70"/>
      <c r="J86" s="70"/>
      <c r="K86" s="34" t="s">
        <v>65</v>
      </c>
      <c r="L86" s="77">
        <v>86</v>
      </c>
      <c r="M86" s="77"/>
      <c r="N86" s="72"/>
      <c r="O86" s="79" t="s">
        <v>339</v>
      </c>
      <c r="P86" s="81">
        <v>43752.275729166664</v>
      </c>
      <c r="Q86" s="79" t="s">
        <v>375</v>
      </c>
      <c r="R86" s="79"/>
      <c r="S86" s="79"/>
      <c r="T86" s="79" t="s">
        <v>468</v>
      </c>
      <c r="U86" s="79"/>
      <c r="V86" s="83" t="s">
        <v>551</v>
      </c>
      <c r="W86" s="81">
        <v>43752.275729166664</v>
      </c>
      <c r="X86" s="83" t="s">
        <v>672</v>
      </c>
      <c r="Y86" s="79"/>
      <c r="Z86" s="79"/>
      <c r="AA86" s="85" t="s">
        <v>843</v>
      </c>
      <c r="AB86" s="79"/>
      <c r="AC86" s="79" t="b">
        <v>0</v>
      </c>
      <c r="AD86" s="79">
        <v>0</v>
      </c>
      <c r="AE86" s="85" t="s">
        <v>950</v>
      </c>
      <c r="AF86" s="79" t="b">
        <v>0</v>
      </c>
      <c r="AG86" s="79" t="s">
        <v>954</v>
      </c>
      <c r="AH86" s="79"/>
      <c r="AI86" s="85" t="s">
        <v>950</v>
      </c>
      <c r="AJ86" s="79" t="b">
        <v>0</v>
      </c>
      <c r="AK86" s="79">
        <v>2</v>
      </c>
      <c r="AL86" s="85" t="s">
        <v>906</v>
      </c>
      <c r="AM86" s="79" t="s">
        <v>959</v>
      </c>
      <c r="AN86" s="79" t="b">
        <v>0</v>
      </c>
      <c r="AO86" s="85" t="s">
        <v>906</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0</v>
      </c>
      <c r="BE86" s="49">
        <v>0</v>
      </c>
      <c r="BF86" s="48">
        <v>1</v>
      </c>
      <c r="BG86" s="49">
        <v>5.882352941176471</v>
      </c>
      <c r="BH86" s="48">
        <v>0</v>
      </c>
      <c r="BI86" s="49">
        <v>0</v>
      </c>
      <c r="BJ86" s="48">
        <v>16</v>
      </c>
      <c r="BK86" s="49">
        <v>94.11764705882354</v>
      </c>
      <c r="BL86" s="48">
        <v>17</v>
      </c>
    </row>
    <row r="87" spans="1:64" ht="15">
      <c r="A87" s="64" t="s">
        <v>262</v>
      </c>
      <c r="B87" s="64" t="s">
        <v>262</v>
      </c>
      <c r="C87" s="65" t="s">
        <v>2724</v>
      </c>
      <c r="D87" s="66">
        <v>3</v>
      </c>
      <c r="E87" s="67" t="s">
        <v>132</v>
      </c>
      <c r="F87" s="68">
        <v>35</v>
      </c>
      <c r="G87" s="65"/>
      <c r="H87" s="69"/>
      <c r="I87" s="70"/>
      <c r="J87" s="70"/>
      <c r="K87" s="34" t="s">
        <v>65</v>
      </c>
      <c r="L87" s="77">
        <v>87</v>
      </c>
      <c r="M87" s="77"/>
      <c r="N87" s="72"/>
      <c r="O87" s="79" t="s">
        <v>176</v>
      </c>
      <c r="P87" s="81">
        <v>43749.00315972222</v>
      </c>
      <c r="Q87" s="79" t="s">
        <v>376</v>
      </c>
      <c r="R87" s="79"/>
      <c r="S87" s="79"/>
      <c r="T87" s="79" t="s">
        <v>469</v>
      </c>
      <c r="U87" s="83" t="s">
        <v>494</v>
      </c>
      <c r="V87" s="83" t="s">
        <v>494</v>
      </c>
      <c r="W87" s="81">
        <v>43749.00315972222</v>
      </c>
      <c r="X87" s="83" t="s">
        <v>673</v>
      </c>
      <c r="Y87" s="79"/>
      <c r="Z87" s="79"/>
      <c r="AA87" s="85" t="s">
        <v>844</v>
      </c>
      <c r="AB87" s="79"/>
      <c r="AC87" s="79" t="b">
        <v>0</v>
      </c>
      <c r="AD87" s="79">
        <v>25</v>
      </c>
      <c r="AE87" s="85" t="s">
        <v>950</v>
      </c>
      <c r="AF87" s="79" t="b">
        <v>0</v>
      </c>
      <c r="AG87" s="79" t="s">
        <v>955</v>
      </c>
      <c r="AH87" s="79"/>
      <c r="AI87" s="85" t="s">
        <v>950</v>
      </c>
      <c r="AJ87" s="79" t="b">
        <v>0</v>
      </c>
      <c r="AK87" s="79">
        <v>6</v>
      </c>
      <c r="AL87" s="85" t="s">
        <v>950</v>
      </c>
      <c r="AM87" s="79" t="s">
        <v>959</v>
      </c>
      <c r="AN87" s="79" t="b">
        <v>0</v>
      </c>
      <c r="AO87" s="85" t="s">
        <v>844</v>
      </c>
      <c r="AP87" s="79" t="s">
        <v>176</v>
      </c>
      <c r="AQ87" s="79">
        <v>0</v>
      </c>
      <c r="AR87" s="79">
        <v>0</v>
      </c>
      <c r="AS87" s="79"/>
      <c r="AT87" s="79"/>
      <c r="AU87" s="79"/>
      <c r="AV87" s="79"/>
      <c r="AW87" s="79"/>
      <c r="AX87" s="79"/>
      <c r="AY87" s="79"/>
      <c r="AZ87" s="79"/>
      <c r="BA87">
        <v>1</v>
      </c>
      <c r="BB87" s="78" t="str">
        <f>REPLACE(INDEX(GroupVertices[Group],MATCH(Edges[[#This Row],[Vertex 1]],GroupVertices[Vertex],0)),1,1,"")</f>
        <v>7</v>
      </c>
      <c r="BC87" s="78" t="str">
        <f>REPLACE(INDEX(GroupVertices[Group],MATCH(Edges[[#This Row],[Vertex 2]],GroupVertices[Vertex],0)),1,1,"")</f>
        <v>7</v>
      </c>
      <c r="BD87" s="48">
        <v>0</v>
      </c>
      <c r="BE87" s="49">
        <v>0</v>
      </c>
      <c r="BF87" s="48">
        <v>1</v>
      </c>
      <c r="BG87" s="49">
        <v>3.225806451612903</v>
      </c>
      <c r="BH87" s="48">
        <v>0</v>
      </c>
      <c r="BI87" s="49">
        <v>0</v>
      </c>
      <c r="BJ87" s="48">
        <v>30</v>
      </c>
      <c r="BK87" s="49">
        <v>96.7741935483871</v>
      </c>
      <c r="BL87" s="48">
        <v>31</v>
      </c>
    </row>
    <row r="88" spans="1:64" ht="15">
      <c r="A88" s="64" t="s">
        <v>263</v>
      </c>
      <c r="B88" s="64" t="s">
        <v>262</v>
      </c>
      <c r="C88" s="65" t="s">
        <v>2724</v>
      </c>
      <c r="D88" s="66">
        <v>3</v>
      </c>
      <c r="E88" s="67" t="s">
        <v>132</v>
      </c>
      <c r="F88" s="68">
        <v>35</v>
      </c>
      <c r="G88" s="65"/>
      <c r="H88" s="69"/>
      <c r="I88" s="70"/>
      <c r="J88" s="70"/>
      <c r="K88" s="34" t="s">
        <v>65</v>
      </c>
      <c r="L88" s="77">
        <v>88</v>
      </c>
      <c r="M88" s="77"/>
      <c r="N88" s="72"/>
      <c r="O88" s="79" t="s">
        <v>339</v>
      </c>
      <c r="P88" s="81">
        <v>43752.48685185185</v>
      </c>
      <c r="Q88" s="79" t="s">
        <v>355</v>
      </c>
      <c r="R88" s="79"/>
      <c r="S88" s="79"/>
      <c r="T88" s="79" t="s">
        <v>457</v>
      </c>
      <c r="U88" s="79"/>
      <c r="V88" s="83" t="s">
        <v>552</v>
      </c>
      <c r="W88" s="81">
        <v>43752.48685185185</v>
      </c>
      <c r="X88" s="83" t="s">
        <v>674</v>
      </c>
      <c r="Y88" s="79"/>
      <c r="Z88" s="79"/>
      <c r="AA88" s="85" t="s">
        <v>845</v>
      </c>
      <c r="AB88" s="79"/>
      <c r="AC88" s="79" t="b">
        <v>0</v>
      </c>
      <c r="AD88" s="79">
        <v>0</v>
      </c>
      <c r="AE88" s="85" t="s">
        <v>950</v>
      </c>
      <c r="AF88" s="79" t="b">
        <v>0</v>
      </c>
      <c r="AG88" s="79" t="s">
        <v>955</v>
      </c>
      <c r="AH88" s="79"/>
      <c r="AI88" s="85" t="s">
        <v>950</v>
      </c>
      <c r="AJ88" s="79" t="b">
        <v>0</v>
      </c>
      <c r="AK88" s="79">
        <v>7</v>
      </c>
      <c r="AL88" s="85" t="s">
        <v>844</v>
      </c>
      <c r="AM88" s="79" t="s">
        <v>963</v>
      </c>
      <c r="AN88" s="79" t="b">
        <v>0</v>
      </c>
      <c r="AO88" s="85" t="s">
        <v>844</v>
      </c>
      <c r="AP88" s="79" t="s">
        <v>176</v>
      </c>
      <c r="AQ88" s="79">
        <v>0</v>
      </c>
      <c r="AR88" s="79">
        <v>0</v>
      </c>
      <c r="AS88" s="79"/>
      <c r="AT88" s="79"/>
      <c r="AU88" s="79"/>
      <c r="AV88" s="79"/>
      <c r="AW88" s="79"/>
      <c r="AX88" s="79"/>
      <c r="AY88" s="79"/>
      <c r="AZ88" s="79"/>
      <c r="BA88">
        <v>1</v>
      </c>
      <c r="BB88" s="78" t="str">
        <f>REPLACE(INDEX(GroupVertices[Group],MATCH(Edges[[#This Row],[Vertex 1]],GroupVertices[Vertex],0)),1,1,"")</f>
        <v>7</v>
      </c>
      <c r="BC88" s="78" t="str">
        <f>REPLACE(INDEX(GroupVertices[Group],MATCH(Edges[[#This Row],[Vertex 2]],GroupVertices[Vertex],0)),1,1,"")</f>
        <v>7</v>
      </c>
      <c r="BD88" s="48">
        <v>0</v>
      </c>
      <c r="BE88" s="49">
        <v>0</v>
      </c>
      <c r="BF88" s="48">
        <v>1</v>
      </c>
      <c r="BG88" s="49">
        <v>5.555555555555555</v>
      </c>
      <c r="BH88" s="48">
        <v>0</v>
      </c>
      <c r="BI88" s="49">
        <v>0</v>
      </c>
      <c r="BJ88" s="48">
        <v>17</v>
      </c>
      <c r="BK88" s="49">
        <v>94.44444444444444</v>
      </c>
      <c r="BL88" s="48">
        <v>18</v>
      </c>
    </row>
    <row r="89" spans="1:64" ht="15">
      <c r="A89" s="64" t="s">
        <v>264</v>
      </c>
      <c r="B89" s="64" t="s">
        <v>321</v>
      </c>
      <c r="C89" s="65" t="s">
        <v>2726</v>
      </c>
      <c r="D89" s="66">
        <v>6.5</v>
      </c>
      <c r="E89" s="67" t="s">
        <v>136</v>
      </c>
      <c r="F89" s="68">
        <v>23.5</v>
      </c>
      <c r="G89" s="65"/>
      <c r="H89" s="69"/>
      <c r="I89" s="70"/>
      <c r="J89" s="70"/>
      <c r="K89" s="34" t="s">
        <v>65</v>
      </c>
      <c r="L89" s="77">
        <v>89</v>
      </c>
      <c r="M89" s="77"/>
      <c r="N89" s="72"/>
      <c r="O89" s="79" t="s">
        <v>339</v>
      </c>
      <c r="P89" s="81">
        <v>43752.49167824074</v>
      </c>
      <c r="Q89" s="79" t="s">
        <v>374</v>
      </c>
      <c r="R89" s="79"/>
      <c r="S89" s="79"/>
      <c r="T89" s="79"/>
      <c r="U89" s="79"/>
      <c r="V89" s="83" t="s">
        <v>553</v>
      </c>
      <c r="W89" s="81">
        <v>43752.49167824074</v>
      </c>
      <c r="X89" s="83" t="s">
        <v>675</v>
      </c>
      <c r="Y89" s="79"/>
      <c r="Z89" s="79"/>
      <c r="AA89" s="85" t="s">
        <v>846</v>
      </c>
      <c r="AB89" s="79"/>
      <c r="AC89" s="79" t="b">
        <v>0</v>
      </c>
      <c r="AD89" s="79">
        <v>0</v>
      </c>
      <c r="AE89" s="85" t="s">
        <v>950</v>
      </c>
      <c r="AF89" s="79" t="b">
        <v>0</v>
      </c>
      <c r="AG89" s="79" t="s">
        <v>954</v>
      </c>
      <c r="AH89" s="79"/>
      <c r="AI89" s="85" t="s">
        <v>950</v>
      </c>
      <c r="AJ89" s="79" t="b">
        <v>0</v>
      </c>
      <c r="AK89" s="79">
        <v>7</v>
      </c>
      <c r="AL89" s="85" t="s">
        <v>943</v>
      </c>
      <c r="AM89" s="79" t="s">
        <v>959</v>
      </c>
      <c r="AN89" s="79" t="b">
        <v>0</v>
      </c>
      <c r="AO89" s="85" t="s">
        <v>943</v>
      </c>
      <c r="AP89" s="79" t="s">
        <v>176</v>
      </c>
      <c r="AQ89" s="79">
        <v>0</v>
      </c>
      <c r="AR89" s="79">
        <v>0</v>
      </c>
      <c r="AS89" s="79"/>
      <c r="AT89" s="79"/>
      <c r="AU89" s="79"/>
      <c r="AV89" s="79"/>
      <c r="AW89" s="79"/>
      <c r="AX89" s="79"/>
      <c r="AY89" s="79"/>
      <c r="AZ89" s="79"/>
      <c r="BA89">
        <v>2</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15</v>
      </c>
      <c r="BK89" s="49">
        <v>100</v>
      </c>
      <c r="BL89" s="48">
        <v>15</v>
      </c>
    </row>
    <row r="90" spans="1:64" ht="15">
      <c r="A90" s="64" t="s">
        <v>264</v>
      </c>
      <c r="B90" s="64" t="s">
        <v>321</v>
      </c>
      <c r="C90" s="65" t="s">
        <v>2726</v>
      </c>
      <c r="D90" s="66">
        <v>6.5</v>
      </c>
      <c r="E90" s="67" t="s">
        <v>136</v>
      </c>
      <c r="F90" s="68">
        <v>23.5</v>
      </c>
      <c r="G90" s="65"/>
      <c r="H90" s="69"/>
      <c r="I90" s="70"/>
      <c r="J90" s="70"/>
      <c r="K90" s="34" t="s">
        <v>65</v>
      </c>
      <c r="L90" s="77">
        <v>90</v>
      </c>
      <c r="M90" s="77"/>
      <c r="N90" s="72"/>
      <c r="O90" s="79" t="s">
        <v>339</v>
      </c>
      <c r="P90" s="81">
        <v>43752.49182870371</v>
      </c>
      <c r="Q90" s="79" t="s">
        <v>371</v>
      </c>
      <c r="R90" s="79"/>
      <c r="S90" s="79"/>
      <c r="T90" s="79" t="s">
        <v>466</v>
      </c>
      <c r="U90" s="79"/>
      <c r="V90" s="83" t="s">
        <v>553</v>
      </c>
      <c r="W90" s="81">
        <v>43752.49182870371</v>
      </c>
      <c r="X90" s="83" t="s">
        <v>676</v>
      </c>
      <c r="Y90" s="79"/>
      <c r="Z90" s="79"/>
      <c r="AA90" s="85" t="s">
        <v>847</v>
      </c>
      <c r="AB90" s="79"/>
      <c r="AC90" s="79" t="b">
        <v>0</v>
      </c>
      <c r="AD90" s="79">
        <v>0</v>
      </c>
      <c r="AE90" s="85" t="s">
        <v>950</v>
      </c>
      <c r="AF90" s="79" t="b">
        <v>0</v>
      </c>
      <c r="AG90" s="79" t="s">
        <v>954</v>
      </c>
      <c r="AH90" s="79"/>
      <c r="AI90" s="85" t="s">
        <v>950</v>
      </c>
      <c r="AJ90" s="79" t="b">
        <v>0</v>
      </c>
      <c r="AK90" s="79">
        <v>10</v>
      </c>
      <c r="AL90" s="85" t="s">
        <v>944</v>
      </c>
      <c r="AM90" s="79" t="s">
        <v>959</v>
      </c>
      <c r="AN90" s="79" t="b">
        <v>0</v>
      </c>
      <c r="AO90" s="85" t="s">
        <v>944</v>
      </c>
      <c r="AP90" s="79" t="s">
        <v>176</v>
      </c>
      <c r="AQ90" s="79">
        <v>0</v>
      </c>
      <c r="AR90" s="79">
        <v>0</v>
      </c>
      <c r="AS90" s="79"/>
      <c r="AT90" s="79"/>
      <c r="AU90" s="79"/>
      <c r="AV90" s="79"/>
      <c r="AW90" s="79"/>
      <c r="AX90" s="79"/>
      <c r="AY90" s="79"/>
      <c r="AZ90" s="79"/>
      <c r="BA90">
        <v>2</v>
      </c>
      <c r="BB90" s="78" t="str">
        <f>REPLACE(INDEX(GroupVertices[Group],MATCH(Edges[[#This Row],[Vertex 1]],GroupVertices[Vertex],0)),1,1,"")</f>
        <v>4</v>
      </c>
      <c r="BC90" s="78" t="str">
        <f>REPLACE(INDEX(GroupVertices[Group],MATCH(Edges[[#This Row],[Vertex 2]],GroupVertices[Vertex],0)),1,1,"")</f>
        <v>4</v>
      </c>
      <c r="BD90" s="48">
        <v>0</v>
      </c>
      <c r="BE90" s="49">
        <v>0</v>
      </c>
      <c r="BF90" s="48">
        <v>0</v>
      </c>
      <c r="BG90" s="49">
        <v>0</v>
      </c>
      <c r="BH90" s="48">
        <v>0</v>
      </c>
      <c r="BI90" s="49">
        <v>0</v>
      </c>
      <c r="BJ90" s="48">
        <v>11</v>
      </c>
      <c r="BK90" s="49">
        <v>100</v>
      </c>
      <c r="BL90" s="48">
        <v>11</v>
      </c>
    </row>
    <row r="91" spans="1:64" ht="15">
      <c r="A91" s="64" t="s">
        <v>265</v>
      </c>
      <c r="B91" s="64" t="s">
        <v>330</v>
      </c>
      <c r="C91" s="65" t="s">
        <v>2724</v>
      </c>
      <c r="D91" s="66">
        <v>3</v>
      </c>
      <c r="E91" s="67" t="s">
        <v>132</v>
      </c>
      <c r="F91" s="68">
        <v>35</v>
      </c>
      <c r="G91" s="65"/>
      <c r="H91" s="69"/>
      <c r="I91" s="70"/>
      <c r="J91" s="70"/>
      <c r="K91" s="34" t="s">
        <v>65</v>
      </c>
      <c r="L91" s="77">
        <v>91</v>
      </c>
      <c r="M91" s="77"/>
      <c r="N91" s="72"/>
      <c r="O91" s="79" t="s">
        <v>339</v>
      </c>
      <c r="P91" s="81">
        <v>43742.501608796294</v>
      </c>
      <c r="Q91" s="79" t="s">
        <v>345</v>
      </c>
      <c r="R91" s="83" t="s">
        <v>412</v>
      </c>
      <c r="S91" s="79" t="s">
        <v>433</v>
      </c>
      <c r="T91" s="79" t="s">
        <v>451</v>
      </c>
      <c r="U91" s="79"/>
      <c r="V91" s="83" t="s">
        <v>554</v>
      </c>
      <c r="W91" s="81">
        <v>43742.501608796294</v>
      </c>
      <c r="X91" s="83" t="s">
        <v>677</v>
      </c>
      <c r="Y91" s="79"/>
      <c r="Z91" s="79"/>
      <c r="AA91" s="85" t="s">
        <v>848</v>
      </c>
      <c r="AB91" s="79"/>
      <c r="AC91" s="79" t="b">
        <v>0</v>
      </c>
      <c r="AD91" s="79">
        <v>0</v>
      </c>
      <c r="AE91" s="85" t="s">
        <v>950</v>
      </c>
      <c r="AF91" s="79" t="b">
        <v>0</v>
      </c>
      <c r="AG91" s="79" t="s">
        <v>954</v>
      </c>
      <c r="AH91" s="79"/>
      <c r="AI91" s="85" t="s">
        <v>950</v>
      </c>
      <c r="AJ91" s="79" t="b">
        <v>0</v>
      </c>
      <c r="AK91" s="79">
        <v>7</v>
      </c>
      <c r="AL91" s="85" t="s">
        <v>934</v>
      </c>
      <c r="AM91" s="79" t="s">
        <v>957</v>
      </c>
      <c r="AN91" s="79" t="b">
        <v>0</v>
      </c>
      <c r="AO91" s="85" t="s">
        <v>934</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265</v>
      </c>
      <c r="B92" s="64" t="s">
        <v>331</v>
      </c>
      <c r="C92" s="65" t="s">
        <v>2724</v>
      </c>
      <c r="D92" s="66">
        <v>3</v>
      </c>
      <c r="E92" s="67" t="s">
        <v>132</v>
      </c>
      <c r="F92" s="68">
        <v>35</v>
      </c>
      <c r="G92" s="65"/>
      <c r="H92" s="69"/>
      <c r="I92" s="70"/>
      <c r="J92" s="70"/>
      <c r="K92" s="34" t="s">
        <v>65</v>
      </c>
      <c r="L92" s="77">
        <v>92</v>
      </c>
      <c r="M92" s="77"/>
      <c r="N92" s="72"/>
      <c r="O92" s="79" t="s">
        <v>339</v>
      </c>
      <c r="P92" s="81">
        <v>43742.501608796294</v>
      </c>
      <c r="Q92" s="79" t="s">
        <v>345</v>
      </c>
      <c r="R92" s="83" t="s">
        <v>412</v>
      </c>
      <c r="S92" s="79" t="s">
        <v>433</v>
      </c>
      <c r="T92" s="79" t="s">
        <v>451</v>
      </c>
      <c r="U92" s="79"/>
      <c r="V92" s="83" t="s">
        <v>554</v>
      </c>
      <c r="W92" s="81">
        <v>43742.501608796294</v>
      </c>
      <c r="X92" s="83" t="s">
        <v>677</v>
      </c>
      <c r="Y92" s="79"/>
      <c r="Z92" s="79"/>
      <c r="AA92" s="85" t="s">
        <v>848</v>
      </c>
      <c r="AB92" s="79"/>
      <c r="AC92" s="79" t="b">
        <v>0</v>
      </c>
      <c r="AD92" s="79">
        <v>0</v>
      </c>
      <c r="AE92" s="85" t="s">
        <v>950</v>
      </c>
      <c r="AF92" s="79" t="b">
        <v>0</v>
      </c>
      <c r="AG92" s="79" t="s">
        <v>954</v>
      </c>
      <c r="AH92" s="79"/>
      <c r="AI92" s="85" t="s">
        <v>950</v>
      </c>
      <c r="AJ92" s="79" t="b">
        <v>0</v>
      </c>
      <c r="AK92" s="79">
        <v>7</v>
      </c>
      <c r="AL92" s="85" t="s">
        <v>934</v>
      </c>
      <c r="AM92" s="79" t="s">
        <v>957</v>
      </c>
      <c r="AN92" s="79" t="b">
        <v>0</v>
      </c>
      <c r="AO92" s="85" t="s">
        <v>934</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265</v>
      </c>
      <c r="B93" s="64" t="s">
        <v>319</v>
      </c>
      <c r="C93" s="65" t="s">
        <v>2725</v>
      </c>
      <c r="D93" s="66">
        <v>10</v>
      </c>
      <c r="E93" s="67" t="s">
        <v>136</v>
      </c>
      <c r="F93" s="68">
        <v>12</v>
      </c>
      <c r="G93" s="65"/>
      <c r="H93" s="69"/>
      <c r="I93" s="70"/>
      <c r="J93" s="70"/>
      <c r="K93" s="34" t="s">
        <v>65</v>
      </c>
      <c r="L93" s="77">
        <v>93</v>
      </c>
      <c r="M93" s="77"/>
      <c r="N93" s="72"/>
      <c r="O93" s="79" t="s">
        <v>339</v>
      </c>
      <c r="P93" s="81">
        <v>43742.501608796294</v>
      </c>
      <c r="Q93" s="79" t="s">
        <v>345</v>
      </c>
      <c r="R93" s="83" t="s">
        <v>412</v>
      </c>
      <c r="S93" s="79" t="s">
        <v>433</v>
      </c>
      <c r="T93" s="79" t="s">
        <v>451</v>
      </c>
      <c r="U93" s="79"/>
      <c r="V93" s="83" t="s">
        <v>554</v>
      </c>
      <c r="W93" s="81">
        <v>43742.501608796294</v>
      </c>
      <c r="X93" s="83" t="s">
        <v>677</v>
      </c>
      <c r="Y93" s="79"/>
      <c r="Z93" s="79"/>
      <c r="AA93" s="85" t="s">
        <v>848</v>
      </c>
      <c r="AB93" s="79"/>
      <c r="AC93" s="79" t="b">
        <v>0</v>
      </c>
      <c r="AD93" s="79">
        <v>0</v>
      </c>
      <c r="AE93" s="85" t="s">
        <v>950</v>
      </c>
      <c r="AF93" s="79" t="b">
        <v>0</v>
      </c>
      <c r="AG93" s="79" t="s">
        <v>954</v>
      </c>
      <c r="AH93" s="79"/>
      <c r="AI93" s="85" t="s">
        <v>950</v>
      </c>
      <c r="AJ93" s="79" t="b">
        <v>0</v>
      </c>
      <c r="AK93" s="79">
        <v>7</v>
      </c>
      <c r="AL93" s="85" t="s">
        <v>934</v>
      </c>
      <c r="AM93" s="79" t="s">
        <v>957</v>
      </c>
      <c r="AN93" s="79" t="b">
        <v>0</v>
      </c>
      <c r="AO93" s="85" t="s">
        <v>934</v>
      </c>
      <c r="AP93" s="79" t="s">
        <v>176</v>
      </c>
      <c r="AQ93" s="79">
        <v>0</v>
      </c>
      <c r="AR93" s="79">
        <v>0</v>
      </c>
      <c r="AS93" s="79"/>
      <c r="AT93" s="79"/>
      <c r="AU93" s="79"/>
      <c r="AV93" s="79"/>
      <c r="AW93" s="79"/>
      <c r="AX93" s="79"/>
      <c r="AY93" s="79"/>
      <c r="AZ93" s="79"/>
      <c r="BA93">
        <v>3</v>
      </c>
      <c r="BB93" s="78" t="str">
        <f>REPLACE(INDEX(GroupVertices[Group],MATCH(Edges[[#This Row],[Vertex 1]],GroupVertices[Vertex],0)),1,1,"")</f>
        <v>3</v>
      </c>
      <c r="BC93" s="78" t="str">
        <f>REPLACE(INDEX(GroupVertices[Group],MATCH(Edges[[#This Row],[Vertex 2]],GroupVertices[Vertex],0)),1,1,"")</f>
        <v>3</v>
      </c>
      <c r="BD93" s="48">
        <v>0</v>
      </c>
      <c r="BE93" s="49">
        <v>0</v>
      </c>
      <c r="BF93" s="48">
        <v>0</v>
      </c>
      <c r="BG93" s="49">
        <v>0</v>
      </c>
      <c r="BH93" s="48">
        <v>0</v>
      </c>
      <c r="BI93" s="49">
        <v>0</v>
      </c>
      <c r="BJ93" s="48">
        <v>15</v>
      </c>
      <c r="BK93" s="49">
        <v>100</v>
      </c>
      <c r="BL93" s="48">
        <v>15</v>
      </c>
    </row>
    <row r="94" spans="1:64" ht="15">
      <c r="A94" s="64" t="s">
        <v>265</v>
      </c>
      <c r="B94" s="64" t="s">
        <v>319</v>
      </c>
      <c r="C94" s="65" t="s">
        <v>2725</v>
      </c>
      <c r="D94" s="66">
        <v>10</v>
      </c>
      <c r="E94" s="67" t="s">
        <v>136</v>
      </c>
      <c r="F94" s="68">
        <v>12</v>
      </c>
      <c r="G94" s="65"/>
      <c r="H94" s="69"/>
      <c r="I94" s="70"/>
      <c r="J94" s="70"/>
      <c r="K94" s="34" t="s">
        <v>65</v>
      </c>
      <c r="L94" s="77">
        <v>94</v>
      </c>
      <c r="M94" s="77"/>
      <c r="N94" s="72"/>
      <c r="O94" s="79" t="s">
        <v>339</v>
      </c>
      <c r="P94" s="81">
        <v>43746.22251157407</v>
      </c>
      <c r="Q94" s="79" t="s">
        <v>349</v>
      </c>
      <c r="R94" s="79"/>
      <c r="S94" s="79"/>
      <c r="T94" s="79" t="s">
        <v>453</v>
      </c>
      <c r="U94" s="79"/>
      <c r="V94" s="83" t="s">
        <v>554</v>
      </c>
      <c r="W94" s="81">
        <v>43746.22251157407</v>
      </c>
      <c r="X94" s="83" t="s">
        <v>678</v>
      </c>
      <c r="Y94" s="79"/>
      <c r="Z94" s="79"/>
      <c r="AA94" s="85" t="s">
        <v>849</v>
      </c>
      <c r="AB94" s="79"/>
      <c r="AC94" s="79" t="b">
        <v>0</v>
      </c>
      <c r="AD94" s="79">
        <v>0</v>
      </c>
      <c r="AE94" s="85" t="s">
        <v>950</v>
      </c>
      <c r="AF94" s="79" t="b">
        <v>0</v>
      </c>
      <c r="AG94" s="79" t="s">
        <v>954</v>
      </c>
      <c r="AH94" s="79"/>
      <c r="AI94" s="85" t="s">
        <v>950</v>
      </c>
      <c r="AJ94" s="79" t="b">
        <v>0</v>
      </c>
      <c r="AK94" s="79">
        <v>12</v>
      </c>
      <c r="AL94" s="85" t="s">
        <v>936</v>
      </c>
      <c r="AM94" s="79" t="s">
        <v>963</v>
      </c>
      <c r="AN94" s="79" t="b">
        <v>0</v>
      </c>
      <c r="AO94" s="85" t="s">
        <v>936</v>
      </c>
      <c r="AP94" s="79" t="s">
        <v>176</v>
      </c>
      <c r="AQ94" s="79">
        <v>0</v>
      </c>
      <c r="AR94" s="79">
        <v>0</v>
      </c>
      <c r="AS94" s="79"/>
      <c r="AT94" s="79"/>
      <c r="AU94" s="79"/>
      <c r="AV94" s="79"/>
      <c r="AW94" s="79"/>
      <c r="AX94" s="79"/>
      <c r="AY94" s="79"/>
      <c r="AZ94" s="79"/>
      <c r="BA94">
        <v>3</v>
      </c>
      <c r="BB94" s="78" t="str">
        <f>REPLACE(INDEX(GroupVertices[Group],MATCH(Edges[[#This Row],[Vertex 1]],GroupVertices[Vertex],0)),1,1,"")</f>
        <v>3</v>
      </c>
      <c r="BC94" s="78" t="str">
        <f>REPLACE(INDEX(GroupVertices[Group],MATCH(Edges[[#This Row],[Vertex 2]],GroupVertices[Vertex],0)),1,1,"")</f>
        <v>3</v>
      </c>
      <c r="BD94" s="48">
        <v>0</v>
      </c>
      <c r="BE94" s="49">
        <v>0</v>
      </c>
      <c r="BF94" s="48">
        <v>0</v>
      </c>
      <c r="BG94" s="49">
        <v>0</v>
      </c>
      <c r="BH94" s="48">
        <v>0</v>
      </c>
      <c r="BI94" s="49">
        <v>0</v>
      </c>
      <c r="BJ94" s="48">
        <v>19</v>
      </c>
      <c r="BK94" s="49">
        <v>100</v>
      </c>
      <c r="BL94" s="48">
        <v>19</v>
      </c>
    </row>
    <row r="95" spans="1:64" ht="15">
      <c r="A95" s="64" t="s">
        <v>265</v>
      </c>
      <c r="B95" s="64" t="s">
        <v>319</v>
      </c>
      <c r="C95" s="65" t="s">
        <v>2725</v>
      </c>
      <c r="D95" s="66">
        <v>10</v>
      </c>
      <c r="E95" s="67" t="s">
        <v>136</v>
      </c>
      <c r="F95" s="68">
        <v>12</v>
      </c>
      <c r="G95" s="65"/>
      <c r="H95" s="69"/>
      <c r="I95" s="70"/>
      <c r="J95" s="70"/>
      <c r="K95" s="34" t="s">
        <v>65</v>
      </c>
      <c r="L95" s="77">
        <v>95</v>
      </c>
      <c r="M95" s="77"/>
      <c r="N95" s="72"/>
      <c r="O95" s="79" t="s">
        <v>339</v>
      </c>
      <c r="P95" s="81">
        <v>43752.78414351852</v>
      </c>
      <c r="Q95" s="79" t="s">
        <v>377</v>
      </c>
      <c r="R95" s="79"/>
      <c r="S95" s="79"/>
      <c r="T95" s="79"/>
      <c r="U95" s="79"/>
      <c r="V95" s="83" t="s">
        <v>554</v>
      </c>
      <c r="W95" s="81">
        <v>43752.78414351852</v>
      </c>
      <c r="X95" s="83" t="s">
        <v>679</v>
      </c>
      <c r="Y95" s="79"/>
      <c r="Z95" s="79"/>
      <c r="AA95" s="85" t="s">
        <v>850</v>
      </c>
      <c r="AB95" s="79"/>
      <c r="AC95" s="79" t="b">
        <v>0</v>
      </c>
      <c r="AD95" s="79">
        <v>0</v>
      </c>
      <c r="AE95" s="85" t="s">
        <v>950</v>
      </c>
      <c r="AF95" s="79" t="b">
        <v>0</v>
      </c>
      <c r="AG95" s="79" t="s">
        <v>954</v>
      </c>
      <c r="AH95" s="79"/>
      <c r="AI95" s="85" t="s">
        <v>950</v>
      </c>
      <c r="AJ95" s="79" t="b">
        <v>0</v>
      </c>
      <c r="AK95" s="79">
        <v>5</v>
      </c>
      <c r="AL95" s="85" t="s">
        <v>937</v>
      </c>
      <c r="AM95" s="79" t="s">
        <v>963</v>
      </c>
      <c r="AN95" s="79" t="b">
        <v>0</v>
      </c>
      <c r="AO95" s="85" t="s">
        <v>937</v>
      </c>
      <c r="AP95" s="79" t="s">
        <v>176</v>
      </c>
      <c r="AQ95" s="79">
        <v>0</v>
      </c>
      <c r="AR95" s="79">
        <v>0</v>
      </c>
      <c r="AS95" s="79"/>
      <c r="AT95" s="79"/>
      <c r="AU95" s="79"/>
      <c r="AV95" s="79"/>
      <c r="AW95" s="79"/>
      <c r="AX95" s="79"/>
      <c r="AY95" s="79"/>
      <c r="AZ95" s="79"/>
      <c r="BA95">
        <v>3</v>
      </c>
      <c r="BB95" s="78" t="str">
        <f>REPLACE(INDEX(GroupVertices[Group],MATCH(Edges[[#This Row],[Vertex 1]],GroupVertices[Vertex],0)),1,1,"")</f>
        <v>3</v>
      </c>
      <c r="BC95" s="78" t="str">
        <f>REPLACE(INDEX(GroupVertices[Group],MATCH(Edges[[#This Row],[Vertex 2]],GroupVertices[Vertex],0)),1,1,"")</f>
        <v>3</v>
      </c>
      <c r="BD95" s="48">
        <v>0</v>
      </c>
      <c r="BE95" s="49">
        <v>0</v>
      </c>
      <c r="BF95" s="48">
        <v>0</v>
      </c>
      <c r="BG95" s="49">
        <v>0</v>
      </c>
      <c r="BH95" s="48">
        <v>0</v>
      </c>
      <c r="BI95" s="49">
        <v>0</v>
      </c>
      <c r="BJ95" s="48">
        <v>20</v>
      </c>
      <c r="BK95" s="49">
        <v>100</v>
      </c>
      <c r="BL95" s="48">
        <v>20</v>
      </c>
    </row>
    <row r="96" spans="1:64" ht="15">
      <c r="A96" s="64" t="s">
        <v>266</v>
      </c>
      <c r="B96" s="64" t="s">
        <v>330</v>
      </c>
      <c r="C96" s="65" t="s">
        <v>2724</v>
      </c>
      <c r="D96" s="66">
        <v>3</v>
      </c>
      <c r="E96" s="67" t="s">
        <v>132</v>
      </c>
      <c r="F96" s="68">
        <v>35</v>
      </c>
      <c r="G96" s="65"/>
      <c r="H96" s="69"/>
      <c r="I96" s="70"/>
      <c r="J96" s="70"/>
      <c r="K96" s="34" t="s">
        <v>65</v>
      </c>
      <c r="L96" s="77">
        <v>96</v>
      </c>
      <c r="M96" s="77"/>
      <c r="N96" s="72"/>
      <c r="O96" s="79" t="s">
        <v>339</v>
      </c>
      <c r="P96" s="81">
        <v>43742.57392361111</v>
      </c>
      <c r="Q96" s="79" t="s">
        <v>345</v>
      </c>
      <c r="R96" s="83" t="s">
        <v>412</v>
      </c>
      <c r="S96" s="79" t="s">
        <v>433</v>
      </c>
      <c r="T96" s="79" t="s">
        <v>451</v>
      </c>
      <c r="U96" s="79"/>
      <c r="V96" s="83" t="s">
        <v>555</v>
      </c>
      <c r="W96" s="81">
        <v>43742.57392361111</v>
      </c>
      <c r="X96" s="83" t="s">
        <v>680</v>
      </c>
      <c r="Y96" s="79"/>
      <c r="Z96" s="79"/>
      <c r="AA96" s="85" t="s">
        <v>851</v>
      </c>
      <c r="AB96" s="79"/>
      <c r="AC96" s="79" t="b">
        <v>0</v>
      </c>
      <c r="AD96" s="79">
        <v>0</v>
      </c>
      <c r="AE96" s="85" t="s">
        <v>950</v>
      </c>
      <c r="AF96" s="79" t="b">
        <v>0</v>
      </c>
      <c r="AG96" s="79" t="s">
        <v>954</v>
      </c>
      <c r="AH96" s="79"/>
      <c r="AI96" s="85" t="s">
        <v>950</v>
      </c>
      <c r="AJ96" s="79" t="b">
        <v>0</v>
      </c>
      <c r="AK96" s="79">
        <v>7</v>
      </c>
      <c r="AL96" s="85" t="s">
        <v>934</v>
      </c>
      <c r="AM96" s="79" t="s">
        <v>956</v>
      </c>
      <c r="AN96" s="79" t="b">
        <v>0</v>
      </c>
      <c r="AO96" s="85" t="s">
        <v>934</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266</v>
      </c>
      <c r="B97" s="64" t="s">
        <v>331</v>
      </c>
      <c r="C97" s="65" t="s">
        <v>2724</v>
      </c>
      <c r="D97" s="66">
        <v>3</v>
      </c>
      <c r="E97" s="67" t="s">
        <v>132</v>
      </c>
      <c r="F97" s="68">
        <v>35</v>
      </c>
      <c r="G97" s="65"/>
      <c r="H97" s="69"/>
      <c r="I97" s="70"/>
      <c r="J97" s="70"/>
      <c r="K97" s="34" t="s">
        <v>65</v>
      </c>
      <c r="L97" s="77">
        <v>97</v>
      </c>
      <c r="M97" s="77"/>
      <c r="N97" s="72"/>
      <c r="O97" s="79" t="s">
        <v>339</v>
      </c>
      <c r="P97" s="81">
        <v>43742.57392361111</v>
      </c>
      <c r="Q97" s="79" t="s">
        <v>345</v>
      </c>
      <c r="R97" s="83" t="s">
        <v>412</v>
      </c>
      <c r="S97" s="79" t="s">
        <v>433</v>
      </c>
      <c r="T97" s="79" t="s">
        <v>451</v>
      </c>
      <c r="U97" s="79"/>
      <c r="V97" s="83" t="s">
        <v>555</v>
      </c>
      <c r="W97" s="81">
        <v>43742.57392361111</v>
      </c>
      <c r="X97" s="83" t="s">
        <v>680</v>
      </c>
      <c r="Y97" s="79"/>
      <c r="Z97" s="79"/>
      <c r="AA97" s="85" t="s">
        <v>851</v>
      </c>
      <c r="AB97" s="79"/>
      <c r="AC97" s="79" t="b">
        <v>0</v>
      </c>
      <c r="AD97" s="79">
        <v>0</v>
      </c>
      <c r="AE97" s="85" t="s">
        <v>950</v>
      </c>
      <c r="AF97" s="79" t="b">
        <v>0</v>
      </c>
      <c r="AG97" s="79" t="s">
        <v>954</v>
      </c>
      <c r="AH97" s="79"/>
      <c r="AI97" s="85" t="s">
        <v>950</v>
      </c>
      <c r="AJ97" s="79" t="b">
        <v>0</v>
      </c>
      <c r="AK97" s="79">
        <v>7</v>
      </c>
      <c r="AL97" s="85" t="s">
        <v>934</v>
      </c>
      <c r="AM97" s="79" t="s">
        <v>956</v>
      </c>
      <c r="AN97" s="79" t="b">
        <v>0</v>
      </c>
      <c r="AO97" s="85" t="s">
        <v>934</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266</v>
      </c>
      <c r="B98" s="64" t="s">
        <v>319</v>
      </c>
      <c r="C98" s="65" t="s">
        <v>2725</v>
      </c>
      <c r="D98" s="66">
        <v>10</v>
      </c>
      <c r="E98" s="67" t="s">
        <v>136</v>
      </c>
      <c r="F98" s="68">
        <v>12</v>
      </c>
      <c r="G98" s="65"/>
      <c r="H98" s="69"/>
      <c r="I98" s="70"/>
      <c r="J98" s="70"/>
      <c r="K98" s="34" t="s">
        <v>65</v>
      </c>
      <c r="L98" s="77">
        <v>98</v>
      </c>
      <c r="M98" s="77"/>
      <c r="N98" s="72"/>
      <c r="O98" s="79" t="s">
        <v>339</v>
      </c>
      <c r="P98" s="81">
        <v>43742.57392361111</v>
      </c>
      <c r="Q98" s="79" t="s">
        <v>345</v>
      </c>
      <c r="R98" s="83" t="s">
        <v>412</v>
      </c>
      <c r="S98" s="79" t="s">
        <v>433</v>
      </c>
      <c r="T98" s="79" t="s">
        <v>451</v>
      </c>
      <c r="U98" s="79"/>
      <c r="V98" s="83" t="s">
        <v>555</v>
      </c>
      <c r="W98" s="81">
        <v>43742.57392361111</v>
      </c>
      <c r="X98" s="83" t="s">
        <v>680</v>
      </c>
      <c r="Y98" s="79"/>
      <c r="Z98" s="79"/>
      <c r="AA98" s="85" t="s">
        <v>851</v>
      </c>
      <c r="AB98" s="79"/>
      <c r="AC98" s="79" t="b">
        <v>0</v>
      </c>
      <c r="AD98" s="79">
        <v>0</v>
      </c>
      <c r="AE98" s="85" t="s">
        <v>950</v>
      </c>
      <c r="AF98" s="79" t="b">
        <v>0</v>
      </c>
      <c r="AG98" s="79" t="s">
        <v>954</v>
      </c>
      <c r="AH98" s="79"/>
      <c r="AI98" s="85" t="s">
        <v>950</v>
      </c>
      <c r="AJ98" s="79" t="b">
        <v>0</v>
      </c>
      <c r="AK98" s="79">
        <v>7</v>
      </c>
      <c r="AL98" s="85" t="s">
        <v>934</v>
      </c>
      <c r="AM98" s="79" t="s">
        <v>956</v>
      </c>
      <c r="AN98" s="79" t="b">
        <v>0</v>
      </c>
      <c r="AO98" s="85" t="s">
        <v>934</v>
      </c>
      <c r="AP98" s="79" t="s">
        <v>176</v>
      </c>
      <c r="AQ98" s="79">
        <v>0</v>
      </c>
      <c r="AR98" s="79">
        <v>0</v>
      </c>
      <c r="AS98" s="79"/>
      <c r="AT98" s="79"/>
      <c r="AU98" s="79"/>
      <c r="AV98" s="79"/>
      <c r="AW98" s="79"/>
      <c r="AX98" s="79"/>
      <c r="AY98" s="79"/>
      <c r="AZ98" s="79"/>
      <c r="BA98">
        <v>3</v>
      </c>
      <c r="BB98" s="78" t="str">
        <f>REPLACE(INDEX(GroupVertices[Group],MATCH(Edges[[#This Row],[Vertex 1]],GroupVertices[Vertex],0)),1,1,"")</f>
        <v>3</v>
      </c>
      <c r="BC98" s="78" t="str">
        <f>REPLACE(INDEX(GroupVertices[Group],MATCH(Edges[[#This Row],[Vertex 2]],GroupVertices[Vertex],0)),1,1,"")</f>
        <v>3</v>
      </c>
      <c r="BD98" s="48">
        <v>0</v>
      </c>
      <c r="BE98" s="49">
        <v>0</v>
      </c>
      <c r="BF98" s="48">
        <v>0</v>
      </c>
      <c r="BG98" s="49">
        <v>0</v>
      </c>
      <c r="BH98" s="48">
        <v>0</v>
      </c>
      <c r="BI98" s="49">
        <v>0</v>
      </c>
      <c r="BJ98" s="48">
        <v>15</v>
      </c>
      <c r="BK98" s="49">
        <v>100</v>
      </c>
      <c r="BL98" s="48">
        <v>15</v>
      </c>
    </row>
    <row r="99" spans="1:64" ht="15">
      <c r="A99" s="64" t="s">
        <v>266</v>
      </c>
      <c r="B99" s="64" t="s">
        <v>319</v>
      </c>
      <c r="C99" s="65" t="s">
        <v>2725</v>
      </c>
      <c r="D99" s="66">
        <v>10</v>
      </c>
      <c r="E99" s="67" t="s">
        <v>136</v>
      </c>
      <c r="F99" s="68">
        <v>12</v>
      </c>
      <c r="G99" s="65"/>
      <c r="H99" s="69"/>
      <c r="I99" s="70"/>
      <c r="J99" s="70"/>
      <c r="K99" s="34" t="s">
        <v>65</v>
      </c>
      <c r="L99" s="77">
        <v>99</v>
      </c>
      <c r="M99" s="77"/>
      <c r="N99" s="72"/>
      <c r="O99" s="79" t="s">
        <v>339</v>
      </c>
      <c r="P99" s="81">
        <v>43748.24765046296</v>
      </c>
      <c r="Q99" s="79" t="s">
        <v>349</v>
      </c>
      <c r="R99" s="79"/>
      <c r="S99" s="79"/>
      <c r="T99" s="79" t="s">
        <v>453</v>
      </c>
      <c r="U99" s="79"/>
      <c r="V99" s="83" t="s">
        <v>555</v>
      </c>
      <c r="W99" s="81">
        <v>43748.24765046296</v>
      </c>
      <c r="X99" s="83" t="s">
        <v>681</v>
      </c>
      <c r="Y99" s="79"/>
      <c r="Z99" s="79"/>
      <c r="AA99" s="85" t="s">
        <v>852</v>
      </c>
      <c r="AB99" s="79"/>
      <c r="AC99" s="79" t="b">
        <v>0</v>
      </c>
      <c r="AD99" s="79">
        <v>0</v>
      </c>
      <c r="AE99" s="85" t="s">
        <v>950</v>
      </c>
      <c r="AF99" s="79" t="b">
        <v>0</v>
      </c>
      <c r="AG99" s="79" t="s">
        <v>954</v>
      </c>
      <c r="AH99" s="79"/>
      <c r="AI99" s="85" t="s">
        <v>950</v>
      </c>
      <c r="AJ99" s="79" t="b">
        <v>0</v>
      </c>
      <c r="AK99" s="79">
        <v>13</v>
      </c>
      <c r="AL99" s="85" t="s">
        <v>936</v>
      </c>
      <c r="AM99" s="79" t="s">
        <v>956</v>
      </c>
      <c r="AN99" s="79" t="b">
        <v>0</v>
      </c>
      <c r="AO99" s="85" t="s">
        <v>936</v>
      </c>
      <c r="AP99" s="79" t="s">
        <v>176</v>
      </c>
      <c r="AQ99" s="79">
        <v>0</v>
      </c>
      <c r="AR99" s="79">
        <v>0</v>
      </c>
      <c r="AS99" s="79"/>
      <c r="AT99" s="79"/>
      <c r="AU99" s="79"/>
      <c r="AV99" s="79"/>
      <c r="AW99" s="79"/>
      <c r="AX99" s="79"/>
      <c r="AY99" s="79"/>
      <c r="AZ99" s="79"/>
      <c r="BA99">
        <v>3</v>
      </c>
      <c r="BB99" s="78" t="str">
        <f>REPLACE(INDEX(GroupVertices[Group],MATCH(Edges[[#This Row],[Vertex 1]],GroupVertices[Vertex],0)),1,1,"")</f>
        <v>3</v>
      </c>
      <c r="BC99" s="78" t="str">
        <f>REPLACE(INDEX(GroupVertices[Group],MATCH(Edges[[#This Row],[Vertex 2]],GroupVertices[Vertex],0)),1,1,"")</f>
        <v>3</v>
      </c>
      <c r="BD99" s="48">
        <v>0</v>
      </c>
      <c r="BE99" s="49">
        <v>0</v>
      </c>
      <c r="BF99" s="48">
        <v>0</v>
      </c>
      <c r="BG99" s="49">
        <v>0</v>
      </c>
      <c r="BH99" s="48">
        <v>0</v>
      </c>
      <c r="BI99" s="49">
        <v>0</v>
      </c>
      <c r="BJ99" s="48">
        <v>19</v>
      </c>
      <c r="BK99" s="49">
        <v>100</v>
      </c>
      <c r="BL99" s="48">
        <v>19</v>
      </c>
    </row>
    <row r="100" spans="1:64" ht="15">
      <c r="A100" s="64" t="s">
        <v>266</v>
      </c>
      <c r="B100" s="64" t="s">
        <v>319</v>
      </c>
      <c r="C100" s="65" t="s">
        <v>2725</v>
      </c>
      <c r="D100" s="66">
        <v>10</v>
      </c>
      <c r="E100" s="67" t="s">
        <v>136</v>
      </c>
      <c r="F100" s="68">
        <v>12</v>
      </c>
      <c r="G100" s="65"/>
      <c r="H100" s="69"/>
      <c r="I100" s="70"/>
      <c r="J100" s="70"/>
      <c r="K100" s="34" t="s">
        <v>65</v>
      </c>
      <c r="L100" s="77">
        <v>100</v>
      </c>
      <c r="M100" s="77"/>
      <c r="N100" s="72"/>
      <c r="O100" s="79" t="s">
        <v>339</v>
      </c>
      <c r="P100" s="81">
        <v>43752.81261574074</v>
      </c>
      <c r="Q100" s="79" t="s">
        <v>377</v>
      </c>
      <c r="R100" s="79"/>
      <c r="S100" s="79"/>
      <c r="T100" s="79"/>
      <c r="U100" s="79"/>
      <c r="V100" s="83" t="s">
        <v>555</v>
      </c>
      <c r="W100" s="81">
        <v>43752.81261574074</v>
      </c>
      <c r="X100" s="83" t="s">
        <v>682</v>
      </c>
      <c r="Y100" s="79"/>
      <c r="Z100" s="79"/>
      <c r="AA100" s="85" t="s">
        <v>853</v>
      </c>
      <c r="AB100" s="79"/>
      <c r="AC100" s="79" t="b">
        <v>0</v>
      </c>
      <c r="AD100" s="79">
        <v>0</v>
      </c>
      <c r="AE100" s="85" t="s">
        <v>950</v>
      </c>
      <c r="AF100" s="79" t="b">
        <v>0</v>
      </c>
      <c r="AG100" s="79" t="s">
        <v>954</v>
      </c>
      <c r="AH100" s="79"/>
      <c r="AI100" s="85" t="s">
        <v>950</v>
      </c>
      <c r="AJ100" s="79" t="b">
        <v>0</v>
      </c>
      <c r="AK100" s="79">
        <v>5</v>
      </c>
      <c r="AL100" s="85" t="s">
        <v>937</v>
      </c>
      <c r="AM100" s="79" t="s">
        <v>956</v>
      </c>
      <c r="AN100" s="79" t="b">
        <v>0</v>
      </c>
      <c r="AO100" s="85" t="s">
        <v>937</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20</v>
      </c>
      <c r="BK100" s="49">
        <v>100</v>
      </c>
      <c r="BL100" s="48">
        <v>20</v>
      </c>
    </row>
    <row r="101" spans="1:64" ht="15">
      <c r="A101" s="64" t="s">
        <v>267</v>
      </c>
      <c r="B101" s="64" t="s">
        <v>330</v>
      </c>
      <c r="C101" s="65" t="s">
        <v>2724</v>
      </c>
      <c r="D101" s="66">
        <v>3</v>
      </c>
      <c r="E101" s="67" t="s">
        <v>132</v>
      </c>
      <c r="F101" s="68">
        <v>35</v>
      </c>
      <c r="G101" s="65"/>
      <c r="H101" s="69"/>
      <c r="I101" s="70"/>
      <c r="J101" s="70"/>
      <c r="K101" s="34" t="s">
        <v>65</v>
      </c>
      <c r="L101" s="77">
        <v>101</v>
      </c>
      <c r="M101" s="77"/>
      <c r="N101" s="72"/>
      <c r="O101" s="79" t="s">
        <v>339</v>
      </c>
      <c r="P101" s="81">
        <v>43742.53392361111</v>
      </c>
      <c r="Q101" s="79" t="s">
        <v>345</v>
      </c>
      <c r="R101" s="83" t="s">
        <v>412</v>
      </c>
      <c r="S101" s="79" t="s">
        <v>433</v>
      </c>
      <c r="T101" s="79" t="s">
        <v>451</v>
      </c>
      <c r="U101" s="79"/>
      <c r="V101" s="83" t="s">
        <v>556</v>
      </c>
      <c r="W101" s="81">
        <v>43742.53392361111</v>
      </c>
      <c r="X101" s="83" t="s">
        <v>683</v>
      </c>
      <c r="Y101" s="79"/>
      <c r="Z101" s="79"/>
      <c r="AA101" s="85" t="s">
        <v>854</v>
      </c>
      <c r="AB101" s="79"/>
      <c r="AC101" s="79" t="b">
        <v>0</v>
      </c>
      <c r="AD101" s="79">
        <v>0</v>
      </c>
      <c r="AE101" s="85" t="s">
        <v>950</v>
      </c>
      <c r="AF101" s="79" t="b">
        <v>0</v>
      </c>
      <c r="AG101" s="79" t="s">
        <v>954</v>
      </c>
      <c r="AH101" s="79"/>
      <c r="AI101" s="85" t="s">
        <v>950</v>
      </c>
      <c r="AJ101" s="79" t="b">
        <v>0</v>
      </c>
      <c r="AK101" s="79">
        <v>7</v>
      </c>
      <c r="AL101" s="85" t="s">
        <v>934</v>
      </c>
      <c r="AM101" s="79" t="s">
        <v>957</v>
      </c>
      <c r="AN101" s="79" t="b">
        <v>0</v>
      </c>
      <c r="AO101" s="85" t="s">
        <v>934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267</v>
      </c>
      <c r="B102" s="64" t="s">
        <v>331</v>
      </c>
      <c r="C102" s="65" t="s">
        <v>2724</v>
      </c>
      <c r="D102" s="66">
        <v>3</v>
      </c>
      <c r="E102" s="67" t="s">
        <v>132</v>
      </c>
      <c r="F102" s="68">
        <v>35</v>
      </c>
      <c r="G102" s="65"/>
      <c r="H102" s="69"/>
      <c r="I102" s="70"/>
      <c r="J102" s="70"/>
      <c r="K102" s="34" t="s">
        <v>65</v>
      </c>
      <c r="L102" s="77">
        <v>102</v>
      </c>
      <c r="M102" s="77"/>
      <c r="N102" s="72"/>
      <c r="O102" s="79" t="s">
        <v>339</v>
      </c>
      <c r="P102" s="81">
        <v>43742.53392361111</v>
      </c>
      <c r="Q102" s="79" t="s">
        <v>345</v>
      </c>
      <c r="R102" s="83" t="s">
        <v>412</v>
      </c>
      <c r="S102" s="79" t="s">
        <v>433</v>
      </c>
      <c r="T102" s="79" t="s">
        <v>451</v>
      </c>
      <c r="U102" s="79"/>
      <c r="V102" s="83" t="s">
        <v>556</v>
      </c>
      <c r="W102" s="81">
        <v>43742.53392361111</v>
      </c>
      <c r="X102" s="83" t="s">
        <v>683</v>
      </c>
      <c r="Y102" s="79"/>
      <c r="Z102" s="79"/>
      <c r="AA102" s="85" t="s">
        <v>854</v>
      </c>
      <c r="AB102" s="79"/>
      <c r="AC102" s="79" t="b">
        <v>0</v>
      </c>
      <c r="AD102" s="79">
        <v>0</v>
      </c>
      <c r="AE102" s="85" t="s">
        <v>950</v>
      </c>
      <c r="AF102" s="79" t="b">
        <v>0</v>
      </c>
      <c r="AG102" s="79" t="s">
        <v>954</v>
      </c>
      <c r="AH102" s="79"/>
      <c r="AI102" s="85" t="s">
        <v>950</v>
      </c>
      <c r="AJ102" s="79" t="b">
        <v>0</v>
      </c>
      <c r="AK102" s="79">
        <v>7</v>
      </c>
      <c r="AL102" s="85" t="s">
        <v>934</v>
      </c>
      <c r="AM102" s="79" t="s">
        <v>957</v>
      </c>
      <c r="AN102" s="79" t="b">
        <v>0</v>
      </c>
      <c r="AO102" s="85" t="s">
        <v>934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267</v>
      </c>
      <c r="B103" s="64" t="s">
        <v>319</v>
      </c>
      <c r="C103" s="65" t="s">
        <v>2725</v>
      </c>
      <c r="D103" s="66">
        <v>10</v>
      </c>
      <c r="E103" s="67" t="s">
        <v>136</v>
      </c>
      <c r="F103" s="68">
        <v>12</v>
      </c>
      <c r="G103" s="65"/>
      <c r="H103" s="69"/>
      <c r="I103" s="70"/>
      <c r="J103" s="70"/>
      <c r="K103" s="34" t="s">
        <v>65</v>
      </c>
      <c r="L103" s="77">
        <v>103</v>
      </c>
      <c r="M103" s="77"/>
      <c r="N103" s="72"/>
      <c r="O103" s="79" t="s">
        <v>339</v>
      </c>
      <c r="P103" s="81">
        <v>43742.53392361111</v>
      </c>
      <c r="Q103" s="79" t="s">
        <v>345</v>
      </c>
      <c r="R103" s="83" t="s">
        <v>412</v>
      </c>
      <c r="S103" s="79" t="s">
        <v>433</v>
      </c>
      <c r="T103" s="79" t="s">
        <v>451</v>
      </c>
      <c r="U103" s="79"/>
      <c r="V103" s="83" t="s">
        <v>556</v>
      </c>
      <c r="W103" s="81">
        <v>43742.53392361111</v>
      </c>
      <c r="X103" s="83" t="s">
        <v>683</v>
      </c>
      <c r="Y103" s="79"/>
      <c r="Z103" s="79"/>
      <c r="AA103" s="85" t="s">
        <v>854</v>
      </c>
      <c r="AB103" s="79"/>
      <c r="AC103" s="79" t="b">
        <v>0</v>
      </c>
      <c r="AD103" s="79">
        <v>0</v>
      </c>
      <c r="AE103" s="85" t="s">
        <v>950</v>
      </c>
      <c r="AF103" s="79" t="b">
        <v>0</v>
      </c>
      <c r="AG103" s="79" t="s">
        <v>954</v>
      </c>
      <c r="AH103" s="79"/>
      <c r="AI103" s="85" t="s">
        <v>950</v>
      </c>
      <c r="AJ103" s="79" t="b">
        <v>0</v>
      </c>
      <c r="AK103" s="79">
        <v>7</v>
      </c>
      <c r="AL103" s="85" t="s">
        <v>934</v>
      </c>
      <c r="AM103" s="79" t="s">
        <v>957</v>
      </c>
      <c r="AN103" s="79" t="b">
        <v>0</v>
      </c>
      <c r="AO103" s="85" t="s">
        <v>934</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15</v>
      </c>
      <c r="BK103" s="49">
        <v>100</v>
      </c>
      <c r="BL103" s="48">
        <v>15</v>
      </c>
    </row>
    <row r="104" spans="1:64" ht="15">
      <c r="A104" s="64" t="s">
        <v>267</v>
      </c>
      <c r="B104" s="64" t="s">
        <v>319</v>
      </c>
      <c r="C104" s="65" t="s">
        <v>2725</v>
      </c>
      <c r="D104" s="66">
        <v>10</v>
      </c>
      <c r="E104" s="67" t="s">
        <v>136</v>
      </c>
      <c r="F104" s="68">
        <v>12</v>
      </c>
      <c r="G104" s="65"/>
      <c r="H104" s="69"/>
      <c r="I104" s="70"/>
      <c r="J104" s="70"/>
      <c r="K104" s="34" t="s">
        <v>65</v>
      </c>
      <c r="L104" s="77">
        <v>104</v>
      </c>
      <c r="M104" s="77"/>
      <c r="N104" s="72"/>
      <c r="O104" s="79" t="s">
        <v>339</v>
      </c>
      <c r="P104" s="81">
        <v>43745.66427083333</v>
      </c>
      <c r="Q104" s="79" t="s">
        <v>349</v>
      </c>
      <c r="R104" s="79"/>
      <c r="S104" s="79"/>
      <c r="T104" s="79" t="s">
        <v>453</v>
      </c>
      <c r="U104" s="79"/>
      <c r="V104" s="83" t="s">
        <v>556</v>
      </c>
      <c r="W104" s="81">
        <v>43745.66427083333</v>
      </c>
      <c r="X104" s="83" t="s">
        <v>684</v>
      </c>
      <c r="Y104" s="79"/>
      <c r="Z104" s="79"/>
      <c r="AA104" s="85" t="s">
        <v>855</v>
      </c>
      <c r="AB104" s="79"/>
      <c r="AC104" s="79" t="b">
        <v>0</v>
      </c>
      <c r="AD104" s="79">
        <v>0</v>
      </c>
      <c r="AE104" s="85" t="s">
        <v>950</v>
      </c>
      <c r="AF104" s="79" t="b">
        <v>0</v>
      </c>
      <c r="AG104" s="79" t="s">
        <v>954</v>
      </c>
      <c r="AH104" s="79"/>
      <c r="AI104" s="85" t="s">
        <v>950</v>
      </c>
      <c r="AJ104" s="79" t="b">
        <v>0</v>
      </c>
      <c r="AK104" s="79">
        <v>10</v>
      </c>
      <c r="AL104" s="85" t="s">
        <v>936</v>
      </c>
      <c r="AM104" s="79" t="s">
        <v>961</v>
      </c>
      <c r="AN104" s="79" t="b">
        <v>0</v>
      </c>
      <c r="AO104" s="85" t="s">
        <v>936</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19</v>
      </c>
      <c r="BK104" s="49">
        <v>100</v>
      </c>
      <c r="BL104" s="48">
        <v>19</v>
      </c>
    </row>
    <row r="105" spans="1:64" ht="15">
      <c r="A105" s="64" t="s">
        <v>267</v>
      </c>
      <c r="B105" s="64" t="s">
        <v>319</v>
      </c>
      <c r="C105" s="65" t="s">
        <v>2725</v>
      </c>
      <c r="D105" s="66">
        <v>10</v>
      </c>
      <c r="E105" s="67" t="s">
        <v>136</v>
      </c>
      <c r="F105" s="68">
        <v>12</v>
      </c>
      <c r="G105" s="65"/>
      <c r="H105" s="69"/>
      <c r="I105" s="70"/>
      <c r="J105" s="70"/>
      <c r="K105" s="34" t="s">
        <v>65</v>
      </c>
      <c r="L105" s="77">
        <v>105</v>
      </c>
      <c r="M105" s="77"/>
      <c r="N105" s="72"/>
      <c r="O105" s="79" t="s">
        <v>339</v>
      </c>
      <c r="P105" s="81">
        <v>43752.82141203704</v>
      </c>
      <c r="Q105" s="79" t="s">
        <v>377</v>
      </c>
      <c r="R105" s="79"/>
      <c r="S105" s="79"/>
      <c r="T105" s="79"/>
      <c r="U105" s="79"/>
      <c r="V105" s="83" t="s">
        <v>556</v>
      </c>
      <c r="W105" s="81">
        <v>43752.82141203704</v>
      </c>
      <c r="X105" s="83" t="s">
        <v>685</v>
      </c>
      <c r="Y105" s="79"/>
      <c r="Z105" s="79"/>
      <c r="AA105" s="85" t="s">
        <v>856</v>
      </c>
      <c r="AB105" s="79"/>
      <c r="AC105" s="79" t="b">
        <v>0</v>
      </c>
      <c r="AD105" s="79">
        <v>0</v>
      </c>
      <c r="AE105" s="85" t="s">
        <v>950</v>
      </c>
      <c r="AF105" s="79" t="b">
        <v>0</v>
      </c>
      <c r="AG105" s="79" t="s">
        <v>954</v>
      </c>
      <c r="AH105" s="79"/>
      <c r="AI105" s="85" t="s">
        <v>950</v>
      </c>
      <c r="AJ105" s="79" t="b">
        <v>0</v>
      </c>
      <c r="AK105" s="79">
        <v>5</v>
      </c>
      <c r="AL105" s="85" t="s">
        <v>937</v>
      </c>
      <c r="AM105" s="79" t="s">
        <v>963</v>
      </c>
      <c r="AN105" s="79" t="b">
        <v>0</v>
      </c>
      <c r="AO105" s="85" t="s">
        <v>937</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3</v>
      </c>
      <c r="BC105" s="78" t="str">
        <f>REPLACE(INDEX(GroupVertices[Group],MATCH(Edges[[#This Row],[Vertex 2]],GroupVertices[Vertex],0)),1,1,"")</f>
        <v>3</v>
      </c>
      <c r="BD105" s="48">
        <v>0</v>
      </c>
      <c r="BE105" s="49">
        <v>0</v>
      </c>
      <c r="BF105" s="48">
        <v>0</v>
      </c>
      <c r="BG105" s="49">
        <v>0</v>
      </c>
      <c r="BH105" s="48">
        <v>0</v>
      </c>
      <c r="BI105" s="49">
        <v>0</v>
      </c>
      <c r="BJ105" s="48">
        <v>20</v>
      </c>
      <c r="BK105" s="49">
        <v>100</v>
      </c>
      <c r="BL105" s="48">
        <v>20</v>
      </c>
    </row>
    <row r="106" spans="1:64" ht="15">
      <c r="A106" s="64" t="s">
        <v>268</v>
      </c>
      <c r="B106" s="64" t="s">
        <v>321</v>
      </c>
      <c r="C106" s="65" t="s">
        <v>2724</v>
      </c>
      <c r="D106" s="66">
        <v>3</v>
      </c>
      <c r="E106" s="67" t="s">
        <v>132</v>
      </c>
      <c r="F106" s="68">
        <v>35</v>
      </c>
      <c r="G106" s="65"/>
      <c r="H106" s="69"/>
      <c r="I106" s="70"/>
      <c r="J106" s="70"/>
      <c r="K106" s="34" t="s">
        <v>65</v>
      </c>
      <c r="L106" s="77">
        <v>106</v>
      </c>
      <c r="M106" s="77"/>
      <c r="N106" s="72"/>
      <c r="O106" s="79" t="s">
        <v>339</v>
      </c>
      <c r="P106" s="81">
        <v>43753.102002314816</v>
      </c>
      <c r="Q106" s="79" t="s">
        <v>371</v>
      </c>
      <c r="R106" s="79"/>
      <c r="S106" s="79"/>
      <c r="T106" s="79" t="s">
        <v>466</v>
      </c>
      <c r="U106" s="79"/>
      <c r="V106" s="83" t="s">
        <v>557</v>
      </c>
      <c r="W106" s="81">
        <v>43753.102002314816</v>
      </c>
      <c r="X106" s="83" t="s">
        <v>686</v>
      </c>
      <c r="Y106" s="79"/>
      <c r="Z106" s="79"/>
      <c r="AA106" s="85" t="s">
        <v>857</v>
      </c>
      <c r="AB106" s="79"/>
      <c r="AC106" s="79" t="b">
        <v>0</v>
      </c>
      <c r="AD106" s="79">
        <v>0</v>
      </c>
      <c r="AE106" s="85" t="s">
        <v>950</v>
      </c>
      <c r="AF106" s="79" t="b">
        <v>0</v>
      </c>
      <c r="AG106" s="79" t="s">
        <v>954</v>
      </c>
      <c r="AH106" s="79"/>
      <c r="AI106" s="85" t="s">
        <v>950</v>
      </c>
      <c r="AJ106" s="79" t="b">
        <v>0</v>
      </c>
      <c r="AK106" s="79">
        <v>11</v>
      </c>
      <c r="AL106" s="85" t="s">
        <v>944</v>
      </c>
      <c r="AM106" s="79" t="s">
        <v>956</v>
      </c>
      <c r="AN106" s="79" t="b">
        <v>0</v>
      </c>
      <c r="AO106" s="85" t="s">
        <v>944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v>0</v>
      </c>
      <c r="BE106" s="49">
        <v>0</v>
      </c>
      <c r="BF106" s="48">
        <v>0</v>
      </c>
      <c r="BG106" s="49">
        <v>0</v>
      </c>
      <c r="BH106" s="48">
        <v>0</v>
      </c>
      <c r="BI106" s="49">
        <v>0</v>
      </c>
      <c r="BJ106" s="48">
        <v>11</v>
      </c>
      <c r="BK106" s="49">
        <v>100</v>
      </c>
      <c r="BL106" s="48">
        <v>11</v>
      </c>
    </row>
    <row r="107" spans="1:64" ht="15">
      <c r="A107" s="64" t="s">
        <v>269</v>
      </c>
      <c r="B107" s="64" t="s">
        <v>270</v>
      </c>
      <c r="C107" s="65" t="s">
        <v>2726</v>
      </c>
      <c r="D107" s="66">
        <v>6.5</v>
      </c>
      <c r="E107" s="67" t="s">
        <v>136</v>
      </c>
      <c r="F107" s="68">
        <v>23.5</v>
      </c>
      <c r="G107" s="65"/>
      <c r="H107" s="69"/>
      <c r="I107" s="70"/>
      <c r="J107" s="70"/>
      <c r="K107" s="34" t="s">
        <v>65</v>
      </c>
      <c r="L107" s="77">
        <v>107</v>
      </c>
      <c r="M107" s="77"/>
      <c r="N107" s="72"/>
      <c r="O107" s="79" t="s">
        <v>339</v>
      </c>
      <c r="P107" s="81">
        <v>43753.31701388889</v>
      </c>
      <c r="Q107" s="79" t="s">
        <v>378</v>
      </c>
      <c r="R107" s="79"/>
      <c r="S107" s="79"/>
      <c r="T107" s="79"/>
      <c r="U107" s="79"/>
      <c r="V107" s="83" t="s">
        <v>558</v>
      </c>
      <c r="W107" s="81">
        <v>43753.31701388889</v>
      </c>
      <c r="X107" s="83" t="s">
        <v>687</v>
      </c>
      <c r="Y107" s="79"/>
      <c r="Z107" s="79"/>
      <c r="AA107" s="85" t="s">
        <v>858</v>
      </c>
      <c r="AB107" s="79"/>
      <c r="AC107" s="79" t="b">
        <v>0</v>
      </c>
      <c r="AD107" s="79">
        <v>0</v>
      </c>
      <c r="AE107" s="85" t="s">
        <v>950</v>
      </c>
      <c r="AF107" s="79" t="b">
        <v>0</v>
      </c>
      <c r="AG107" s="79" t="s">
        <v>955</v>
      </c>
      <c r="AH107" s="79"/>
      <c r="AI107" s="85" t="s">
        <v>950</v>
      </c>
      <c r="AJ107" s="79" t="b">
        <v>0</v>
      </c>
      <c r="AK107" s="79">
        <v>2</v>
      </c>
      <c r="AL107" s="85" t="s">
        <v>861</v>
      </c>
      <c r="AM107" s="79" t="s">
        <v>963</v>
      </c>
      <c r="AN107" s="79" t="b">
        <v>0</v>
      </c>
      <c r="AO107" s="85" t="s">
        <v>861</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12</v>
      </c>
      <c r="BC107" s="78" t="str">
        <f>REPLACE(INDEX(GroupVertices[Group],MATCH(Edges[[#This Row],[Vertex 2]],GroupVertices[Vertex],0)),1,1,"")</f>
        <v>12</v>
      </c>
      <c r="BD107" s="48">
        <v>0</v>
      </c>
      <c r="BE107" s="49">
        <v>0</v>
      </c>
      <c r="BF107" s="48">
        <v>0</v>
      </c>
      <c r="BG107" s="49">
        <v>0</v>
      </c>
      <c r="BH107" s="48">
        <v>0</v>
      </c>
      <c r="BI107" s="49">
        <v>0</v>
      </c>
      <c r="BJ107" s="48">
        <v>22</v>
      </c>
      <c r="BK107" s="49">
        <v>100</v>
      </c>
      <c r="BL107" s="48">
        <v>22</v>
      </c>
    </row>
    <row r="108" spans="1:64" ht="15">
      <c r="A108" s="64" t="s">
        <v>269</v>
      </c>
      <c r="B108" s="64" t="s">
        <v>270</v>
      </c>
      <c r="C108" s="65" t="s">
        <v>2726</v>
      </c>
      <c r="D108" s="66">
        <v>6.5</v>
      </c>
      <c r="E108" s="67" t="s">
        <v>136</v>
      </c>
      <c r="F108" s="68">
        <v>23.5</v>
      </c>
      <c r="G108" s="65"/>
      <c r="H108" s="69"/>
      <c r="I108" s="70"/>
      <c r="J108" s="70"/>
      <c r="K108" s="34" t="s">
        <v>65</v>
      </c>
      <c r="L108" s="77">
        <v>108</v>
      </c>
      <c r="M108" s="77"/>
      <c r="N108" s="72"/>
      <c r="O108" s="79" t="s">
        <v>339</v>
      </c>
      <c r="P108" s="81">
        <v>43753.31704861111</v>
      </c>
      <c r="Q108" s="79" t="s">
        <v>378</v>
      </c>
      <c r="R108" s="79"/>
      <c r="S108" s="79"/>
      <c r="T108" s="79"/>
      <c r="U108" s="79"/>
      <c r="V108" s="83" t="s">
        <v>558</v>
      </c>
      <c r="W108" s="81">
        <v>43753.31704861111</v>
      </c>
      <c r="X108" s="83" t="s">
        <v>688</v>
      </c>
      <c r="Y108" s="79"/>
      <c r="Z108" s="79"/>
      <c r="AA108" s="85" t="s">
        <v>859</v>
      </c>
      <c r="AB108" s="79"/>
      <c r="AC108" s="79" t="b">
        <v>0</v>
      </c>
      <c r="AD108" s="79">
        <v>0</v>
      </c>
      <c r="AE108" s="85" t="s">
        <v>950</v>
      </c>
      <c r="AF108" s="79" t="b">
        <v>0</v>
      </c>
      <c r="AG108" s="79" t="s">
        <v>955</v>
      </c>
      <c r="AH108" s="79"/>
      <c r="AI108" s="85" t="s">
        <v>950</v>
      </c>
      <c r="AJ108" s="79" t="b">
        <v>0</v>
      </c>
      <c r="AK108" s="79">
        <v>1</v>
      </c>
      <c r="AL108" s="85" t="s">
        <v>860</v>
      </c>
      <c r="AM108" s="79" t="s">
        <v>963</v>
      </c>
      <c r="AN108" s="79" t="b">
        <v>0</v>
      </c>
      <c r="AO108" s="85" t="s">
        <v>860</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12</v>
      </c>
      <c r="BC108" s="78" t="str">
        <f>REPLACE(INDEX(GroupVertices[Group],MATCH(Edges[[#This Row],[Vertex 2]],GroupVertices[Vertex],0)),1,1,"")</f>
        <v>12</v>
      </c>
      <c r="BD108" s="48">
        <v>0</v>
      </c>
      <c r="BE108" s="49">
        <v>0</v>
      </c>
      <c r="BF108" s="48">
        <v>0</v>
      </c>
      <c r="BG108" s="49">
        <v>0</v>
      </c>
      <c r="BH108" s="48">
        <v>0</v>
      </c>
      <c r="BI108" s="49">
        <v>0</v>
      </c>
      <c r="BJ108" s="48">
        <v>22</v>
      </c>
      <c r="BK108" s="49">
        <v>100</v>
      </c>
      <c r="BL108" s="48">
        <v>22</v>
      </c>
    </row>
    <row r="109" spans="1:64" ht="15">
      <c r="A109" s="64" t="s">
        <v>270</v>
      </c>
      <c r="B109" s="64" t="s">
        <v>270</v>
      </c>
      <c r="C109" s="65" t="s">
        <v>2726</v>
      </c>
      <c r="D109" s="66">
        <v>6.5</v>
      </c>
      <c r="E109" s="67" t="s">
        <v>136</v>
      </c>
      <c r="F109" s="68">
        <v>23.5</v>
      </c>
      <c r="G109" s="65"/>
      <c r="H109" s="69"/>
      <c r="I109" s="70"/>
      <c r="J109" s="70"/>
      <c r="K109" s="34" t="s">
        <v>65</v>
      </c>
      <c r="L109" s="77">
        <v>109</v>
      </c>
      <c r="M109" s="77"/>
      <c r="N109" s="72"/>
      <c r="O109" s="79" t="s">
        <v>176</v>
      </c>
      <c r="P109" s="81">
        <v>43753.02097222222</v>
      </c>
      <c r="Q109" s="79" t="s">
        <v>379</v>
      </c>
      <c r="R109" s="83" t="s">
        <v>418</v>
      </c>
      <c r="S109" s="79" t="s">
        <v>439</v>
      </c>
      <c r="T109" s="79" t="s">
        <v>470</v>
      </c>
      <c r="U109" s="83" t="s">
        <v>495</v>
      </c>
      <c r="V109" s="83" t="s">
        <v>495</v>
      </c>
      <c r="W109" s="81">
        <v>43753.02097222222</v>
      </c>
      <c r="X109" s="83" t="s">
        <v>689</v>
      </c>
      <c r="Y109" s="79"/>
      <c r="Z109" s="79"/>
      <c r="AA109" s="85" t="s">
        <v>860</v>
      </c>
      <c r="AB109" s="79"/>
      <c r="AC109" s="79" t="b">
        <v>0</v>
      </c>
      <c r="AD109" s="79">
        <v>0</v>
      </c>
      <c r="AE109" s="85" t="s">
        <v>950</v>
      </c>
      <c r="AF109" s="79" t="b">
        <v>0</v>
      </c>
      <c r="AG109" s="79" t="s">
        <v>955</v>
      </c>
      <c r="AH109" s="79"/>
      <c r="AI109" s="85" t="s">
        <v>950</v>
      </c>
      <c r="AJ109" s="79" t="b">
        <v>0</v>
      </c>
      <c r="AK109" s="79">
        <v>1</v>
      </c>
      <c r="AL109" s="85" t="s">
        <v>950</v>
      </c>
      <c r="AM109" s="79" t="s">
        <v>958</v>
      </c>
      <c r="AN109" s="79" t="b">
        <v>0</v>
      </c>
      <c r="AO109" s="85" t="s">
        <v>860</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12</v>
      </c>
      <c r="BC109" s="78" t="str">
        <f>REPLACE(INDEX(GroupVertices[Group],MATCH(Edges[[#This Row],[Vertex 2]],GroupVertices[Vertex],0)),1,1,"")</f>
        <v>12</v>
      </c>
      <c r="BD109" s="48">
        <v>0</v>
      </c>
      <c r="BE109" s="49">
        <v>0</v>
      </c>
      <c r="BF109" s="48">
        <v>0</v>
      </c>
      <c r="BG109" s="49">
        <v>0</v>
      </c>
      <c r="BH109" s="48">
        <v>0</v>
      </c>
      <c r="BI109" s="49">
        <v>0</v>
      </c>
      <c r="BJ109" s="48">
        <v>34</v>
      </c>
      <c r="BK109" s="49">
        <v>100</v>
      </c>
      <c r="BL109" s="48">
        <v>34</v>
      </c>
    </row>
    <row r="110" spans="1:64" ht="15">
      <c r="A110" s="64" t="s">
        <v>270</v>
      </c>
      <c r="B110" s="64" t="s">
        <v>270</v>
      </c>
      <c r="C110" s="65" t="s">
        <v>2726</v>
      </c>
      <c r="D110" s="66">
        <v>6.5</v>
      </c>
      <c r="E110" s="67" t="s">
        <v>136</v>
      </c>
      <c r="F110" s="68">
        <v>23.5</v>
      </c>
      <c r="G110" s="65"/>
      <c r="H110" s="69"/>
      <c r="I110" s="70"/>
      <c r="J110" s="70"/>
      <c r="K110" s="34" t="s">
        <v>65</v>
      </c>
      <c r="L110" s="77">
        <v>110</v>
      </c>
      <c r="M110" s="77"/>
      <c r="N110" s="72"/>
      <c r="O110" s="79" t="s">
        <v>176</v>
      </c>
      <c r="P110" s="81">
        <v>43753.10767361111</v>
      </c>
      <c r="Q110" s="79" t="s">
        <v>380</v>
      </c>
      <c r="R110" s="83" t="s">
        <v>418</v>
      </c>
      <c r="S110" s="79" t="s">
        <v>439</v>
      </c>
      <c r="T110" s="79" t="s">
        <v>470</v>
      </c>
      <c r="U110" s="83" t="s">
        <v>496</v>
      </c>
      <c r="V110" s="83" t="s">
        <v>496</v>
      </c>
      <c r="W110" s="81">
        <v>43753.10767361111</v>
      </c>
      <c r="X110" s="83" t="s">
        <v>690</v>
      </c>
      <c r="Y110" s="79"/>
      <c r="Z110" s="79"/>
      <c r="AA110" s="85" t="s">
        <v>861</v>
      </c>
      <c r="AB110" s="79"/>
      <c r="AC110" s="79" t="b">
        <v>0</v>
      </c>
      <c r="AD110" s="79">
        <v>2</v>
      </c>
      <c r="AE110" s="85" t="s">
        <v>950</v>
      </c>
      <c r="AF110" s="79" t="b">
        <v>0</v>
      </c>
      <c r="AG110" s="79" t="s">
        <v>955</v>
      </c>
      <c r="AH110" s="79"/>
      <c r="AI110" s="85" t="s">
        <v>950</v>
      </c>
      <c r="AJ110" s="79" t="b">
        <v>0</v>
      </c>
      <c r="AK110" s="79">
        <v>2</v>
      </c>
      <c r="AL110" s="85" t="s">
        <v>950</v>
      </c>
      <c r="AM110" s="79" t="s">
        <v>958</v>
      </c>
      <c r="AN110" s="79" t="b">
        <v>0</v>
      </c>
      <c r="AO110" s="85" t="s">
        <v>861</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12</v>
      </c>
      <c r="BC110" s="78" t="str">
        <f>REPLACE(INDEX(GroupVertices[Group],MATCH(Edges[[#This Row],[Vertex 2]],GroupVertices[Vertex],0)),1,1,"")</f>
        <v>12</v>
      </c>
      <c r="BD110" s="48">
        <v>0</v>
      </c>
      <c r="BE110" s="49">
        <v>0</v>
      </c>
      <c r="BF110" s="48">
        <v>0</v>
      </c>
      <c r="BG110" s="49">
        <v>0</v>
      </c>
      <c r="BH110" s="48">
        <v>0</v>
      </c>
      <c r="BI110" s="49">
        <v>0</v>
      </c>
      <c r="BJ110" s="48">
        <v>34</v>
      </c>
      <c r="BK110" s="49">
        <v>100</v>
      </c>
      <c r="BL110" s="48">
        <v>34</v>
      </c>
    </row>
    <row r="111" spans="1:64" ht="15">
      <c r="A111" s="64" t="s">
        <v>271</v>
      </c>
      <c r="B111" s="64" t="s">
        <v>270</v>
      </c>
      <c r="C111" s="65" t="s">
        <v>2724</v>
      </c>
      <c r="D111" s="66">
        <v>3</v>
      </c>
      <c r="E111" s="67" t="s">
        <v>132</v>
      </c>
      <c r="F111" s="68">
        <v>35</v>
      </c>
      <c r="G111" s="65"/>
      <c r="H111" s="69"/>
      <c r="I111" s="70"/>
      <c r="J111" s="70"/>
      <c r="K111" s="34" t="s">
        <v>65</v>
      </c>
      <c r="L111" s="77">
        <v>111</v>
      </c>
      <c r="M111" s="77"/>
      <c r="N111" s="72"/>
      <c r="O111" s="79" t="s">
        <v>339</v>
      </c>
      <c r="P111" s="81">
        <v>43753.35472222222</v>
      </c>
      <c r="Q111" s="79" t="s">
        <v>378</v>
      </c>
      <c r="R111" s="79"/>
      <c r="S111" s="79"/>
      <c r="T111" s="79"/>
      <c r="U111" s="79"/>
      <c r="V111" s="83" t="s">
        <v>559</v>
      </c>
      <c r="W111" s="81">
        <v>43753.35472222222</v>
      </c>
      <c r="X111" s="83" t="s">
        <v>691</v>
      </c>
      <c r="Y111" s="79"/>
      <c r="Z111" s="79"/>
      <c r="AA111" s="85" t="s">
        <v>862</v>
      </c>
      <c r="AB111" s="79"/>
      <c r="AC111" s="79" t="b">
        <v>0</v>
      </c>
      <c r="AD111" s="79">
        <v>0</v>
      </c>
      <c r="AE111" s="85" t="s">
        <v>950</v>
      </c>
      <c r="AF111" s="79" t="b">
        <v>0</v>
      </c>
      <c r="AG111" s="79" t="s">
        <v>955</v>
      </c>
      <c r="AH111" s="79"/>
      <c r="AI111" s="85" t="s">
        <v>950</v>
      </c>
      <c r="AJ111" s="79" t="b">
        <v>0</v>
      </c>
      <c r="AK111" s="79">
        <v>2</v>
      </c>
      <c r="AL111" s="85" t="s">
        <v>861</v>
      </c>
      <c r="AM111" s="79" t="s">
        <v>956</v>
      </c>
      <c r="AN111" s="79" t="b">
        <v>0</v>
      </c>
      <c r="AO111" s="85" t="s">
        <v>861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12</v>
      </c>
      <c r="BC111" s="78" t="str">
        <f>REPLACE(INDEX(GroupVertices[Group],MATCH(Edges[[#This Row],[Vertex 2]],GroupVertices[Vertex],0)),1,1,"")</f>
        <v>12</v>
      </c>
      <c r="BD111" s="48">
        <v>0</v>
      </c>
      <c r="BE111" s="49">
        <v>0</v>
      </c>
      <c r="BF111" s="48">
        <v>0</v>
      </c>
      <c r="BG111" s="49">
        <v>0</v>
      </c>
      <c r="BH111" s="48">
        <v>0</v>
      </c>
      <c r="BI111" s="49">
        <v>0</v>
      </c>
      <c r="BJ111" s="48">
        <v>22</v>
      </c>
      <c r="BK111" s="49">
        <v>100</v>
      </c>
      <c r="BL111" s="48">
        <v>22</v>
      </c>
    </row>
    <row r="112" spans="1:64" ht="15">
      <c r="A112" s="64" t="s">
        <v>272</v>
      </c>
      <c r="B112" s="64" t="s">
        <v>319</v>
      </c>
      <c r="C112" s="65" t="s">
        <v>2724</v>
      </c>
      <c r="D112" s="66">
        <v>3</v>
      </c>
      <c r="E112" s="67" t="s">
        <v>132</v>
      </c>
      <c r="F112" s="68">
        <v>35</v>
      </c>
      <c r="G112" s="65"/>
      <c r="H112" s="69"/>
      <c r="I112" s="70"/>
      <c r="J112" s="70"/>
      <c r="K112" s="34" t="s">
        <v>65</v>
      </c>
      <c r="L112" s="77">
        <v>112</v>
      </c>
      <c r="M112" s="77"/>
      <c r="N112" s="72"/>
      <c r="O112" s="79" t="s">
        <v>339</v>
      </c>
      <c r="P112" s="81">
        <v>43753.36318287037</v>
      </c>
      <c r="Q112" s="79" t="s">
        <v>377</v>
      </c>
      <c r="R112" s="79"/>
      <c r="S112" s="79"/>
      <c r="T112" s="79"/>
      <c r="U112" s="79"/>
      <c r="V112" s="83" t="s">
        <v>560</v>
      </c>
      <c r="W112" s="81">
        <v>43753.36318287037</v>
      </c>
      <c r="X112" s="83" t="s">
        <v>692</v>
      </c>
      <c r="Y112" s="79"/>
      <c r="Z112" s="79"/>
      <c r="AA112" s="85" t="s">
        <v>863</v>
      </c>
      <c r="AB112" s="79"/>
      <c r="AC112" s="79" t="b">
        <v>0</v>
      </c>
      <c r="AD112" s="79">
        <v>0</v>
      </c>
      <c r="AE112" s="85" t="s">
        <v>950</v>
      </c>
      <c r="AF112" s="79" t="b">
        <v>0</v>
      </c>
      <c r="AG112" s="79" t="s">
        <v>954</v>
      </c>
      <c r="AH112" s="79"/>
      <c r="AI112" s="85" t="s">
        <v>950</v>
      </c>
      <c r="AJ112" s="79" t="b">
        <v>0</v>
      </c>
      <c r="AK112" s="79">
        <v>7</v>
      </c>
      <c r="AL112" s="85" t="s">
        <v>937</v>
      </c>
      <c r="AM112" s="79" t="s">
        <v>961</v>
      </c>
      <c r="AN112" s="79" t="b">
        <v>0</v>
      </c>
      <c r="AO112" s="85" t="s">
        <v>937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20</v>
      </c>
      <c r="BK112" s="49">
        <v>100</v>
      </c>
      <c r="BL112" s="48">
        <v>20</v>
      </c>
    </row>
    <row r="113" spans="1:64" ht="15">
      <c r="A113" s="64" t="s">
        <v>273</v>
      </c>
      <c r="B113" s="64" t="s">
        <v>276</v>
      </c>
      <c r="C113" s="65" t="s">
        <v>2724</v>
      </c>
      <c r="D113" s="66">
        <v>3</v>
      </c>
      <c r="E113" s="67" t="s">
        <v>132</v>
      </c>
      <c r="F113" s="68">
        <v>35</v>
      </c>
      <c r="G113" s="65"/>
      <c r="H113" s="69"/>
      <c r="I113" s="70"/>
      <c r="J113" s="70"/>
      <c r="K113" s="34" t="s">
        <v>65</v>
      </c>
      <c r="L113" s="77">
        <v>113</v>
      </c>
      <c r="M113" s="77"/>
      <c r="N113" s="72"/>
      <c r="O113" s="79" t="s">
        <v>339</v>
      </c>
      <c r="P113" s="81">
        <v>43753.43623842593</v>
      </c>
      <c r="Q113" s="79" t="s">
        <v>381</v>
      </c>
      <c r="R113" s="83" t="s">
        <v>419</v>
      </c>
      <c r="S113" s="79" t="s">
        <v>440</v>
      </c>
      <c r="T113" s="79" t="s">
        <v>471</v>
      </c>
      <c r="U113" s="79"/>
      <c r="V113" s="83" t="s">
        <v>561</v>
      </c>
      <c r="W113" s="81">
        <v>43753.43623842593</v>
      </c>
      <c r="X113" s="83" t="s">
        <v>693</v>
      </c>
      <c r="Y113" s="79"/>
      <c r="Z113" s="79"/>
      <c r="AA113" s="85" t="s">
        <v>864</v>
      </c>
      <c r="AB113" s="79"/>
      <c r="AC113" s="79" t="b">
        <v>0</v>
      </c>
      <c r="AD113" s="79">
        <v>0</v>
      </c>
      <c r="AE113" s="85" t="s">
        <v>950</v>
      </c>
      <c r="AF113" s="79" t="b">
        <v>0</v>
      </c>
      <c r="AG113" s="79" t="s">
        <v>955</v>
      </c>
      <c r="AH113" s="79"/>
      <c r="AI113" s="85" t="s">
        <v>950</v>
      </c>
      <c r="AJ113" s="79" t="b">
        <v>0</v>
      </c>
      <c r="AK113" s="79">
        <v>2</v>
      </c>
      <c r="AL113" s="85" t="s">
        <v>868</v>
      </c>
      <c r="AM113" s="79" t="s">
        <v>959</v>
      </c>
      <c r="AN113" s="79" t="b">
        <v>0</v>
      </c>
      <c r="AO113" s="85" t="s">
        <v>868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11</v>
      </c>
      <c r="BC113" s="78" t="str">
        <f>REPLACE(INDEX(GroupVertices[Group],MATCH(Edges[[#This Row],[Vertex 2]],GroupVertices[Vertex],0)),1,1,"")</f>
        <v>11</v>
      </c>
      <c r="BD113" s="48">
        <v>1</v>
      </c>
      <c r="BE113" s="49">
        <v>4.3478260869565215</v>
      </c>
      <c r="BF113" s="48">
        <v>1</v>
      </c>
      <c r="BG113" s="49">
        <v>4.3478260869565215</v>
      </c>
      <c r="BH113" s="48">
        <v>0</v>
      </c>
      <c r="BI113" s="49">
        <v>0</v>
      </c>
      <c r="BJ113" s="48">
        <v>21</v>
      </c>
      <c r="BK113" s="49">
        <v>91.30434782608695</v>
      </c>
      <c r="BL113" s="48">
        <v>23</v>
      </c>
    </row>
    <row r="114" spans="1:64" ht="15">
      <c r="A114" s="64" t="s">
        <v>274</v>
      </c>
      <c r="B114" s="64" t="s">
        <v>312</v>
      </c>
      <c r="C114" s="65" t="s">
        <v>2724</v>
      </c>
      <c r="D114" s="66">
        <v>3</v>
      </c>
      <c r="E114" s="67" t="s">
        <v>132</v>
      </c>
      <c r="F114" s="68">
        <v>35</v>
      </c>
      <c r="G114" s="65"/>
      <c r="H114" s="69"/>
      <c r="I114" s="70"/>
      <c r="J114" s="70"/>
      <c r="K114" s="34" t="s">
        <v>65</v>
      </c>
      <c r="L114" s="77">
        <v>114</v>
      </c>
      <c r="M114" s="77"/>
      <c r="N114" s="72"/>
      <c r="O114" s="79" t="s">
        <v>339</v>
      </c>
      <c r="P114" s="81">
        <v>43753.45626157407</v>
      </c>
      <c r="Q114" s="79" t="s">
        <v>382</v>
      </c>
      <c r="R114" s="79"/>
      <c r="S114" s="79"/>
      <c r="T114" s="79" t="s">
        <v>472</v>
      </c>
      <c r="U114" s="79"/>
      <c r="V114" s="83" t="s">
        <v>562</v>
      </c>
      <c r="W114" s="81">
        <v>43753.45626157407</v>
      </c>
      <c r="X114" s="83" t="s">
        <v>694</v>
      </c>
      <c r="Y114" s="79"/>
      <c r="Z114" s="79"/>
      <c r="AA114" s="85" t="s">
        <v>865</v>
      </c>
      <c r="AB114" s="79"/>
      <c r="AC114" s="79" t="b">
        <v>0</v>
      </c>
      <c r="AD114" s="79">
        <v>0</v>
      </c>
      <c r="AE114" s="85" t="s">
        <v>950</v>
      </c>
      <c r="AF114" s="79" t="b">
        <v>0</v>
      </c>
      <c r="AG114" s="79" t="s">
        <v>954</v>
      </c>
      <c r="AH114" s="79"/>
      <c r="AI114" s="85" t="s">
        <v>950</v>
      </c>
      <c r="AJ114" s="79" t="b">
        <v>0</v>
      </c>
      <c r="AK114" s="79">
        <v>6</v>
      </c>
      <c r="AL114" s="85" t="s">
        <v>910</v>
      </c>
      <c r="AM114" s="79" t="s">
        <v>963</v>
      </c>
      <c r="AN114" s="79" t="b">
        <v>0</v>
      </c>
      <c r="AO114" s="85" t="s">
        <v>910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8</v>
      </c>
      <c r="BC114" s="78" t="str">
        <f>REPLACE(INDEX(GroupVertices[Group],MATCH(Edges[[#This Row],[Vertex 2]],GroupVertices[Vertex],0)),1,1,"")</f>
        <v>8</v>
      </c>
      <c r="BD114" s="48"/>
      <c r="BE114" s="49"/>
      <c r="BF114" s="48"/>
      <c r="BG114" s="49"/>
      <c r="BH114" s="48"/>
      <c r="BI114" s="49"/>
      <c r="BJ114" s="48"/>
      <c r="BK114" s="49"/>
      <c r="BL114" s="48"/>
    </row>
    <row r="115" spans="1:64" ht="15">
      <c r="A115" s="64" t="s">
        <v>274</v>
      </c>
      <c r="B115" s="64" t="s">
        <v>337</v>
      </c>
      <c r="C115" s="65" t="s">
        <v>2724</v>
      </c>
      <c r="D115" s="66">
        <v>3</v>
      </c>
      <c r="E115" s="67" t="s">
        <v>132</v>
      </c>
      <c r="F115" s="68">
        <v>35</v>
      </c>
      <c r="G115" s="65"/>
      <c r="H115" s="69"/>
      <c r="I115" s="70"/>
      <c r="J115" s="70"/>
      <c r="K115" s="34" t="s">
        <v>65</v>
      </c>
      <c r="L115" s="77">
        <v>115</v>
      </c>
      <c r="M115" s="77"/>
      <c r="N115" s="72"/>
      <c r="O115" s="79" t="s">
        <v>339</v>
      </c>
      <c r="P115" s="81">
        <v>43753.45626157407</v>
      </c>
      <c r="Q115" s="79" t="s">
        <v>382</v>
      </c>
      <c r="R115" s="79"/>
      <c r="S115" s="79"/>
      <c r="T115" s="79" t="s">
        <v>472</v>
      </c>
      <c r="U115" s="79"/>
      <c r="V115" s="83" t="s">
        <v>562</v>
      </c>
      <c r="W115" s="81">
        <v>43753.45626157407</v>
      </c>
      <c r="X115" s="83" t="s">
        <v>694</v>
      </c>
      <c r="Y115" s="79"/>
      <c r="Z115" s="79"/>
      <c r="AA115" s="85" t="s">
        <v>865</v>
      </c>
      <c r="AB115" s="79"/>
      <c r="AC115" s="79" t="b">
        <v>0</v>
      </c>
      <c r="AD115" s="79">
        <v>0</v>
      </c>
      <c r="AE115" s="85" t="s">
        <v>950</v>
      </c>
      <c r="AF115" s="79" t="b">
        <v>0</v>
      </c>
      <c r="AG115" s="79" t="s">
        <v>954</v>
      </c>
      <c r="AH115" s="79"/>
      <c r="AI115" s="85" t="s">
        <v>950</v>
      </c>
      <c r="AJ115" s="79" t="b">
        <v>0</v>
      </c>
      <c r="AK115" s="79">
        <v>6</v>
      </c>
      <c r="AL115" s="85" t="s">
        <v>910</v>
      </c>
      <c r="AM115" s="79" t="s">
        <v>963</v>
      </c>
      <c r="AN115" s="79" t="b">
        <v>0</v>
      </c>
      <c r="AO115" s="85" t="s">
        <v>910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8</v>
      </c>
      <c r="BC115" s="78" t="str">
        <f>REPLACE(INDEX(GroupVertices[Group],MATCH(Edges[[#This Row],[Vertex 2]],GroupVertices[Vertex],0)),1,1,"")</f>
        <v>8</v>
      </c>
      <c r="BD115" s="48"/>
      <c r="BE115" s="49"/>
      <c r="BF115" s="48"/>
      <c r="BG115" s="49"/>
      <c r="BH115" s="48"/>
      <c r="BI115" s="49"/>
      <c r="BJ115" s="48"/>
      <c r="BK115" s="49"/>
      <c r="BL115" s="48"/>
    </row>
    <row r="116" spans="1:64" ht="15">
      <c r="A116" s="64" t="s">
        <v>274</v>
      </c>
      <c r="B116" s="64" t="s">
        <v>311</v>
      </c>
      <c r="C116" s="65" t="s">
        <v>2724</v>
      </c>
      <c r="D116" s="66">
        <v>3</v>
      </c>
      <c r="E116" s="67" t="s">
        <v>132</v>
      </c>
      <c r="F116" s="68">
        <v>35</v>
      </c>
      <c r="G116" s="65"/>
      <c r="H116" s="69"/>
      <c r="I116" s="70"/>
      <c r="J116" s="70"/>
      <c r="K116" s="34" t="s">
        <v>65</v>
      </c>
      <c r="L116" s="77">
        <v>116</v>
      </c>
      <c r="M116" s="77"/>
      <c r="N116" s="72"/>
      <c r="O116" s="79" t="s">
        <v>339</v>
      </c>
      <c r="P116" s="81">
        <v>43753.45626157407</v>
      </c>
      <c r="Q116" s="79" t="s">
        <v>382</v>
      </c>
      <c r="R116" s="79"/>
      <c r="S116" s="79"/>
      <c r="T116" s="79" t="s">
        <v>472</v>
      </c>
      <c r="U116" s="79"/>
      <c r="V116" s="83" t="s">
        <v>562</v>
      </c>
      <c r="W116" s="81">
        <v>43753.45626157407</v>
      </c>
      <c r="X116" s="83" t="s">
        <v>694</v>
      </c>
      <c r="Y116" s="79"/>
      <c r="Z116" s="79"/>
      <c r="AA116" s="85" t="s">
        <v>865</v>
      </c>
      <c r="AB116" s="79"/>
      <c r="AC116" s="79" t="b">
        <v>0</v>
      </c>
      <c r="AD116" s="79">
        <v>0</v>
      </c>
      <c r="AE116" s="85" t="s">
        <v>950</v>
      </c>
      <c r="AF116" s="79" t="b">
        <v>0</v>
      </c>
      <c r="AG116" s="79" t="s">
        <v>954</v>
      </c>
      <c r="AH116" s="79"/>
      <c r="AI116" s="85" t="s">
        <v>950</v>
      </c>
      <c r="AJ116" s="79" t="b">
        <v>0</v>
      </c>
      <c r="AK116" s="79">
        <v>6</v>
      </c>
      <c r="AL116" s="85" t="s">
        <v>910</v>
      </c>
      <c r="AM116" s="79" t="s">
        <v>963</v>
      </c>
      <c r="AN116" s="79" t="b">
        <v>0</v>
      </c>
      <c r="AO116" s="85" t="s">
        <v>910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8</v>
      </c>
      <c r="BC116" s="78" t="str">
        <f>REPLACE(INDEX(GroupVertices[Group],MATCH(Edges[[#This Row],[Vertex 2]],GroupVertices[Vertex],0)),1,1,"")</f>
        <v>8</v>
      </c>
      <c r="BD116" s="48">
        <v>0</v>
      </c>
      <c r="BE116" s="49">
        <v>0</v>
      </c>
      <c r="BF116" s="48">
        <v>0</v>
      </c>
      <c r="BG116" s="49">
        <v>0</v>
      </c>
      <c r="BH116" s="48">
        <v>0</v>
      </c>
      <c r="BI116" s="49">
        <v>0</v>
      </c>
      <c r="BJ116" s="48">
        <v>17</v>
      </c>
      <c r="BK116" s="49">
        <v>100</v>
      </c>
      <c r="BL116" s="48">
        <v>17</v>
      </c>
    </row>
    <row r="117" spans="1:64" ht="15">
      <c r="A117" s="64" t="s">
        <v>275</v>
      </c>
      <c r="B117" s="64" t="s">
        <v>321</v>
      </c>
      <c r="C117" s="65" t="s">
        <v>2724</v>
      </c>
      <c r="D117" s="66">
        <v>3</v>
      </c>
      <c r="E117" s="67" t="s">
        <v>132</v>
      </c>
      <c r="F117" s="68">
        <v>35</v>
      </c>
      <c r="G117" s="65"/>
      <c r="H117" s="69"/>
      <c r="I117" s="70"/>
      <c r="J117" s="70"/>
      <c r="K117" s="34" t="s">
        <v>65</v>
      </c>
      <c r="L117" s="77">
        <v>117</v>
      </c>
      <c r="M117" s="77"/>
      <c r="N117" s="72"/>
      <c r="O117" s="79" t="s">
        <v>339</v>
      </c>
      <c r="P117" s="81">
        <v>43752.29625</v>
      </c>
      <c r="Q117" s="79" t="s">
        <v>371</v>
      </c>
      <c r="R117" s="79"/>
      <c r="S117" s="79"/>
      <c r="T117" s="79" t="s">
        <v>466</v>
      </c>
      <c r="U117" s="79"/>
      <c r="V117" s="83" t="s">
        <v>563</v>
      </c>
      <c r="W117" s="81">
        <v>43752.29625</v>
      </c>
      <c r="X117" s="83" t="s">
        <v>695</v>
      </c>
      <c r="Y117" s="79"/>
      <c r="Z117" s="79"/>
      <c r="AA117" s="85" t="s">
        <v>866</v>
      </c>
      <c r="AB117" s="79"/>
      <c r="AC117" s="79" t="b">
        <v>0</v>
      </c>
      <c r="AD117" s="79">
        <v>0</v>
      </c>
      <c r="AE117" s="85" t="s">
        <v>950</v>
      </c>
      <c r="AF117" s="79" t="b">
        <v>0</v>
      </c>
      <c r="AG117" s="79" t="s">
        <v>954</v>
      </c>
      <c r="AH117" s="79"/>
      <c r="AI117" s="85" t="s">
        <v>950</v>
      </c>
      <c r="AJ117" s="79" t="b">
        <v>0</v>
      </c>
      <c r="AK117" s="79">
        <v>10</v>
      </c>
      <c r="AL117" s="85" t="s">
        <v>944</v>
      </c>
      <c r="AM117" s="79" t="s">
        <v>956</v>
      </c>
      <c r="AN117" s="79" t="b">
        <v>0</v>
      </c>
      <c r="AO117" s="85" t="s">
        <v>944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v>0</v>
      </c>
      <c r="BE117" s="49">
        <v>0</v>
      </c>
      <c r="BF117" s="48">
        <v>0</v>
      </c>
      <c r="BG117" s="49">
        <v>0</v>
      </c>
      <c r="BH117" s="48">
        <v>0</v>
      </c>
      <c r="BI117" s="49">
        <v>0</v>
      </c>
      <c r="BJ117" s="48">
        <v>11</v>
      </c>
      <c r="BK117" s="49">
        <v>100</v>
      </c>
      <c r="BL117" s="48">
        <v>11</v>
      </c>
    </row>
    <row r="118" spans="1:64" ht="15">
      <c r="A118" s="64" t="s">
        <v>275</v>
      </c>
      <c r="B118" s="64" t="s">
        <v>319</v>
      </c>
      <c r="C118" s="65" t="s">
        <v>2724</v>
      </c>
      <c r="D118" s="66">
        <v>3</v>
      </c>
      <c r="E118" s="67" t="s">
        <v>132</v>
      </c>
      <c r="F118" s="68">
        <v>35</v>
      </c>
      <c r="G118" s="65"/>
      <c r="H118" s="69"/>
      <c r="I118" s="70"/>
      <c r="J118" s="70"/>
      <c r="K118" s="34" t="s">
        <v>65</v>
      </c>
      <c r="L118" s="77">
        <v>118</v>
      </c>
      <c r="M118" s="77"/>
      <c r="N118" s="72"/>
      <c r="O118" s="79" t="s">
        <v>339</v>
      </c>
      <c r="P118" s="81">
        <v>43753.47547453704</v>
      </c>
      <c r="Q118" s="79" t="s">
        <v>377</v>
      </c>
      <c r="R118" s="79"/>
      <c r="S118" s="79"/>
      <c r="T118" s="79"/>
      <c r="U118" s="79"/>
      <c r="V118" s="83" t="s">
        <v>563</v>
      </c>
      <c r="W118" s="81">
        <v>43753.47547453704</v>
      </c>
      <c r="X118" s="83" t="s">
        <v>696</v>
      </c>
      <c r="Y118" s="79"/>
      <c r="Z118" s="79"/>
      <c r="AA118" s="85" t="s">
        <v>867</v>
      </c>
      <c r="AB118" s="79"/>
      <c r="AC118" s="79" t="b">
        <v>0</v>
      </c>
      <c r="AD118" s="79">
        <v>0</v>
      </c>
      <c r="AE118" s="85" t="s">
        <v>950</v>
      </c>
      <c r="AF118" s="79" t="b">
        <v>0</v>
      </c>
      <c r="AG118" s="79" t="s">
        <v>954</v>
      </c>
      <c r="AH118" s="79"/>
      <c r="AI118" s="85" t="s">
        <v>950</v>
      </c>
      <c r="AJ118" s="79" t="b">
        <v>0</v>
      </c>
      <c r="AK118" s="79">
        <v>7</v>
      </c>
      <c r="AL118" s="85" t="s">
        <v>937</v>
      </c>
      <c r="AM118" s="79" t="s">
        <v>956</v>
      </c>
      <c r="AN118" s="79" t="b">
        <v>0</v>
      </c>
      <c r="AO118" s="85" t="s">
        <v>937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3</v>
      </c>
      <c r="BD118" s="48">
        <v>0</v>
      </c>
      <c r="BE118" s="49">
        <v>0</v>
      </c>
      <c r="BF118" s="48">
        <v>0</v>
      </c>
      <c r="BG118" s="49">
        <v>0</v>
      </c>
      <c r="BH118" s="48">
        <v>0</v>
      </c>
      <c r="BI118" s="49">
        <v>0</v>
      </c>
      <c r="BJ118" s="48">
        <v>20</v>
      </c>
      <c r="BK118" s="49">
        <v>100</v>
      </c>
      <c r="BL118" s="48">
        <v>20</v>
      </c>
    </row>
    <row r="119" spans="1:64" ht="15">
      <c r="A119" s="64" t="s">
        <v>276</v>
      </c>
      <c r="B119" s="64" t="s">
        <v>276</v>
      </c>
      <c r="C119" s="65" t="s">
        <v>2724</v>
      </c>
      <c r="D119" s="66">
        <v>3</v>
      </c>
      <c r="E119" s="67" t="s">
        <v>132</v>
      </c>
      <c r="F119" s="68">
        <v>35</v>
      </c>
      <c r="G119" s="65"/>
      <c r="H119" s="69"/>
      <c r="I119" s="70"/>
      <c r="J119" s="70"/>
      <c r="K119" s="34" t="s">
        <v>65</v>
      </c>
      <c r="L119" s="77">
        <v>119</v>
      </c>
      <c r="M119" s="77"/>
      <c r="N119" s="72"/>
      <c r="O119" s="79" t="s">
        <v>176</v>
      </c>
      <c r="P119" s="81">
        <v>43753.36121527778</v>
      </c>
      <c r="Q119" s="79" t="s">
        <v>383</v>
      </c>
      <c r="R119" s="83" t="s">
        <v>419</v>
      </c>
      <c r="S119" s="79" t="s">
        <v>440</v>
      </c>
      <c r="T119" s="79" t="s">
        <v>473</v>
      </c>
      <c r="U119" s="79"/>
      <c r="V119" s="83" t="s">
        <v>564</v>
      </c>
      <c r="W119" s="81">
        <v>43753.36121527778</v>
      </c>
      <c r="X119" s="83" t="s">
        <v>697</v>
      </c>
      <c r="Y119" s="79"/>
      <c r="Z119" s="79"/>
      <c r="AA119" s="85" t="s">
        <v>868</v>
      </c>
      <c r="AB119" s="79"/>
      <c r="AC119" s="79" t="b">
        <v>0</v>
      </c>
      <c r="AD119" s="79">
        <v>4</v>
      </c>
      <c r="AE119" s="85" t="s">
        <v>950</v>
      </c>
      <c r="AF119" s="79" t="b">
        <v>0</v>
      </c>
      <c r="AG119" s="79" t="s">
        <v>955</v>
      </c>
      <c r="AH119" s="79"/>
      <c r="AI119" s="85" t="s">
        <v>950</v>
      </c>
      <c r="AJ119" s="79" t="b">
        <v>0</v>
      </c>
      <c r="AK119" s="79">
        <v>2</v>
      </c>
      <c r="AL119" s="85" t="s">
        <v>950</v>
      </c>
      <c r="AM119" s="79" t="s">
        <v>956</v>
      </c>
      <c r="AN119" s="79" t="b">
        <v>0</v>
      </c>
      <c r="AO119" s="85" t="s">
        <v>868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11</v>
      </c>
      <c r="BC119" s="78" t="str">
        <f>REPLACE(INDEX(GroupVertices[Group],MATCH(Edges[[#This Row],[Vertex 2]],GroupVertices[Vertex],0)),1,1,"")</f>
        <v>11</v>
      </c>
      <c r="BD119" s="48">
        <v>1</v>
      </c>
      <c r="BE119" s="49">
        <v>4.166666666666667</v>
      </c>
      <c r="BF119" s="48">
        <v>1</v>
      </c>
      <c r="BG119" s="49">
        <v>4.166666666666667</v>
      </c>
      <c r="BH119" s="48">
        <v>0</v>
      </c>
      <c r="BI119" s="49">
        <v>0</v>
      </c>
      <c r="BJ119" s="48">
        <v>22</v>
      </c>
      <c r="BK119" s="49">
        <v>91.66666666666667</v>
      </c>
      <c r="BL119" s="48">
        <v>24</v>
      </c>
    </row>
    <row r="120" spans="1:64" ht="15">
      <c r="A120" s="64" t="s">
        <v>277</v>
      </c>
      <c r="B120" s="64" t="s">
        <v>276</v>
      </c>
      <c r="C120" s="65" t="s">
        <v>2724</v>
      </c>
      <c r="D120" s="66">
        <v>3</v>
      </c>
      <c r="E120" s="67" t="s">
        <v>132</v>
      </c>
      <c r="F120" s="68">
        <v>35</v>
      </c>
      <c r="G120" s="65"/>
      <c r="H120" s="69"/>
      <c r="I120" s="70"/>
      <c r="J120" s="70"/>
      <c r="K120" s="34" t="s">
        <v>65</v>
      </c>
      <c r="L120" s="77">
        <v>120</v>
      </c>
      <c r="M120" s="77"/>
      <c r="N120" s="72"/>
      <c r="O120" s="79" t="s">
        <v>339</v>
      </c>
      <c r="P120" s="81">
        <v>43753.53341435185</v>
      </c>
      <c r="Q120" s="79" t="s">
        <v>381</v>
      </c>
      <c r="R120" s="83" t="s">
        <v>419</v>
      </c>
      <c r="S120" s="79" t="s">
        <v>440</v>
      </c>
      <c r="T120" s="79" t="s">
        <v>471</v>
      </c>
      <c r="U120" s="79"/>
      <c r="V120" s="83" t="s">
        <v>565</v>
      </c>
      <c r="W120" s="81">
        <v>43753.53341435185</v>
      </c>
      <c r="X120" s="83" t="s">
        <v>698</v>
      </c>
      <c r="Y120" s="79"/>
      <c r="Z120" s="79"/>
      <c r="AA120" s="85" t="s">
        <v>869</v>
      </c>
      <c r="AB120" s="79"/>
      <c r="AC120" s="79" t="b">
        <v>0</v>
      </c>
      <c r="AD120" s="79">
        <v>0</v>
      </c>
      <c r="AE120" s="85" t="s">
        <v>950</v>
      </c>
      <c r="AF120" s="79" t="b">
        <v>0</v>
      </c>
      <c r="AG120" s="79" t="s">
        <v>955</v>
      </c>
      <c r="AH120" s="79"/>
      <c r="AI120" s="85" t="s">
        <v>950</v>
      </c>
      <c r="AJ120" s="79" t="b">
        <v>0</v>
      </c>
      <c r="AK120" s="79">
        <v>2</v>
      </c>
      <c r="AL120" s="85" t="s">
        <v>868</v>
      </c>
      <c r="AM120" s="79" t="s">
        <v>963</v>
      </c>
      <c r="AN120" s="79" t="b">
        <v>0</v>
      </c>
      <c r="AO120" s="85" t="s">
        <v>868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11</v>
      </c>
      <c r="BC120" s="78" t="str">
        <f>REPLACE(INDEX(GroupVertices[Group],MATCH(Edges[[#This Row],[Vertex 2]],GroupVertices[Vertex],0)),1,1,"")</f>
        <v>11</v>
      </c>
      <c r="BD120" s="48">
        <v>1</v>
      </c>
      <c r="BE120" s="49">
        <v>4.3478260869565215</v>
      </c>
      <c r="BF120" s="48">
        <v>1</v>
      </c>
      <c r="BG120" s="49">
        <v>4.3478260869565215</v>
      </c>
      <c r="BH120" s="48">
        <v>0</v>
      </c>
      <c r="BI120" s="49">
        <v>0</v>
      </c>
      <c r="BJ120" s="48">
        <v>21</v>
      </c>
      <c r="BK120" s="49">
        <v>91.30434782608695</v>
      </c>
      <c r="BL120" s="48">
        <v>23</v>
      </c>
    </row>
    <row r="121" spans="1:64" ht="15">
      <c r="A121" s="64" t="s">
        <v>278</v>
      </c>
      <c r="B121" s="64" t="s">
        <v>312</v>
      </c>
      <c r="C121" s="65" t="s">
        <v>2724</v>
      </c>
      <c r="D121" s="66">
        <v>3</v>
      </c>
      <c r="E121" s="67" t="s">
        <v>132</v>
      </c>
      <c r="F121" s="68">
        <v>35</v>
      </c>
      <c r="G121" s="65"/>
      <c r="H121" s="69"/>
      <c r="I121" s="70"/>
      <c r="J121" s="70"/>
      <c r="K121" s="34" t="s">
        <v>65</v>
      </c>
      <c r="L121" s="77">
        <v>121</v>
      </c>
      <c r="M121" s="77"/>
      <c r="N121" s="72"/>
      <c r="O121" s="79" t="s">
        <v>339</v>
      </c>
      <c r="P121" s="81">
        <v>43753.581400462965</v>
      </c>
      <c r="Q121" s="79" t="s">
        <v>382</v>
      </c>
      <c r="R121" s="79"/>
      <c r="S121" s="79"/>
      <c r="T121" s="79" t="s">
        <v>472</v>
      </c>
      <c r="U121" s="79"/>
      <c r="V121" s="83" t="s">
        <v>566</v>
      </c>
      <c r="W121" s="81">
        <v>43753.581400462965</v>
      </c>
      <c r="X121" s="83" t="s">
        <v>699</v>
      </c>
      <c r="Y121" s="79"/>
      <c r="Z121" s="79"/>
      <c r="AA121" s="85" t="s">
        <v>870</v>
      </c>
      <c r="AB121" s="79"/>
      <c r="AC121" s="79" t="b">
        <v>0</v>
      </c>
      <c r="AD121" s="79">
        <v>0</v>
      </c>
      <c r="AE121" s="85" t="s">
        <v>950</v>
      </c>
      <c r="AF121" s="79" t="b">
        <v>0</v>
      </c>
      <c r="AG121" s="79" t="s">
        <v>954</v>
      </c>
      <c r="AH121" s="79"/>
      <c r="AI121" s="85" t="s">
        <v>950</v>
      </c>
      <c r="AJ121" s="79" t="b">
        <v>0</v>
      </c>
      <c r="AK121" s="79">
        <v>6</v>
      </c>
      <c r="AL121" s="85" t="s">
        <v>910</v>
      </c>
      <c r="AM121" s="79" t="s">
        <v>956</v>
      </c>
      <c r="AN121" s="79" t="b">
        <v>0</v>
      </c>
      <c r="AO121" s="85" t="s">
        <v>910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8</v>
      </c>
      <c r="BC121" s="78" t="str">
        <f>REPLACE(INDEX(GroupVertices[Group],MATCH(Edges[[#This Row],[Vertex 2]],GroupVertices[Vertex],0)),1,1,"")</f>
        <v>8</v>
      </c>
      <c r="BD121" s="48"/>
      <c r="BE121" s="49"/>
      <c r="BF121" s="48"/>
      <c r="BG121" s="49"/>
      <c r="BH121" s="48"/>
      <c r="BI121" s="49"/>
      <c r="BJ121" s="48"/>
      <c r="BK121" s="49"/>
      <c r="BL121" s="48"/>
    </row>
    <row r="122" spans="1:64" ht="15">
      <c r="A122" s="64" t="s">
        <v>278</v>
      </c>
      <c r="B122" s="64" t="s">
        <v>337</v>
      </c>
      <c r="C122" s="65" t="s">
        <v>2724</v>
      </c>
      <c r="D122" s="66">
        <v>3</v>
      </c>
      <c r="E122" s="67" t="s">
        <v>132</v>
      </c>
      <c r="F122" s="68">
        <v>35</v>
      </c>
      <c r="G122" s="65"/>
      <c r="H122" s="69"/>
      <c r="I122" s="70"/>
      <c r="J122" s="70"/>
      <c r="K122" s="34" t="s">
        <v>65</v>
      </c>
      <c r="L122" s="77">
        <v>122</v>
      </c>
      <c r="M122" s="77"/>
      <c r="N122" s="72"/>
      <c r="O122" s="79" t="s">
        <v>339</v>
      </c>
      <c r="P122" s="81">
        <v>43753.581400462965</v>
      </c>
      <c r="Q122" s="79" t="s">
        <v>382</v>
      </c>
      <c r="R122" s="79"/>
      <c r="S122" s="79"/>
      <c r="T122" s="79" t="s">
        <v>472</v>
      </c>
      <c r="U122" s="79"/>
      <c r="V122" s="83" t="s">
        <v>566</v>
      </c>
      <c r="W122" s="81">
        <v>43753.581400462965</v>
      </c>
      <c r="X122" s="83" t="s">
        <v>699</v>
      </c>
      <c r="Y122" s="79"/>
      <c r="Z122" s="79"/>
      <c r="AA122" s="85" t="s">
        <v>870</v>
      </c>
      <c r="AB122" s="79"/>
      <c r="AC122" s="79" t="b">
        <v>0</v>
      </c>
      <c r="AD122" s="79">
        <v>0</v>
      </c>
      <c r="AE122" s="85" t="s">
        <v>950</v>
      </c>
      <c r="AF122" s="79" t="b">
        <v>0</v>
      </c>
      <c r="AG122" s="79" t="s">
        <v>954</v>
      </c>
      <c r="AH122" s="79"/>
      <c r="AI122" s="85" t="s">
        <v>950</v>
      </c>
      <c r="AJ122" s="79" t="b">
        <v>0</v>
      </c>
      <c r="AK122" s="79">
        <v>6</v>
      </c>
      <c r="AL122" s="85" t="s">
        <v>910</v>
      </c>
      <c r="AM122" s="79" t="s">
        <v>956</v>
      </c>
      <c r="AN122" s="79" t="b">
        <v>0</v>
      </c>
      <c r="AO122" s="85" t="s">
        <v>910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8</v>
      </c>
      <c r="BC122" s="78" t="str">
        <f>REPLACE(INDEX(GroupVertices[Group],MATCH(Edges[[#This Row],[Vertex 2]],GroupVertices[Vertex],0)),1,1,"")</f>
        <v>8</v>
      </c>
      <c r="BD122" s="48"/>
      <c r="BE122" s="49"/>
      <c r="BF122" s="48"/>
      <c r="BG122" s="49"/>
      <c r="BH122" s="48"/>
      <c r="BI122" s="49"/>
      <c r="BJ122" s="48"/>
      <c r="BK122" s="49"/>
      <c r="BL122" s="48"/>
    </row>
    <row r="123" spans="1:64" ht="15">
      <c r="A123" s="64" t="s">
        <v>278</v>
      </c>
      <c r="B123" s="64" t="s">
        <v>311</v>
      </c>
      <c r="C123" s="65" t="s">
        <v>2724</v>
      </c>
      <c r="D123" s="66">
        <v>3</v>
      </c>
      <c r="E123" s="67" t="s">
        <v>132</v>
      </c>
      <c r="F123" s="68">
        <v>35</v>
      </c>
      <c r="G123" s="65"/>
      <c r="H123" s="69"/>
      <c r="I123" s="70"/>
      <c r="J123" s="70"/>
      <c r="K123" s="34" t="s">
        <v>65</v>
      </c>
      <c r="L123" s="77">
        <v>123</v>
      </c>
      <c r="M123" s="77"/>
      <c r="N123" s="72"/>
      <c r="O123" s="79" t="s">
        <v>339</v>
      </c>
      <c r="P123" s="81">
        <v>43753.581400462965</v>
      </c>
      <c r="Q123" s="79" t="s">
        <v>382</v>
      </c>
      <c r="R123" s="79"/>
      <c r="S123" s="79"/>
      <c r="T123" s="79" t="s">
        <v>472</v>
      </c>
      <c r="U123" s="79"/>
      <c r="V123" s="83" t="s">
        <v>566</v>
      </c>
      <c r="W123" s="81">
        <v>43753.581400462965</v>
      </c>
      <c r="X123" s="83" t="s">
        <v>699</v>
      </c>
      <c r="Y123" s="79"/>
      <c r="Z123" s="79"/>
      <c r="AA123" s="85" t="s">
        <v>870</v>
      </c>
      <c r="AB123" s="79"/>
      <c r="AC123" s="79" t="b">
        <v>0</v>
      </c>
      <c r="AD123" s="79">
        <v>0</v>
      </c>
      <c r="AE123" s="85" t="s">
        <v>950</v>
      </c>
      <c r="AF123" s="79" t="b">
        <v>0</v>
      </c>
      <c r="AG123" s="79" t="s">
        <v>954</v>
      </c>
      <c r="AH123" s="79"/>
      <c r="AI123" s="85" t="s">
        <v>950</v>
      </c>
      <c r="AJ123" s="79" t="b">
        <v>0</v>
      </c>
      <c r="AK123" s="79">
        <v>6</v>
      </c>
      <c r="AL123" s="85" t="s">
        <v>910</v>
      </c>
      <c r="AM123" s="79" t="s">
        <v>956</v>
      </c>
      <c r="AN123" s="79" t="b">
        <v>0</v>
      </c>
      <c r="AO123" s="85" t="s">
        <v>910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8</v>
      </c>
      <c r="BC123" s="78" t="str">
        <f>REPLACE(INDEX(GroupVertices[Group],MATCH(Edges[[#This Row],[Vertex 2]],GroupVertices[Vertex],0)),1,1,"")</f>
        <v>8</v>
      </c>
      <c r="BD123" s="48">
        <v>0</v>
      </c>
      <c r="BE123" s="49">
        <v>0</v>
      </c>
      <c r="BF123" s="48">
        <v>0</v>
      </c>
      <c r="BG123" s="49">
        <v>0</v>
      </c>
      <c r="BH123" s="48">
        <v>0</v>
      </c>
      <c r="BI123" s="49">
        <v>0</v>
      </c>
      <c r="BJ123" s="48">
        <v>17</v>
      </c>
      <c r="BK123" s="49">
        <v>100</v>
      </c>
      <c r="BL123" s="48">
        <v>17</v>
      </c>
    </row>
    <row r="124" spans="1:64" ht="15">
      <c r="A124" s="64" t="s">
        <v>279</v>
      </c>
      <c r="B124" s="64" t="s">
        <v>312</v>
      </c>
      <c r="C124" s="65" t="s">
        <v>2724</v>
      </c>
      <c r="D124" s="66">
        <v>3</v>
      </c>
      <c r="E124" s="67" t="s">
        <v>132</v>
      </c>
      <c r="F124" s="68">
        <v>35</v>
      </c>
      <c r="G124" s="65"/>
      <c r="H124" s="69"/>
      <c r="I124" s="70"/>
      <c r="J124" s="70"/>
      <c r="K124" s="34" t="s">
        <v>65</v>
      </c>
      <c r="L124" s="77">
        <v>124</v>
      </c>
      <c r="M124" s="77"/>
      <c r="N124" s="72"/>
      <c r="O124" s="79" t="s">
        <v>339</v>
      </c>
      <c r="P124" s="81">
        <v>43753.68210648148</v>
      </c>
      <c r="Q124" s="79" t="s">
        <v>382</v>
      </c>
      <c r="R124" s="79"/>
      <c r="S124" s="79"/>
      <c r="T124" s="79" t="s">
        <v>472</v>
      </c>
      <c r="U124" s="79"/>
      <c r="V124" s="83" t="s">
        <v>567</v>
      </c>
      <c r="W124" s="81">
        <v>43753.68210648148</v>
      </c>
      <c r="X124" s="83" t="s">
        <v>700</v>
      </c>
      <c r="Y124" s="79"/>
      <c r="Z124" s="79"/>
      <c r="AA124" s="85" t="s">
        <v>871</v>
      </c>
      <c r="AB124" s="79"/>
      <c r="AC124" s="79" t="b">
        <v>0</v>
      </c>
      <c r="AD124" s="79">
        <v>0</v>
      </c>
      <c r="AE124" s="85" t="s">
        <v>950</v>
      </c>
      <c r="AF124" s="79" t="b">
        <v>0</v>
      </c>
      <c r="AG124" s="79" t="s">
        <v>954</v>
      </c>
      <c r="AH124" s="79"/>
      <c r="AI124" s="85" t="s">
        <v>950</v>
      </c>
      <c r="AJ124" s="79" t="b">
        <v>0</v>
      </c>
      <c r="AK124" s="79">
        <v>6</v>
      </c>
      <c r="AL124" s="85" t="s">
        <v>910</v>
      </c>
      <c r="AM124" s="79" t="s">
        <v>959</v>
      </c>
      <c r="AN124" s="79" t="b">
        <v>0</v>
      </c>
      <c r="AO124" s="85" t="s">
        <v>910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8</v>
      </c>
      <c r="BC124" s="78" t="str">
        <f>REPLACE(INDEX(GroupVertices[Group],MATCH(Edges[[#This Row],[Vertex 2]],GroupVertices[Vertex],0)),1,1,"")</f>
        <v>8</v>
      </c>
      <c r="BD124" s="48"/>
      <c r="BE124" s="49"/>
      <c r="BF124" s="48"/>
      <c r="BG124" s="49"/>
      <c r="BH124" s="48"/>
      <c r="BI124" s="49"/>
      <c r="BJ124" s="48"/>
      <c r="BK124" s="49"/>
      <c r="BL124" s="48"/>
    </row>
    <row r="125" spans="1:64" ht="15">
      <c r="A125" s="64" t="s">
        <v>279</v>
      </c>
      <c r="B125" s="64" t="s">
        <v>337</v>
      </c>
      <c r="C125" s="65" t="s">
        <v>2724</v>
      </c>
      <c r="D125" s="66">
        <v>3</v>
      </c>
      <c r="E125" s="67" t="s">
        <v>132</v>
      </c>
      <c r="F125" s="68">
        <v>35</v>
      </c>
      <c r="G125" s="65"/>
      <c r="H125" s="69"/>
      <c r="I125" s="70"/>
      <c r="J125" s="70"/>
      <c r="K125" s="34" t="s">
        <v>65</v>
      </c>
      <c r="L125" s="77">
        <v>125</v>
      </c>
      <c r="M125" s="77"/>
      <c r="N125" s="72"/>
      <c r="O125" s="79" t="s">
        <v>339</v>
      </c>
      <c r="P125" s="81">
        <v>43753.68210648148</v>
      </c>
      <c r="Q125" s="79" t="s">
        <v>382</v>
      </c>
      <c r="R125" s="79"/>
      <c r="S125" s="79"/>
      <c r="T125" s="79" t="s">
        <v>472</v>
      </c>
      <c r="U125" s="79"/>
      <c r="V125" s="83" t="s">
        <v>567</v>
      </c>
      <c r="W125" s="81">
        <v>43753.68210648148</v>
      </c>
      <c r="X125" s="83" t="s">
        <v>700</v>
      </c>
      <c r="Y125" s="79"/>
      <c r="Z125" s="79"/>
      <c r="AA125" s="85" t="s">
        <v>871</v>
      </c>
      <c r="AB125" s="79"/>
      <c r="AC125" s="79" t="b">
        <v>0</v>
      </c>
      <c r="AD125" s="79">
        <v>0</v>
      </c>
      <c r="AE125" s="85" t="s">
        <v>950</v>
      </c>
      <c r="AF125" s="79" t="b">
        <v>0</v>
      </c>
      <c r="AG125" s="79" t="s">
        <v>954</v>
      </c>
      <c r="AH125" s="79"/>
      <c r="AI125" s="85" t="s">
        <v>950</v>
      </c>
      <c r="AJ125" s="79" t="b">
        <v>0</v>
      </c>
      <c r="AK125" s="79">
        <v>6</v>
      </c>
      <c r="AL125" s="85" t="s">
        <v>910</v>
      </c>
      <c r="AM125" s="79" t="s">
        <v>959</v>
      </c>
      <c r="AN125" s="79" t="b">
        <v>0</v>
      </c>
      <c r="AO125" s="85" t="s">
        <v>910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8</v>
      </c>
      <c r="BC125" s="78" t="str">
        <f>REPLACE(INDEX(GroupVertices[Group],MATCH(Edges[[#This Row],[Vertex 2]],GroupVertices[Vertex],0)),1,1,"")</f>
        <v>8</v>
      </c>
      <c r="BD125" s="48"/>
      <c r="BE125" s="49"/>
      <c r="BF125" s="48"/>
      <c r="BG125" s="49"/>
      <c r="BH125" s="48"/>
      <c r="BI125" s="49"/>
      <c r="BJ125" s="48"/>
      <c r="BK125" s="49"/>
      <c r="BL125" s="48"/>
    </row>
    <row r="126" spans="1:64" ht="15">
      <c r="A126" s="64" t="s">
        <v>279</v>
      </c>
      <c r="B126" s="64" t="s">
        <v>311</v>
      </c>
      <c r="C126" s="65" t="s">
        <v>2724</v>
      </c>
      <c r="D126" s="66">
        <v>3</v>
      </c>
      <c r="E126" s="67" t="s">
        <v>132</v>
      </c>
      <c r="F126" s="68">
        <v>35</v>
      </c>
      <c r="G126" s="65"/>
      <c r="H126" s="69"/>
      <c r="I126" s="70"/>
      <c r="J126" s="70"/>
      <c r="K126" s="34" t="s">
        <v>65</v>
      </c>
      <c r="L126" s="77">
        <v>126</v>
      </c>
      <c r="M126" s="77"/>
      <c r="N126" s="72"/>
      <c r="O126" s="79" t="s">
        <v>339</v>
      </c>
      <c r="P126" s="81">
        <v>43753.68210648148</v>
      </c>
      <c r="Q126" s="79" t="s">
        <v>382</v>
      </c>
      <c r="R126" s="79"/>
      <c r="S126" s="79"/>
      <c r="T126" s="79" t="s">
        <v>472</v>
      </c>
      <c r="U126" s="79"/>
      <c r="V126" s="83" t="s">
        <v>567</v>
      </c>
      <c r="W126" s="81">
        <v>43753.68210648148</v>
      </c>
      <c r="X126" s="83" t="s">
        <v>700</v>
      </c>
      <c r="Y126" s="79"/>
      <c r="Z126" s="79"/>
      <c r="AA126" s="85" t="s">
        <v>871</v>
      </c>
      <c r="AB126" s="79"/>
      <c r="AC126" s="79" t="b">
        <v>0</v>
      </c>
      <c r="AD126" s="79">
        <v>0</v>
      </c>
      <c r="AE126" s="85" t="s">
        <v>950</v>
      </c>
      <c r="AF126" s="79" t="b">
        <v>0</v>
      </c>
      <c r="AG126" s="79" t="s">
        <v>954</v>
      </c>
      <c r="AH126" s="79"/>
      <c r="AI126" s="85" t="s">
        <v>950</v>
      </c>
      <c r="AJ126" s="79" t="b">
        <v>0</v>
      </c>
      <c r="AK126" s="79">
        <v>6</v>
      </c>
      <c r="AL126" s="85" t="s">
        <v>910</v>
      </c>
      <c r="AM126" s="79" t="s">
        <v>959</v>
      </c>
      <c r="AN126" s="79" t="b">
        <v>0</v>
      </c>
      <c r="AO126" s="85" t="s">
        <v>910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8</v>
      </c>
      <c r="BC126" s="78" t="str">
        <f>REPLACE(INDEX(GroupVertices[Group],MATCH(Edges[[#This Row],[Vertex 2]],GroupVertices[Vertex],0)),1,1,"")</f>
        <v>8</v>
      </c>
      <c r="BD126" s="48">
        <v>0</v>
      </c>
      <c r="BE126" s="49">
        <v>0</v>
      </c>
      <c r="BF126" s="48">
        <v>0</v>
      </c>
      <c r="BG126" s="49">
        <v>0</v>
      </c>
      <c r="BH126" s="48">
        <v>0</v>
      </c>
      <c r="BI126" s="49">
        <v>0</v>
      </c>
      <c r="BJ126" s="48">
        <v>17</v>
      </c>
      <c r="BK126" s="49">
        <v>100</v>
      </c>
      <c r="BL126" s="48">
        <v>17</v>
      </c>
    </row>
    <row r="127" spans="1:64" ht="15">
      <c r="A127" s="64" t="s">
        <v>280</v>
      </c>
      <c r="B127" s="64" t="s">
        <v>312</v>
      </c>
      <c r="C127" s="65" t="s">
        <v>2724</v>
      </c>
      <c r="D127" s="66">
        <v>3</v>
      </c>
      <c r="E127" s="67" t="s">
        <v>132</v>
      </c>
      <c r="F127" s="68">
        <v>35</v>
      </c>
      <c r="G127" s="65"/>
      <c r="H127" s="69"/>
      <c r="I127" s="70"/>
      <c r="J127" s="70"/>
      <c r="K127" s="34" t="s">
        <v>65</v>
      </c>
      <c r="L127" s="77">
        <v>127</v>
      </c>
      <c r="M127" s="77"/>
      <c r="N127" s="72"/>
      <c r="O127" s="79" t="s">
        <v>339</v>
      </c>
      <c r="P127" s="81">
        <v>43753.81895833334</v>
      </c>
      <c r="Q127" s="79" t="s">
        <v>382</v>
      </c>
      <c r="R127" s="79"/>
      <c r="S127" s="79"/>
      <c r="T127" s="79" t="s">
        <v>472</v>
      </c>
      <c r="U127" s="79"/>
      <c r="V127" s="83" t="s">
        <v>568</v>
      </c>
      <c r="W127" s="81">
        <v>43753.81895833334</v>
      </c>
      <c r="X127" s="83" t="s">
        <v>701</v>
      </c>
      <c r="Y127" s="79"/>
      <c r="Z127" s="79"/>
      <c r="AA127" s="85" t="s">
        <v>872</v>
      </c>
      <c r="AB127" s="79"/>
      <c r="AC127" s="79" t="b">
        <v>0</v>
      </c>
      <c r="AD127" s="79">
        <v>0</v>
      </c>
      <c r="AE127" s="85" t="s">
        <v>950</v>
      </c>
      <c r="AF127" s="79" t="b">
        <v>0</v>
      </c>
      <c r="AG127" s="79" t="s">
        <v>954</v>
      </c>
      <c r="AH127" s="79"/>
      <c r="AI127" s="85" t="s">
        <v>950</v>
      </c>
      <c r="AJ127" s="79" t="b">
        <v>0</v>
      </c>
      <c r="AK127" s="79">
        <v>6</v>
      </c>
      <c r="AL127" s="85" t="s">
        <v>910</v>
      </c>
      <c r="AM127" s="79" t="s">
        <v>956</v>
      </c>
      <c r="AN127" s="79" t="b">
        <v>0</v>
      </c>
      <c r="AO127" s="85" t="s">
        <v>910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8</v>
      </c>
      <c r="BC127" s="78" t="str">
        <f>REPLACE(INDEX(GroupVertices[Group],MATCH(Edges[[#This Row],[Vertex 2]],GroupVertices[Vertex],0)),1,1,"")</f>
        <v>8</v>
      </c>
      <c r="BD127" s="48"/>
      <c r="BE127" s="49"/>
      <c r="BF127" s="48"/>
      <c r="BG127" s="49"/>
      <c r="BH127" s="48"/>
      <c r="BI127" s="49"/>
      <c r="BJ127" s="48"/>
      <c r="BK127" s="49"/>
      <c r="BL127" s="48"/>
    </row>
    <row r="128" spans="1:64" ht="15">
      <c r="A128" s="64" t="s">
        <v>280</v>
      </c>
      <c r="B128" s="64" t="s">
        <v>337</v>
      </c>
      <c r="C128" s="65" t="s">
        <v>2724</v>
      </c>
      <c r="D128" s="66">
        <v>3</v>
      </c>
      <c r="E128" s="67" t="s">
        <v>132</v>
      </c>
      <c r="F128" s="68">
        <v>35</v>
      </c>
      <c r="G128" s="65"/>
      <c r="H128" s="69"/>
      <c r="I128" s="70"/>
      <c r="J128" s="70"/>
      <c r="K128" s="34" t="s">
        <v>65</v>
      </c>
      <c r="L128" s="77">
        <v>128</v>
      </c>
      <c r="M128" s="77"/>
      <c r="N128" s="72"/>
      <c r="O128" s="79" t="s">
        <v>339</v>
      </c>
      <c r="P128" s="81">
        <v>43753.81895833334</v>
      </c>
      <c r="Q128" s="79" t="s">
        <v>382</v>
      </c>
      <c r="R128" s="79"/>
      <c r="S128" s="79"/>
      <c r="T128" s="79" t="s">
        <v>472</v>
      </c>
      <c r="U128" s="79"/>
      <c r="V128" s="83" t="s">
        <v>568</v>
      </c>
      <c r="W128" s="81">
        <v>43753.81895833334</v>
      </c>
      <c r="X128" s="83" t="s">
        <v>701</v>
      </c>
      <c r="Y128" s="79"/>
      <c r="Z128" s="79"/>
      <c r="AA128" s="85" t="s">
        <v>872</v>
      </c>
      <c r="AB128" s="79"/>
      <c r="AC128" s="79" t="b">
        <v>0</v>
      </c>
      <c r="AD128" s="79">
        <v>0</v>
      </c>
      <c r="AE128" s="85" t="s">
        <v>950</v>
      </c>
      <c r="AF128" s="79" t="b">
        <v>0</v>
      </c>
      <c r="AG128" s="79" t="s">
        <v>954</v>
      </c>
      <c r="AH128" s="79"/>
      <c r="AI128" s="85" t="s">
        <v>950</v>
      </c>
      <c r="AJ128" s="79" t="b">
        <v>0</v>
      </c>
      <c r="AK128" s="79">
        <v>6</v>
      </c>
      <c r="AL128" s="85" t="s">
        <v>910</v>
      </c>
      <c r="AM128" s="79" t="s">
        <v>956</v>
      </c>
      <c r="AN128" s="79" t="b">
        <v>0</v>
      </c>
      <c r="AO128" s="85" t="s">
        <v>910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8</v>
      </c>
      <c r="BC128" s="78" t="str">
        <f>REPLACE(INDEX(GroupVertices[Group],MATCH(Edges[[#This Row],[Vertex 2]],GroupVertices[Vertex],0)),1,1,"")</f>
        <v>8</v>
      </c>
      <c r="BD128" s="48"/>
      <c r="BE128" s="49"/>
      <c r="BF128" s="48"/>
      <c r="BG128" s="49"/>
      <c r="BH128" s="48"/>
      <c r="BI128" s="49"/>
      <c r="BJ128" s="48"/>
      <c r="BK128" s="49"/>
      <c r="BL128" s="48"/>
    </row>
    <row r="129" spans="1:64" ht="15">
      <c r="A129" s="64" t="s">
        <v>280</v>
      </c>
      <c r="B129" s="64" t="s">
        <v>311</v>
      </c>
      <c r="C129" s="65" t="s">
        <v>2724</v>
      </c>
      <c r="D129" s="66">
        <v>3</v>
      </c>
      <c r="E129" s="67" t="s">
        <v>132</v>
      </c>
      <c r="F129" s="68">
        <v>35</v>
      </c>
      <c r="G129" s="65"/>
      <c r="H129" s="69"/>
      <c r="I129" s="70"/>
      <c r="J129" s="70"/>
      <c r="K129" s="34" t="s">
        <v>65</v>
      </c>
      <c r="L129" s="77">
        <v>129</v>
      </c>
      <c r="M129" s="77"/>
      <c r="N129" s="72"/>
      <c r="O129" s="79" t="s">
        <v>339</v>
      </c>
      <c r="P129" s="81">
        <v>43753.81895833334</v>
      </c>
      <c r="Q129" s="79" t="s">
        <v>382</v>
      </c>
      <c r="R129" s="79"/>
      <c r="S129" s="79"/>
      <c r="T129" s="79" t="s">
        <v>472</v>
      </c>
      <c r="U129" s="79"/>
      <c r="V129" s="83" t="s">
        <v>568</v>
      </c>
      <c r="W129" s="81">
        <v>43753.81895833334</v>
      </c>
      <c r="X129" s="83" t="s">
        <v>701</v>
      </c>
      <c r="Y129" s="79"/>
      <c r="Z129" s="79"/>
      <c r="AA129" s="85" t="s">
        <v>872</v>
      </c>
      <c r="AB129" s="79"/>
      <c r="AC129" s="79" t="b">
        <v>0</v>
      </c>
      <c r="AD129" s="79">
        <v>0</v>
      </c>
      <c r="AE129" s="85" t="s">
        <v>950</v>
      </c>
      <c r="AF129" s="79" t="b">
        <v>0</v>
      </c>
      <c r="AG129" s="79" t="s">
        <v>954</v>
      </c>
      <c r="AH129" s="79"/>
      <c r="AI129" s="85" t="s">
        <v>950</v>
      </c>
      <c r="AJ129" s="79" t="b">
        <v>0</v>
      </c>
      <c r="AK129" s="79">
        <v>6</v>
      </c>
      <c r="AL129" s="85" t="s">
        <v>910</v>
      </c>
      <c r="AM129" s="79" t="s">
        <v>956</v>
      </c>
      <c r="AN129" s="79" t="b">
        <v>0</v>
      </c>
      <c r="AO129" s="85" t="s">
        <v>910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8</v>
      </c>
      <c r="BC129" s="78" t="str">
        <f>REPLACE(INDEX(GroupVertices[Group],MATCH(Edges[[#This Row],[Vertex 2]],GroupVertices[Vertex],0)),1,1,"")</f>
        <v>8</v>
      </c>
      <c r="BD129" s="48">
        <v>0</v>
      </c>
      <c r="BE129" s="49">
        <v>0</v>
      </c>
      <c r="BF129" s="48">
        <v>0</v>
      </c>
      <c r="BG129" s="49">
        <v>0</v>
      </c>
      <c r="BH129" s="48">
        <v>0</v>
      </c>
      <c r="BI129" s="49">
        <v>0</v>
      </c>
      <c r="BJ129" s="48">
        <v>17</v>
      </c>
      <c r="BK129" s="49">
        <v>100</v>
      </c>
      <c r="BL129" s="48">
        <v>17</v>
      </c>
    </row>
    <row r="130" spans="1:64" ht="15">
      <c r="A130" s="64" t="s">
        <v>281</v>
      </c>
      <c r="B130" s="64" t="s">
        <v>313</v>
      </c>
      <c r="C130" s="65" t="s">
        <v>2724</v>
      </c>
      <c r="D130" s="66">
        <v>3</v>
      </c>
      <c r="E130" s="67" t="s">
        <v>132</v>
      </c>
      <c r="F130" s="68">
        <v>35</v>
      </c>
      <c r="G130" s="65"/>
      <c r="H130" s="69"/>
      <c r="I130" s="70"/>
      <c r="J130" s="70"/>
      <c r="K130" s="34" t="s">
        <v>65</v>
      </c>
      <c r="L130" s="77">
        <v>130</v>
      </c>
      <c r="M130" s="77"/>
      <c r="N130" s="72"/>
      <c r="O130" s="79" t="s">
        <v>339</v>
      </c>
      <c r="P130" s="81">
        <v>43753.94616898148</v>
      </c>
      <c r="Q130" s="79" t="s">
        <v>384</v>
      </c>
      <c r="R130" s="83" t="s">
        <v>420</v>
      </c>
      <c r="S130" s="79" t="s">
        <v>441</v>
      </c>
      <c r="T130" s="79"/>
      <c r="U130" s="79"/>
      <c r="V130" s="83" t="s">
        <v>569</v>
      </c>
      <c r="W130" s="81">
        <v>43753.94616898148</v>
      </c>
      <c r="X130" s="83" t="s">
        <v>702</v>
      </c>
      <c r="Y130" s="79"/>
      <c r="Z130" s="79"/>
      <c r="AA130" s="85" t="s">
        <v>873</v>
      </c>
      <c r="AB130" s="79"/>
      <c r="AC130" s="79" t="b">
        <v>0</v>
      </c>
      <c r="AD130" s="79">
        <v>0</v>
      </c>
      <c r="AE130" s="85" t="s">
        <v>950</v>
      </c>
      <c r="AF130" s="79" t="b">
        <v>0</v>
      </c>
      <c r="AG130" s="79" t="s">
        <v>954</v>
      </c>
      <c r="AH130" s="79"/>
      <c r="AI130" s="85" t="s">
        <v>950</v>
      </c>
      <c r="AJ130" s="79" t="b">
        <v>0</v>
      </c>
      <c r="AK130" s="79">
        <v>11</v>
      </c>
      <c r="AL130" s="85" t="s">
        <v>913</v>
      </c>
      <c r="AM130" s="79" t="s">
        <v>957</v>
      </c>
      <c r="AN130" s="79" t="b">
        <v>0</v>
      </c>
      <c r="AO130" s="85" t="s">
        <v>913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16</v>
      </c>
      <c r="BK130" s="49">
        <v>100</v>
      </c>
      <c r="BL130" s="48">
        <v>16</v>
      </c>
    </row>
    <row r="131" spans="1:64" ht="15">
      <c r="A131" s="64" t="s">
        <v>282</v>
      </c>
      <c r="B131" s="64" t="s">
        <v>313</v>
      </c>
      <c r="C131" s="65" t="s">
        <v>2724</v>
      </c>
      <c r="D131" s="66">
        <v>3</v>
      </c>
      <c r="E131" s="67" t="s">
        <v>132</v>
      </c>
      <c r="F131" s="68">
        <v>35</v>
      </c>
      <c r="G131" s="65"/>
      <c r="H131" s="69"/>
      <c r="I131" s="70"/>
      <c r="J131" s="70"/>
      <c r="K131" s="34" t="s">
        <v>65</v>
      </c>
      <c r="L131" s="77">
        <v>131</v>
      </c>
      <c r="M131" s="77"/>
      <c r="N131" s="72"/>
      <c r="O131" s="79" t="s">
        <v>339</v>
      </c>
      <c r="P131" s="81">
        <v>43754.55535879629</v>
      </c>
      <c r="Q131" s="79" t="s">
        <v>384</v>
      </c>
      <c r="R131" s="83" t="s">
        <v>420</v>
      </c>
      <c r="S131" s="79" t="s">
        <v>441</v>
      </c>
      <c r="T131" s="79"/>
      <c r="U131" s="79"/>
      <c r="V131" s="83" t="s">
        <v>570</v>
      </c>
      <c r="W131" s="81">
        <v>43754.55535879629</v>
      </c>
      <c r="X131" s="83" t="s">
        <v>703</v>
      </c>
      <c r="Y131" s="79"/>
      <c r="Z131" s="79"/>
      <c r="AA131" s="85" t="s">
        <v>874</v>
      </c>
      <c r="AB131" s="79"/>
      <c r="AC131" s="79" t="b">
        <v>0</v>
      </c>
      <c r="AD131" s="79">
        <v>0</v>
      </c>
      <c r="AE131" s="85" t="s">
        <v>950</v>
      </c>
      <c r="AF131" s="79" t="b">
        <v>0</v>
      </c>
      <c r="AG131" s="79" t="s">
        <v>954</v>
      </c>
      <c r="AH131" s="79"/>
      <c r="AI131" s="85" t="s">
        <v>950</v>
      </c>
      <c r="AJ131" s="79" t="b">
        <v>0</v>
      </c>
      <c r="AK131" s="79">
        <v>11</v>
      </c>
      <c r="AL131" s="85" t="s">
        <v>913</v>
      </c>
      <c r="AM131" s="79" t="s">
        <v>969</v>
      </c>
      <c r="AN131" s="79" t="b">
        <v>0</v>
      </c>
      <c r="AO131" s="85" t="s">
        <v>913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16</v>
      </c>
      <c r="BK131" s="49">
        <v>100</v>
      </c>
      <c r="BL131" s="48">
        <v>16</v>
      </c>
    </row>
    <row r="132" spans="1:64" ht="15">
      <c r="A132" s="64" t="s">
        <v>283</v>
      </c>
      <c r="B132" s="64" t="s">
        <v>313</v>
      </c>
      <c r="C132" s="65" t="s">
        <v>2724</v>
      </c>
      <c r="D132" s="66">
        <v>3</v>
      </c>
      <c r="E132" s="67" t="s">
        <v>132</v>
      </c>
      <c r="F132" s="68">
        <v>35</v>
      </c>
      <c r="G132" s="65"/>
      <c r="H132" s="69"/>
      <c r="I132" s="70"/>
      <c r="J132" s="70"/>
      <c r="K132" s="34" t="s">
        <v>65</v>
      </c>
      <c r="L132" s="77">
        <v>132</v>
      </c>
      <c r="M132" s="77"/>
      <c r="N132" s="72"/>
      <c r="O132" s="79" t="s">
        <v>339</v>
      </c>
      <c r="P132" s="81">
        <v>43754.65611111111</v>
      </c>
      <c r="Q132" s="79" t="s">
        <v>384</v>
      </c>
      <c r="R132" s="83" t="s">
        <v>420</v>
      </c>
      <c r="S132" s="79" t="s">
        <v>441</v>
      </c>
      <c r="T132" s="79"/>
      <c r="U132" s="79"/>
      <c r="V132" s="83" t="s">
        <v>571</v>
      </c>
      <c r="W132" s="81">
        <v>43754.65611111111</v>
      </c>
      <c r="X132" s="83" t="s">
        <v>704</v>
      </c>
      <c r="Y132" s="79"/>
      <c r="Z132" s="79"/>
      <c r="AA132" s="85" t="s">
        <v>875</v>
      </c>
      <c r="AB132" s="79"/>
      <c r="AC132" s="79" t="b">
        <v>0</v>
      </c>
      <c r="AD132" s="79">
        <v>0</v>
      </c>
      <c r="AE132" s="85" t="s">
        <v>950</v>
      </c>
      <c r="AF132" s="79" t="b">
        <v>0</v>
      </c>
      <c r="AG132" s="79" t="s">
        <v>954</v>
      </c>
      <c r="AH132" s="79"/>
      <c r="AI132" s="85" t="s">
        <v>950</v>
      </c>
      <c r="AJ132" s="79" t="b">
        <v>0</v>
      </c>
      <c r="AK132" s="79">
        <v>11</v>
      </c>
      <c r="AL132" s="85" t="s">
        <v>913</v>
      </c>
      <c r="AM132" s="79" t="s">
        <v>963</v>
      </c>
      <c r="AN132" s="79" t="b">
        <v>0</v>
      </c>
      <c r="AO132" s="85" t="s">
        <v>913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16</v>
      </c>
      <c r="BK132" s="49">
        <v>100</v>
      </c>
      <c r="BL132" s="48">
        <v>16</v>
      </c>
    </row>
    <row r="133" spans="1:64" ht="15">
      <c r="A133" s="64" t="s">
        <v>284</v>
      </c>
      <c r="B133" s="64" t="s">
        <v>313</v>
      </c>
      <c r="C133" s="65" t="s">
        <v>2724</v>
      </c>
      <c r="D133" s="66">
        <v>3</v>
      </c>
      <c r="E133" s="67" t="s">
        <v>132</v>
      </c>
      <c r="F133" s="68">
        <v>35</v>
      </c>
      <c r="G133" s="65"/>
      <c r="H133" s="69"/>
      <c r="I133" s="70"/>
      <c r="J133" s="70"/>
      <c r="K133" s="34" t="s">
        <v>65</v>
      </c>
      <c r="L133" s="77">
        <v>133</v>
      </c>
      <c r="M133" s="77"/>
      <c r="N133" s="72"/>
      <c r="O133" s="79" t="s">
        <v>339</v>
      </c>
      <c r="P133" s="81">
        <v>43754.68746527778</v>
      </c>
      <c r="Q133" s="79" t="s">
        <v>384</v>
      </c>
      <c r="R133" s="83" t="s">
        <v>420</v>
      </c>
      <c r="S133" s="79" t="s">
        <v>441</v>
      </c>
      <c r="T133" s="79"/>
      <c r="U133" s="79"/>
      <c r="V133" s="83" t="s">
        <v>572</v>
      </c>
      <c r="W133" s="81">
        <v>43754.68746527778</v>
      </c>
      <c r="X133" s="83" t="s">
        <v>705</v>
      </c>
      <c r="Y133" s="79"/>
      <c r="Z133" s="79"/>
      <c r="AA133" s="85" t="s">
        <v>876</v>
      </c>
      <c r="AB133" s="79"/>
      <c r="AC133" s="79" t="b">
        <v>0</v>
      </c>
      <c r="AD133" s="79">
        <v>0</v>
      </c>
      <c r="AE133" s="85" t="s">
        <v>950</v>
      </c>
      <c r="AF133" s="79" t="b">
        <v>0</v>
      </c>
      <c r="AG133" s="79" t="s">
        <v>954</v>
      </c>
      <c r="AH133" s="79"/>
      <c r="AI133" s="85" t="s">
        <v>950</v>
      </c>
      <c r="AJ133" s="79" t="b">
        <v>0</v>
      </c>
      <c r="AK133" s="79">
        <v>11</v>
      </c>
      <c r="AL133" s="85" t="s">
        <v>913</v>
      </c>
      <c r="AM133" s="79" t="s">
        <v>956</v>
      </c>
      <c r="AN133" s="79" t="b">
        <v>0</v>
      </c>
      <c r="AO133" s="85" t="s">
        <v>913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16</v>
      </c>
      <c r="BK133" s="49">
        <v>100</v>
      </c>
      <c r="BL133" s="48">
        <v>16</v>
      </c>
    </row>
    <row r="134" spans="1:64" ht="15">
      <c r="A134" s="64" t="s">
        <v>285</v>
      </c>
      <c r="B134" s="64" t="s">
        <v>330</v>
      </c>
      <c r="C134" s="65" t="s">
        <v>2724</v>
      </c>
      <c r="D134" s="66">
        <v>3</v>
      </c>
      <c r="E134" s="67" t="s">
        <v>132</v>
      </c>
      <c r="F134" s="68">
        <v>35</v>
      </c>
      <c r="G134" s="65"/>
      <c r="H134" s="69"/>
      <c r="I134" s="70"/>
      <c r="J134" s="70"/>
      <c r="K134" s="34" t="s">
        <v>65</v>
      </c>
      <c r="L134" s="77">
        <v>134</v>
      </c>
      <c r="M134" s="77"/>
      <c r="N134" s="72"/>
      <c r="O134" s="79" t="s">
        <v>339</v>
      </c>
      <c r="P134" s="81">
        <v>43742.4915625</v>
      </c>
      <c r="Q134" s="79" t="s">
        <v>345</v>
      </c>
      <c r="R134" s="83" t="s">
        <v>412</v>
      </c>
      <c r="S134" s="79" t="s">
        <v>433</v>
      </c>
      <c r="T134" s="79" t="s">
        <v>451</v>
      </c>
      <c r="U134" s="79"/>
      <c r="V134" s="83" t="s">
        <v>573</v>
      </c>
      <c r="W134" s="81">
        <v>43742.4915625</v>
      </c>
      <c r="X134" s="83" t="s">
        <v>706</v>
      </c>
      <c r="Y134" s="79"/>
      <c r="Z134" s="79"/>
      <c r="AA134" s="85" t="s">
        <v>877</v>
      </c>
      <c r="AB134" s="79"/>
      <c r="AC134" s="79" t="b">
        <v>0</v>
      </c>
      <c r="AD134" s="79">
        <v>0</v>
      </c>
      <c r="AE134" s="85" t="s">
        <v>950</v>
      </c>
      <c r="AF134" s="79" t="b">
        <v>0</v>
      </c>
      <c r="AG134" s="79" t="s">
        <v>954</v>
      </c>
      <c r="AH134" s="79"/>
      <c r="AI134" s="85" t="s">
        <v>950</v>
      </c>
      <c r="AJ134" s="79" t="b">
        <v>0</v>
      </c>
      <c r="AK134" s="79">
        <v>7</v>
      </c>
      <c r="AL134" s="85" t="s">
        <v>934</v>
      </c>
      <c r="AM134" s="79" t="s">
        <v>956</v>
      </c>
      <c r="AN134" s="79" t="b">
        <v>0</v>
      </c>
      <c r="AO134" s="85" t="s">
        <v>934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285</v>
      </c>
      <c r="B135" s="64" t="s">
        <v>331</v>
      </c>
      <c r="C135" s="65" t="s">
        <v>2724</v>
      </c>
      <c r="D135" s="66">
        <v>3</v>
      </c>
      <c r="E135" s="67" t="s">
        <v>132</v>
      </c>
      <c r="F135" s="68">
        <v>35</v>
      </c>
      <c r="G135" s="65"/>
      <c r="H135" s="69"/>
      <c r="I135" s="70"/>
      <c r="J135" s="70"/>
      <c r="K135" s="34" t="s">
        <v>65</v>
      </c>
      <c r="L135" s="77">
        <v>135</v>
      </c>
      <c r="M135" s="77"/>
      <c r="N135" s="72"/>
      <c r="O135" s="79" t="s">
        <v>339</v>
      </c>
      <c r="P135" s="81">
        <v>43742.4915625</v>
      </c>
      <c r="Q135" s="79" t="s">
        <v>345</v>
      </c>
      <c r="R135" s="83" t="s">
        <v>412</v>
      </c>
      <c r="S135" s="79" t="s">
        <v>433</v>
      </c>
      <c r="T135" s="79" t="s">
        <v>451</v>
      </c>
      <c r="U135" s="79"/>
      <c r="V135" s="83" t="s">
        <v>573</v>
      </c>
      <c r="W135" s="81">
        <v>43742.4915625</v>
      </c>
      <c r="X135" s="83" t="s">
        <v>706</v>
      </c>
      <c r="Y135" s="79"/>
      <c r="Z135" s="79"/>
      <c r="AA135" s="85" t="s">
        <v>877</v>
      </c>
      <c r="AB135" s="79"/>
      <c r="AC135" s="79" t="b">
        <v>0</v>
      </c>
      <c r="AD135" s="79">
        <v>0</v>
      </c>
      <c r="AE135" s="85" t="s">
        <v>950</v>
      </c>
      <c r="AF135" s="79" t="b">
        <v>0</v>
      </c>
      <c r="AG135" s="79" t="s">
        <v>954</v>
      </c>
      <c r="AH135" s="79"/>
      <c r="AI135" s="85" t="s">
        <v>950</v>
      </c>
      <c r="AJ135" s="79" t="b">
        <v>0</v>
      </c>
      <c r="AK135" s="79">
        <v>7</v>
      </c>
      <c r="AL135" s="85" t="s">
        <v>934</v>
      </c>
      <c r="AM135" s="79" t="s">
        <v>956</v>
      </c>
      <c r="AN135" s="79" t="b">
        <v>0</v>
      </c>
      <c r="AO135" s="85" t="s">
        <v>934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285</v>
      </c>
      <c r="B136" s="64" t="s">
        <v>319</v>
      </c>
      <c r="C136" s="65" t="s">
        <v>2724</v>
      </c>
      <c r="D136" s="66">
        <v>3</v>
      </c>
      <c r="E136" s="67" t="s">
        <v>132</v>
      </c>
      <c r="F136" s="68">
        <v>35</v>
      </c>
      <c r="G136" s="65"/>
      <c r="H136" s="69"/>
      <c r="I136" s="70"/>
      <c r="J136" s="70"/>
      <c r="K136" s="34" t="s">
        <v>65</v>
      </c>
      <c r="L136" s="77">
        <v>136</v>
      </c>
      <c r="M136" s="77"/>
      <c r="N136" s="72"/>
      <c r="O136" s="79" t="s">
        <v>339</v>
      </c>
      <c r="P136" s="81">
        <v>43742.4915625</v>
      </c>
      <c r="Q136" s="79" t="s">
        <v>345</v>
      </c>
      <c r="R136" s="83" t="s">
        <v>412</v>
      </c>
      <c r="S136" s="79" t="s">
        <v>433</v>
      </c>
      <c r="T136" s="79" t="s">
        <v>451</v>
      </c>
      <c r="U136" s="79"/>
      <c r="V136" s="83" t="s">
        <v>573</v>
      </c>
      <c r="W136" s="81">
        <v>43742.4915625</v>
      </c>
      <c r="X136" s="83" t="s">
        <v>706</v>
      </c>
      <c r="Y136" s="79"/>
      <c r="Z136" s="79"/>
      <c r="AA136" s="85" t="s">
        <v>877</v>
      </c>
      <c r="AB136" s="79"/>
      <c r="AC136" s="79" t="b">
        <v>0</v>
      </c>
      <c r="AD136" s="79">
        <v>0</v>
      </c>
      <c r="AE136" s="85" t="s">
        <v>950</v>
      </c>
      <c r="AF136" s="79" t="b">
        <v>0</v>
      </c>
      <c r="AG136" s="79" t="s">
        <v>954</v>
      </c>
      <c r="AH136" s="79"/>
      <c r="AI136" s="85" t="s">
        <v>950</v>
      </c>
      <c r="AJ136" s="79" t="b">
        <v>0</v>
      </c>
      <c r="AK136" s="79">
        <v>7</v>
      </c>
      <c r="AL136" s="85" t="s">
        <v>934</v>
      </c>
      <c r="AM136" s="79" t="s">
        <v>956</v>
      </c>
      <c r="AN136" s="79" t="b">
        <v>0</v>
      </c>
      <c r="AO136" s="85" t="s">
        <v>934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v>0</v>
      </c>
      <c r="BE136" s="49">
        <v>0</v>
      </c>
      <c r="BF136" s="48">
        <v>0</v>
      </c>
      <c r="BG136" s="49">
        <v>0</v>
      </c>
      <c r="BH136" s="48">
        <v>0</v>
      </c>
      <c r="BI136" s="49">
        <v>0</v>
      </c>
      <c r="BJ136" s="48">
        <v>15</v>
      </c>
      <c r="BK136" s="49">
        <v>100</v>
      </c>
      <c r="BL136" s="48">
        <v>15</v>
      </c>
    </row>
    <row r="137" spans="1:64" ht="15">
      <c r="A137" s="64" t="s">
        <v>285</v>
      </c>
      <c r="B137" s="64" t="s">
        <v>315</v>
      </c>
      <c r="C137" s="65" t="s">
        <v>2724</v>
      </c>
      <c r="D137" s="66">
        <v>3</v>
      </c>
      <c r="E137" s="67" t="s">
        <v>132</v>
      </c>
      <c r="F137" s="68">
        <v>35</v>
      </c>
      <c r="G137" s="65"/>
      <c r="H137" s="69"/>
      <c r="I137" s="70"/>
      <c r="J137" s="70"/>
      <c r="K137" s="34" t="s">
        <v>65</v>
      </c>
      <c r="L137" s="77">
        <v>137</v>
      </c>
      <c r="M137" s="77"/>
      <c r="N137" s="72"/>
      <c r="O137" s="79" t="s">
        <v>339</v>
      </c>
      <c r="P137" s="81">
        <v>43754.70039351852</v>
      </c>
      <c r="Q137" s="79" t="s">
        <v>385</v>
      </c>
      <c r="R137" s="79"/>
      <c r="S137" s="79"/>
      <c r="T137" s="79" t="s">
        <v>474</v>
      </c>
      <c r="U137" s="79"/>
      <c r="V137" s="83" t="s">
        <v>573</v>
      </c>
      <c r="W137" s="81">
        <v>43754.70039351852</v>
      </c>
      <c r="X137" s="83" t="s">
        <v>707</v>
      </c>
      <c r="Y137" s="79"/>
      <c r="Z137" s="79"/>
      <c r="AA137" s="85" t="s">
        <v>878</v>
      </c>
      <c r="AB137" s="79"/>
      <c r="AC137" s="79" t="b">
        <v>0</v>
      </c>
      <c r="AD137" s="79">
        <v>0</v>
      </c>
      <c r="AE137" s="85" t="s">
        <v>950</v>
      </c>
      <c r="AF137" s="79" t="b">
        <v>0</v>
      </c>
      <c r="AG137" s="79" t="s">
        <v>954</v>
      </c>
      <c r="AH137" s="79"/>
      <c r="AI137" s="85" t="s">
        <v>950</v>
      </c>
      <c r="AJ137" s="79" t="b">
        <v>0</v>
      </c>
      <c r="AK137" s="79">
        <v>7</v>
      </c>
      <c r="AL137" s="85" t="s">
        <v>917</v>
      </c>
      <c r="AM137" s="79" t="s">
        <v>956</v>
      </c>
      <c r="AN137" s="79" t="b">
        <v>0</v>
      </c>
      <c r="AO137" s="85" t="s">
        <v>917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2</v>
      </c>
      <c r="BD137" s="48">
        <v>0</v>
      </c>
      <c r="BE137" s="49">
        <v>0</v>
      </c>
      <c r="BF137" s="48">
        <v>0</v>
      </c>
      <c r="BG137" s="49">
        <v>0</v>
      </c>
      <c r="BH137" s="48">
        <v>0</v>
      </c>
      <c r="BI137" s="49">
        <v>0</v>
      </c>
      <c r="BJ137" s="48">
        <v>19</v>
      </c>
      <c r="BK137" s="49">
        <v>100</v>
      </c>
      <c r="BL137" s="48">
        <v>19</v>
      </c>
    </row>
    <row r="138" spans="1:64" ht="15">
      <c r="A138" s="64" t="s">
        <v>286</v>
      </c>
      <c r="B138" s="64" t="s">
        <v>315</v>
      </c>
      <c r="C138" s="65" t="s">
        <v>2724</v>
      </c>
      <c r="D138" s="66">
        <v>3</v>
      </c>
      <c r="E138" s="67" t="s">
        <v>132</v>
      </c>
      <c r="F138" s="68">
        <v>35</v>
      </c>
      <c r="G138" s="65"/>
      <c r="H138" s="69"/>
      <c r="I138" s="70"/>
      <c r="J138" s="70"/>
      <c r="K138" s="34" t="s">
        <v>65</v>
      </c>
      <c r="L138" s="77">
        <v>138</v>
      </c>
      <c r="M138" s="77"/>
      <c r="N138" s="72"/>
      <c r="O138" s="79" t="s">
        <v>339</v>
      </c>
      <c r="P138" s="81">
        <v>43754.71443287037</v>
      </c>
      <c r="Q138" s="79" t="s">
        <v>385</v>
      </c>
      <c r="R138" s="79"/>
      <c r="S138" s="79"/>
      <c r="T138" s="79" t="s">
        <v>474</v>
      </c>
      <c r="U138" s="79"/>
      <c r="V138" s="83" t="s">
        <v>574</v>
      </c>
      <c r="W138" s="81">
        <v>43754.71443287037</v>
      </c>
      <c r="X138" s="83" t="s">
        <v>708</v>
      </c>
      <c r="Y138" s="79"/>
      <c r="Z138" s="79"/>
      <c r="AA138" s="85" t="s">
        <v>879</v>
      </c>
      <c r="AB138" s="79"/>
      <c r="AC138" s="79" t="b">
        <v>0</v>
      </c>
      <c r="AD138" s="79">
        <v>0</v>
      </c>
      <c r="AE138" s="85" t="s">
        <v>950</v>
      </c>
      <c r="AF138" s="79" t="b">
        <v>0</v>
      </c>
      <c r="AG138" s="79" t="s">
        <v>954</v>
      </c>
      <c r="AH138" s="79"/>
      <c r="AI138" s="85" t="s">
        <v>950</v>
      </c>
      <c r="AJ138" s="79" t="b">
        <v>0</v>
      </c>
      <c r="AK138" s="79">
        <v>7</v>
      </c>
      <c r="AL138" s="85" t="s">
        <v>917</v>
      </c>
      <c r="AM138" s="79" t="s">
        <v>956</v>
      </c>
      <c r="AN138" s="79" t="b">
        <v>0</v>
      </c>
      <c r="AO138" s="85" t="s">
        <v>917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19</v>
      </c>
      <c r="BK138" s="49">
        <v>100</v>
      </c>
      <c r="BL138" s="48">
        <v>19</v>
      </c>
    </row>
    <row r="139" spans="1:64" ht="15">
      <c r="A139" s="64" t="s">
        <v>287</v>
      </c>
      <c r="B139" s="64" t="s">
        <v>315</v>
      </c>
      <c r="C139" s="65" t="s">
        <v>2724</v>
      </c>
      <c r="D139" s="66">
        <v>3</v>
      </c>
      <c r="E139" s="67" t="s">
        <v>132</v>
      </c>
      <c r="F139" s="68">
        <v>35</v>
      </c>
      <c r="G139" s="65"/>
      <c r="H139" s="69"/>
      <c r="I139" s="70"/>
      <c r="J139" s="70"/>
      <c r="K139" s="34" t="s">
        <v>65</v>
      </c>
      <c r="L139" s="77">
        <v>139</v>
      </c>
      <c r="M139" s="77"/>
      <c r="N139" s="72"/>
      <c r="O139" s="79" t="s">
        <v>339</v>
      </c>
      <c r="P139" s="81">
        <v>43754.716782407406</v>
      </c>
      <c r="Q139" s="79" t="s">
        <v>385</v>
      </c>
      <c r="R139" s="79"/>
      <c r="S139" s="79"/>
      <c r="T139" s="79" t="s">
        <v>474</v>
      </c>
      <c r="U139" s="79"/>
      <c r="V139" s="83" t="s">
        <v>575</v>
      </c>
      <c r="W139" s="81">
        <v>43754.716782407406</v>
      </c>
      <c r="X139" s="83" t="s">
        <v>709</v>
      </c>
      <c r="Y139" s="79"/>
      <c r="Z139" s="79"/>
      <c r="AA139" s="85" t="s">
        <v>880</v>
      </c>
      <c r="AB139" s="79"/>
      <c r="AC139" s="79" t="b">
        <v>0</v>
      </c>
      <c r="AD139" s="79">
        <v>0</v>
      </c>
      <c r="AE139" s="85" t="s">
        <v>950</v>
      </c>
      <c r="AF139" s="79" t="b">
        <v>0</v>
      </c>
      <c r="AG139" s="79" t="s">
        <v>954</v>
      </c>
      <c r="AH139" s="79"/>
      <c r="AI139" s="85" t="s">
        <v>950</v>
      </c>
      <c r="AJ139" s="79" t="b">
        <v>0</v>
      </c>
      <c r="AK139" s="79">
        <v>7</v>
      </c>
      <c r="AL139" s="85" t="s">
        <v>917</v>
      </c>
      <c r="AM139" s="79" t="s">
        <v>957</v>
      </c>
      <c r="AN139" s="79" t="b">
        <v>0</v>
      </c>
      <c r="AO139" s="85" t="s">
        <v>917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0</v>
      </c>
      <c r="BE139" s="49">
        <v>0</v>
      </c>
      <c r="BF139" s="48">
        <v>0</v>
      </c>
      <c r="BG139" s="49">
        <v>0</v>
      </c>
      <c r="BH139" s="48">
        <v>0</v>
      </c>
      <c r="BI139" s="49">
        <v>0</v>
      </c>
      <c r="BJ139" s="48">
        <v>19</v>
      </c>
      <c r="BK139" s="49">
        <v>100</v>
      </c>
      <c r="BL139" s="48">
        <v>19</v>
      </c>
    </row>
    <row r="140" spans="1:64" ht="15">
      <c r="A140" s="64" t="s">
        <v>288</v>
      </c>
      <c r="B140" s="64" t="s">
        <v>315</v>
      </c>
      <c r="C140" s="65" t="s">
        <v>2724</v>
      </c>
      <c r="D140" s="66">
        <v>3</v>
      </c>
      <c r="E140" s="67" t="s">
        <v>132</v>
      </c>
      <c r="F140" s="68">
        <v>35</v>
      </c>
      <c r="G140" s="65"/>
      <c r="H140" s="69"/>
      <c r="I140" s="70"/>
      <c r="J140" s="70"/>
      <c r="K140" s="34" t="s">
        <v>65</v>
      </c>
      <c r="L140" s="77">
        <v>140</v>
      </c>
      <c r="M140" s="77"/>
      <c r="N140" s="72"/>
      <c r="O140" s="79" t="s">
        <v>339</v>
      </c>
      <c r="P140" s="81">
        <v>43754.71913194445</v>
      </c>
      <c r="Q140" s="79" t="s">
        <v>385</v>
      </c>
      <c r="R140" s="79"/>
      <c r="S140" s="79"/>
      <c r="T140" s="79" t="s">
        <v>474</v>
      </c>
      <c r="U140" s="79"/>
      <c r="V140" s="83" t="s">
        <v>576</v>
      </c>
      <c r="W140" s="81">
        <v>43754.71913194445</v>
      </c>
      <c r="X140" s="83" t="s">
        <v>710</v>
      </c>
      <c r="Y140" s="79"/>
      <c r="Z140" s="79"/>
      <c r="AA140" s="85" t="s">
        <v>881</v>
      </c>
      <c r="AB140" s="79"/>
      <c r="AC140" s="79" t="b">
        <v>0</v>
      </c>
      <c r="AD140" s="79">
        <v>0</v>
      </c>
      <c r="AE140" s="85" t="s">
        <v>950</v>
      </c>
      <c r="AF140" s="79" t="b">
        <v>0</v>
      </c>
      <c r="AG140" s="79" t="s">
        <v>954</v>
      </c>
      <c r="AH140" s="79"/>
      <c r="AI140" s="85" t="s">
        <v>950</v>
      </c>
      <c r="AJ140" s="79" t="b">
        <v>0</v>
      </c>
      <c r="AK140" s="79">
        <v>7</v>
      </c>
      <c r="AL140" s="85" t="s">
        <v>917</v>
      </c>
      <c r="AM140" s="79" t="s">
        <v>963</v>
      </c>
      <c r="AN140" s="79" t="b">
        <v>0</v>
      </c>
      <c r="AO140" s="85" t="s">
        <v>917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v>0</v>
      </c>
      <c r="BE140" s="49">
        <v>0</v>
      </c>
      <c r="BF140" s="48">
        <v>0</v>
      </c>
      <c r="BG140" s="49">
        <v>0</v>
      </c>
      <c r="BH140" s="48">
        <v>0</v>
      </c>
      <c r="BI140" s="49">
        <v>0</v>
      </c>
      <c r="BJ140" s="48">
        <v>19</v>
      </c>
      <c r="BK140" s="49">
        <v>100</v>
      </c>
      <c r="BL140" s="48">
        <v>19</v>
      </c>
    </row>
    <row r="141" spans="1:64" ht="15">
      <c r="A141" s="64" t="s">
        <v>289</v>
      </c>
      <c r="B141" s="64" t="s">
        <v>313</v>
      </c>
      <c r="C141" s="65" t="s">
        <v>2724</v>
      </c>
      <c r="D141" s="66">
        <v>3</v>
      </c>
      <c r="E141" s="67" t="s">
        <v>132</v>
      </c>
      <c r="F141" s="68">
        <v>35</v>
      </c>
      <c r="G141" s="65"/>
      <c r="H141" s="69"/>
      <c r="I141" s="70"/>
      <c r="J141" s="70"/>
      <c r="K141" s="34" t="s">
        <v>65</v>
      </c>
      <c r="L141" s="77">
        <v>141</v>
      </c>
      <c r="M141" s="77"/>
      <c r="N141" s="72"/>
      <c r="O141" s="79" t="s">
        <v>339</v>
      </c>
      <c r="P141" s="81">
        <v>43754.75425925926</v>
      </c>
      <c r="Q141" s="79" t="s">
        <v>384</v>
      </c>
      <c r="R141" s="83" t="s">
        <v>420</v>
      </c>
      <c r="S141" s="79" t="s">
        <v>441</v>
      </c>
      <c r="T141" s="79"/>
      <c r="U141" s="79"/>
      <c r="V141" s="83" t="s">
        <v>577</v>
      </c>
      <c r="W141" s="81">
        <v>43754.75425925926</v>
      </c>
      <c r="X141" s="83" t="s">
        <v>711</v>
      </c>
      <c r="Y141" s="79"/>
      <c r="Z141" s="79"/>
      <c r="AA141" s="85" t="s">
        <v>882</v>
      </c>
      <c r="AB141" s="79"/>
      <c r="AC141" s="79" t="b">
        <v>0</v>
      </c>
      <c r="AD141" s="79">
        <v>0</v>
      </c>
      <c r="AE141" s="85" t="s">
        <v>950</v>
      </c>
      <c r="AF141" s="79" t="b">
        <v>0</v>
      </c>
      <c r="AG141" s="79" t="s">
        <v>954</v>
      </c>
      <c r="AH141" s="79"/>
      <c r="AI141" s="85" t="s">
        <v>950</v>
      </c>
      <c r="AJ141" s="79" t="b">
        <v>0</v>
      </c>
      <c r="AK141" s="79">
        <v>11</v>
      </c>
      <c r="AL141" s="85" t="s">
        <v>913</v>
      </c>
      <c r="AM141" s="79" t="s">
        <v>957</v>
      </c>
      <c r="AN141" s="79" t="b">
        <v>0</v>
      </c>
      <c r="AO141" s="85" t="s">
        <v>913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16</v>
      </c>
      <c r="BK141" s="49">
        <v>100</v>
      </c>
      <c r="BL141" s="48">
        <v>16</v>
      </c>
    </row>
    <row r="142" spans="1:64" ht="15">
      <c r="A142" s="64" t="s">
        <v>290</v>
      </c>
      <c r="B142" s="64" t="s">
        <v>313</v>
      </c>
      <c r="C142" s="65" t="s">
        <v>2724</v>
      </c>
      <c r="D142" s="66">
        <v>3</v>
      </c>
      <c r="E142" s="67" t="s">
        <v>132</v>
      </c>
      <c r="F142" s="68">
        <v>35</v>
      </c>
      <c r="G142" s="65"/>
      <c r="H142" s="69"/>
      <c r="I142" s="70"/>
      <c r="J142" s="70"/>
      <c r="K142" s="34" t="s">
        <v>65</v>
      </c>
      <c r="L142" s="77">
        <v>142</v>
      </c>
      <c r="M142" s="77"/>
      <c r="N142" s="72"/>
      <c r="O142" s="79" t="s">
        <v>339</v>
      </c>
      <c r="P142" s="81">
        <v>43754.76704861111</v>
      </c>
      <c r="Q142" s="79" t="s">
        <v>384</v>
      </c>
      <c r="R142" s="83" t="s">
        <v>420</v>
      </c>
      <c r="S142" s="79" t="s">
        <v>441</v>
      </c>
      <c r="T142" s="79"/>
      <c r="U142" s="79"/>
      <c r="V142" s="83" t="s">
        <v>578</v>
      </c>
      <c r="W142" s="81">
        <v>43754.76704861111</v>
      </c>
      <c r="X142" s="83" t="s">
        <v>712</v>
      </c>
      <c r="Y142" s="79"/>
      <c r="Z142" s="79"/>
      <c r="AA142" s="85" t="s">
        <v>883</v>
      </c>
      <c r="AB142" s="79"/>
      <c r="AC142" s="79" t="b">
        <v>0</v>
      </c>
      <c r="AD142" s="79">
        <v>0</v>
      </c>
      <c r="AE142" s="85" t="s">
        <v>950</v>
      </c>
      <c r="AF142" s="79" t="b">
        <v>0</v>
      </c>
      <c r="AG142" s="79" t="s">
        <v>954</v>
      </c>
      <c r="AH142" s="79"/>
      <c r="AI142" s="85" t="s">
        <v>950</v>
      </c>
      <c r="AJ142" s="79" t="b">
        <v>0</v>
      </c>
      <c r="AK142" s="79">
        <v>11</v>
      </c>
      <c r="AL142" s="85" t="s">
        <v>913</v>
      </c>
      <c r="AM142" s="79" t="s">
        <v>963</v>
      </c>
      <c r="AN142" s="79" t="b">
        <v>0</v>
      </c>
      <c r="AO142" s="85" t="s">
        <v>913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16</v>
      </c>
      <c r="BK142" s="49">
        <v>100</v>
      </c>
      <c r="BL142" s="48">
        <v>16</v>
      </c>
    </row>
    <row r="143" spans="1:64" ht="15">
      <c r="A143" s="64" t="s">
        <v>291</v>
      </c>
      <c r="B143" s="64" t="s">
        <v>313</v>
      </c>
      <c r="C143" s="65" t="s">
        <v>2724</v>
      </c>
      <c r="D143" s="66">
        <v>3</v>
      </c>
      <c r="E143" s="67" t="s">
        <v>132</v>
      </c>
      <c r="F143" s="68">
        <v>35</v>
      </c>
      <c r="G143" s="65"/>
      <c r="H143" s="69"/>
      <c r="I143" s="70"/>
      <c r="J143" s="70"/>
      <c r="K143" s="34" t="s">
        <v>65</v>
      </c>
      <c r="L143" s="77">
        <v>143</v>
      </c>
      <c r="M143" s="77"/>
      <c r="N143" s="72"/>
      <c r="O143" s="79" t="s">
        <v>339</v>
      </c>
      <c r="P143" s="81">
        <v>43754.769270833334</v>
      </c>
      <c r="Q143" s="79" t="s">
        <v>384</v>
      </c>
      <c r="R143" s="83" t="s">
        <v>420</v>
      </c>
      <c r="S143" s="79" t="s">
        <v>441</v>
      </c>
      <c r="T143" s="79"/>
      <c r="U143" s="79"/>
      <c r="V143" s="83" t="s">
        <v>579</v>
      </c>
      <c r="W143" s="81">
        <v>43754.769270833334</v>
      </c>
      <c r="X143" s="83" t="s">
        <v>713</v>
      </c>
      <c r="Y143" s="79"/>
      <c r="Z143" s="79"/>
      <c r="AA143" s="85" t="s">
        <v>884</v>
      </c>
      <c r="AB143" s="79"/>
      <c r="AC143" s="79" t="b">
        <v>0</v>
      </c>
      <c r="AD143" s="79">
        <v>0</v>
      </c>
      <c r="AE143" s="85" t="s">
        <v>950</v>
      </c>
      <c r="AF143" s="79" t="b">
        <v>0</v>
      </c>
      <c r="AG143" s="79" t="s">
        <v>954</v>
      </c>
      <c r="AH143" s="79"/>
      <c r="AI143" s="85" t="s">
        <v>950</v>
      </c>
      <c r="AJ143" s="79" t="b">
        <v>0</v>
      </c>
      <c r="AK143" s="79">
        <v>11</v>
      </c>
      <c r="AL143" s="85" t="s">
        <v>913</v>
      </c>
      <c r="AM143" s="79" t="s">
        <v>959</v>
      </c>
      <c r="AN143" s="79" t="b">
        <v>0</v>
      </c>
      <c r="AO143" s="85" t="s">
        <v>913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16</v>
      </c>
      <c r="BK143" s="49">
        <v>100</v>
      </c>
      <c r="BL143" s="48">
        <v>16</v>
      </c>
    </row>
    <row r="144" spans="1:64" ht="15">
      <c r="A144" s="64" t="s">
        <v>292</v>
      </c>
      <c r="B144" s="64" t="s">
        <v>313</v>
      </c>
      <c r="C144" s="65" t="s">
        <v>2724</v>
      </c>
      <c r="D144" s="66">
        <v>3</v>
      </c>
      <c r="E144" s="67" t="s">
        <v>132</v>
      </c>
      <c r="F144" s="68">
        <v>35</v>
      </c>
      <c r="G144" s="65"/>
      <c r="H144" s="69"/>
      <c r="I144" s="70"/>
      <c r="J144" s="70"/>
      <c r="K144" s="34" t="s">
        <v>65</v>
      </c>
      <c r="L144" s="77">
        <v>144</v>
      </c>
      <c r="M144" s="77"/>
      <c r="N144" s="72"/>
      <c r="O144" s="79" t="s">
        <v>339</v>
      </c>
      <c r="P144" s="81">
        <v>43754.789293981485</v>
      </c>
      <c r="Q144" s="79" t="s">
        <v>384</v>
      </c>
      <c r="R144" s="83" t="s">
        <v>420</v>
      </c>
      <c r="S144" s="79" t="s">
        <v>441</v>
      </c>
      <c r="T144" s="79"/>
      <c r="U144" s="79"/>
      <c r="V144" s="83" t="s">
        <v>580</v>
      </c>
      <c r="W144" s="81">
        <v>43754.789293981485</v>
      </c>
      <c r="X144" s="83" t="s">
        <v>714</v>
      </c>
      <c r="Y144" s="79"/>
      <c r="Z144" s="79"/>
      <c r="AA144" s="85" t="s">
        <v>885</v>
      </c>
      <c r="AB144" s="79"/>
      <c r="AC144" s="79" t="b">
        <v>0</v>
      </c>
      <c r="AD144" s="79">
        <v>0</v>
      </c>
      <c r="AE144" s="85" t="s">
        <v>950</v>
      </c>
      <c r="AF144" s="79" t="b">
        <v>0</v>
      </c>
      <c r="AG144" s="79" t="s">
        <v>954</v>
      </c>
      <c r="AH144" s="79"/>
      <c r="AI144" s="85" t="s">
        <v>950</v>
      </c>
      <c r="AJ144" s="79" t="b">
        <v>0</v>
      </c>
      <c r="AK144" s="79">
        <v>11</v>
      </c>
      <c r="AL144" s="85" t="s">
        <v>913</v>
      </c>
      <c r="AM144" s="79" t="s">
        <v>961</v>
      </c>
      <c r="AN144" s="79" t="b">
        <v>0</v>
      </c>
      <c r="AO144" s="85" t="s">
        <v>913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16</v>
      </c>
      <c r="BK144" s="49">
        <v>100</v>
      </c>
      <c r="BL144" s="48">
        <v>16</v>
      </c>
    </row>
    <row r="145" spans="1:64" ht="15">
      <c r="A145" s="64" t="s">
        <v>293</v>
      </c>
      <c r="B145" s="64" t="s">
        <v>315</v>
      </c>
      <c r="C145" s="65" t="s">
        <v>2724</v>
      </c>
      <c r="D145" s="66">
        <v>3</v>
      </c>
      <c r="E145" s="67" t="s">
        <v>132</v>
      </c>
      <c r="F145" s="68">
        <v>35</v>
      </c>
      <c r="G145" s="65"/>
      <c r="H145" s="69"/>
      <c r="I145" s="70"/>
      <c r="J145" s="70"/>
      <c r="K145" s="34" t="s">
        <v>65</v>
      </c>
      <c r="L145" s="77">
        <v>145</v>
      </c>
      <c r="M145" s="77"/>
      <c r="N145" s="72"/>
      <c r="O145" s="79" t="s">
        <v>339</v>
      </c>
      <c r="P145" s="81">
        <v>43754.79219907407</v>
      </c>
      <c r="Q145" s="79" t="s">
        <v>385</v>
      </c>
      <c r="R145" s="79"/>
      <c r="S145" s="79"/>
      <c r="T145" s="79" t="s">
        <v>474</v>
      </c>
      <c r="U145" s="79"/>
      <c r="V145" s="83" t="s">
        <v>581</v>
      </c>
      <c r="W145" s="81">
        <v>43754.79219907407</v>
      </c>
      <c r="X145" s="83" t="s">
        <v>715</v>
      </c>
      <c r="Y145" s="79"/>
      <c r="Z145" s="79"/>
      <c r="AA145" s="85" t="s">
        <v>886</v>
      </c>
      <c r="AB145" s="79"/>
      <c r="AC145" s="79" t="b">
        <v>0</v>
      </c>
      <c r="AD145" s="79">
        <v>0</v>
      </c>
      <c r="AE145" s="85" t="s">
        <v>950</v>
      </c>
      <c r="AF145" s="79" t="b">
        <v>0</v>
      </c>
      <c r="AG145" s="79" t="s">
        <v>954</v>
      </c>
      <c r="AH145" s="79"/>
      <c r="AI145" s="85" t="s">
        <v>950</v>
      </c>
      <c r="AJ145" s="79" t="b">
        <v>0</v>
      </c>
      <c r="AK145" s="79">
        <v>7</v>
      </c>
      <c r="AL145" s="85" t="s">
        <v>917</v>
      </c>
      <c r="AM145" s="79" t="s">
        <v>957</v>
      </c>
      <c r="AN145" s="79" t="b">
        <v>0</v>
      </c>
      <c r="AO145" s="85" t="s">
        <v>917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0</v>
      </c>
      <c r="BE145" s="49">
        <v>0</v>
      </c>
      <c r="BF145" s="48">
        <v>0</v>
      </c>
      <c r="BG145" s="49">
        <v>0</v>
      </c>
      <c r="BH145" s="48">
        <v>0</v>
      </c>
      <c r="BI145" s="49">
        <v>0</v>
      </c>
      <c r="BJ145" s="48">
        <v>19</v>
      </c>
      <c r="BK145" s="49">
        <v>100</v>
      </c>
      <c r="BL145" s="48">
        <v>19</v>
      </c>
    </row>
    <row r="146" spans="1:64" ht="15">
      <c r="A146" s="64" t="s">
        <v>294</v>
      </c>
      <c r="B146" s="64" t="s">
        <v>313</v>
      </c>
      <c r="C146" s="65" t="s">
        <v>2724</v>
      </c>
      <c r="D146" s="66">
        <v>3</v>
      </c>
      <c r="E146" s="67" t="s">
        <v>132</v>
      </c>
      <c r="F146" s="68">
        <v>35</v>
      </c>
      <c r="G146" s="65"/>
      <c r="H146" s="69"/>
      <c r="I146" s="70"/>
      <c r="J146" s="70"/>
      <c r="K146" s="34" t="s">
        <v>65</v>
      </c>
      <c r="L146" s="77">
        <v>146</v>
      </c>
      <c r="M146" s="77"/>
      <c r="N146" s="72"/>
      <c r="O146" s="79" t="s">
        <v>339</v>
      </c>
      <c r="P146" s="81">
        <v>43754.79920138889</v>
      </c>
      <c r="Q146" s="79" t="s">
        <v>384</v>
      </c>
      <c r="R146" s="83" t="s">
        <v>420</v>
      </c>
      <c r="S146" s="79" t="s">
        <v>441</v>
      </c>
      <c r="T146" s="79"/>
      <c r="U146" s="79"/>
      <c r="V146" s="83" t="s">
        <v>582</v>
      </c>
      <c r="W146" s="81">
        <v>43754.79920138889</v>
      </c>
      <c r="X146" s="83" t="s">
        <v>716</v>
      </c>
      <c r="Y146" s="79"/>
      <c r="Z146" s="79"/>
      <c r="AA146" s="85" t="s">
        <v>887</v>
      </c>
      <c r="AB146" s="79"/>
      <c r="AC146" s="79" t="b">
        <v>0</v>
      </c>
      <c r="AD146" s="79">
        <v>0</v>
      </c>
      <c r="AE146" s="85" t="s">
        <v>950</v>
      </c>
      <c r="AF146" s="79" t="b">
        <v>0</v>
      </c>
      <c r="AG146" s="79" t="s">
        <v>954</v>
      </c>
      <c r="AH146" s="79"/>
      <c r="AI146" s="85" t="s">
        <v>950</v>
      </c>
      <c r="AJ146" s="79" t="b">
        <v>0</v>
      </c>
      <c r="AK146" s="79">
        <v>11</v>
      </c>
      <c r="AL146" s="85" t="s">
        <v>913</v>
      </c>
      <c r="AM146" s="79" t="s">
        <v>963</v>
      </c>
      <c r="AN146" s="79" t="b">
        <v>0</v>
      </c>
      <c r="AO146" s="85" t="s">
        <v>913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16</v>
      </c>
      <c r="BK146" s="49">
        <v>100</v>
      </c>
      <c r="BL146" s="48">
        <v>16</v>
      </c>
    </row>
    <row r="147" spans="1:64" ht="15">
      <c r="A147" s="64" t="s">
        <v>295</v>
      </c>
      <c r="B147" s="64" t="s">
        <v>313</v>
      </c>
      <c r="C147" s="65" t="s">
        <v>2724</v>
      </c>
      <c r="D147" s="66">
        <v>3</v>
      </c>
      <c r="E147" s="67" t="s">
        <v>132</v>
      </c>
      <c r="F147" s="68">
        <v>35</v>
      </c>
      <c r="G147" s="65"/>
      <c r="H147" s="69"/>
      <c r="I147" s="70"/>
      <c r="J147" s="70"/>
      <c r="K147" s="34" t="s">
        <v>65</v>
      </c>
      <c r="L147" s="77">
        <v>147</v>
      </c>
      <c r="M147" s="77"/>
      <c r="N147" s="72"/>
      <c r="O147" s="79" t="s">
        <v>339</v>
      </c>
      <c r="P147" s="81">
        <v>43754.80149305556</v>
      </c>
      <c r="Q147" s="79" t="s">
        <v>384</v>
      </c>
      <c r="R147" s="83" t="s">
        <v>420</v>
      </c>
      <c r="S147" s="79" t="s">
        <v>441</v>
      </c>
      <c r="T147" s="79"/>
      <c r="U147" s="79"/>
      <c r="V147" s="83" t="s">
        <v>583</v>
      </c>
      <c r="W147" s="81">
        <v>43754.80149305556</v>
      </c>
      <c r="X147" s="83" t="s">
        <v>717</v>
      </c>
      <c r="Y147" s="79"/>
      <c r="Z147" s="79"/>
      <c r="AA147" s="85" t="s">
        <v>888</v>
      </c>
      <c r="AB147" s="79"/>
      <c r="AC147" s="79" t="b">
        <v>0</v>
      </c>
      <c r="AD147" s="79">
        <v>0</v>
      </c>
      <c r="AE147" s="85" t="s">
        <v>950</v>
      </c>
      <c r="AF147" s="79" t="b">
        <v>0</v>
      </c>
      <c r="AG147" s="79" t="s">
        <v>954</v>
      </c>
      <c r="AH147" s="79"/>
      <c r="AI147" s="85" t="s">
        <v>950</v>
      </c>
      <c r="AJ147" s="79" t="b">
        <v>0</v>
      </c>
      <c r="AK147" s="79">
        <v>11</v>
      </c>
      <c r="AL147" s="85" t="s">
        <v>913</v>
      </c>
      <c r="AM147" s="79" t="s">
        <v>956</v>
      </c>
      <c r="AN147" s="79" t="b">
        <v>0</v>
      </c>
      <c r="AO147" s="85" t="s">
        <v>913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16</v>
      </c>
      <c r="BK147" s="49">
        <v>100</v>
      </c>
      <c r="BL147" s="48">
        <v>16</v>
      </c>
    </row>
    <row r="148" spans="1:64" ht="15">
      <c r="A148" s="64" t="s">
        <v>296</v>
      </c>
      <c r="B148" s="64" t="s">
        <v>313</v>
      </c>
      <c r="C148" s="65" t="s">
        <v>2724</v>
      </c>
      <c r="D148" s="66">
        <v>3</v>
      </c>
      <c r="E148" s="67" t="s">
        <v>132</v>
      </c>
      <c r="F148" s="68">
        <v>35</v>
      </c>
      <c r="G148" s="65"/>
      <c r="H148" s="69"/>
      <c r="I148" s="70"/>
      <c r="J148" s="70"/>
      <c r="K148" s="34" t="s">
        <v>65</v>
      </c>
      <c r="L148" s="77">
        <v>148</v>
      </c>
      <c r="M148" s="77"/>
      <c r="N148" s="72"/>
      <c r="O148" s="79" t="s">
        <v>339</v>
      </c>
      <c r="P148" s="81">
        <v>43755.2428125</v>
      </c>
      <c r="Q148" s="79" t="s">
        <v>384</v>
      </c>
      <c r="R148" s="83" t="s">
        <v>420</v>
      </c>
      <c r="S148" s="79" t="s">
        <v>441</v>
      </c>
      <c r="T148" s="79"/>
      <c r="U148" s="79"/>
      <c r="V148" s="83" t="s">
        <v>584</v>
      </c>
      <c r="W148" s="81">
        <v>43755.2428125</v>
      </c>
      <c r="X148" s="83" t="s">
        <v>718</v>
      </c>
      <c r="Y148" s="79"/>
      <c r="Z148" s="79"/>
      <c r="AA148" s="85" t="s">
        <v>889</v>
      </c>
      <c r="AB148" s="79"/>
      <c r="AC148" s="79" t="b">
        <v>0</v>
      </c>
      <c r="AD148" s="79">
        <v>0</v>
      </c>
      <c r="AE148" s="85" t="s">
        <v>950</v>
      </c>
      <c r="AF148" s="79" t="b">
        <v>0</v>
      </c>
      <c r="AG148" s="79" t="s">
        <v>954</v>
      </c>
      <c r="AH148" s="79"/>
      <c r="AI148" s="85" t="s">
        <v>950</v>
      </c>
      <c r="AJ148" s="79" t="b">
        <v>0</v>
      </c>
      <c r="AK148" s="79">
        <v>24</v>
      </c>
      <c r="AL148" s="85" t="s">
        <v>913</v>
      </c>
      <c r="AM148" s="79" t="s">
        <v>956</v>
      </c>
      <c r="AN148" s="79" t="b">
        <v>0</v>
      </c>
      <c r="AO148" s="85" t="s">
        <v>913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16</v>
      </c>
      <c r="BK148" s="49">
        <v>100</v>
      </c>
      <c r="BL148" s="48">
        <v>16</v>
      </c>
    </row>
    <row r="149" spans="1:64" ht="15">
      <c r="A149" s="64" t="s">
        <v>297</v>
      </c>
      <c r="B149" s="64" t="s">
        <v>313</v>
      </c>
      <c r="C149" s="65" t="s">
        <v>2724</v>
      </c>
      <c r="D149" s="66">
        <v>3</v>
      </c>
      <c r="E149" s="67" t="s">
        <v>132</v>
      </c>
      <c r="F149" s="68">
        <v>35</v>
      </c>
      <c r="G149" s="65"/>
      <c r="H149" s="69"/>
      <c r="I149" s="70"/>
      <c r="J149" s="70"/>
      <c r="K149" s="34" t="s">
        <v>65</v>
      </c>
      <c r="L149" s="77">
        <v>149</v>
      </c>
      <c r="M149" s="77"/>
      <c r="N149" s="72"/>
      <c r="O149" s="79" t="s">
        <v>339</v>
      </c>
      <c r="P149" s="81">
        <v>43755.37204861111</v>
      </c>
      <c r="Q149" s="79" t="s">
        <v>384</v>
      </c>
      <c r="R149" s="83" t="s">
        <v>420</v>
      </c>
      <c r="S149" s="79" t="s">
        <v>441</v>
      </c>
      <c r="T149" s="79"/>
      <c r="U149" s="79"/>
      <c r="V149" s="83" t="s">
        <v>585</v>
      </c>
      <c r="W149" s="81">
        <v>43755.37204861111</v>
      </c>
      <c r="X149" s="83" t="s">
        <v>719</v>
      </c>
      <c r="Y149" s="79"/>
      <c r="Z149" s="79"/>
      <c r="AA149" s="85" t="s">
        <v>890</v>
      </c>
      <c r="AB149" s="79"/>
      <c r="AC149" s="79" t="b">
        <v>0</v>
      </c>
      <c r="AD149" s="79">
        <v>0</v>
      </c>
      <c r="AE149" s="85" t="s">
        <v>950</v>
      </c>
      <c r="AF149" s="79" t="b">
        <v>0</v>
      </c>
      <c r="AG149" s="79" t="s">
        <v>954</v>
      </c>
      <c r="AH149" s="79"/>
      <c r="AI149" s="85" t="s">
        <v>950</v>
      </c>
      <c r="AJ149" s="79" t="b">
        <v>0</v>
      </c>
      <c r="AK149" s="79">
        <v>24</v>
      </c>
      <c r="AL149" s="85" t="s">
        <v>913</v>
      </c>
      <c r="AM149" s="79" t="s">
        <v>956</v>
      </c>
      <c r="AN149" s="79" t="b">
        <v>0</v>
      </c>
      <c r="AO149" s="85" t="s">
        <v>913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16</v>
      </c>
      <c r="BK149" s="49">
        <v>100</v>
      </c>
      <c r="BL149" s="48">
        <v>16</v>
      </c>
    </row>
    <row r="150" spans="1:64" ht="15">
      <c r="A150" s="64" t="s">
        <v>298</v>
      </c>
      <c r="B150" s="64" t="s">
        <v>313</v>
      </c>
      <c r="C150" s="65" t="s">
        <v>2724</v>
      </c>
      <c r="D150" s="66">
        <v>3</v>
      </c>
      <c r="E150" s="67" t="s">
        <v>132</v>
      </c>
      <c r="F150" s="68">
        <v>35</v>
      </c>
      <c r="G150" s="65"/>
      <c r="H150" s="69"/>
      <c r="I150" s="70"/>
      <c r="J150" s="70"/>
      <c r="K150" s="34" t="s">
        <v>65</v>
      </c>
      <c r="L150" s="77">
        <v>150</v>
      </c>
      <c r="M150" s="77"/>
      <c r="N150" s="72"/>
      <c r="O150" s="79" t="s">
        <v>339</v>
      </c>
      <c r="P150" s="81">
        <v>43755.386875</v>
      </c>
      <c r="Q150" s="79" t="s">
        <v>384</v>
      </c>
      <c r="R150" s="83" t="s">
        <v>420</v>
      </c>
      <c r="S150" s="79" t="s">
        <v>441</v>
      </c>
      <c r="T150" s="79"/>
      <c r="U150" s="79"/>
      <c r="V150" s="83" t="s">
        <v>586</v>
      </c>
      <c r="W150" s="81">
        <v>43755.386875</v>
      </c>
      <c r="X150" s="83" t="s">
        <v>720</v>
      </c>
      <c r="Y150" s="79"/>
      <c r="Z150" s="79"/>
      <c r="AA150" s="85" t="s">
        <v>891</v>
      </c>
      <c r="AB150" s="79"/>
      <c r="AC150" s="79" t="b">
        <v>0</v>
      </c>
      <c r="AD150" s="79">
        <v>0</v>
      </c>
      <c r="AE150" s="85" t="s">
        <v>950</v>
      </c>
      <c r="AF150" s="79" t="b">
        <v>0</v>
      </c>
      <c r="AG150" s="79" t="s">
        <v>954</v>
      </c>
      <c r="AH150" s="79"/>
      <c r="AI150" s="85" t="s">
        <v>950</v>
      </c>
      <c r="AJ150" s="79" t="b">
        <v>0</v>
      </c>
      <c r="AK150" s="79">
        <v>24</v>
      </c>
      <c r="AL150" s="85" t="s">
        <v>913</v>
      </c>
      <c r="AM150" s="79" t="s">
        <v>963</v>
      </c>
      <c r="AN150" s="79" t="b">
        <v>0</v>
      </c>
      <c r="AO150" s="85" t="s">
        <v>913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16</v>
      </c>
      <c r="BK150" s="49">
        <v>100</v>
      </c>
      <c r="BL150" s="48">
        <v>16</v>
      </c>
    </row>
    <row r="151" spans="1:64" ht="15">
      <c r="A151" s="64" t="s">
        <v>299</v>
      </c>
      <c r="B151" s="64" t="s">
        <v>313</v>
      </c>
      <c r="C151" s="65" t="s">
        <v>2724</v>
      </c>
      <c r="D151" s="66">
        <v>3</v>
      </c>
      <c r="E151" s="67" t="s">
        <v>132</v>
      </c>
      <c r="F151" s="68">
        <v>35</v>
      </c>
      <c r="G151" s="65"/>
      <c r="H151" s="69"/>
      <c r="I151" s="70"/>
      <c r="J151" s="70"/>
      <c r="K151" s="34" t="s">
        <v>65</v>
      </c>
      <c r="L151" s="77">
        <v>151</v>
      </c>
      <c r="M151" s="77"/>
      <c r="N151" s="72"/>
      <c r="O151" s="79" t="s">
        <v>339</v>
      </c>
      <c r="P151" s="81">
        <v>43755.495162037034</v>
      </c>
      <c r="Q151" s="79" t="s">
        <v>384</v>
      </c>
      <c r="R151" s="83" t="s">
        <v>420</v>
      </c>
      <c r="S151" s="79" t="s">
        <v>441</v>
      </c>
      <c r="T151" s="79"/>
      <c r="U151" s="79"/>
      <c r="V151" s="83" t="s">
        <v>587</v>
      </c>
      <c r="W151" s="81">
        <v>43755.495162037034</v>
      </c>
      <c r="X151" s="83" t="s">
        <v>721</v>
      </c>
      <c r="Y151" s="79"/>
      <c r="Z151" s="79"/>
      <c r="AA151" s="85" t="s">
        <v>892</v>
      </c>
      <c r="AB151" s="79"/>
      <c r="AC151" s="79" t="b">
        <v>0</v>
      </c>
      <c r="AD151" s="79">
        <v>0</v>
      </c>
      <c r="AE151" s="85" t="s">
        <v>950</v>
      </c>
      <c r="AF151" s="79" t="b">
        <v>0</v>
      </c>
      <c r="AG151" s="79" t="s">
        <v>954</v>
      </c>
      <c r="AH151" s="79"/>
      <c r="AI151" s="85" t="s">
        <v>950</v>
      </c>
      <c r="AJ151" s="79" t="b">
        <v>0</v>
      </c>
      <c r="AK151" s="79">
        <v>24</v>
      </c>
      <c r="AL151" s="85" t="s">
        <v>913</v>
      </c>
      <c r="AM151" s="79" t="s">
        <v>963</v>
      </c>
      <c r="AN151" s="79" t="b">
        <v>0</v>
      </c>
      <c r="AO151" s="85" t="s">
        <v>913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16</v>
      </c>
      <c r="BK151" s="49">
        <v>100</v>
      </c>
      <c r="BL151" s="48">
        <v>16</v>
      </c>
    </row>
    <row r="152" spans="1:64" ht="15">
      <c r="A152" s="64" t="s">
        <v>300</v>
      </c>
      <c r="B152" s="64" t="s">
        <v>313</v>
      </c>
      <c r="C152" s="65" t="s">
        <v>2724</v>
      </c>
      <c r="D152" s="66">
        <v>3</v>
      </c>
      <c r="E152" s="67" t="s">
        <v>132</v>
      </c>
      <c r="F152" s="68">
        <v>35</v>
      </c>
      <c r="G152" s="65"/>
      <c r="H152" s="69"/>
      <c r="I152" s="70"/>
      <c r="J152" s="70"/>
      <c r="K152" s="34" t="s">
        <v>65</v>
      </c>
      <c r="L152" s="77">
        <v>152</v>
      </c>
      <c r="M152" s="77"/>
      <c r="N152" s="72"/>
      <c r="O152" s="79" t="s">
        <v>339</v>
      </c>
      <c r="P152" s="81">
        <v>43755.50288194444</v>
      </c>
      <c r="Q152" s="79" t="s">
        <v>384</v>
      </c>
      <c r="R152" s="83" t="s">
        <v>420</v>
      </c>
      <c r="S152" s="79" t="s">
        <v>441</v>
      </c>
      <c r="T152" s="79"/>
      <c r="U152" s="79"/>
      <c r="V152" s="83" t="s">
        <v>588</v>
      </c>
      <c r="W152" s="81">
        <v>43755.50288194444</v>
      </c>
      <c r="X152" s="83" t="s">
        <v>722</v>
      </c>
      <c r="Y152" s="79"/>
      <c r="Z152" s="79"/>
      <c r="AA152" s="85" t="s">
        <v>893</v>
      </c>
      <c r="AB152" s="79"/>
      <c r="AC152" s="79" t="b">
        <v>0</v>
      </c>
      <c r="AD152" s="79">
        <v>0</v>
      </c>
      <c r="AE152" s="85" t="s">
        <v>950</v>
      </c>
      <c r="AF152" s="79" t="b">
        <v>0</v>
      </c>
      <c r="AG152" s="79" t="s">
        <v>954</v>
      </c>
      <c r="AH152" s="79"/>
      <c r="AI152" s="85" t="s">
        <v>950</v>
      </c>
      <c r="AJ152" s="79" t="b">
        <v>0</v>
      </c>
      <c r="AK152" s="79">
        <v>24</v>
      </c>
      <c r="AL152" s="85" t="s">
        <v>913</v>
      </c>
      <c r="AM152" s="79" t="s">
        <v>960</v>
      </c>
      <c r="AN152" s="79" t="b">
        <v>0</v>
      </c>
      <c r="AO152" s="85" t="s">
        <v>913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16</v>
      </c>
      <c r="BK152" s="49">
        <v>100</v>
      </c>
      <c r="BL152" s="48">
        <v>16</v>
      </c>
    </row>
    <row r="153" spans="1:64" ht="15">
      <c r="A153" s="64" t="s">
        <v>301</v>
      </c>
      <c r="B153" s="64" t="s">
        <v>313</v>
      </c>
      <c r="C153" s="65" t="s">
        <v>2724</v>
      </c>
      <c r="D153" s="66">
        <v>3</v>
      </c>
      <c r="E153" s="67" t="s">
        <v>132</v>
      </c>
      <c r="F153" s="68">
        <v>35</v>
      </c>
      <c r="G153" s="65"/>
      <c r="H153" s="69"/>
      <c r="I153" s="70"/>
      <c r="J153" s="70"/>
      <c r="K153" s="34" t="s">
        <v>65</v>
      </c>
      <c r="L153" s="77">
        <v>153</v>
      </c>
      <c r="M153" s="77"/>
      <c r="N153" s="72"/>
      <c r="O153" s="79" t="s">
        <v>339</v>
      </c>
      <c r="P153" s="81">
        <v>43755.605104166665</v>
      </c>
      <c r="Q153" s="79" t="s">
        <v>384</v>
      </c>
      <c r="R153" s="83" t="s">
        <v>420</v>
      </c>
      <c r="S153" s="79" t="s">
        <v>441</v>
      </c>
      <c r="T153" s="79"/>
      <c r="U153" s="79"/>
      <c r="V153" s="83" t="s">
        <v>589</v>
      </c>
      <c r="W153" s="81">
        <v>43755.605104166665</v>
      </c>
      <c r="X153" s="83" t="s">
        <v>723</v>
      </c>
      <c r="Y153" s="79"/>
      <c r="Z153" s="79"/>
      <c r="AA153" s="85" t="s">
        <v>894</v>
      </c>
      <c r="AB153" s="79"/>
      <c r="AC153" s="79" t="b">
        <v>0</v>
      </c>
      <c r="AD153" s="79">
        <v>0</v>
      </c>
      <c r="AE153" s="85" t="s">
        <v>950</v>
      </c>
      <c r="AF153" s="79" t="b">
        <v>0</v>
      </c>
      <c r="AG153" s="79" t="s">
        <v>954</v>
      </c>
      <c r="AH153" s="79"/>
      <c r="AI153" s="85" t="s">
        <v>950</v>
      </c>
      <c r="AJ153" s="79" t="b">
        <v>0</v>
      </c>
      <c r="AK153" s="79">
        <v>24</v>
      </c>
      <c r="AL153" s="85" t="s">
        <v>913</v>
      </c>
      <c r="AM153" s="79" t="s">
        <v>959</v>
      </c>
      <c r="AN153" s="79" t="b">
        <v>0</v>
      </c>
      <c r="AO153" s="85" t="s">
        <v>913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16</v>
      </c>
      <c r="BK153" s="49">
        <v>100</v>
      </c>
      <c r="BL153" s="48">
        <v>16</v>
      </c>
    </row>
    <row r="154" spans="1:64" ht="15">
      <c r="A154" s="64" t="s">
        <v>302</v>
      </c>
      <c r="B154" s="64" t="s">
        <v>313</v>
      </c>
      <c r="C154" s="65" t="s">
        <v>2724</v>
      </c>
      <c r="D154" s="66">
        <v>3</v>
      </c>
      <c r="E154" s="67" t="s">
        <v>132</v>
      </c>
      <c r="F154" s="68">
        <v>35</v>
      </c>
      <c r="G154" s="65"/>
      <c r="H154" s="69"/>
      <c r="I154" s="70"/>
      <c r="J154" s="70"/>
      <c r="K154" s="34" t="s">
        <v>65</v>
      </c>
      <c r="L154" s="77">
        <v>154</v>
      </c>
      <c r="M154" s="77"/>
      <c r="N154" s="72"/>
      <c r="O154" s="79" t="s">
        <v>339</v>
      </c>
      <c r="P154" s="81">
        <v>43755.619942129626</v>
      </c>
      <c r="Q154" s="79" t="s">
        <v>384</v>
      </c>
      <c r="R154" s="83" t="s">
        <v>420</v>
      </c>
      <c r="S154" s="79" t="s">
        <v>441</v>
      </c>
      <c r="T154" s="79"/>
      <c r="U154" s="79"/>
      <c r="V154" s="83" t="s">
        <v>590</v>
      </c>
      <c r="W154" s="81">
        <v>43755.619942129626</v>
      </c>
      <c r="X154" s="83" t="s">
        <v>724</v>
      </c>
      <c r="Y154" s="79"/>
      <c r="Z154" s="79"/>
      <c r="AA154" s="85" t="s">
        <v>895</v>
      </c>
      <c r="AB154" s="79"/>
      <c r="AC154" s="79" t="b">
        <v>0</v>
      </c>
      <c r="AD154" s="79">
        <v>0</v>
      </c>
      <c r="AE154" s="85" t="s">
        <v>950</v>
      </c>
      <c r="AF154" s="79" t="b">
        <v>0</v>
      </c>
      <c r="AG154" s="79" t="s">
        <v>954</v>
      </c>
      <c r="AH154" s="79"/>
      <c r="AI154" s="85" t="s">
        <v>950</v>
      </c>
      <c r="AJ154" s="79" t="b">
        <v>0</v>
      </c>
      <c r="AK154" s="79">
        <v>24</v>
      </c>
      <c r="AL154" s="85" t="s">
        <v>913</v>
      </c>
      <c r="AM154" s="79" t="s">
        <v>956</v>
      </c>
      <c r="AN154" s="79" t="b">
        <v>0</v>
      </c>
      <c r="AO154" s="85" t="s">
        <v>913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16</v>
      </c>
      <c r="BK154" s="49">
        <v>100</v>
      </c>
      <c r="BL154" s="48">
        <v>16</v>
      </c>
    </row>
    <row r="155" spans="1:64" ht="15">
      <c r="A155" s="64" t="s">
        <v>303</v>
      </c>
      <c r="B155" s="64" t="s">
        <v>313</v>
      </c>
      <c r="C155" s="65" t="s">
        <v>2724</v>
      </c>
      <c r="D155" s="66">
        <v>3</v>
      </c>
      <c r="E155" s="67" t="s">
        <v>132</v>
      </c>
      <c r="F155" s="68">
        <v>35</v>
      </c>
      <c r="G155" s="65"/>
      <c r="H155" s="69"/>
      <c r="I155" s="70"/>
      <c r="J155" s="70"/>
      <c r="K155" s="34" t="s">
        <v>65</v>
      </c>
      <c r="L155" s="77">
        <v>155</v>
      </c>
      <c r="M155" s="77"/>
      <c r="N155" s="72"/>
      <c r="O155" s="79" t="s">
        <v>339</v>
      </c>
      <c r="P155" s="81">
        <v>43755.64865740741</v>
      </c>
      <c r="Q155" s="79" t="s">
        <v>384</v>
      </c>
      <c r="R155" s="83" t="s">
        <v>420</v>
      </c>
      <c r="S155" s="79" t="s">
        <v>441</v>
      </c>
      <c r="T155" s="79"/>
      <c r="U155" s="79"/>
      <c r="V155" s="83" t="s">
        <v>591</v>
      </c>
      <c r="W155" s="81">
        <v>43755.64865740741</v>
      </c>
      <c r="X155" s="83" t="s">
        <v>725</v>
      </c>
      <c r="Y155" s="79"/>
      <c r="Z155" s="79"/>
      <c r="AA155" s="85" t="s">
        <v>896</v>
      </c>
      <c r="AB155" s="79"/>
      <c r="AC155" s="79" t="b">
        <v>0</v>
      </c>
      <c r="AD155" s="79">
        <v>0</v>
      </c>
      <c r="AE155" s="85" t="s">
        <v>950</v>
      </c>
      <c r="AF155" s="79" t="b">
        <v>0</v>
      </c>
      <c r="AG155" s="79" t="s">
        <v>954</v>
      </c>
      <c r="AH155" s="79"/>
      <c r="AI155" s="85" t="s">
        <v>950</v>
      </c>
      <c r="AJ155" s="79" t="b">
        <v>0</v>
      </c>
      <c r="AK155" s="79">
        <v>24</v>
      </c>
      <c r="AL155" s="85" t="s">
        <v>913</v>
      </c>
      <c r="AM155" s="79" t="s">
        <v>956</v>
      </c>
      <c r="AN155" s="79" t="b">
        <v>0</v>
      </c>
      <c r="AO155" s="85" t="s">
        <v>913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16</v>
      </c>
      <c r="BK155" s="49">
        <v>100</v>
      </c>
      <c r="BL155" s="48">
        <v>16</v>
      </c>
    </row>
    <row r="156" spans="1:64" ht="15">
      <c r="A156" s="64" t="s">
        <v>304</v>
      </c>
      <c r="B156" s="64" t="s">
        <v>321</v>
      </c>
      <c r="C156" s="65" t="s">
        <v>2724</v>
      </c>
      <c r="D156" s="66">
        <v>3</v>
      </c>
      <c r="E156" s="67" t="s">
        <v>132</v>
      </c>
      <c r="F156" s="68">
        <v>35</v>
      </c>
      <c r="G156" s="65"/>
      <c r="H156" s="69"/>
      <c r="I156" s="70"/>
      <c r="J156" s="70"/>
      <c r="K156" s="34" t="s">
        <v>65</v>
      </c>
      <c r="L156" s="77">
        <v>156</v>
      </c>
      <c r="M156" s="77"/>
      <c r="N156" s="72"/>
      <c r="O156" s="79" t="s">
        <v>339</v>
      </c>
      <c r="P156" s="81">
        <v>43751.79645833333</v>
      </c>
      <c r="Q156" s="79" t="s">
        <v>374</v>
      </c>
      <c r="R156" s="79"/>
      <c r="S156" s="79"/>
      <c r="T156" s="79"/>
      <c r="U156" s="79"/>
      <c r="V156" s="83" t="s">
        <v>592</v>
      </c>
      <c r="W156" s="81">
        <v>43751.79645833333</v>
      </c>
      <c r="X156" s="83" t="s">
        <v>726</v>
      </c>
      <c r="Y156" s="79"/>
      <c r="Z156" s="79"/>
      <c r="AA156" s="85" t="s">
        <v>897</v>
      </c>
      <c r="AB156" s="79"/>
      <c r="AC156" s="79" t="b">
        <v>0</v>
      </c>
      <c r="AD156" s="79">
        <v>0</v>
      </c>
      <c r="AE156" s="85" t="s">
        <v>950</v>
      </c>
      <c r="AF156" s="79" t="b">
        <v>0</v>
      </c>
      <c r="AG156" s="79" t="s">
        <v>954</v>
      </c>
      <c r="AH156" s="79"/>
      <c r="AI156" s="85" t="s">
        <v>950</v>
      </c>
      <c r="AJ156" s="79" t="b">
        <v>0</v>
      </c>
      <c r="AK156" s="79">
        <v>5</v>
      </c>
      <c r="AL156" s="85" t="s">
        <v>943</v>
      </c>
      <c r="AM156" s="79" t="s">
        <v>959</v>
      </c>
      <c r="AN156" s="79" t="b">
        <v>0</v>
      </c>
      <c r="AO156" s="85" t="s">
        <v>943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4</v>
      </c>
      <c r="BD156" s="48">
        <v>0</v>
      </c>
      <c r="BE156" s="49">
        <v>0</v>
      </c>
      <c r="BF156" s="48">
        <v>0</v>
      </c>
      <c r="BG156" s="49">
        <v>0</v>
      </c>
      <c r="BH156" s="48">
        <v>0</v>
      </c>
      <c r="BI156" s="49">
        <v>0</v>
      </c>
      <c r="BJ156" s="48">
        <v>15</v>
      </c>
      <c r="BK156" s="49">
        <v>100</v>
      </c>
      <c r="BL156" s="48">
        <v>15</v>
      </c>
    </row>
    <row r="157" spans="1:64" ht="15">
      <c r="A157" s="64" t="s">
        <v>304</v>
      </c>
      <c r="B157" s="64" t="s">
        <v>313</v>
      </c>
      <c r="C157" s="65" t="s">
        <v>2724</v>
      </c>
      <c r="D157" s="66">
        <v>3</v>
      </c>
      <c r="E157" s="67" t="s">
        <v>132</v>
      </c>
      <c r="F157" s="68">
        <v>35</v>
      </c>
      <c r="G157" s="65"/>
      <c r="H157" s="69"/>
      <c r="I157" s="70"/>
      <c r="J157" s="70"/>
      <c r="K157" s="34" t="s">
        <v>65</v>
      </c>
      <c r="L157" s="77">
        <v>157</v>
      </c>
      <c r="M157" s="77"/>
      <c r="N157" s="72"/>
      <c r="O157" s="79" t="s">
        <v>339</v>
      </c>
      <c r="P157" s="81">
        <v>43755.65060185185</v>
      </c>
      <c r="Q157" s="79" t="s">
        <v>384</v>
      </c>
      <c r="R157" s="83" t="s">
        <v>420</v>
      </c>
      <c r="S157" s="79" t="s">
        <v>441</v>
      </c>
      <c r="T157" s="79"/>
      <c r="U157" s="79"/>
      <c r="V157" s="83" t="s">
        <v>592</v>
      </c>
      <c r="W157" s="81">
        <v>43755.65060185185</v>
      </c>
      <c r="X157" s="83" t="s">
        <v>727</v>
      </c>
      <c r="Y157" s="79"/>
      <c r="Z157" s="79"/>
      <c r="AA157" s="85" t="s">
        <v>898</v>
      </c>
      <c r="AB157" s="79"/>
      <c r="AC157" s="79" t="b">
        <v>0</v>
      </c>
      <c r="AD157" s="79">
        <v>0</v>
      </c>
      <c r="AE157" s="85" t="s">
        <v>950</v>
      </c>
      <c r="AF157" s="79" t="b">
        <v>0</v>
      </c>
      <c r="AG157" s="79" t="s">
        <v>954</v>
      </c>
      <c r="AH157" s="79"/>
      <c r="AI157" s="85" t="s">
        <v>950</v>
      </c>
      <c r="AJ157" s="79" t="b">
        <v>0</v>
      </c>
      <c r="AK157" s="79">
        <v>24</v>
      </c>
      <c r="AL157" s="85" t="s">
        <v>913</v>
      </c>
      <c r="AM157" s="79" t="s">
        <v>963</v>
      </c>
      <c r="AN157" s="79" t="b">
        <v>0</v>
      </c>
      <c r="AO157" s="85" t="s">
        <v>913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16</v>
      </c>
      <c r="BK157" s="49">
        <v>100</v>
      </c>
      <c r="BL157" s="48">
        <v>16</v>
      </c>
    </row>
    <row r="158" spans="1:64" ht="15">
      <c r="A158" s="64" t="s">
        <v>305</v>
      </c>
      <c r="B158" s="64" t="s">
        <v>313</v>
      </c>
      <c r="C158" s="65" t="s">
        <v>2724</v>
      </c>
      <c r="D158" s="66">
        <v>3</v>
      </c>
      <c r="E158" s="67" t="s">
        <v>132</v>
      </c>
      <c r="F158" s="68">
        <v>35</v>
      </c>
      <c r="G158" s="65"/>
      <c r="H158" s="69"/>
      <c r="I158" s="70"/>
      <c r="J158" s="70"/>
      <c r="K158" s="34" t="s">
        <v>65</v>
      </c>
      <c r="L158" s="77">
        <v>158</v>
      </c>
      <c r="M158" s="77"/>
      <c r="N158" s="72"/>
      <c r="O158" s="79" t="s">
        <v>339</v>
      </c>
      <c r="P158" s="81">
        <v>43755.701631944445</v>
      </c>
      <c r="Q158" s="79" t="s">
        <v>384</v>
      </c>
      <c r="R158" s="83" t="s">
        <v>420</v>
      </c>
      <c r="S158" s="79" t="s">
        <v>441</v>
      </c>
      <c r="T158" s="79"/>
      <c r="U158" s="79"/>
      <c r="V158" s="83" t="s">
        <v>593</v>
      </c>
      <c r="W158" s="81">
        <v>43755.701631944445</v>
      </c>
      <c r="X158" s="83" t="s">
        <v>728</v>
      </c>
      <c r="Y158" s="79"/>
      <c r="Z158" s="79"/>
      <c r="AA158" s="85" t="s">
        <v>899</v>
      </c>
      <c r="AB158" s="79"/>
      <c r="AC158" s="79" t="b">
        <v>0</v>
      </c>
      <c r="AD158" s="79">
        <v>0</v>
      </c>
      <c r="AE158" s="85" t="s">
        <v>950</v>
      </c>
      <c r="AF158" s="79" t="b">
        <v>0</v>
      </c>
      <c r="AG158" s="79" t="s">
        <v>954</v>
      </c>
      <c r="AH158" s="79"/>
      <c r="AI158" s="85" t="s">
        <v>950</v>
      </c>
      <c r="AJ158" s="79" t="b">
        <v>0</v>
      </c>
      <c r="AK158" s="79">
        <v>24</v>
      </c>
      <c r="AL158" s="85" t="s">
        <v>913</v>
      </c>
      <c r="AM158" s="79" t="s">
        <v>956</v>
      </c>
      <c r="AN158" s="79" t="b">
        <v>0</v>
      </c>
      <c r="AO158" s="85" t="s">
        <v>913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16</v>
      </c>
      <c r="BK158" s="49">
        <v>100</v>
      </c>
      <c r="BL158" s="48">
        <v>16</v>
      </c>
    </row>
    <row r="159" spans="1:64" ht="15">
      <c r="A159" s="64" t="s">
        <v>306</v>
      </c>
      <c r="B159" s="64" t="s">
        <v>321</v>
      </c>
      <c r="C159" s="65" t="s">
        <v>2724</v>
      </c>
      <c r="D159" s="66">
        <v>3</v>
      </c>
      <c r="E159" s="67" t="s">
        <v>132</v>
      </c>
      <c r="F159" s="68">
        <v>35</v>
      </c>
      <c r="G159" s="65"/>
      <c r="H159" s="69"/>
      <c r="I159" s="70"/>
      <c r="J159" s="70"/>
      <c r="K159" s="34" t="s">
        <v>65</v>
      </c>
      <c r="L159" s="77">
        <v>159</v>
      </c>
      <c r="M159" s="77"/>
      <c r="N159" s="72"/>
      <c r="O159" s="79" t="s">
        <v>339</v>
      </c>
      <c r="P159" s="81">
        <v>43752.62609953704</v>
      </c>
      <c r="Q159" s="79" t="s">
        <v>371</v>
      </c>
      <c r="R159" s="79"/>
      <c r="S159" s="79"/>
      <c r="T159" s="79" t="s">
        <v>466</v>
      </c>
      <c r="U159" s="79"/>
      <c r="V159" s="83" t="s">
        <v>594</v>
      </c>
      <c r="W159" s="81">
        <v>43752.62609953704</v>
      </c>
      <c r="X159" s="83" t="s">
        <v>729</v>
      </c>
      <c r="Y159" s="79"/>
      <c r="Z159" s="79"/>
      <c r="AA159" s="85" t="s">
        <v>900</v>
      </c>
      <c r="AB159" s="79"/>
      <c r="AC159" s="79" t="b">
        <v>0</v>
      </c>
      <c r="AD159" s="79">
        <v>0</v>
      </c>
      <c r="AE159" s="85" t="s">
        <v>950</v>
      </c>
      <c r="AF159" s="79" t="b">
        <v>0</v>
      </c>
      <c r="AG159" s="79" t="s">
        <v>954</v>
      </c>
      <c r="AH159" s="79"/>
      <c r="AI159" s="85" t="s">
        <v>950</v>
      </c>
      <c r="AJ159" s="79" t="b">
        <v>0</v>
      </c>
      <c r="AK159" s="79">
        <v>10</v>
      </c>
      <c r="AL159" s="85" t="s">
        <v>944</v>
      </c>
      <c r="AM159" s="79" t="s">
        <v>956</v>
      </c>
      <c r="AN159" s="79" t="b">
        <v>0</v>
      </c>
      <c r="AO159" s="85" t="s">
        <v>944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4</v>
      </c>
      <c r="BD159" s="48">
        <v>0</v>
      </c>
      <c r="BE159" s="49">
        <v>0</v>
      </c>
      <c r="BF159" s="48">
        <v>0</v>
      </c>
      <c r="BG159" s="49">
        <v>0</v>
      </c>
      <c r="BH159" s="48">
        <v>0</v>
      </c>
      <c r="BI159" s="49">
        <v>0</v>
      </c>
      <c r="BJ159" s="48">
        <v>11</v>
      </c>
      <c r="BK159" s="49">
        <v>100</v>
      </c>
      <c r="BL159" s="48">
        <v>11</v>
      </c>
    </row>
    <row r="160" spans="1:64" ht="15">
      <c r="A160" s="64" t="s">
        <v>306</v>
      </c>
      <c r="B160" s="64" t="s">
        <v>313</v>
      </c>
      <c r="C160" s="65" t="s">
        <v>2724</v>
      </c>
      <c r="D160" s="66">
        <v>3</v>
      </c>
      <c r="E160" s="67" t="s">
        <v>132</v>
      </c>
      <c r="F160" s="68">
        <v>35</v>
      </c>
      <c r="G160" s="65"/>
      <c r="H160" s="69"/>
      <c r="I160" s="70"/>
      <c r="J160" s="70"/>
      <c r="K160" s="34" t="s">
        <v>65</v>
      </c>
      <c r="L160" s="77">
        <v>160</v>
      </c>
      <c r="M160" s="77"/>
      <c r="N160" s="72"/>
      <c r="O160" s="79" t="s">
        <v>339</v>
      </c>
      <c r="P160" s="81">
        <v>43755.72733796296</v>
      </c>
      <c r="Q160" s="79" t="s">
        <v>384</v>
      </c>
      <c r="R160" s="83" t="s">
        <v>420</v>
      </c>
      <c r="S160" s="79" t="s">
        <v>441</v>
      </c>
      <c r="T160" s="79"/>
      <c r="U160" s="79"/>
      <c r="V160" s="83" t="s">
        <v>594</v>
      </c>
      <c r="W160" s="81">
        <v>43755.72733796296</v>
      </c>
      <c r="X160" s="83" t="s">
        <v>730</v>
      </c>
      <c r="Y160" s="79"/>
      <c r="Z160" s="79"/>
      <c r="AA160" s="85" t="s">
        <v>901</v>
      </c>
      <c r="AB160" s="79"/>
      <c r="AC160" s="79" t="b">
        <v>0</v>
      </c>
      <c r="AD160" s="79">
        <v>0</v>
      </c>
      <c r="AE160" s="85" t="s">
        <v>950</v>
      </c>
      <c r="AF160" s="79" t="b">
        <v>0</v>
      </c>
      <c r="AG160" s="79" t="s">
        <v>954</v>
      </c>
      <c r="AH160" s="79"/>
      <c r="AI160" s="85" t="s">
        <v>950</v>
      </c>
      <c r="AJ160" s="79" t="b">
        <v>0</v>
      </c>
      <c r="AK160" s="79">
        <v>24</v>
      </c>
      <c r="AL160" s="85" t="s">
        <v>913</v>
      </c>
      <c r="AM160" s="79" t="s">
        <v>956</v>
      </c>
      <c r="AN160" s="79" t="b">
        <v>0</v>
      </c>
      <c r="AO160" s="85" t="s">
        <v>913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16</v>
      </c>
      <c r="BK160" s="49">
        <v>100</v>
      </c>
      <c r="BL160" s="48">
        <v>16</v>
      </c>
    </row>
    <row r="161" spans="1:64" ht="15">
      <c r="A161" s="64" t="s">
        <v>307</v>
      </c>
      <c r="B161" s="64" t="s">
        <v>313</v>
      </c>
      <c r="C161" s="65" t="s">
        <v>2724</v>
      </c>
      <c r="D161" s="66">
        <v>3</v>
      </c>
      <c r="E161" s="67" t="s">
        <v>132</v>
      </c>
      <c r="F161" s="68">
        <v>35</v>
      </c>
      <c r="G161" s="65"/>
      <c r="H161" s="69"/>
      <c r="I161" s="70"/>
      <c r="J161" s="70"/>
      <c r="K161" s="34" t="s">
        <v>65</v>
      </c>
      <c r="L161" s="77">
        <v>161</v>
      </c>
      <c r="M161" s="77"/>
      <c r="N161" s="72"/>
      <c r="O161" s="79" t="s">
        <v>339</v>
      </c>
      <c r="P161" s="81">
        <v>43755.80981481481</v>
      </c>
      <c r="Q161" s="79" t="s">
        <v>384</v>
      </c>
      <c r="R161" s="83" t="s">
        <v>420</v>
      </c>
      <c r="S161" s="79" t="s">
        <v>441</v>
      </c>
      <c r="T161" s="79"/>
      <c r="U161" s="79"/>
      <c r="V161" s="83" t="s">
        <v>595</v>
      </c>
      <c r="W161" s="81">
        <v>43755.80981481481</v>
      </c>
      <c r="X161" s="83" t="s">
        <v>731</v>
      </c>
      <c r="Y161" s="79"/>
      <c r="Z161" s="79"/>
      <c r="AA161" s="85" t="s">
        <v>902</v>
      </c>
      <c r="AB161" s="79"/>
      <c r="AC161" s="79" t="b">
        <v>0</v>
      </c>
      <c r="AD161" s="79">
        <v>0</v>
      </c>
      <c r="AE161" s="85" t="s">
        <v>950</v>
      </c>
      <c r="AF161" s="79" t="b">
        <v>0</v>
      </c>
      <c r="AG161" s="79" t="s">
        <v>954</v>
      </c>
      <c r="AH161" s="79"/>
      <c r="AI161" s="85" t="s">
        <v>950</v>
      </c>
      <c r="AJ161" s="79" t="b">
        <v>0</v>
      </c>
      <c r="AK161" s="79">
        <v>24</v>
      </c>
      <c r="AL161" s="85" t="s">
        <v>913</v>
      </c>
      <c r="AM161" s="79" t="s">
        <v>956</v>
      </c>
      <c r="AN161" s="79" t="b">
        <v>0</v>
      </c>
      <c r="AO161" s="85" t="s">
        <v>913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16</v>
      </c>
      <c r="BK161" s="49">
        <v>100</v>
      </c>
      <c r="BL161" s="48">
        <v>16</v>
      </c>
    </row>
    <row r="162" spans="1:64" ht="15">
      <c r="A162" s="64" t="s">
        <v>308</v>
      </c>
      <c r="B162" s="64" t="s">
        <v>308</v>
      </c>
      <c r="C162" s="65" t="s">
        <v>2724</v>
      </c>
      <c r="D162" s="66">
        <v>3</v>
      </c>
      <c r="E162" s="67" t="s">
        <v>132</v>
      </c>
      <c r="F162" s="68">
        <v>35</v>
      </c>
      <c r="G162" s="65"/>
      <c r="H162" s="69"/>
      <c r="I162" s="70"/>
      <c r="J162" s="70"/>
      <c r="K162" s="34" t="s">
        <v>65</v>
      </c>
      <c r="L162" s="77">
        <v>162</v>
      </c>
      <c r="M162" s="77"/>
      <c r="N162" s="72"/>
      <c r="O162" s="79" t="s">
        <v>176</v>
      </c>
      <c r="P162" s="81">
        <v>43746.88251157408</v>
      </c>
      <c r="Q162" s="79" t="s">
        <v>386</v>
      </c>
      <c r="R162" s="83" t="s">
        <v>421</v>
      </c>
      <c r="S162" s="79" t="s">
        <v>442</v>
      </c>
      <c r="T162" s="79" t="s">
        <v>475</v>
      </c>
      <c r="U162" s="79"/>
      <c r="V162" s="83" t="s">
        <v>596</v>
      </c>
      <c r="W162" s="81">
        <v>43746.88251157408</v>
      </c>
      <c r="X162" s="83" t="s">
        <v>732</v>
      </c>
      <c r="Y162" s="79"/>
      <c r="Z162" s="79"/>
      <c r="AA162" s="85" t="s">
        <v>903</v>
      </c>
      <c r="AB162" s="79"/>
      <c r="AC162" s="79" t="b">
        <v>0</v>
      </c>
      <c r="AD162" s="79">
        <v>2</v>
      </c>
      <c r="AE162" s="85" t="s">
        <v>950</v>
      </c>
      <c r="AF162" s="79" t="b">
        <v>0</v>
      </c>
      <c r="AG162" s="79" t="s">
        <v>954</v>
      </c>
      <c r="AH162" s="79"/>
      <c r="AI162" s="85" t="s">
        <v>950</v>
      </c>
      <c r="AJ162" s="79" t="b">
        <v>0</v>
      </c>
      <c r="AK162" s="79">
        <v>2</v>
      </c>
      <c r="AL162" s="85" t="s">
        <v>950</v>
      </c>
      <c r="AM162" s="79" t="s">
        <v>961</v>
      </c>
      <c r="AN162" s="79" t="b">
        <v>0</v>
      </c>
      <c r="AO162" s="85" t="s">
        <v>903</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9</v>
      </c>
      <c r="BC162" s="78" t="str">
        <f>REPLACE(INDEX(GroupVertices[Group],MATCH(Edges[[#This Row],[Vertex 2]],GroupVertices[Vertex],0)),1,1,"")</f>
        <v>9</v>
      </c>
      <c r="BD162" s="48">
        <v>1</v>
      </c>
      <c r="BE162" s="49">
        <v>2.4390243902439024</v>
      </c>
      <c r="BF162" s="48">
        <v>2</v>
      </c>
      <c r="BG162" s="49">
        <v>4.878048780487805</v>
      </c>
      <c r="BH162" s="48">
        <v>0</v>
      </c>
      <c r="BI162" s="49">
        <v>0</v>
      </c>
      <c r="BJ162" s="48">
        <v>38</v>
      </c>
      <c r="BK162" s="49">
        <v>92.6829268292683</v>
      </c>
      <c r="BL162" s="48">
        <v>41</v>
      </c>
    </row>
    <row r="163" spans="1:64" ht="15">
      <c r="A163" s="64" t="s">
        <v>309</v>
      </c>
      <c r="B163" s="64" t="s">
        <v>308</v>
      </c>
      <c r="C163" s="65" t="s">
        <v>2724</v>
      </c>
      <c r="D163" s="66">
        <v>3</v>
      </c>
      <c r="E163" s="67" t="s">
        <v>132</v>
      </c>
      <c r="F163" s="68">
        <v>35</v>
      </c>
      <c r="G163" s="65"/>
      <c r="H163" s="69"/>
      <c r="I163" s="70"/>
      <c r="J163" s="70"/>
      <c r="K163" s="34" t="s">
        <v>65</v>
      </c>
      <c r="L163" s="77">
        <v>163</v>
      </c>
      <c r="M163" s="77"/>
      <c r="N163" s="72"/>
      <c r="O163" s="79" t="s">
        <v>339</v>
      </c>
      <c r="P163" s="81">
        <v>43746.883356481485</v>
      </c>
      <c r="Q163" s="79" t="s">
        <v>364</v>
      </c>
      <c r="R163" s="79"/>
      <c r="S163" s="79"/>
      <c r="T163" s="79" t="s">
        <v>461</v>
      </c>
      <c r="U163" s="79"/>
      <c r="V163" s="83" t="s">
        <v>597</v>
      </c>
      <c r="W163" s="81">
        <v>43746.883356481485</v>
      </c>
      <c r="X163" s="83" t="s">
        <v>733</v>
      </c>
      <c r="Y163" s="79"/>
      <c r="Z163" s="79"/>
      <c r="AA163" s="85" t="s">
        <v>904</v>
      </c>
      <c r="AB163" s="79"/>
      <c r="AC163" s="79" t="b">
        <v>0</v>
      </c>
      <c r="AD163" s="79">
        <v>0</v>
      </c>
      <c r="AE163" s="85" t="s">
        <v>950</v>
      </c>
      <c r="AF163" s="79" t="b">
        <v>0</v>
      </c>
      <c r="AG163" s="79" t="s">
        <v>954</v>
      </c>
      <c r="AH163" s="79"/>
      <c r="AI163" s="85" t="s">
        <v>950</v>
      </c>
      <c r="AJ163" s="79" t="b">
        <v>0</v>
      </c>
      <c r="AK163" s="79">
        <v>2</v>
      </c>
      <c r="AL163" s="85" t="s">
        <v>903</v>
      </c>
      <c r="AM163" s="79" t="s">
        <v>970</v>
      </c>
      <c r="AN163" s="79" t="b">
        <v>0</v>
      </c>
      <c r="AO163" s="85" t="s">
        <v>903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9</v>
      </c>
      <c r="BD163" s="48">
        <v>0</v>
      </c>
      <c r="BE163" s="49">
        <v>0</v>
      </c>
      <c r="BF163" s="48">
        <v>2</v>
      </c>
      <c r="BG163" s="49">
        <v>7.407407407407407</v>
      </c>
      <c r="BH163" s="48">
        <v>0</v>
      </c>
      <c r="BI163" s="49">
        <v>0</v>
      </c>
      <c r="BJ163" s="48">
        <v>25</v>
      </c>
      <c r="BK163" s="49">
        <v>92.5925925925926</v>
      </c>
      <c r="BL163" s="48">
        <v>27</v>
      </c>
    </row>
    <row r="164" spans="1:64" ht="15">
      <c r="A164" s="64" t="s">
        <v>310</v>
      </c>
      <c r="B164" s="64" t="s">
        <v>332</v>
      </c>
      <c r="C164" s="65" t="s">
        <v>2726</v>
      </c>
      <c r="D164" s="66">
        <v>6.5</v>
      </c>
      <c r="E164" s="67" t="s">
        <v>136</v>
      </c>
      <c r="F164" s="68">
        <v>23.5</v>
      </c>
      <c r="G164" s="65"/>
      <c r="H164" s="69"/>
      <c r="I164" s="70"/>
      <c r="J164" s="70"/>
      <c r="K164" s="34" t="s">
        <v>65</v>
      </c>
      <c r="L164" s="77">
        <v>164</v>
      </c>
      <c r="M164" s="77"/>
      <c r="N164" s="72"/>
      <c r="O164" s="79" t="s">
        <v>339</v>
      </c>
      <c r="P164" s="81">
        <v>43742.51592592592</v>
      </c>
      <c r="Q164" s="79" t="s">
        <v>387</v>
      </c>
      <c r="R164" s="83" t="s">
        <v>422</v>
      </c>
      <c r="S164" s="79" t="s">
        <v>443</v>
      </c>
      <c r="T164" s="79" t="s">
        <v>476</v>
      </c>
      <c r="U164" s="83" t="s">
        <v>497</v>
      </c>
      <c r="V164" s="83" t="s">
        <v>497</v>
      </c>
      <c r="W164" s="81">
        <v>43742.51592592592</v>
      </c>
      <c r="X164" s="83" t="s">
        <v>734</v>
      </c>
      <c r="Y164" s="79"/>
      <c r="Z164" s="79"/>
      <c r="AA164" s="85" t="s">
        <v>905</v>
      </c>
      <c r="AB164" s="79"/>
      <c r="AC164" s="79" t="b">
        <v>0</v>
      </c>
      <c r="AD164" s="79">
        <v>3</v>
      </c>
      <c r="AE164" s="85" t="s">
        <v>950</v>
      </c>
      <c r="AF164" s="79" t="b">
        <v>0</v>
      </c>
      <c r="AG164" s="79" t="s">
        <v>954</v>
      </c>
      <c r="AH164" s="79"/>
      <c r="AI164" s="85" t="s">
        <v>950</v>
      </c>
      <c r="AJ164" s="79" t="b">
        <v>0</v>
      </c>
      <c r="AK164" s="79">
        <v>1</v>
      </c>
      <c r="AL164" s="85" t="s">
        <v>950</v>
      </c>
      <c r="AM164" s="79" t="s">
        <v>961</v>
      </c>
      <c r="AN164" s="79" t="b">
        <v>0</v>
      </c>
      <c r="AO164" s="85" t="s">
        <v>905</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2</v>
      </c>
      <c r="BD164" s="48">
        <v>0</v>
      </c>
      <c r="BE164" s="49">
        <v>0</v>
      </c>
      <c r="BF164" s="48">
        <v>1</v>
      </c>
      <c r="BG164" s="49">
        <v>4.166666666666667</v>
      </c>
      <c r="BH164" s="48">
        <v>0</v>
      </c>
      <c r="BI164" s="49">
        <v>0</v>
      </c>
      <c r="BJ164" s="48">
        <v>23</v>
      </c>
      <c r="BK164" s="49">
        <v>95.83333333333333</v>
      </c>
      <c r="BL164" s="48">
        <v>24</v>
      </c>
    </row>
    <row r="165" spans="1:64" ht="15">
      <c r="A165" s="64" t="s">
        <v>310</v>
      </c>
      <c r="B165" s="64" t="s">
        <v>332</v>
      </c>
      <c r="C165" s="65" t="s">
        <v>2726</v>
      </c>
      <c r="D165" s="66">
        <v>6.5</v>
      </c>
      <c r="E165" s="67" t="s">
        <v>136</v>
      </c>
      <c r="F165" s="68">
        <v>23.5</v>
      </c>
      <c r="G165" s="65"/>
      <c r="H165" s="69"/>
      <c r="I165" s="70"/>
      <c r="J165" s="70"/>
      <c r="K165" s="34" t="s">
        <v>65</v>
      </c>
      <c r="L165" s="77">
        <v>165</v>
      </c>
      <c r="M165" s="77"/>
      <c r="N165" s="72"/>
      <c r="O165" s="79" t="s">
        <v>339</v>
      </c>
      <c r="P165" s="81">
        <v>43749.535416666666</v>
      </c>
      <c r="Q165" s="79" t="s">
        <v>388</v>
      </c>
      <c r="R165" s="83" t="s">
        <v>422</v>
      </c>
      <c r="S165" s="79" t="s">
        <v>443</v>
      </c>
      <c r="T165" s="79" t="s">
        <v>477</v>
      </c>
      <c r="U165" s="83" t="s">
        <v>498</v>
      </c>
      <c r="V165" s="83" t="s">
        <v>498</v>
      </c>
      <c r="W165" s="81">
        <v>43749.535416666666</v>
      </c>
      <c r="X165" s="83" t="s">
        <v>735</v>
      </c>
      <c r="Y165" s="79"/>
      <c r="Z165" s="79"/>
      <c r="AA165" s="85" t="s">
        <v>906</v>
      </c>
      <c r="AB165" s="79"/>
      <c r="AC165" s="79" t="b">
        <v>0</v>
      </c>
      <c r="AD165" s="79">
        <v>1</v>
      </c>
      <c r="AE165" s="85" t="s">
        <v>950</v>
      </c>
      <c r="AF165" s="79" t="b">
        <v>0</v>
      </c>
      <c r="AG165" s="79" t="s">
        <v>954</v>
      </c>
      <c r="AH165" s="79"/>
      <c r="AI165" s="85" t="s">
        <v>950</v>
      </c>
      <c r="AJ165" s="79" t="b">
        <v>0</v>
      </c>
      <c r="AK165" s="79">
        <v>1</v>
      </c>
      <c r="AL165" s="85" t="s">
        <v>950</v>
      </c>
      <c r="AM165" s="79" t="s">
        <v>961</v>
      </c>
      <c r="AN165" s="79" t="b">
        <v>0</v>
      </c>
      <c r="AO165" s="85" t="s">
        <v>906</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2</v>
      </c>
      <c r="BC165" s="78" t="str">
        <f>REPLACE(INDEX(GroupVertices[Group],MATCH(Edges[[#This Row],[Vertex 2]],GroupVertices[Vertex],0)),1,1,"")</f>
        <v>2</v>
      </c>
      <c r="BD165" s="48">
        <v>0</v>
      </c>
      <c r="BE165" s="49">
        <v>0</v>
      </c>
      <c r="BF165" s="48">
        <v>1</v>
      </c>
      <c r="BG165" s="49">
        <v>5</v>
      </c>
      <c r="BH165" s="48">
        <v>0</v>
      </c>
      <c r="BI165" s="49">
        <v>0</v>
      </c>
      <c r="BJ165" s="48">
        <v>19</v>
      </c>
      <c r="BK165" s="49">
        <v>95</v>
      </c>
      <c r="BL165" s="48">
        <v>20</v>
      </c>
    </row>
    <row r="166" spans="1:64" ht="15">
      <c r="A166" s="64" t="s">
        <v>309</v>
      </c>
      <c r="B166" s="64" t="s">
        <v>332</v>
      </c>
      <c r="C166" s="65" t="s">
        <v>2726</v>
      </c>
      <c r="D166" s="66">
        <v>6.5</v>
      </c>
      <c r="E166" s="67" t="s">
        <v>136</v>
      </c>
      <c r="F166" s="68">
        <v>23.5</v>
      </c>
      <c r="G166" s="65"/>
      <c r="H166" s="69"/>
      <c r="I166" s="70"/>
      <c r="J166" s="70"/>
      <c r="K166" s="34" t="s">
        <v>65</v>
      </c>
      <c r="L166" s="77">
        <v>166</v>
      </c>
      <c r="M166" s="77"/>
      <c r="N166" s="72"/>
      <c r="O166" s="79" t="s">
        <v>339</v>
      </c>
      <c r="P166" s="81">
        <v>43742.51667824074</v>
      </c>
      <c r="Q166" s="79" t="s">
        <v>346</v>
      </c>
      <c r="R166" s="79"/>
      <c r="S166" s="79"/>
      <c r="T166" s="79"/>
      <c r="U166" s="79"/>
      <c r="V166" s="83" t="s">
        <v>597</v>
      </c>
      <c r="W166" s="81">
        <v>43742.51667824074</v>
      </c>
      <c r="X166" s="83" t="s">
        <v>736</v>
      </c>
      <c r="Y166" s="79"/>
      <c r="Z166" s="79"/>
      <c r="AA166" s="85" t="s">
        <v>907</v>
      </c>
      <c r="AB166" s="79"/>
      <c r="AC166" s="79" t="b">
        <v>0</v>
      </c>
      <c r="AD166" s="79">
        <v>0</v>
      </c>
      <c r="AE166" s="85" t="s">
        <v>950</v>
      </c>
      <c r="AF166" s="79" t="b">
        <v>0</v>
      </c>
      <c r="AG166" s="79" t="s">
        <v>954</v>
      </c>
      <c r="AH166" s="79"/>
      <c r="AI166" s="85" t="s">
        <v>950</v>
      </c>
      <c r="AJ166" s="79" t="b">
        <v>0</v>
      </c>
      <c r="AK166" s="79">
        <v>1</v>
      </c>
      <c r="AL166" s="85" t="s">
        <v>905</v>
      </c>
      <c r="AM166" s="79" t="s">
        <v>970</v>
      </c>
      <c r="AN166" s="79" t="b">
        <v>0</v>
      </c>
      <c r="AO166" s="85" t="s">
        <v>905</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309</v>
      </c>
      <c r="B167" s="64" t="s">
        <v>332</v>
      </c>
      <c r="C167" s="65" t="s">
        <v>2726</v>
      </c>
      <c r="D167" s="66">
        <v>6.5</v>
      </c>
      <c r="E167" s="67" t="s">
        <v>136</v>
      </c>
      <c r="F167" s="68">
        <v>23.5</v>
      </c>
      <c r="G167" s="65"/>
      <c r="H167" s="69"/>
      <c r="I167" s="70"/>
      <c r="J167" s="70"/>
      <c r="K167" s="34" t="s">
        <v>65</v>
      </c>
      <c r="L167" s="77">
        <v>167</v>
      </c>
      <c r="M167" s="77"/>
      <c r="N167" s="72"/>
      <c r="O167" s="79" t="s">
        <v>339</v>
      </c>
      <c r="P167" s="81">
        <v>43749.53613425926</v>
      </c>
      <c r="Q167" s="79" t="s">
        <v>375</v>
      </c>
      <c r="R167" s="79"/>
      <c r="S167" s="79"/>
      <c r="T167" s="79" t="s">
        <v>468</v>
      </c>
      <c r="U167" s="79"/>
      <c r="V167" s="83" t="s">
        <v>597</v>
      </c>
      <c r="W167" s="81">
        <v>43749.53613425926</v>
      </c>
      <c r="X167" s="83" t="s">
        <v>737</v>
      </c>
      <c r="Y167" s="79"/>
      <c r="Z167" s="79"/>
      <c r="AA167" s="85" t="s">
        <v>908</v>
      </c>
      <c r="AB167" s="79"/>
      <c r="AC167" s="79" t="b">
        <v>0</v>
      </c>
      <c r="AD167" s="79">
        <v>0</v>
      </c>
      <c r="AE167" s="85" t="s">
        <v>950</v>
      </c>
      <c r="AF167" s="79" t="b">
        <v>0</v>
      </c>
      <c r="AG167" s="79" t="s">
        <v>954</v>
      </c>
      <c r="AH167" s="79"/>
      <c r="AI167" s="85" t="s">
        <v>950</v>
      </c>
      <c r="AJ167" s="79" t="b">
        <v>0</v>
      </c>
      <c r="AK167" s="79">
        <v>1</v>
      </c>
      <c r="AL167" s="85" t="s">
        <v>906</v>
      </c>
      <c r="AM167" s="79" t="s">
        <v>970</v>
      </c>
      <c r="AN167" s="79" t="b">
        <v>0</v>
      </c>
      <c r="AO167" s="85" t="s">
        <v>906</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310</v>
      </c>
      <c r="B168" s="64" t="s">
        <v>310</v>
      </c>
      <c r="C168" s="65" t="s">
        <v>2724</v>
      </c>
      <c r="D168" s="66">
        <v>3</v>
      </c>
      <c r="E168" s="67" t="s">
        <v>132</v>
      </c>
      <c r="F168" s="68">
        <v>35</v>
      </c>
      <c r="G168" s="65"/>
      <c r="H168" s="69"/>
      <c r="I168" s="70"/>
      <c r="J168" s="70"/>
      <c r="K168" s="34" t="s">
        <v>65</v>
      </c>
      <c r="L168" s="77">
        <v>168</v>
      </c>
      <c r="M168" s="77"/>
      <c r="N168" s="72"/>
      <c r="O168" s="79" t="s">
        <v>176</v>
      </c>
      <c r="P168" s="81">
        <v>43738.5625</v>
      </c>
      <c r="Q168" s="79" t="s">
        <v>389</v>
      </c>
      <c r="R168" s="83" t="s">
        <v>423</v>
      </c>
      <c r="S168" s="79" t="s">
        <v>443</v>
      </c>
      <c r="T168" s="79" t="s">
        <v>478</v>
      </c>
      <c r="U168" s="83" t="s">
        <v>499</v>
      </c>
      <c r="V168" s="83" t="s">
        <v>499</v>
      </c>
      <c r="W168" s="81">
        <v>43738.5625</v>
      </c>
      <c r="X168" s="83" t="s">
        <v>738</v>
      </c>
      <c r="Y168" s="79"/>
      <c r="Z168" s="79"/>
      <c r="AA168" s="85" t="s">
        <v>909</v>
      </c>
      <c r="AB168" s="79"/>
      <c r="AC168" s="79" t="b">
        <v>0</v>
      </c>
      <c r="AD168" s="79">
        <v>11</v>
      </c>
      <c r="AE168" s="85" t="s">
        <v>950</v>
      </c>
      <c r="AF168" s="79" t="b">
        <v>0</v>
      </c>
      <c r="AG168" s="79" t="s">
        <v>954</v>
      </c>
      <c r="AH168" s="79"/>
      <c r="AI168" s="85" t="s">
        <v>950</v>
      </c>
      <c r="AJ168" s="79" t="b">
        <v>0</v>
      </c>
      <c r="AK168" s="79">
        <v>5</v>
      </c>
      <c r="AL168" s="85" t="s">
        <v>950</v>
      </c>
      <c r="AM168" s="79" t="s">
        <v>961</v>
      </c>
      <c r="AN168" s="79" t="b">
        <v>0</v>
      </c>
      <c r="AO168" s="85" t="s">
        <v>909</v>
      </c>
      <c r="AP168" s="79" t="s">
        <v>971</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32</v>
      </c>
      <c r="BK168" s="49">
        <v>100</v>
      </c>
      <c r="BL168" s="48">
        <v>32</v>
      </c>
    </row>
    <row r="169" spans="1:64" ht="15">
      <c r="A169" s="64" t="s">
        <v>309</v>
      </c>
      <c r="B169" s="64" t="s">
        <v>310</v>
      </c>
      <c r="C169" s="65" t="s">
        <v>2726</v>
      </c>
      <c r="D169" s="66">
        <v>6.5</v>
      </c>
      <c r="E169" s="67" t="s">
        <v>136</v>
      </c>
      <c r="F169" s="68">
        <v>23.5</v>
      </c>
      <c r="G169" s="65"/>
      <c r="H169" s="69"/>
      <c r="I169" s="70"/>
      <c r="J169" s="70"/>
      <c r="K169" s="34" t="s">
        <v>65</v>
      </c>
      <c r="L169" s="77">
        <v>169</v>
      </c>
      <c r="M169" s="77"/>
      <c r="N169" s="72"/>
      <c r="O169" s="79" t="s">
        <v>339</v>
      </c>
      <c r="P169" s="81">
        <v>43742.51667824074</v>
      </c>
      <c r="Q169" s="79" t="s">
        <v>346</v>
      </c>
      <c r="R169" s="79"/>
      <c r="S169" s="79"/>
      <c r="T169" s="79"/>
      <c r="U169" s="79"/>
      <c r="V169" s="83" t="s">
        <v>597</v>
      </c>
      <c r="W169" s="81">
        <v>43742.51667824074</v>
      </c>
      <c r="X169" s="83" t="s">
        <v>736</v>
      </c>
      <c r="Y169" s="79"/>
      <c r="Z169" s="79"/>
      <c r="AA169" s="85" t="s">
        <v>907</v>
      </c>
      <c r="AB169" s="79"/>
      <c r="AC169" s="79" t="b">
        <v>0</v>
      </c>
      <c r="AD169" s="79">
        <v>0</v>
      </c>
      <c r="AE169" s="85" t="s">
        <v>950</v>
      </c>
      <c r="AF169" s="79" t="b">
        <v>0</v>
      </c>
      <c r="AG169" s="79" t="s">
        <v>954</v>
      </c>
      <c r="AH169" s="79"/>
      <c r="AI169" s="85" t="s">
        <v>950</v>
      </c>
      <c r="AJ169" s="79" t="b">
        <v>0</v>
      </c>
      <c r="AK169" s="79">
        <v>1</v>
      </c>
      <c r="AL169" s="85" t="s">
        <v>905</v>
      </c>
      <c r="AM169" s="79" t="s">
        <v>970</v>
      </c>
      <c r="AN169" s="79" t="b">
        <v>0</v>
      </c>
      <c r="AO169" s="85" t="s">
        <v>905</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2</v>
      </c>
      <c r="BC169" s="78" t="str">
        <f>REPLACE(INDEX(GroupVertices[Group],MATCH(Edges[[#This Row],[Vertex 2]],GroupVertices[Vertex],0)),1,1,"")</f>
        <v>2</v>
      </c>
      <c r="BD169" s="48">
        <v>0</v>
      </c>
      <c r="BE169" s="49">
        <v>0</v>
      </c>
      <c r="BF169" s="48">
        <v>1</v>
      </c>
      <c r="BG169" s="49">
        <v>5.555555555555555</v>
      </c>
      <c r="BH169" s="48">
        <v>0</v>
      </c>
      <c r="BI169" s="49">
        <v>0</v>
      </c>
      <c r="BJ169" s="48">
        <v>17</v>
      </c>
      <c r="BK169" s="49">
        <v>94.44444444444444</v>
      </c>
      <c r="BL169" s="48">
        <v>18</v>
      </c>
    </row>
    <row r="170" spans="1:64" ht="15">
      <c r="A170" s="64" t="s">
        <v>309</v>
      </c>
      <c r="B170" s="64" t="s">
        <v>310</v>
      </c>
      <c r="C170" s="65" t="s">
        <v>2726</v>
      </c>
      <c r="D170" s="66">
        <v>6.5</v>
      </c>
      <c r="E170" s="67" t="s">
        <v>136</v>
      </c>
      <c r="F170" s="68">
        <v>23.5</v>
      </c>
      <c r="G170" s="65"/>
      <c r="H170" s="69"/>
      <c r="I170" s="70"/>
      <c r="J170" s="70"/>
      <c r="K170" s="34" t="s">
        <v>65</v>
      </c>
      <c r="L170" s="77">
        <v>170</v>
      </c>
      <c r="M170" s="77"/>
      <c r="N170" s="72"/>
      <c r="O170" s="79" t="s">
        <v>339</v>
      </c>
      <c r="P170" s="81">
        <v>43749.53613425926</v>
      </c>
      <c r="Q170" s="79" t="s">
        <v>375</v>
      </c>
      <c r="R170" s="79"/>
      <c r="S170" s="79"/>
      <c r="T170" s="79" t="s">
        <v>468</v>
      </c>
      <c r="U170" s="79"/>
      <c r="V170" s="83" t="s">
        <v>597</v>
      </c>
      <c r="W170" s="81">
        <v>43749.53613425926</v>
      </c>
      <c r="X170" s="83" t="s">
        <v>737</v>
      </c>
      <c r="Y170" s="79"/>
      <c r="Z170" s="79"/>
      <c r="AA170" s="85" t="s">
        <v>908</v>
      </c>
      <c r="AB170" s="79"/>
      <c r="AC170" s="79" t="b">
        <v>0</v>
      </c>
      <c r="AD170" s="79">
        <v>0</v>
      </c>
      <c r="AE170" s="85" t="s">
        <v>950</v>
      </c>
      <c r="AF170" s="79" t="b">
        <v>0</v>
      </c>
      <c r="AG170" s="79" t="s">
        <v>954</v>
      </c>
      <c r="AH170" s="79"/>
      <c r="AI170" s="85" t="s">
        <v>950</v>
      </c>
      <c r="AJ170" s="79" t="b">
        <v>0</v>
      </c>
      <c r="AK170" s="79">
        <v>1</v>
      </c>
      <c r="AL170" s="85" t="s">
        <v>906</v>
      </c>
      <c r="AM170" s="79" t="s">
        <v>970</v>
      </c>
      <c r="AN170" s="79" t="b">
        <v>0</v>
      </c>
      <c r="AO170" s="85" t="s">
        <v>906</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2</v>
      </c>
      <c r="BC170" s="78" t="str">
        <f>REPLACE(INDEX(GroupVertices[Group],MATCH(Edges[[#This Row],[Vertex 2]],GroupVertices[Vertex],0)),1,1,"")</f>
        <v>2</v>
      </c>
      <c r="BD170" s="48">
        <v>0</v>
      </c>
      <c r="BE170" s="49">
        <v>0</v>
      </c>
      <c r="BF170" s="48">
        <v>1</v>
      </c>
      <c r="BG170" s="49">
        <v>5.882352941176471</v>
      </c>
      <c r="BH170" s="48">
        <v>0</v>
      </c>
      <c r="BI170" s="49">
        <v>0</v>
      </c>
      <c r="BJ170" s="48">
        <v>16</v>
      </c>
      <c r="BK170" s="49">
        <v>94.11764705882354</v>
      </c>
      <c r="BL170" s="48">
        <v>17</v>
      </c>
    </row>
    <row r="171" spans="1:64" ht="15">
      <c r="A171" s="64" t="s">
        <v>311</v>
      </c>
      <c r="B171" s="64" t="s">
        <v>312</v>
      </c>
      <c r="C171" s="65" t="s">
        <v>2724</v>
      </c>
      <c r="D171" s="66">
        <v>3</v>
      </c>
      <c r="E171" s="67" t="s">
        <v>132</v>
      </c>
      <c r="F171" s="68">
        <v>35</v>
      </c>
      <c r="G171" s="65"/>
      <c r="H171" s="69"/>
      <c r="I171" s="70"/>
      <c r="J171" s="70"/>
      <c r="K171" s="34" t="s">
        <v>66</v>
      </c>
      <c r="L171" s="77">
        <v>171</v>
      </c>
      <c r="M171" s="77"/>
      <c r="N171" s="72"/>
      <c r="O171" s="79" t="s">
        <v>339</v>
      </c>
      <c r="P171" s="81">
        <v>43753.45238425926</v>
      </c>
      <c r="Q171" s="79" t="s">
        <v>390</v>
      </c>
      <c r="R171" s="79"/>
      <c r="S171" s="79"/>
      <c r="T171" s="79" t="s">
        <v>472</v>
      </c>
      <c r="U171" s="83" t="s">
        <v>500</v>
      </c>
      <c r="V171" s="83" t="s">
        <v>500</v>
      </c>
      <c r="W171" s="81">
        <v>43753.45238425926</v>
      </c>
      <c r="X171" s="83" t="s">
        <v>739</v>
      </c>
      <c r="Y171" s="79"/>
      <c r="Z171" s="79"/>
      <c r="AA171" s="85" t="s">
        <v>910</v>
      </c>
      <c r="AB171" s="79"/>
      <c r="AC171" s="79" t="b">
        <v>0</v>
      </c>
      <c r="AD171" s="79">
        <v>7</v>
      </c>
      <c r="AE171" s="85" t="s">
        <v>950</v>
      </c>
      <c r="AF171" s="79" t="b">
        <v>0</v>
      </c>
      <c r="AG171" s="79" t="s">
        <v>954</v>
      </c>
      <c r="AH171" s="79"/>
      <c r="AI171" s="85" t="s">
        <v>950</v>
      </c>
      <c r="AJ171" s="79" t="b">
        <v>0</v>
      </c>
      <c r="AK171" s="79">
        <v>6</v>
      </c>
      <c r="AL171" s="85" t="s">
        <v>950</v>
      </c>
      <c r="AM171" s="79" t="s">
        <v>956</v>
      </c>
      <c r="AN171" s="79" t="b">
        <v>0</v>
      </c>
      <c r="AO171" s="85" t="s">
        <v>910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8</v>
      </c>
      <c r="BC171" s="78" t="str">
        <f>REPLACE(INDEX(GroupVertices[Group],MATCH(Edges[[#This Row],[Vertex 2]],GroupVertices[Vertex],0)),1,1,"")</f>
        <v>8</v>
      </c>
      <c r="BD171" s="48"/>
      <c r="BE171" s="49"/>
      <c r="BF171" s="48"/>
      <c r="BG171" s="49"/>
      <c r="BH171" s="48"/>
      <c r="BI171" s="49"/>
      <c r="BJ171" s="48"/>
      <c r="BK171" s="49"/>
      <c r="BL171" s="48"/>
    </row>
    <row r="172" spans="1:64" ht="15">
      <c r="A172" s="64" t="s">
        <v>312</v>
      </c>
      <c r="B172" s="64" t="s">
        <v>337</v>
      </c>
      <c r="C172" s="65" t="s">
        <v>2724</v>
      </c>
      <c r="D172" s="66">
        <v>3</v>
      </c>
      <c r="E172" s="67" t="s">
        <v>132</v>
      </c>
      <c r="F172" s="68">
        <v>35</v>
      </c>
      <c r="G172" s="65"/>
      <c r="H172" s="69"/>
      <c r="I172" s="70"/>
      <c r="J172" s="70"/>
      <c r="K172" s="34" t="s">
        <v>65</v>
      </c>
      <c r="L172" s="77">
        <v>172</v>
      </c>
      <c r="M172" s="77"/>
      <c r="N172" s="72"/>
      <c r="O172" s="79" t="s">
        <v>339</v>
      </c>
      <c r="P172" s="81">
        <v>43753.45296296296</v>
      </c>
      <c r="Q172" s="79" t="s">
        <v>382</v>
      </c>
      <c r="R172" s="79"/>
      <c r="S172" s="79"/>
      <c r="T172" s="79" t="s">
        <v>472</v>
      </c>
      <c r="U172" s="79"/>
      <c r="V172" s="83" t="s">
        <v>598</v>
      </c>
      <c r="W172" s="81">
        <v>43753.45296296296</v>
      </c>
      <c r="X172" s="83" t="s">
        <v>740</v>
      </c>
      <c r="Y172" s="79"/>
      <c r="Z172" s="79"/>
      <c r="AA172" s="85" t="s">
        <v>911</v>
      </c>
      <c r="AB172" s="79"/>
      <c r="AC172" s="79" t="b">
        <v>0</v>
      </c>
      <c r="AD172" s="79">
        <v>0</v>
      </c>
      <c r="AE172" s="85" t="s">
        <v>950</v>
      </c>
      <c r="AF172" s="79" t="b">
        <v>0</v>
      </c>
      <c r="AG172" s="79" t="s">
        <v>954</v>
      </c>
      <c r="AH172" s="79"/>
      <c r="AI172" s="85" t="s">
        <v>950</v>
      </c>
      <c r="AJ172" s="79" t="b">
        <v>0</v>
      </c>
      <c r="AK172" s="79">
        <v>6</v>
      </c>
      <c r="AL172" s="85" t="s">
        <v>910</v>
      </c>
      <c r="AM172" s="79" t="s">
        <v>963</v>
      </c>
      <c r="AN172" s="79" t="b">
        <v>0</v>
      </c>
      <c r="AO172" s="85" t="s">
        <v>910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8</v>
      </c>
      <c r="BC172" s="78" t="str">
        <f>REPLACE(INDEX(GroupVertices[Group],MATCH(Edges[[#This Row],[Vertex 2]],GroupVertices[Vertex],0)),1,1,"")</f>
        <v>8</v>
      </c>
      <c r="BD172" s="48"/>
      <c r="BE172" s="49"/>
      <c r="BF172" s="48"/>
      <c r="BG172" s="49"/>
      <c r="BH172" s="48"/>
      <c r="BI172" s="49"/>
      <c r="BJ172" s="48"/>
      <c r="BK172" s="49"/>
      <c r="BL172" s="48"/>
    </row>
    <row r="173" spans="1:64" ht="15">
      <c r="A173" s="64" t="s">
        <v>312</v>
      </c>
      <c r="B173" s="64" t="s">
        <v>311</v>
      </c>
      <c r="C173" s="65" t="s">
        <v>2724</v>
      </c>
      <c r="D173" s="66">
        <v>3</v>
      </c>
      <c r="E173" s="67" t="s">
        <v>132</v>
      </c>
      <c r="F173" s="68">
        <v>35</v>
      </c>
      <c r="G173" s="65"/>
      <c r="H173" s="69"/>
      <c r="I173" s="70"/>
      <c r="J173" s="70"/>
      <c r="K173" s="34" t="s">
        <v>66</v>
      </c>
      <c r="L173" s="77">
        <v>173</v>
      </c>
      <c r="M173" s="77"/>
      <c r="N173" s="72"/>
      <c r="O173" s="79" t="s">
        <v>339</v>
      </c>
      <c r="P173" s="81">
        <v>43753.45296296296</v>
      </c>
      <c r="Q173" s="79" t="s">
        <v>382</v>
      </c>
      <c r="R173" s="79"/>
      <c r="S173" s="79"/>
      <c r="T173" s="79" t="s">
        <v>472</v>
      </c>
      <c r="U173" s="79"/>
      <c r="V173" s="83" t="s">
        <v>598</v>
      </c>
      <c r="W173" s="81">
        <v>43753.45296296296</v>
      </c>
      <c r="X173" s="83" t="s">
        <v>740</v>
      </c>
      <c r="Y173" s="79"/>
      <c r="Z173" s="79"/>
      <c r="AA173" s="85" t="s">
        <v>911</v>
      </c>
      <c r="AB173" s="79"/>
      <c r="AC173" s="79" t="b">
        <v>0</v>
      </c>
      <c r="AD173" s="79">
        <v>0</v>
      </c>
      <c r="AE173" s="85" t="s">
        <v>950</v>
      </c>
      <c r="AF173" s="79" t="b">
        <v>0</v>
      </c>
      <c r="AG173" s="79" t="s">
        <v>954</v>
      </c>
      <c r="AH173" s="79"/>
      <c r="AI173" s="85" t="s">
        <v>950</v>
      </c>
      <c r="AJ173" s="79" t="b">
        <v>0</v>
      </c>
      <c r="AK173" s="79">
        <v>6</v>
      </c>
      <c r="AL173" s="85" t="s">
        <v>910</v>
      </c>
      <c r="AM173" s="79" t="s">
        <v>963</v>
      </c>
      <c r="AN173" s="79" t="b">
        <v>0</v>
      </c>
      <c r="AO173" s="85" t="s">
        <v>910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8</v>
      </c>
      <c r="BC173" s="78" t="str">
        <f>REPLACE(INDEX(GroupVertices[Group],MATCH(Edges[[#This Row],[Vertex 2]],GroupVertices[Vertex],0)),1,1,"")</f>
        <v>8</v>
      </c>
      <c r="BD173" s="48">
        <v>0</v>
      </c>
      <c r="BE173" s="49">
        <v>0</v>
      </c>
      <c r="BF173" s="48">
        <v>0</v>
      </c>
      <c r="BG173" s="49">
        <v>0</v>
      </c>
      <c r="BH173" s="48">
        <v>0</v>
      </c>
      <c r="BI173" s="49">
        <v>0</v>
      </c>
      <c r="BJ173" s="48">
        <v>17</v>
      </c>
      <c r="BK173" s="49">
        <v>100</v>
      </c>
      <c r="BL173" s="48">
        <v>17</v>
      </c>
    </row>
    <row r="174" spans="1:64" ht="15">
      <c r="A174" s="64" t="s">
        <v>309</v>
      </c>
      <c r="B174" s="64" t="s">
        <v>312</v>
      </c>
      <c r="C174" s="65" t="s">
        <v>2724</v>
      </c>
      <c r="D174" s="66">
        <v>3</v>
      </c>
      <c r="E174" s="67" t="s">
        <v>132</v>
      </c>
      <c r="F174" s="68">
        <v>35</v>
      </c>
      <c r="G174" s="65"/>
      <c r="H174" s="69"/>
      <c r="I174" s="70"/>
      <c r="J174" s="70"/>
      <c r="K174" s="34" t="s">
        <v>65</v>
      </c>
      <c r="L174" s="77">
        <v>174</v>
      </c>
      <c r="M174" s="77"/>
      <c r="N174" s="72"/>
      <c r="O174" s="79" t="s">
        <v>339</v>
      </c>
      <c r="P174" s="81">
        <v>43753.45280092592</v>
      </c>
      <c r="Q174" s="79" t="s">
        <v>382</v>
      </c>
      <c r="R174" s="79"/>
      <c r="S174" s="79"/>
      <c r="T174" s="79" t="s">
        <v>472</v>
      </c>
      <c r="U174" s="79"/>
      <c r="V174" s="83" t="s">
        <v>597</v>
      </c>
      <c r="W174" s="81">
        <v>43753.45280092592</v>
      </c>
      <c r="X174" s="83" t="s">
        <v>741</v>
      </c>
      <c r="Y174" s="79"/>
      <c r="Z174" s="79"/>
      <c r="AA174" s="85" t="s">
        <v>912</v>
      </c>
      <c r="AB174" s="79"/>
      <c r="AC174" s="79" t="b">
        <v>0</v>
      </c>
      <c r="AD174" s="79">
        <v>0</v>
      </c>
      <c r="AE174" s="85" t="s">
        <v>950</v>
      </c>
      <c r="AF174" s="79" t="b">
        <v>0</v>
      </c>
      <c r="AG174" s="79" t="s">
        <v>954</v>
      </c>
      <c r="AH174" s="79"/>
      <c r="AI174" s="85" t="s">
        <v>950</v>
      </c>
      <c r="AJ174" s="79" t="b">
        <v>0</v>
      </c>
      <c r="AK174" s="79">
        <v>6</v>
      </c>
      <c r="AL174" s="85" t="s">
        <v>910</v>
      </c>
      <c r="AM174" s="79" t="s">
        <v>970</v>
      </c>
      <c r="AN174" s="79" t="b">
        <v>0</v>
      </c>
      <c r="AO174" s="85" t="s">
        <v>910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8</v>
      </c>
      <c r="BD174" s="48"/>
      <c r="BE174" s="49"/>
      <c r="BF174" s="48"/>
      <c r="BG174" s="49"/>
      <c r="BH174" s="48"/>
      <c r="BI174" s="49"/>
      <c r="BJ174" s="48"/>
      <c r="BK174" s="49"/>
      <c r="BL174" s="48"/>
    </row>
    <row r="175" spans="1:64" ht="15">
      <c r="A175" s="64" t="s">
        <v>311</v>
      </c>
      <c r="B175" s="64" t="s">
        <v>337</v>
      </c>
      <c r="C175" s="65" t="s">
        <v>2724</v>
      </c>
      <c r="D175" s="66">
        <v>3</v>
      </c>
      <c r="E175" s="67" t="s">
        <v>132</v>
      </c>
      <c r="F175" s="68">
        <v>35</v>
      </c>
      <c r="G175" s="65"/>
      <c r="H175" s="69"/>
      <c r="I175" s="70"/>
      <c r="J175" s="70"/>
      <c r="K175" s="34" t="s">
        <v>65</v>
      </c>
      <c r="L175" s="77">
        <v>175</v>
      </c>
      <c r="M175" s="77"/>
      <c r="N175" s="72"/>
      <c r="O175" s="79" t="s">
        <v>339</v>
      </c>
      <c r="P175" s="81">
        <v>43753.45238425926</v>
      </c>
      <c r="Q175" s="79" t="s">
        <v>390</v>
      </c>
      <c r="R175" s="79"/>
      <c r="S175" s="79"/>
      <c r="T175" s="79" t="s">
        <v>472</v>
      </c>
      <c r="U175" s="83" t="s">
        <v>500</v>
      </c>
      <c r="V175" s="83" t="s">
        <v>500</v>
      </c>
      <c r="W175" s="81">
        <v>43753.45238425926</v>
      </c>
      <c r="X175" s="83" t="s">
        <v>739</v>
      </c>
      <c r="Y175" s="79"/>
      <c r="Z175" s="79"/>
      <c r="AA175" s="85" t="s">
        <v>910</v>
      </c>
      <c r="AB175" s="79"/>
      <c r="AC175" s="79" t="b">
        <v>0</v>
      </c>
      <c r="AD175" s="79">
        <v>7</v>
      </c>
      <c r="AE175" s="85" t="s">
        <v>950</v>
      </c>
      <c r="AF175" s="79" t="b">
        <v>0</v>
      </c>
      <c r="AG175" s="79" t="s">
        <v>954</v>
      </c>
      <c r="AH175" s="79"/>
      <c r="AI175" s="85" t="s">
        <v>950</v>
      </c>
      <c r="AJ175" s="79" t="b">
        <v>0</v>
      </c>
      <c r="AK175" s="79">
        <v>6</v>
      </c>
      <c r="AL175" s="85" t="s">
        <v>950</v>
      </c>
      <c r="AM175" s="79" t="s">
        <v>956</v>
      </c>
      <c r="AN175" s="79" t="b">
        <v>0</v>
      </c>
      <c r="AO175" s="85" t="s">
        <v>910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8</v>
      </c>
      <c r="BC175" s="78" t="str">
        <f>REPLACE(INDEX(GroupVertices[Group],MATCH(Edges[[#This Row],[Vertex 2]],GroupVertices[Vertex],0)),1,1,"")</f>
        <v>8</v>
      </c>
      <c r="BD175" s="48">
        <v>0</v>
      </c>
      <c r="BE175" s="49">
        <v>0</v>
      </c>
      <c r="BF175" s="48">
        <v>0</v>
      </c>
      <c r="BG175" s="49">
        <v>0</v>
      </c>
      <c r="BH175" s="48">
        <v>0</v>
      </c>
      <c r="BI175" s="49">
        <v>0</v>
      </c>
      <c r="BJ175" s="48">
        <v>15</v>
      </c>
      <c r="BK175" s="49">
        <v>100</v>
      </c>
      <c r="BL175" s="48">
        <v>15</v>
      </c>
    </row>
    <row r="176" spans="1:64" ht="15">
      <c r="A176" s="64" t="s">
        <v>309</v>
      </c>
      <c r="B176" s="64" t="s">
        <v>337</v>
      </c>
      <c r="C176" s="65" t="s">
        <v>2724</v>
      </c>
      <c r="D176" s="66">
        <v>3</v>
      </c>
      <c r="E176" s="67" t="s">
        <v>132</v>
      </c>
      <c r="F176" s="68">
        <v>35</v>
      </c>
      <c r="G176" s="65"/>
      <c r="H176" s="69"/>
      <c r="I176" s="70"/>
      <c r="J176" s="70"/>
      <c r="K176" s="34" t="s">
        <v>65</v>
      </c>
      <c r="L176" s="77">
        <v>176</v>
      </c>
      <c r="M176" s="77"/>
      <c r="N176" s="72"/>
      <c r="O176" s="79" t="s">
        <v>339</v>
      </c>
      <c r="P176" s="81">
        <v>43753.45280092592</v>
      </c>
      <c r="Q176" s="79" t="s">
        <v>382</v>
      </c>
      <c r="R176" s="79"/>
      <c r="S176" s="79"/>
      <c r="T176" s="79" t="s">
        <v>472</v>
      </c>
      <c r="U176" s="79"/>
      <c r="V176" s="83" t="s">
        <v>597</v>
      </c>
      <c r="W176" s="81">
        <v>43753.45280092592</v>
      </c>
      <c r="X176" s="83" t="s">
        <v>741</v>
      </c>
      <c r="Y176" s="79"/>
      <c r="Z176" s="79"/>
      <c r="AA176" s="85" t="s">
        <v>912</v>
      </c>
      <c r="AB176" s="79"/>
      <c r="AC176" s="79" t="b">
        <v>0</v>
      </c>
      <c r="AD176" s="79">
        <v>0</v>
      </c>
      <c r="AE176" s="85" t="s">
        <v>950</v>
      </c>
      <c r="AF176" s="79" t="b">
        <v>0</v>
      </c>
      <c r="AG176" s="79" t="s">
        <v>954</v>
      </c>
      <c r="AH176" s="79"/>
      <c r="AI176" s="85" t="s">
        <v>950</v>
      </c>
      <c r="AJ176" s="79" t="b">
        <v>0</v>
      </c>
      <c r="AK176" s="79">
        <v>6</v>
      </c>
      <c r="AL176" s="85" t="s">
        <v>910</v>
      </c>
      <c r="AM176" s="79" t="s">
        <v>970</v>
      </c>
      <c r="AN176" s="79" t="b">
        <v>0</v>
      </c>
      <c r="AO176" s="85" t="s">
        <v>910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8</v>
      </c>
      <c r="BD176" s="48"/>
      <c r="BE176" s="49"/>
      <c r="BF176" s="48"/>
      <c r="BG176" s="49"/>
      <c r="BH176" s="48"/>
      <c r="BI176" s="49"/>
      <c r="BJ176" s="48"/>
      <c r="BK176" s="49"/>
      <c r="BL176" s="48"/>
    </row>
    <row r="177" spans="1:64" ht="15">
      <c r="A177" s="64" t="s">
        <v>309</v>
      </c>
      <c r="B177" s="64" t="s">
        <v>311</v>
      </c>
      <c r="C177" s="65" t="s">
        <v>2724</v>
      </c>
      <c r="D177" s="66">
        <v>3</v>
      </c>
      <c r="E177" s="67" t="s">
        <v>132</v>
      </c>
      <c r="F177" s="68">
        <v>35</v>
      </c>
      <c r="G177" s="65"/>
      <c r="H177" s="69"/>
      <c r="I177" s="70"/>
      <c r="J177" s="70"/>
      <c r="K177" s="34" t="s">
        <v>65</v>
      </c>
      <c r="L177" s="77">
        <v>177</v>
      </c>
      <c r="M177" s="77"/>
      <c r="N177" s="72"/>
      <c r="O177" s="79" t="s">
        <v>339</v>
      </c>
      <c r="P177" s="81">
        <v>43753.45280092592</v>
      </c>
      <c r="Q177" s="79" t="s">
        <v>382</v>
      </c>
      <c r="R177" s="79"/>
      <c r="S177" s="79"/>
      <c r="T177" s="79" t="s">
        <v>472</v>
      </c>
      <c r="U177" s="79"/>
      <c r="V177" s="83" t="s">
        <v>597</v>
      </c>
      <c r="W177" s="81">
        <v>43753.45280092592</v>
      </c>
      <c r="X177" s="83" t="s">
        <v>741</v>
      </c>
      <c r="Y177" s="79"/>
      <c r="Z177" s="79"/>
      <c r="AA177" s="85" t="s">
        <v>912</v>
      </c>
      <c r="AB177" s="79"/>
      <c r="AC177" s="79" t="b">
        <v>0</v>
      </c>
      <c r="AD177" s="79">
        <v>0</v>
      </c>
      <c r="AE177" s="85" t="s">
        <v>950</v>
      </c>
      <c r="AF177" s="79" t="b">
        <v>0</v>
      </c>
      <c r="AG177" s="79" t="s">
        <v>954</v>
      </c>
      <c r="AH177" s="79"/>
      <c r="AI177" s="85" t="s">
        <v>950</v>
      </c>
      <c r="AJ177" s="79" t="b">
        <v>0</v>
      </c>
      <c r="AK177" s="79">
        <v>6</v>
      </c>
      <c r="AL177" s="85" t="s">
        <v>910</v>
      </c>
      <c r="AM177" s="79" t="s">
        <v>970</v>
      </c>
      <c r="AN177" s="79" t="b">
        <v>0</v>
      </c>
      <c r="AO177" s="85" t="s">
        <v>910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8</v>
      </c>
      <c r="BD177" s="48">
        <v>0</v>
      </c>
      <c r="BE177" s="49">
        <v>0</v>
      </c>
      <c r="BF177" s="48">
        <v>0</v>
      </c>
      <c r="BG177" s="49">
        <v>0</v>
      </c>
      <c r="BH177" s="48">
        <v>0</v>
      </c>
      <c r="BI177" s="49">
        <v>0</v>
      </c>
      <c r="BJ177" s="48">
        <v>17</v>
      </c>
      <c r="BK177" s="49">
        <v>100</v>
      </c>
      <c r="BL177" s="48">
        <v>17</v>
      </c>
    </row>
    <row r="178" spans="1:64" ht="15">
      <c r="A178" s="64" t="s">
        <v>313</v>
      </c>
      <c r="B178" s="64" t="s">
        <v>313</v>
      </c>
      <c r="C178" s="65" t="s">
        <v>2724</v>
      </c>
      <c r="D178" s="66">
        <v>3</v>
      </c>
      <c r="E178" s="67" t="s">
        <v>132</v>
      </c>
      <c r="F178" s="68">
        <v>35</v>
      </c>
      <c r="G178" s="65"/>
      <c r="H178" s="69"/>
      <c r="I178" s="70"/>
      <c r="J178" s="70"/>
      <c r="K178" s="34" t="s">
        <v>65</v>
      </c>
      <c r="L178" s="77">
        <v>178</v>
      </c>
      <c r="M178" s="77"/>
      <c r="N178" s="72"/>
      <c r="O178" s="79" t="s">
        <v>176</v>
      </c>
      <c r="P178" s="81">
        <v>43753.9062962963</v>
      </c>
      <c r="Q178" s="79" t="s">
        <v>391</v>
      </c>
      <c r="R178" s="79" t="s">
        <v>424</v>
      </c>
      <c r="S178" s="79" t="s">
        <v>444</v>
      </c>
      <c r="T178" s="79" t="s">
        <v>479</v>
      </c>
      <c r="U178" s="79"/>
      <c r="V178" s="83" t="s">
        <v>599</v>
      </c>
      <c r="W178" s="81">
        <v>43753.9062962963</v>
      </c>
      <c r="X178" s="83" t="s">
        <v>742</v>
      </c>
      <c r="Y178" s="79"/>
      <c r="Z178" s="79"/>
      <c r="AA178" s="85" t="s">
        <v>913</v>
      </c>
      <c r="AB178" s="79"/>
      <c r="AC178" s="79" t="b">
        <v>0</v>
      </c>
      <c r="AD178" s="79">
        <v>18</v>
      </c>
      <c r="AE178" s="85" t="s">
        <v>950</v>
      </c>
      <c r="AF178" s="79" t="b">
        <v>0</v>
      </c>
      <c r="AG178" s="79" t="s">
        <v>954</v>
      </c>
      <c r="AH178" s="79"/>
      <c r="AI178" s="85" t="s">
        <v>950</v>
      </c>
      <c r="AJ178" s="79" t="b">
        <v>0</v>
      </c>
      <c r="AK178" s="79">
        <v>11</v>
      </c>
      <c r="AL178" s="85" t="s">
        <v>950</v>
      </c>
      <c r="AM178" s="79" t="s">
        <v>957</v>
      </c>
      <c r="AN178" s="79" t="b">
        <v>0</v>
      </c>
      <c r="AO178" s="85" t="s">
        <v>913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19</v>
      </c>
      <c r="BK178" s="49">
        <v>100</v>
      </c>
      <c r="BL178" s="48">
        <v>19</v>
      </c>
    </row>
    <row r="179" spans="1:64" ht="15">
      <c r="A179" s="64" t="s">
        <v>309</v>
      </c>
      <c r="B179" s="64" t="s">
        <v>313</v>
      </c>
      <c r="C179" s="65" t="s">
        <v>2724</v>
      </c>
      <c r="D179" s="66">
        <v>3</v>
      </c>
      <c r="E179" s="67" t="s">
        <v>132</v>
      </c>
      <c r="F179" s="68">
        <v>35</v>
      </c>
      <c r="G179" s="65"/>
      <c r="H179" s="69"/>
      <c r="I179" s="70"/>
      <c r="J179" s="70"/>
      <c r="K179" s="34" t="s">
        <v>65</v>
      </c>
      <c r="L179" s="77">
        <v>179</v>
      </c>
      <c r="M179" s="77"/>
      <c r="N179" s="72"/>
      <c r="O179" s="79" t="s">
        <v>339</v>
      </c>
      <c r="P179" s="81">
        <v>43753.906956018516</v>
      </c>
      <c r="Q179" s="79" t="s">
        <v>384</v>
      </c>
      <c r="R179" s="83" t="s">
        <v>420</v>
      </c>
      <c r="S179" s="79" t="s">
        <v>441</v>
      </c>
      <c r="T179" s="79"/>
      <c r="U179" s="79"/>
      <c r="V179" s="83" t="s">
        <v>597</v>
      </c>
      <c r="W179" s="81">
        <v>43753.906956018516</v>
      </c>
      <c r="X179" s="83" t="s">
        <v>743</v>
      </c>
      <c r="Y179" s="79"/>
      <c r="Z179" s="79"/>
      <c r="AA179" s="85" t="s">
        <v>914</v>
      </c>
      <c r="AB179" s="79"/>
      <c r="AC179" s="79" t="b">
        <v>0</v>
      </c>
      <c r="AD179" s="79">
        <v>0</v>
      </c>
      <c r="AE179" s="85" t="s">
        <v>950</v>
      </c>
      <c r="AF179" s="79" t="b">
        <v>0</v>
      </c>
      <c r="AG179" s="79" t="s">
        <v>954</v>
      </c>
      <c r="AH179" s="79"/>
      <c r="AI179" s="85" t="s">
        <v>950</v>
      </c>
      <c r="AJ179" s="79" t="b">
        <v>0</v>
      </c>
      <c r="AK179" s="79">
        <v>11</v>
      </c>
      <c r="AL179" s="85" t="s">
        <v>913</v>
      </c>
      <c r="AM179" s="79" t="s">
        <v>970</v>
      </c>
      <c r="AN179" s="79" t="b">
        <v>0</v>
      </c>
      <c r="AO179" s="85" t="s">
        <v>913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1</v>
      </c>
      <c r="BD179" s="48">
        <v>0</v>
      </c>
      <c r="BE179" s="49">
        <v>0</v>
      </c>
      <c r="BF179" s="48">
        <v>0</v>
      </c>
      <c r="BG179" s="49">
        <v>0</v>
      </c>
      <c r="BH179" s="48">
        <v>0</v>
      </c>
      <c r="BI179" s="49">
        <v>0</v>
      </c>
      <c r="BJ179" s="48">
        <v>16</v>
      </c>
      <c r="BK179" s="49">
        <v>100</v>
      </c>
      <c r="BL179" s="48">
        <v>16</v>
      </c>
    </row>
    <row r="180" spans="1:64" ht="15">
      <c r="A180" s="64" t="s">
        <v>314</v>
      </c>
      <c r="B180" s="64" t="s">
        <v>314</v>
      </c>
      <c r="C180" s="65" t="s">
        <v>2724</v>
      </c>
      <c r="D180" s="66">
        <v>3</v>
      </c>
      <c r="E180" s="67" t="s">
        <v>132</v>
      </c>
      <c r="F180" s="68">
        <v>35</v>
      </c>
      <c r="G180" s="65"/>
      <c r="H180" s="69"/>
      <c r="I180" s="70"/>
      <c r="J180" s="70"/>
      <c r="K180" s="34" t="s">
        <v>65</v>
      </c>
      <c r="L180" s="77">
        <v>180</v>
      </c>
      <c r="M180" s="77"/>
      <c r="N180" s="72"/>
      <c r="O180" s="79" t="s">
        <v>176</v>
      </c>
      <c r="P180" s="81">
        <v>43754.51912037037</v>
      </c>
      <c r="Q180" s="79" t="s">
        <v>392</v>
      </c>
      <c r="R180" s="83" t="s">
        <v>425</v>
      </c>
      <c r="S180" s="79" t="s">
        <v>445</v>
      </c>
      <c r="T180" s="79" t="s">
        <v>480</v>
      </c>
      <c r="U180" s="79"/>
      <c r="V180" s="83" t="s">
        <v>600</v>
      </c>
      <c r="W180" s="81">
        <v>43754.51912037037</v>
      </c>
      <c r="X180" s="83" t="s">
        <v>744</v>
      </c>
      <c r="Y180" s="79"/>
      <c r="Z180" s="79"/>
      <c r="AA180" s="85" t="s">
        <v>915</v>
      </c>
      <c r="AB180" s="79"/>
      <c r="AC180" s="79" t="b">
        <v>0</v>
      </c>
      <c r="AD180" s="79">
        <v>0</v>
      </c>
      <c r="AE180" s="85" t="s">
        <v>950</v>
      </c>
      <c r="AF180" s="79" t="b">
        <v>0</v>
      </c>
      <c r="AG180" s="79" t="s">
        <v>954</v>
      </c>
      <c r="AH180" s="79"/>
      <c r="AI180" s="85" t="s">
        <v>950</v>
      </c>
      <c r="AJ180" s="79" t="b">
        <v>0</v>
      </c>
      <c r="AK180" s="79">
        <v>1</v>
      </c>
      <c r="AL180" s="85" t="s">
        <v>950</v>
      </c>
      <c r="AM180" s="79" t="s">
        <v>961</v>
      </c>
      <c r="AN180" s="79" t="b">
        <v>0</v>
      </c>
      <c r="AO180" s="85" t="s">
        <v>915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10</v>
      </c>
      <c r="BK180" s="49">
        <v>100</v>
      </c>
      <c r="BL180" s="48">
        <v>10</v>
      </c>
    </row>
    <row r="181" spans="1:64" ht="15">
      <c r="A181" s="64" t="s">
        <v>309</v>
      </c>
      <c r="B181" s="64" t="s">
        <v>314</v>
      </c>
      <c r="C181" s="65" t="s">
        <v>2724</v>
      </c>
      <c r="D181" s="66">
        <v>3</v>
      </c>
      <c r="E181" s="67" t="s">
        <v>132</v>
      </c>
      <c r="F181" s="68">
        <v>35</v>
      </c>
      <c r="G181" s="65"/>
      <c r="H181" s="69"/>
      <c r="I181" s="70"/>
      <c r="J181" s="70"/>
      <c r="K181" s="34" t="s">
        <v>65</v>
      </c>
      <c r="L181" s="77">
        <v>181</v>
      </c>
      <c r="M181" s="77"/>
      <c r="N181" s="72"/>
      <c r="O181" s="79" t="s">
        <v>339</v>
      </c>
      <c r="P181" s="81">
        <v>43754.519467592596</v>
      </c>
      <c r="Q181" s="79" t="s">
        <v>393</v>
      </c>
      <c r="R181" s="79"/>
      <c r="S181" s="79"/>
      <c r="T181" s="79" t="s">
        <v>480</v>
      </c>
      <c r="U181" s="79"/>
      <c r="V181" s="83" t="s">
        <v>597</v>
      </c>
      <c r="W181" s="81">
        <v>43754.519467592596</v>
      </c>
      <c r="X181" s="83" t="s">
        <v>745</v>
      </c>
      <c r="Y181" s="79"/>
      <c r="Z181" s="79"/>
      <c r="AA181" s="85" t="s">
        <v>916</v>
      </c>
      <c r="AB181" s="79"/>
      <c r="AC181" s="79" t="b">
        <v>0</v>
      </c>
      <c r="AD181" s="79">
        <v>0</v>
      </c>
      <c r="AE181" s="85" t="s">
        <v>950</v>
      </c>
      <c r="AF181" s="79" t="b">
        <v>0</v>
      </c>
      <c r="AG181" s="79" t="s">
        <v>954</v>
      </c>
      <c r="AH181" s="79"/>
      <c r="AI181" s="85" t="s">
        <v>950</v>
      </c>
      <c r="AJ181" s="79" t="b">
        <v>0</v>
      </c>
      <c r="AK181" s="79">
        <v>1</v>
      </c>
      <c r="AL181" s="85" t="s">
        <v>915</v>
      </c>
      <c r="AM181" s="79" t="s">
        <v>970</v>
      </c>
      <c r="AN181" s="79" t="b">
        <v>0</v>
      </c>
      <c r="AO181" s="85" t="s">
        <v>915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12</v>
      </c>
      <c r="BK181" s="49">
        <v>100</v>
      </c>
      <c r="BL181" s="48">
        <v>12</v>
      </c>
    </row>
    <row r="182" spans="1:64" ht="15">
      <c r="A182" s="64" t="s">
        <v>315</v>
      </c>
      <c r="B182" s="64" t="s">
        <v>338</v>
      </c>
      <c r="C182" s="65" t="s">
        <v>2724</v>
      </c>
      <c r="D182" s="66">
        <v>3</v>
      </c>
      <c r="E182" s="67" t="s">
        <v>132</v>
      </c>
      <c r="F182" s="68">
        <v>35</v>
      </c>
      <c r="G182" s="65"/>
      <c r="H182" s="69"/>
      <c r="I182" s="70"/>
      <c r="J182" s="70"/>
      <c r="K182" s="34" t="s">
        <v>65</v>
      </c>
      <c r="L182" s="77">
        <v>182</v>
      </c>
      <c r="M182" s="77"/>
      <c r="N182" s="72"/>
      <c r="O182" s="79" t="s">
        <v>339</v>
      </c>
      <c r="P182" s="81">
        <v>43754.699849537035</v>
      </c>
      <c r="Q182" s="79" t="s">
        <v>394</v>
      </c>
      <c r="R182" s="79"/>
      <c r="S182" s="79"/>
      <c r="T182" s="79" t="s">
        <v>481</v>
      </c>
      <c r="U182" s="79"/>
      <c r="V182" s="83" t="s">
        <v>601</v>
      </c>
      <c r="W182" s="81">
        <v>43754.699849537035</v>
      </c>
      <c r="X182" s="83" t="s">
        <v>746</v>
      </c>
      <c r="Y182" s="79"/>
      <c r="Z182" s="79"/>
      <c r="AA182" s="85" t="s">
        <v>917</v>
      </c>
      <c r="AB182" s="79"/>
      <c r="AC182" s="79" t="b">
        <v>0</v>
      </c>
      <c r="AD182" s="79">
        <v>6</v>
      </c>
      <c r="AE182" s="85" t="s">
        <v>950</v>
      </c>
      <c r="AF182" s="79" t="b">
        <v>0</v>
      </c>
      <c r="AG182" s="79" t="s">
        <v>954</v>
      </c>
      <c r="AH182" s="79"/>
      <c r="AI182" s="85" t="s">
        <v>950</v>
      </c>
      <c r="AJ182" s="79" t="b">
        <v>0</v>
      </c>
      <c r="AK182" s="79">
        <v>7</v>
      </c>
      <c r="AL182" s="85" t="s">
        <v>950</v>
      </c>
      <c r="AM182" s="79" t="s">
        <v>956</v>
      </c>
      <c r="AN182" s="79" t="b">
        <v>0</v>
      </c>
      <c r="AO182" s="85" t="s">
        <v>917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316</v>
      </c>
      <c r="B183" s="64" t="s">
        <v>338</v>
      </c>
      <c r="C183" s="65" t="s">
        <v>2724</v>
      </c>
      <c r="D183" s="66">
        <v>3</v>
      </c>
      <c r="E183" s="67" t="s">
        <v>132</v>
      </c>
      <c r="F183" s="68">
        <v>35</v>
      </c>
      <c r="G183" s="65"/>
      <c r="H183" s="69"/>
      <c r="I183" s="70"/>
      <c r="J183" s="70"/>
      <c r="K183" s="34" t="s">
        <v>65</v>
      </c>
      <c r="L183" s="77">
        <v>183</v>
      </c>
      <c r="M183" s="77"/>
      <c r="N183" s="72"/>
      <c r="O183" s="79" t="s">
        <v>339</v>
      </c>
      <c r="P183" s="81">
        <v>43755.29583333333</v>
      </c>
      <c r="Q183" s="79" t="s">
        <v>395</v>
      </c>
      <c r="R183" s="79"/>
      <c r="S183" s="79"/>
      <c r="T183" s="79" t="s">
        <v>474</v>
      </c>
      <c r="U183" s="79"/>
      <c r="V183" s="83" t="s">
        <v>602</v>
      </c>
      <c r="W183" s="81">
        <v>43755.29583333333</v>
      </c>
      <c r="X183" s="83" t="s">
        <v>747</v>
      </c>
      <c r="Y183" s="79"/>
      <c r="Z183" s="79"/>
      <c r="AA183" s="85" t="s">
        <v>918</v>
      </c>
      <c r="AB183" s="85" t="s">
        <v>917</v>
      </c>
      <c r="AC183" s="79" t="b">
        <v>0</v>
      </c>
      <c r="AD183" s="79">
        <v>0</v>
      </c>
      <c r="AE183" s="85" t="s">
        <v>953</v>
      </c>
      <c r="AF183" s="79" t="b">
        <v>0</v>
      </c>
      <c r="AG183" s="79" t="s">
        <v>954</v>
      </c>
      <c r="AH183" s="79"/>
      <c r="AI183" s="85" t="s">
        <v>950</v>
      </c>
      <c r="AJ183" s="79" t="b">
        <v>0</v>
      </c>
      <c r="AK183" s="79">
        <v>1</v>
      </c>
      <c r="AL183" s="85" t="s">
        <v>950</v>
      </c>
      <c r="AM183" s="79" t="s">
        <v>959</v>
      </c>
      <c r="AN183" s="79" t="b">
        <v>0</v>
      </c>
      <c r="AO183" s="85" t="s">
        <v>917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309</v>
      </c>
      <c r="B184" s="64" t="s">
        <v>338</v>
      </c>
      <c r="C184" s="65" t="s">
        <v>2724</v>
      </c>
      <c r="D184" s="66">
        <v>3</v>
      </c>
      <c r="E184" s="67" t="s">
        <v>132</v>
      </c>
      <c r="F184" s="68">
        <v>35</v>
      </c>
      <c r="G184" s="65"/>
      <c r="H184" s="69"/>
      <c r="I184" s="70"/>
      <c r="J184" s="70"/>
      <c r="K184" s="34" t="s">
        <v>65</v>
      </c>
      <c r="L184" s="77">
        <v>184</v>
      </c>
      <c r="M184" s="77"/>
      <c r="N184" s="72"/>
      <c r="O184" s="79" t="s">
        <v>339</v>
      </c>
      <c r="P184" s="81">
        <v>43755.29655092592</v>
      </c>
      <c r="Q184" s="79" t="s">
        <v>396</v>
      </c>
      <c r="R184" s="79"/>
      <c r="S184" s="79"/>
      <c r="T184" s="79" t="s">
        <v>474</v>
      </c>
      <c r="U184" s="79"/>
      <c r="V184" s="83" t="s">
        <v>597</v>
      </c>
      <c r="W184" s="81">
        <v>43755.29655092592</v>
      </c>
      <c r="X184" s="83" t="s">
        <v>748</v>
      </c>
      <c r="Y184" s="79"/>
      <c r="Z184" s="79"/>
      <c r="AA184" s="85" t="s">
        <v>919</v>
      </c>
      <c r="AB184" s="79"/>
      <c r="AC184" s="79" t="b">
        <v>0</v>
      </c>
      <c r="AD184" s="79">
        <v>0</v>
      </c>
      <c r="AE184" s="85" t="s">
        <v>950</v>
      </c>
      <c r="AF184" s="79" t="b">
        <v>0</v>
      </c>
      <c r="AG184" s="79" t="s">
        <v>954</v>
      </c>
      <c r="AH184" s="79"/>
      <c r="AI184" s="85" t="s">
        <v>950</v>
      </c>
      <c r="AJ184" s="79" t="b">
        <v>0</v>
      </c>
      <c r="AK184" s="79">
        <v>1</v>
      </c>
      <c r="AL184" s="85" t="s">
        <v>918</v>
      </c>
      <c r="AM184" s="79" t="s">
        <v>970</v>
      </c>
      <c r="AN184" s="79" t="b">
        <v>0</v>
      </c>
      <c r="AO184" s="85" t="s">
        <v>918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315</v>
      </c>
      <c r="B185" s="64" t="s">
        <v>317</v>
      </c>
      <c r="C185" s="65" t="s">
        <v>2724</v>
      </c>
      <c r="D185" s="66">
        <v>3</v>
      </c>
      <c r="E185" s="67" t="s">
        <v>132</v>
      </c>
      <c r="F185" s="68">
        <v>35</v>
      </c>
      <c r="G185" s="65"/>
      <c r="H185" s="69"/>
      <c r="I185" s="70"/>
      <c r="J185" s="70"/>
      <c r="K185" s="34" t="s">
        <v>66</v>
      </c>
      <c r="L185" s="77">
        <v>185</v>
      </c>
      <c r="M185" s="77"/>
      <c r="N185" s="72"/>
      <c r="O185" s="79" t="s">
        <v>339</v>
      </c>
      <c r="P185" s="81">
        <v>43754.699849537035</v>
      </c>
      <c r="Q185" s="79" t="s">
        <v>394</v>
      </c>
      <c r="R185" s="79"/>
      <c r="S185" s="79"/>
      <c r="T185" s="79" t="s">
        <v>481</v>
      </c>
      <c r="U185" s="79"/>
      <c r="V185" s="83" t="s">
        <v>601</v>
      </c>
      <c r="W185" s="81">
        <v>43754.699849537035</v>
      </c>
      <c r="X185" s="83" t="s">
        <v>746</v>
      </c>
      <c r="Y185" s="79"/>
      <c r="Z185" s="79"/>
      <c r="AA185" s="85" t="s">
        <v>917</v>
      </c>
      <c r="AB185" s="79"/>
      <c r="AC185" s="79" t="b">
        <v>0</v>
      </c>
      <c r="AD185" s="79">
        <v>6</v>
      </c>
      <c r="AE185" s="85" t="s">
        <v>950</v>
      </c>
      <c r="AF185" s="79" t="b">
        <v>0</v>
      </c>
      <c r="AG185" s="79" t="s">
        <v>954</v>
      </c>
      <c r="AH185" s="79"/>
      <c r="AI185" s="85" t="s">
        <v>950</v>
      </c>
      <c r="AJ185" s="79" t="b">
        <v>0</v>
      </c>
      <c r="AK185" s="79">
        <v>7</v>
      </c>
      <c r="AL185" s="85" t="s">
        <v>950</v>
      </c>
      <c r="AM185" s="79" t="s">
        <v>956</v>
      </c>
      <c r="AN185" s="79" t="b">
        <v>0</v>
      </c>
      <c r="AO185" s="85" t="s">
        <v>917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0</v>
      </c>
      <c r="BE185" s="49">
        <v>0</v>
      </c>
      <c r="BF185" s="48">
        <v>0</v>
      </c>
      <c r="BG185" s="49">
        <v>0</v>
      </c>
      <c r="BH185" s="48">
        <v>0</v>
      </c>
      <c r="BI185" s="49">
        <v>0</v>
      </c>
      <c r="BJ185" s="48">
        <v>38</v>
      </c>
      <c r="BK185" s="49">
        <v>100</v>
      </c>
      <c r="BL185" s="48">
        <v>38</v>
      </c>
    </row>
    <row r="186" spans="1:64" ht="15">
      <c r="A186" s="64" t="s">
        <v>317</v>
      </c>
      <c r="B186" s="64" t="s">
        <v>315</v>
      </c>
      <c r="C186" s="65" t="s">
        <v>2724</v>
      </c>
      <c r="D186" s="66">
        <v>3</v>
      </c>
      <c r="E186" s="67" t="s">
        <v>132</v>
      </c>
      <c r="F186" s="68">
        <v>35</v>
      </c>
      <c r="G186" s="65"/>
      <c r="H186" s="69"/>
      <c r="I186" s="70"/>
      <c r="J186" s="70"/>
      <c r="K186" s="34" t="s">
        <v>66</v>
      </c>
      <c r="L186" s="77">
        <v>186</v>
      </c>
      <c r="M186" s="77"/>
      <c r="N186" s="72"/>
      <c r="O186" s="79" t="s">
        <v>339</v>
      </c>
      <c r="P186" s="81">
        <v>43754.70009259259</v>
      </c>
      <c r="Q186" s="79" t="s">
        <v>385</v>
      </c>
      <c r="R186" s="79"/>
      <c r="S186" s="79"/>
      <c r="T186" s="79" t="s">
        <v>474</v>
      </c>
      <c r="U186" s="79"/>
      <c r="V186" s="83" t="s">
        <v>603</v>
      </c>
      <c r="W186" s="81">
        <v>43754.70009259259</v>
      </c>
      <c r="X186" s="83" t="s">
        <v>749</v>
      </c>
      <c r="Y186" s="79"/>
      <c r="Z186" s="79"/>
      <c r="AA186" s="85" t="s">
        <v>920</v>
      </c>
      <c r="AB186" s="79"/>
      <c r="AC186" s="79" t="b">
        <v>0</v>
      </c>
      <c r="AD186" s="79">
        <v>0</v>
      </c>
      <c r="AE186" s="85" t="s">
        <v>950</v>
      </c>
      <c r="AF186" s="79" t="b">
        <v>0</v>
      </c>
      <c r="AG186" s="79" t="s">
        <v>954</v>
      </c>
      <c r="AH186" s="79"/>
      <c r="AI186" s="85" t="s">
        <v>950</v>
      </c>
      <c r="AJ186" s="79" t="b">
        <v>0</v>
      </c>
      <c r="AK186" s="79">
        <v>7</v>
      </c>
      <c r="AL186" s="85" t="s">
        <v>917</v>
      </c>
      <c r="AM186" s="79" t="s">
        <v>956</v>
      </c>
      <c r="AN186" s="79" t="b">
        <v>0</v>
      </c>
      <c r="AO186" s="85" t="s">
        <v>917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0</v>
      </c>
      <c r="BE186" s="49">
        <v>0</v>
      </c>
      <c r="BF186" s="48">
        <v>0</v>
      </c>
      <c r="BG186" s="49">
        <v>0</v>
      </c>
      <c r="BH186" s="48">
        <v>0</v>
      </c>
      <c r="BI186" s="49">
        <v>0</v>
      </c>
      <c r="BJ186" s="48">
        <v>19</v>
      </c>
      <c r="BK186" s="49">
        <v>100</v>
      </c>
      <c r="BL186" s="48">
        <v>19</v>
      </c>
    </row>
    <row r="187" spans="1:64" ht="15">
      <c r="A187" s="64" t="s">
        <v>316</v>
      </c>
      <c r="B187" s="64" t="s">
        <v>317</v>
      </c>
      <c r="C187" s="65" t="s">
        <v>2724</v>
      </c>
      <c r="D187" s="66">
        <v>3</v>
      </c>
      <c r="E187" s="67" t="s">
        <v>132</v>
      </c>
      <c r="F187" s="68">
        <v>35</v>
      </c>
      <c r="G187" s="65"/>
      <c r="H187" s="69"/>
      <c r="I187" s="70"/>
      <c r="J187" s="70"/>
      <c r="K187" s="34" t="s">
        <v>65</v>
      </c>
      <c r="L187" s="77">
        <v>187</v>
      </c>
      <c r="M187" s="77"/>
      <c r="N187" s="72"/>
      <c r="O187" s="79" t="s">
        <v>339</v>
      </c>
      <c r="P187" s="81">
        <v>43755.29583333333</v>
      </c>
      <c r="Q187" s="79" t="s">
        <v>395</v>
      </c>
      <c r="R187" s="79"/>
      <c r="S187" s="79"/>
      <c r="T187" s="79" t="s">
        <v>474</v>
      </c>
      <c r="U187" s="79"/>
      <c r="V187" s="83" t="s">
        <v>602</v>
      </c>
      <c r="W187" s="81">
        <v>43755.29583333333</v>
      </c>
      <c r="X187" s="83" t="s">
        <v>747</v>
      </c>
      <c r="Y187" s="79"/>
      <c r="Z187" s="79"/>
      <c r="AA187" s="85" t="s">
        <v>918</v>
      </c>
      <c r="AB187" s="85" t="s">
        <v>917</v>
      </c>
      <c r="AC187" s="79" t="b">
        <v>0</v>
      </c>
      <c r="AD187" s="79">
        <v>0</v>
      </c>
      <c r="AE187" s="85" t="s">
        <v>953</v>
      </c>
      <c r="AF187" s="79" t="b">
        <v>0</v>
      </c>
      <c r="AG187" s="79" t="s">
        <v>954</v>
      </c>
      <c r="AH187" s="79"/>
      <c r="AI187" s="85" t="s">
        <v>950</v>
      </c>
      <c r="AJ187" s="79" t="b">
        <v>0</v>
      </c>
      <c r="AK187" s="79">
        <v>1</v>
      </c>
      <c r="AL187" s="85" t="s">
        <v>950</v>
      </c>
      <c r="AM187" s="79" t="s">
        <v>959</v>
      </c>
      <c r="AN187" s="79" t="b">
        <v>0</v>
      </c>
      <c r="AO187" s="85" t="s">
        <v>917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309</v>
      </c>
      <c r="B188" s="64" t="s">
        <v>317</v>
      </c>
      <c r="C188" s="65" t="s">
        <v>2724</v>
      </c>
      <c r="D188" s="66">
        <v>3</v>
      </c>
      <c r="E188" s="67" t="s">
        <v>132</v>
      </c>
      <c r="F188" s="68">
        <v>35</v>
      </c>
      <c r="G188" s="65"/>
      <c r="H188" s="69"/>
      <c r="I188" s="70"/>
      <c r="J188" s="70"/>
      <c r="K188" s="34" t="s">
        <v>65</v>
      </c>
      <c r="L188" s="77">
        <v>188</v>
      </c>
      <c r="M188" s="77"/>
      <c r="N188" s="72"/>
      <c r="O188" s="79" t="s">
        <v>339</v>
      </c>
      <c r="P188" s="81">
        <v>43755.29655092592</v>
      </c>
      <c r="Q188" s="79" t="s">
        <v>396</v>
      </c>
      <c r="R188" s="79"/>
      <c r="S188" s="79"/>
      <c r="T188" s="79" t="s">
        <v>474</v>
      </c>
      <c r="U188" s="79"/>
      <c r="V188" s="83" t="s">
        <v>597</v>
      </c>
      <c r="W188" s="81">
        <v>43755.29655092592</v>
      </c>
      <c r="X188" s="83" t="s">
        <v>748</v>
      </c>
      <c r="Y188" s="79"/>
      <c r="Z188" s="79"/>
      <c r="AA188" s="85" t="s">
        <v>919</v>
      </c>
      <c r="AB188" s="79"/>
      <c r="AC188" s="79" t="b">
        <v>0</v>
      </c>
      <c r="AD188" s="79">
        <v>0</v>
      </c>
      <c r="AE188" s="85" t="s">
        <v>950</v>
      </c>
      <c r="AF188" s="79" t="b">
        <v>0</v>
      </c>
      <c r="AG188" s="79" t="s">
        <v>954</v>
      </c>
      <c r="AH188" s="79"/>
      <c r="AI188" s="85" t="s">
        <v>950</v>
      </c>
      <c r="AJ188" s="79" t="b">
        <v>0</v>
      </c>
      <c r="AK188" s="79">
        <v>1</v>
      </c>
      <c r="AL188" s="85" t="s">
        <v>918</v>
      </c>
      <c r="AM188" s="79" t="s">
        <v>970</v>
      </c>
      <c r="AN188" s="79" t="b">
        <v>0</v>
      </c>
      <c r="AO188" s="85" t="s">
        <v>918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315</v>
      </c>
      <c r="B189" s="64" t="s">
        <v>336</v>
      </c>
      <c r="C189" s="65" t="s">
        <v>2724</v>
      </c>
      <c r="D189" s="66">
        <v>3</v>
      </c>
      <c r="E189" s="67" t="s">
        <v>132</v>
      </c>
      <c r="F189" s="68">
        <v>35</v>
      </c>
      <c r="G189" s="65"/>
      <c r="H189" s="69"/>
      <c r="I189" s="70"/>
      <c r="J189" s="70"/>
      <c r="K189" s="34" t="s">
        <v>65</v>
      </c>
      <c r="L189" s="77">
        <v>189</v>
      </c>
      <c r="M189" s="77"/>
      <c r="N189" s="72"/>
      <c r="O189" s="79" t="s">
        <v>339</v>
      </c>
      <c r="P189" s="81">
        <v>43754.699849537035</v>
      </c>
      <c r="Q189" s="79" t="s">
        <v>394</v>
      </c>
      <c r="R189" s="79"/>
      <c r="S189" s="79"/>
      <c r="T189" s="79" t="s">
        <v>481</v>
      </c>
      <c r="U189" s="79"/>
      <c r="V189" s="83" t="s">
        <v>601</v>
      </c>
      <c r="W189" s="81">
        <v>43754.699849537035</v>
      </c>
      <c r="X189" s="83" t="s">
        <v>746</v>
      </c>
      <c r="Y189" s="79"/>
      <c r="Z189" s="79"/>
      <c r="AA189" s="85" t="s">
        <v>917</v>
      </c>
      <c r="AB189" s="79"/>
      <c r="AC189" s="79" t="b">
        <v>0</v>
      </c>
      <c r="AD189" s="79">
        <v>6</v>
      </c>
      <c r="AE189" s="85" t="s">
        <v>950</v>
      </c>
      <c r="AF189" s="79" t="b">
        <v>0</v>
      </c>
      <c r="AG189" s="79" t="s">
        <v>954</v>
      </c>
      <c r="AH189" s="79"/>
      <c r="AI189" s="85" t="s">
        <v>950</v>
      </c>
      <c r="AJ189" s="79" t="b">
        <v>0</v>
      </c>
      <c r="AK189" s="79">
        <v>7</v>
      </c>
      <c r="AL189" s="85" t="s">
        <v>950</v>
      </c>
      <c r="AM189" s="79" t="s">
        <v>956</v>
      </c>
      <c r="AN189" s="79" t="b">
        <v>0</v>
      </c>
      <c r="AO189" s="85" t="s">
        <v>917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316</v>
      </c>
      <c r="B190" s="64" t="s">
        <v>336</v>
      </c>
      <c r="C190" s="65" t="s">
        <v>2724</v>
      </c>
      <c r="D190" s="66">
        <v>3</v>
      </c>
      <c r="E190" s="67" t="s">
        <v>132</v>
      </c>
      <c r="F190" s="68">
        <v>35</v>
      </c>
      <c r="G190" s="65"/>
      <c r="H190" s="69"/>
      <c r="I190" s="70"/>
      <c r="J190" s="70"/>
      <c r="K190" s="34" t="s">
        <v>65</v>
      </c>
      <c r="L190" s="77">
        <v>190</v>
      </c>
      <c r="M190" s="77"/>
      <c r="N190" s="72"/>
      <c r="O190" s="79" t="s">
        <v>339</v>
      </c>
      <c r="P190" s="81">
        <v>43755.29583333333</v>
      </c>
      <c r="Q190" s="79" t="s">
        <v>395</v>
      </c>
      <c r="R190" s="79"/>
      <c r="S190" s="79"/>
      <c r="T190" s="79" t="s">
        <v>474</v>
      </c>
      <c r="U190" s="79"/>
      <c r="V190" s="83" t="s">
        <v>602</v>
      </c>
      <c r="W190" s="81">
        <v>43755.29583333333</v>
      </c>
      <c r="X190" s="83" t="s">
        <v>747</v>
      </c>
      <c r="Y190" s="79"/>
      <c r="Z190" s="79"/>
      <c r="AA190" s="85" t="s">
        <v>918</v>
      </c>
      <c r="AB190" s="85" t="s">
        <v>917</v>
      </c>
      <c r="AC190" s="79" t="b">
        <v>0</v>
      </c>
      <c r="AD190" s="79">
        <v>0</v>
      </c>
      <c r="AE190" s="85" t="s">
        <v>953</v>
      </c>
      <c r="AF190" s="79" t="b">
        <v>0</v>
      </c>
      <c r="AG190" s="79" t="s">
        <v>954</v>
      </c>
      <c r="AH190" s="79"/>
      <c r="AI190" s="85" t="s">
        <v>950</v>
      </c>
      <c r="AJ190" s="79" t="b">
        <v>0</v>
      </c>
      <c r="AK190" s="79">
        <v>1</v>
      </c>
      <c r="AL190" s="85" t="s">
        <v>950</v>
      </c>
      <c r="AM190" s="79" t="s">
        <v>959</v>
      </c>
      <c r="AN190" s="79" t="b">
        <v>0</v>
      </c>
      <c r="AO190" s="85" t="s">
        <v>917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309</v>
      </c>
      <c r="B191" s="64" t="s">
        <v>336</v>
      </c>
      <c r="C191" s="65" t="s">
        <v>2724</v>
      </c>
      <c r="D191" s="66">
        <v>3</v>
      </c>
      <c r="E191" s="67" t="s">
        <v>132</v>
      </c>
      <c r="F191" s="68">
        <v>35</v>
      </c>
      <c r="G191" s="65"/>
      <c r="H191" s="69"/>
      <c r="I191" s="70"/>
      <c r="J191" s="70"/>
      <c r="K191" s="34" t="s">
        <v>65</v>
      </c>
      <c r="L191" s="77">
        <v>191</v>
      </c>
      <c r="M191" s="77"/>
      <c r="N191" s="72"/>
      <c r="O191" s="79" t="s">
        <v>339</v>
      </c>
      <c r="P191" s="81">
        <v>43755.29655092592</v>
      </c>
      <c r="Q191" s="79" t="s">
        <v>396</v>
      </c>
      <c r="R191" s="79"/>
      <c r="S191" s="79"/>
      <c r="T191" s="79" t="s">
        <v>474</v>
      </c>
      <c r="U191" s="79"/>
      <c r="V191" s="83" t="s">
        <v>597</v>
      </c>
      <c r="W191" s="81">
        <v>43755.29655092592</v>
      </c>
      <c r="X191" s="83" t="s">
        <v>748</v>
      </c>
      <c r="Y191" s="79"/>
      <c r="Z191" s="79"/>
      <c r="AA191" s="85" t="s">
        <v>919</v>
      </c>
      <c r="AB191" s="79"/>
      <c r="AC191" s="79" t="b">
        <v>0</v>
      </c>
      <c r="AD191" s="79">
        <v>0</v>
      </c>
      <c r="AE191" s="85" t="s">
        <v>950</v>
      </c>
      <c r="AF191" s="79" t="b">
        <v>0</v>
      </c>
      <c r="AG191" s="79" t="s">
        <v>954</v>
      </c>
      <c r="AH191" s="79"/>
      <c r="AI191" s="85" t="s">
        <v>950</v>
      </c>
      <c r="AJ191" s="79" t="b">
        <v>0</v>
      </c>
      <c r="AK191" s="79">
        <v>1</v>
      </c>
      <c r="AL191" s="85" t="s">
        <v>918</v>
      </c>
      <c r="AM191" s="79" t="s">
        <v>970</v>
      </c>
      <c r="AN191" s="79" t="b">
        <v>0</v>
      </c>
      <c r="AO191" s="85" t="s">
        <v>918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318</v>
      </c>
      <c r="B192" s="64" t="s">
        <v>315</v>
      </c>
      <c r="C192" s="65" t="s">
        <v>2724</v>
      </c>
      <c r="D192" s="66">
        <v>3</v>
      </c>
      <c r="E192" s="67" t="s">
        <v>132</v>
      </c>
      <c r="F192" s="68">
        <v>35</v>
      </c>
      <c r="G192" s="65"/>
      <c r="H192" s="69"/>
      <c r="I192" s="70"/>
      <c r="J192" s="70"/>
      <c r="K192" s="34" t="s">
        <v>65</v>
      </c>
      <c r="L192" s="77">
        <v>192</v>
      </c>
      <c r="M192" s="77"/>
      <c r="N192" s="72"/>
      <c r="O192" s="79" t="s">
        <v>339</v>
      </c>
      <c r="P192" s="81">
        <v>43755.25109953704</v>
      </c>
      <c r="Q192" s="79" t="s">
        <v>385</v>
      </c>
      <c r="R192" s="79"/>
      <c r="S192" s="79"/>
      <c r="T192" s="79" t="s">
        <v>474</v>
      </c>
      <c r="U192" s="79"/>
      <c r="V192" s="83" t="s">
        <v>604</v>
      </c>
      <c r="W192" s="81">
        <v>43755.25109953704</v>
      </c>
      <c r="X192" s="83" t="s">
        <v>750</v>
      </c>
      <c r="Y192" s="79"/>
      <c r="Z192" s="79"/>
      <c r="AA192" s="85" t="s">
        <v>921</v>
      </c>
      <c r="AB192" s="79"/>
      <c r="AC192" s="79" t="b">
        <v>0</v>
      </c>
      <c r="AD192" s="79">
        <v>0</v>
      </c>
      <c r="AE192" s="85" t="s">
        <v>950</v>
      </c>
      <c r="AF192" s="79" t="b">
        <v>0</v>
      </c>
      <c r="AG192" s="79" t="s">
        <v>954</v>
      </c>
      <c r="AH192" s="79"/>
      <c r="AI192" s="85" t="s">
        <v>950</v>
      </c>
      <c r="AJ192" s="79" t="b">
        <v>0</v>
      </c>
      <c r="AK192" s="79">
        <v>8</v>
      </c>
      <c r="AL192" s="85" t="s">
        <v>917</v>
      </c>
      <c r="AM192" s="79" t="s">
        <v>956</v>
      </c>
      <c r="AN192" s="79" t="b">
        <v>0</v>
      </c>
      <c r="AO192" s="85" t="s">
        <v>917</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19</v>
      </c>
      <c r="BK192" s="49">
        <v>100</v>
      </c>
      <c r="BL192" s="48">
        <v>19</v>
      </c>
    </row>
    <row r="193" spans="1:64" ht="15">
      <c r="A193" s="64" t="s">
        <v>316</v>
      </c>
      <c r="B193" s="64" t="s">
        <v>318</v>
      </c>
      <c r="C193" s="65" t="s">
        <v>2724</v>
      </c>
      <c r="D193" s="66">
        <v>3</v>
      </c>
      <c r="E193" s="67" t="s">
        <v>132</v>
      </c>
      <c r="F193" s="68">
        <v>35</v>
      </c>
      <c r="G193" s="65"/>
      <c r="H193" s="69"/>
      <c r="I193" s="70"/>
      <c r="J193" s="70"/>
      <c r="K193" s="34" t="s">
        <v>65</v>
      </c>
      <c r="L193" s="77">
        <v>193</v>
      </c>
      <c r="M193" s="77"/>
      <c r="N193" s="72"/>
      <c r="O193" s="79" t="s">
        <v>339</v>
      </c>
      <c r="P193" s="81">
        <v>43755.29583333333</v>
      </c>
      <c r="Q193" s="79" t="s">
        <v>395</v>
      </c>
      <c r="R193" s="79"/>
      <c r="S193" s="79"/>
      <c r="T193" s="79" t="s">
        <v>474</v>
      </c>
      <c r="U193" s="79"/>
      <c r="V193" s="83" t="s">
        <v>602</v>
      </c>
      <c r="W193" s="81">
        <v>43755.29583333333</v>
      </c>
      <c r="X193" s="83" t="s">
        <v>747</v>
      </c>
      <c r="Y193" s="79"/>
      <c r="Z193" s="79"/>
      <c r="AA193" s="85" t="s">
        <v>918</v>
      </c>
      <c r="AB193" s="85" t="s">
        <v>917</v>
      </c>
      <c r="AC193" s="79" t="b">
        <v>0</v>
      </c>
      <c r="AD193" s="79">
        <v>0</v>
      </c>
      <c r="AE193" s="85" t="s">
        <v>953</v>
      </c>
      <c r="AF193" s="79" t="b">
        <v>0</v>
      </c>
      <c r="AG193" s="79" t="s">
        <v>954</v>
      </c>
      <c r="AH193" s="79"/>
      <c r="AI193" s="85" t="s">
        <v>950</v>
      </c>
      <c r="AJ193" s="79" t="b">
        <v>0</v>
      </c>
      <c r="AK193" s="79">
        <v>1</v>
      </c>
      <c r="AL193" s="85" t="s">
        <v>950</v>
      </c>
      <c r="AM193" s="79" t="s">
        <v>959</v>
      </c>
      <c r="AN193" s="79" t="b">
        <v>0</v>
      </c>
      <c r="AO193" s="85" t="s">
        <v>917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0</v>
      </c>
      <c r="BE193" s="49">
        <v>0</v>
      </c>
      <c r="BF193" s="48">
        <v>0</v>
      </c>
      <c r="BG193" s="49">
        <v>0</v>
      </c>
      <c r="BH193" s="48">
        <v>0</v>
      </c>
      <c r="BI193" s="49">
        <v>0</v>
      </c>
      <c r="BJ193" s="48">
        <v>10</v>
      </c>
      <c r="BK193" s="49">
        <v>100</v>
      </c>
      <c r="BL193" s="48">
        <v>10</v>
      </c>
    </row>
    <row r="194" spans="1:64" ht="15">
      <c r="A194" s="64" t="s">
        <v>309</v>
      </c>
      <c r="B194" s="64" t="s">
        <v>318</v>
      </c>
      <c r="C194" s="65" t="s">
        <v>2724</v>
      </c>
      <c r="D194" s="66">
        <v>3</v>
      </c>
      <c r="E194" s="67" t="s">
        <v>132</v>
      </c>
      <c r="F194" s="68">
        <v>35</v>
      </c>
      <c r="G194" s="65"/>
      <c r="H194" s="69"/>
      <c r="I194" s="70"/>
      <c r="J194" s="70"/>
      <c r="K194" s="34" t="s">
        <v>65</v>
      </c>
      <c r="L194" s="77">
        <v>194</v>
      </c>
      <c r="M194" s="77"/>
      <c r="N194" s="72"/>
      <c r="O194" s="79" t="s">
        <v>339</v>
      </c>
      <c r="P194" s="81">
        <v>43755.29655092592</v>
      </c>
      <c r="Q194" s="79" t="s">
        <v>396</v>
      </c>
      <c r="R194" s="79"/>
      <c r="S194" s="79"/>
      <c r="T194" s="79" t="s">
        <v>474</v>
      </c>
      <c r="U194" s="79"/>
      <c r="V194" s="83" t="s">
        <v>597</v>
      </c>
      <c r="W194" s="81">
        <v>43755.29655092592</v>
      </c>
      <c r="X194" s="83" t="s">
        <v>748</v>
      </c>
      <c r="Y194" s="79"/>
      <c r="Z194" s="79"/>
      <c r="AA194" s="85" t="s">
        <v>919</v>
      </c>
      <c r="AB194" s="79"/>
      <c r="AC194" s="79" t="b">
        <v>0</v>
      </c>
      <c r="AD194" s="79">
        <v>0</v>
      </c>
      <c r="AE194" s="85" t="s">
        <v>950</v>
      </c>
      <c r="AF194" s="79" t="b">
        <v>0</v>
      </c>
      <c r="AG194" s="79" t="s">
        <v>954</v>
      </c>
      <c r="AH194" s="79"/>
      <c r="AI194" s="85" t="s">
        <v>950</v>
      </c>
      <c r="AJ194" s="79" t="b">
        <v>0</v>
      </c>
      <c r="AK194" s="79">
        <v>1</v>
      </c>
      <c r="AL194" s="85" t="s">
        <v>918</v>
      </c>
      <c r="AM194" s="79" t="s">
        <v>970</v>
      </c>
      <c r="AN194" s="79" t="b">
        <v>0</v>
      </c>
      <c r="AO194" s="85" t="s">
        <v>918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12</v>
      </c>
      <c r="BK194" s="49">
        <v>100</v>
      </c>
      <c r="BL194" s="48">
        <v>12</v>
      </c>
    </row>
    <row r="195" spans="1:64" ht="15">
      <c r="A195" s="64" t="s">
        <v>315</v>
      </c>
      <c r="B195" s="64" t="s">
        <v>319</v>
      </c>
      <c r="C195" s="65" t="s">
        <v>2724</v>
      </c>
      <c r="D195" s="66">
        <v>3</v>
      </c>
      <c r="E195" s="67" t="s">
        <v>132</v>
      </c>
      <c r="F195" s="68">
        <v>35</v>
      </c>
      <c r="G195" s="65"/>
      <c r="H195" s="69"/>
      <c r="I195" s="70"/>
      <c r="J195" s="70"/>
      <c r="K195" s="34" t="s">
        <v>65</v>
      </c>
      <c r="L195" s="77">
        <v>195</v>
      </c>
      <c r="M195" s="77"/>
      <c r="N195" s="72"/>
      <c r="O195" s="79" t="s">
        <v>339</v>
      </c>
      <c r="P195" s="81">
        <v>43745.70885416667</v>
      </c>
      <c r="Q195" s="79" t="s">
        <v>349</v>
      </c>
      <c r="R195" s="79"/>
      <c r="S195" s="79"/>
      <c r="T195" s="79" t="s">
        <v>453</v>
      </c>
      <c r="U195" s="79"/>
      <c r="V195" s="83" t="s">
        <v>601</v>
      </c>
      <c r="W195" s="81">
        <v>43745.70885416667</v>
      </c>
      <c r="X195" s="83" t="s">
        <v>751</v>
      </c>
      <c r="Y195" s="79"/>
      <c r="Z195" s="79"/>
      <c r="AA195" s="85" t="s">
        <v>922</v>
      </c>
      <c r="AB195" s="79"/>
      <c r="AC195" s="79" t="b">
        <v>0</v>
      </c>
      <c r="AD195" s="79">
        <v>0</v>
      </c>
      <c r="AE195" s="85" t="s">
        <v>950</v>
      </c>
      <c r="AF195" s="79" t="b">
        <v>0</v>
      </c>
      <c r="AG195" s="79" t="s">
        <v>954</v>
      </c>
      <c r="AH195" s="79"/>
      <c r="AI195" s="85" t="s">
        <v>950</v>
      </c>
      <c r="AJ195" s="79" t="b">
        <v>0</v>
      </c>
      <c r="AK195" s="79">
        <v>10</v>
      </c>
      <c r="AL195" s="85" t="s">
        <v>936</v>
      </c>
      <c r="AM195" s="79" t="s">
        <v>957</v>
      </c>
      <c r="AN195" s="79" t="b">
        <v>0</v>
      </c>
      <c r="AO195" s="85" t="s">
        <v>936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3</v>
      </c>
      <c r="BD195" s="48">
        <v>0</v>
      </c>
      <c r="BE195" s="49">
        <v>0</v>
      </c>
      <c r="BF195" s="48">
        <v>0</v>
      </c>
      <c r="BG195" s="49">
        <v>0</v>
      </c>
      <c r="BH195" s="48">
        <v>0</v>
      </c>
      <c r="BI195" s="49">
        <v>0</v>
      </c>
      <c r="BJ195" s="48">
        <v>19</v>
      </c>
      <c r="BK195" s="49">
        <v>100</v>
      </c>
      <c r="BL195" s="48">
        <v>19</v>
      </c>
    </row>
    <row r="196" spans="1:64" ht="15">
      <c r="A196" s="64" t="s">
        <v>316</v>
      </c>
      <c r="B196" s="64" t="s">
        <v>315</v>
      </c>
      <c r="C196" s="65" t="s">
        <v>2724</v>
      </c>
      <c r="D196" s="66">
        <v>3</v>
      </c>
      <c r="E196" s="67" t="s">
        <v>132</v>
      </c>
      <c r="F196" s="68">
        <v>35</v>
      </c>
      <c r="G196" s="65"/>
      <c r="H196" s="69"/>
      <c r="I196" s="70"/>
      <c r="J196" s="70"/>
      <c r="K196" s="34" t="s">
        <v>65</v>
      </c>
      <c r="L196" s="77">
        <v>196</v>
      </c>
      <c r="M196" s="77"/>
      <c r="N196" s="72"/>
      <c r="O196" s="79" t="s">
        <v>340</v>
      </c>
      <c r="P196" s="81">
        <v>43755.29583333333</v>
      </c>
      <c r="Q196" s="79" t="s">
        <v>395</v>
      </c>
      <c r="R196" s="79"/>
      <c r="S196" s="79"/>
      <c r="T196" s="79" t="s">
        <v>474</v>
      </c>
      <c r="U196" s="79"/>
      <c r="V196" s="83" t="s">
        <v>602</v>
      </c>
      <c r="W196" s="81">
        <v>43755.29583333333</v>
      </c>
      <c r="X196" s="83" t="s">
        <v>747</v>
      </c>
      <c r="Y196" s="79"/>
      <c r="Z196" s="79"/>
      <c r="AA196" s="85" t="s">
        <v>918</v>
      </c>
      <c r="AB196" s="85" t="s">
        <v>917</v>
      </c>
      <c r="AC196" s="79" t="b">
        <v>0</v>
      </c>
      <c r="AD196" s="79">
        <v>0</v>
      </c>
      <c r="AE196" s="85" t="s">
        <v>953</v>
      </c>
      <c r="AF196" s="79" t="b">
        <v>0</v>
      </c>
      <c r="AG196" s="79" t="s">
        <v>954</v>
      </c>
      <c r="AH196" s="79"/>
      <c r="AI196" s="85" t="s">
        <v>950</v>
      </c>
      <c r="AJ196" s="79" t="b">
        <v>0</v>
      </c>
      <c r="AK196" s="79">
        <v>1</v>
      </c>
      <c r="AL196" s="85" t="s">
        <v>950</v>
      </c>
      <c r="AM196" s="79" t="s">
        <v>959</v>
      </c>
      <c r="AN196" s="79" t="b">
        <v>0</v>
      </c>
      <c r="AO196" s="85" t="s">
        <v>917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309</v>
      </c>
      <c r="B197" s="64" t="s">
        <v>315</v>
      </c>
      <c r="C197" s="65" t="s">
        <v>2726</v>
      </c>
      <c r="D197" s="66">
        <v>6.5</v>
      </c>
      <c r="E197" s="67" t="s">
        <v>136</v>
      </c>
      <c r="F197" s="68">
        <v>23.5</v>
      </c>
      <c r="G197" s="65"/>
      <c r="H197" s="69"/>
      <c r="I197" s="70"/>
      <c r="J197" s="70"/>
      <c r="K197" s="34" t="s">
        <v>65</v>
      </c>
      <c r="L197" s="77">
        <v>197</v>
      </c>
      <c r="M197" s="77"/>
      <c r="N197" s="72"/>
      <c r="O197" s="79" t="s">
        <v>339</v>
      </c>
      <c r="P197" s="81">
        <v>43754.70071759259</v>
      </c>
      <c r="Q197" s="79" t="s">
        <v>385</v>
      </c>
      <c r="R197" s="79"/>
      <c r="S197" s="79"/>
      <c r="T197" s="79" t="s">
        <v>474</v>
      </c>
      <c r="U197" s="79"/>
      <c r="V197" s="83" t="s">
        <v>597</v>
      </c>
      <c r="W197" s="81">
        <v>43754.70071759259</v>
      </c>
      <c r="X197" s="83" t="s">
        <v>752</v>
      </c>
      <c r="Y197" s="79"/>
      <c r="Z197" s="79"/>
      <c r="AA197" s="85" t="s">
        <v>923</v>
      </c>
      <c r="AB197" s="79"/>
      <c r="AC197" s="79" t="b">
        <v>0</v>
      </c>
      <c r="AD197" s="79">
        <v>0</v>
      </c>
      <c r="AE197" s="85" t="s">
        <v>950</v>
      </c>
      <c r="AF197" s="79" t="b">
        <v>0</v>
      </c>
      <c r="AG197" s="79" t="s">
        <v>954</v>
      </c>
      <c r="AH197" s="79"/>
      <c r="AI197" s="85" t="s">
        <v>950</v>
      </c>
      <c r="AJ197" s="79" t="b">
        <v>0</v>
      </c>
      <c r="AK197" s="79">
        <v>7</v>
      </c>
      <c r="AL197" s="85" t="s">
        <v>917</v>
      </c>
      <c r="AM197" s="79" t="s">
        <v>970</v>
      </c>
      <c r="AN197" s="79" t="b">
        <v>0</v>
      </c>
      <c r="AO197" s="85" t="s">
        <v>917</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19</v>
      </c>
      <c r="BK197" s="49">
        <v>100</v>
      </c>
      <c r="BL197" s="48">
        <v>19</v>
      </c>
    </row>
    <row r="198" spans="1:64" ht="15">
      <c r="A198" s="64" t="s">
        <v>309</v>
      </c>
      <c r="B198" s="64" t="s">
        <v>315</v>
      </c>
      <c r="C198" s="65" t="s">
        <v>2726</v>
      </c>
      <c r="D198" s="66">
        <v>6.5</v>
      </c>
      <c r="E198" s="67" t="s">
        <v>136</v>
      </c>
      <c r="F198" s="68">
        <v>23.5</v>
      </c>
      <c r="G198" s="65"/>
      <c r="H198" s="69"/>
      <c r="I198" s="70"/>
      <c r="J198" s="70"/>
      <c r="K198" s="34" t="s">
        <v>65</v>
      </c>
      <c r="L198" s="77">
        <v>198</v>
      </c>
      <c r="M198" s="77"/>
      <c r="N198" s="72"/>
      <c r="O198" s="79" t="s">
        <v>339</v>
      </c>
      <c r="P198" s="81">
        <v>43755.29655092592</v>
      </c>
      <c r="Q198" s="79" t="s">
        <v>396</v>
      </c>
      <c r="R198" s="79"/>
      <c r="S198" s="79"/>
      <c r="T198" s="79" t="s">
        <v>474</v>
      </c>
      <c r="U198" s="79"/>
      <c r="V198" s="83" t="s">
        <v>597</v>
      </c>
      <c r="W198" s="81">
        <v>43755.29655092592</v>
      </c>
      <c r="X198" s="83" t="s">
        <v>748</v>
      </c>
      <c r="Y198" s="79"/>
      <c r="Z198" s="79"/>
      <c r="AA198" s="85" t="s">
        <v>919</v>
      </c>
      <c r="AB198" s="79"/>
      <c r="AC198" s="79" t="b">
        <v>0</v>
      </c>
      <c r="AD198" s="79">
        <v>0</v>
      </c>
      <c r="AE198" s="85" t="s">
        <v>950</v>
      </c>
      <c r="AF198" s="79" t="b">
        <v>0</v>
      </c>
      <c r="AG198" s="79" t="s">
        <v>954</v>
      </c>
      <c r="AH198" s="79"/>
      <c r="AI198" s="85" t="s">
        <v>950</v>
      </c>
      <c r="AJ198" s="79" t="b">
        <v>0</v>
      </c>
      <c r="AK198" s="79">
        <v>1</v>
      </c>
      <c r="AL198" s="85" t="s">
        <v>918</v>
      </c>
      <c r="AM198" s="79" t="s">
        <v>970</v>
      </c>
      <c r="AN198" s="79" t="b">
        <v>0</v>
      </c>
      <c r="AO198" s="85" t="s">
        <v>918</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309</v>
      </c>
      <c r="B199" s="64" t="s">
        <v>316</v>
      </c>
      <c r="C199" s="65" t="s">
        <v>2724</v>
      </c>
      <c r="D199" s="66">
        <v>3</v>
      </c>
      <c r="E199" s="67" t="s">
        <v>132</v>
      </c>
      <c r="F199" s="68">
        <v>35</v>
      </c>
      <c r="G199" s="65"/>
      <c r="H199" s="69"/>
      <c r="I199" s="70"/>
      <c r="J199" s="70"/>
      <c r="K199" s="34" t="s">
        <v>65</v>
      </c>
      <c r="L199" s="77">
        <v>199</v>
      </c>
      <c r="M199" s="77"/>
      <c r="N199" s="72"/>
      <c r="O199" s="79" t="s">
        <v>339</v>
      </c>
      <c r="P199" s="81">
        <v>43755.29655092592</v>
      </c>
      <c r="Q199" s="79" t="s">
        <v>396</v>
      </c>
      <c r="R199" s="79"/>
      <c r="S199" s="79"/>
      <c r="T199" s="79" t="s">
        <v>474</v>
      </c>
      <c r="U199" s="79"/>
      <c r="V199" s="83" t="s">
        <v>597</v>
      </c>
      <c r="W199" s="81">
        <v>43755.29655092592</v>
      </c>
      <c r="X199" s="83" t="s">
        <v>748</v>
      </c>
      <c r="Y199" s="79"/>
      <c r="Z199" s="79"/>
      <c r="AA199" s="85" t="s">
        <v>919</v>
      </c>
      <c r="AB199" s="79"/>
      <c r="AC199" s="79" t="b">
        <v>0</v>
      </c>
      <c r="AD199" s="79">
        <v>0</v>
      </c>
      <c r="AE199" s="85" t="s">
        <v>950</v>
      </c>
      <c r="AF199" s="79" t="b">
        <v>0</v>
      </c>
      <c r="AG199" s="79" t="s">
        <v>954</v>
      </c>
      <c r="AH199" s="79"/>
      <c r="AI199" s="85" t="s">
        <v>950</v>
      </c>
      <c r="AJ199" s="79" t="b">
        <v>0</v>
      </c>
      <c r="AK199" s="79">
        <v>1</v>
      </c>
      <c r="AL199" s="85" t="s">
        <v>918</v>
      </c>
      <c r="AM199" s="79" t="s">
        <v>970</v>
      </c>
      <c r="AN199" s="79" t="b">
        <v>0</v>
      </c>
      <c r="AO199" s="85" t="s">
        <v>918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309</v>
      </c>
      <c r="B200" s="64" t="s">
        <v>330</v>
      </c>
      <c r="C200" s="65" t="s">
        <v>2724</v>
      </c>
      <c r="D200" s="66">
        <v>3</v>
      </c>
      <c r="E200" s="67" t="s">
        <v>132</v>
      </c>
      <c r="F200" s="68">
        <v>35</v>
      </c>
      <c r="G200" s="65"/>
      <c r="H200" s="69"/>
      <c r="I200" s="70"/>
      <c r="J200" s="70"/>
      <c r="K200" s="34" t="s">
        <v>65</v>
      </c>
      <c r="L200" s="77">
        <v>200</v>
      </c>
      <c r="M200" s="77"/>
      <c r="N200" s="72"/>
      <c r="O200" s="79" t="s">
        <v>339</v>
      </c>
      <c r="P200" s="81">
        <v>43742.48474537037</v>
      </c>
      <c r="Q200" s="79" t="s">
        <v>345</v>
      </c>
      <c r="R200" s="83" t="s">
        <v>412</v>
      </c>
      <c r="S200" s="79" t="s">
        <v>433</v>
      </c>
      <c r="T200" s="79" t="s">
        <v>451</v>
      </c>
      <c r="U200" s="79"/>
      <c r="V200" s="83" t="s">
        <v>597</v>
      </c>
      <c r="W200" s="81">
        <v>43742.48474537037</v>
      </c>
      <c r="X200" s="83" t="s">
        <v>753</v>
      </c>
      <c r="Y200" s="79"/>
      <c r="Z200" s="79"/>
      <c r="AA200" s="85" t="s">
        <v>924</v>
      </c>
      <c r="AB200" s="79"/>
      <c r="AC200" s="79" t="b">
        <v>0</v>
      </c>
      <c r="AD200" s="79">
        <v>0</v>
      </c>
      <c r="AE200" s="85" t="s">
        <v>950</v>
      </c>
      <c r="AF200" s="79" t="b">
        <v>0</v>
      </c>
      <c r="AG200" s="79" t="s">
        <v>954</v>
      </c>
      <c r="AH200" s="79"/>
      <c r="AI200" s="85" t="s">
        <v>950</v>
      </c>
      <c r="AJ200" s="79" t="b">
        <v>0</v>
      </c>
      <c r="AK200" s="79">
        <v>7</v>
      </c>
      <c r="AL200" s="85" t="s">
        <v>934</v>
      </c>
      <c r="AM200" s="79" t="s">
        <v>970</v>
      </c>
      <c r="AN200" s="79" t="b">
        <v>0</v>
      </c>
      <c r="AO200" s="85" t="s">
        <v>934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3</v>
      </c>
      <c r="BD200" s="48"/>
      <c r="BE200" s="49"/>
      <c r="BF200" s="48"/>
      <c r="BG200" s="49"/>
      <c r="BH200" s="48"/>
      <c r="BI200" s="49"/>
      <c r="BJ200" s="48"/>
      <c r="BK200" s="49"/>
      <c r="BL200" s="48"/>
    </row>
    <row r="201" spans="1:64" ht="15">
      <c r="A201" s="64" t="s">
        <v>309</v>
      </c>
      <c r="B201" s="64" t="s">
        <v>331</v>
      </c>
      <c r="C201" s="65" t="s">
        <v>2724</v>
      </c>
      <c r="D201" s="66">
        <v>3</v>
      </c>
      <c r="E201" s="67" t="s">
        <v>132</v>
      </c>
      <c r="F201" s="68">
        <v>35</v>
      </c>
      <c r="G201" s="65"/>
      <c r="H201" s="69"/>
      <c r="I201" s="70"/>
      <c r="J201" s="70"/>
      <c r="K201" s="34" t="s">
        <v>65</v>
      </c>
      <c r="L201" s="77">
        <v>201</v>
      </c>
      <c r="M201" s="77"/>
      <c r="N201" s="72"/>
      <c r="O201" s="79" t="s">
        <v>339</v>
      </c>
      <c r="P201" s="81">
        <v>43742.48474537037</v>
      </c>
      <c r="Q201" s="79" t="s">
        <v>345</v>
      </c>
      <c r="R201" s="83" t="s">
        <v>412</v>
      </c>
      <c r="S201" s="79" t="s">
        <v>433</v>
      </c>
      <c r="T201" s="79" t="s">
        <v>451</v>
      </c>
      <c r="U201" s="79"/>
      <c r="V201" s="83" t="s">
        <v>597</v>
      </c>
      <c r="W201" s="81">
        <v>43742.48474537037</v>
      </c>
      <c r="X201" s="83" t="s">
        <v>753</v>
      </c>
      <c r="Y201" s="79"/>
      <c r="Z201" s="79"/>
      <c r="AA201" s="85" t="s">
        <v>924</v>
      </c>
      <c r="AB201" s="79"/>
      <c r="AC201" s="79" t="b">
        <v>0</v>
      </c>
      <c r="AD201" s="79">
        <v>0</v>
      </c>
      <c r="AE201" s="85" t="s">
        <v>950</v>
      </c>
      <c r="AF201" s="79" t="b">
        <v>0</v>
      </c>
      <c r="AG201" s="79" t="s">
        <v>954</v>
      </c>
      <c r="AH201" s="79"/>
      <c r="AI201" s="85" t="s">
        <v>950</v>
      </c>
      <c r="AJ201" s="79" t="b">
        <v>0</v>
      </c>
      <c r="AK201" s="79">
        <v>7</v>
      </c>
      <c r="AL201" s="85" t="s">
        <v>934</v>
      </c>
      <c r="AM201" s="79" t="s">
        <v>970</v>
      </c>
      <c r="AN201" s="79" t="b">
        <v>0</v>
      </c>
      <c r="AO201" s="85" t="s">
        <v>934</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3</v>
      </c>
      <c r="BD201" s="48"/>
      <c r="BE201" s="49"/>
      <c r="BF201" s="48"/>
      <c r="BG201" s="49"/>
      <c r="BH201" s="48"/>
      <c r="BI201" s="49"/>
      <c r="BJ201" s="48"/>
      <c r="BK201" s="49"/>
      <c r="BL201" s="48"/>
    </row>
    <row r="202" spans="1:64" ht="15">
      <c r="A202" s="64" t="s">
        <v>309</v>
      </c>
      <c r="B202" s="64" t="s">
        <v>319</v>
      </c>
      <c r="C202" s="65" t="s">
        <v>2725</v>
      </c>
      <c r="D202" s="66">
        <v>10</v>
      </c>
      <c r="E202" s="67" t="s">
        <v>136</v>
      </c>
      <c r="F202" s="68">
        <v>12</v>
      </c>
      <c r="G202" s="65"/>
      <c r="H202" s="69"/>
      <c r="I202" s="70"/>
      <c r="J202" s="70"/>
      <c r="K202" s="34" t="s">
        <v>65</v>
      </c>
      <c r="L202" s="77">
        <v>202</v>
      </c>
      <c r="M202" s="77"/>
      <c r="N202" s="72"/>
      <c r="O202" s="79" t="s">
        <v>339</v>
      </c>
      <c r="P202" s="81">
        <v>43742.48474537037</v>
      </c>
      <c r="Q202" s="79" t="s">
        <v>345</v>
      </c>
      <c r="R202" s="83" t="s">
        <v>412</v>
      </c>
      <c r="S202" s="79" t="s">
        <v>433</v>
      </c>
      <c r="T202" s="79" t="s">
        <v>451</v>
      </c>
      <c r="U202" s="79"/>
      <c r="V202" s="83" t="s">
        <v>597</v>
      </c>
      <c r="W202" s="81">
        <v>43742.48474537037</v>
      </c>
      <c r="X202" s="83" t="s">
        <v>753</v>
      </c>
      <c r="Y202" s="79"/>
      <c r="Z202" s="79"/>
      <c r="AA202" s="85" t="s">
        <v>924</v>
      </c>
      <c r="AB202" s="79"/>
      <c r="AC202" s="79" t="b">
        <v>0</v>
      </c>
      <c r="AD202" s="79">
        <v>0</v>
      </c>
      <c r="AE202" s="85" t="s">
        <v>950</v>
      </c>
      <c r="AF202" s="79" t="b">
        <v>0</v>
      </c>
      <c r="AG202" s="79" t="s">
        <v>954</v>
      </c>
      <c r="AH202" s="79"/>
      <c r="AI202" s="85" t="s">
        <v>950</v>
      </c>
      <c r="AJ202" s="79" t="b">
        <v>0</v>
      </c>
      <c r="AK202" s="79">
        <v>7</v>
      </c>
      <c r="AL202" s="85" t="s">
        <v>934</v>
      </c>
      <c r="AM202" s="79" t="s">
        <v>970</v>
      </c>
      <c r="AN202" s="79" t="b">
        <v>0</v>
      </c>
      <c r="AO202" s="85" t="s">
        <v>934</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3</v>
      </c>
      <c r="BD202" s="48">
        <v>0</v>
      </c>
      <c r="BE202" s="49">
        <v>0</v>
      </c>
      <c r="BF202" s="48">
        <v>0</v>
      </c>
      <c r="BG202" s="49">
        <v>0</v>
      </c>
      <c r="BH202" s="48">
        <v>0</v>
      </c>
      <c r="BI202" s="49">
        <v>0</v>
      </c>
      <c r="BJ202" s="48">
        <v>15</v>
      </c>
      <c r="BK202" s="49">
        <v>100</v>
      </c>
      <c r="BL202" s="48">
        <v>15</v>
      </c>
    </row>
    <row r="203" spans="1:64" ht="15">
      <c r="A203" s="64" t="s">
        <v>309</v>
      </c>
      <c r="B203" s="64" t="s">
        <v>319</v>
      </c>
      <c r="C203" s="65" t="s">
        <v>2725</v>
      </c>
      <c r="D203" s="66">
        <v>10</v>
      </c>
      <c r="E203" s="67" t="s">
        <v>136</v>
      </c>
      <c r="F203" s="68">
        <v>12</v>
      </c>
      <c r="G203" s="65"/>
      <c r="H203" s="69"/>
      <c r="I203" s="70"/>
      <c r="J203" s="70"/>
      <c r="K203" s="34" t="s">
        <v>65</v>
      </c>
      <c r="L203" s="77">
        <v>203</v>
      </c>
      <c r="M203" s="77"/>
      <c r="N203" s="72"/>
      <c r="O203" s="79" t="s">
        <v>339</v>
      </c>
      <c r="P203" s="81">
        <v>43745.6493287037</v>
      </c>
      <c r="Q203" s="79" t="s">
        <v>349</v>
      </c>
      <c r="R203" s="79"/>
      <c r="S203" s="79"/>
      <c r="T203" s="79" t="s">
        <v>453</v>
      </c>
      <c r="U203" s="79"/>
      <c r="V203" s="83" t="s">
        <v>597</v>
      </c>
      <c r="W203" s="81">
        <v>43745.6493287037</v>
      </c>
      <c r="X203" s="83" t="s">
        <v>754</v>
      </c>
      <c r="Y203" s="79"/>
      <c r="Z203" s="79"/>
      <c r="AA203" s="85" t="s">
        <v>925</v>
      </c>
      <c r="AB203" s="79"/>
      <c r="AC203" s="79" t="b">
        <v>0</v>
      </c>
      <c r="AD203" s="79">
        <v>0</v>
      </c>
      <c r="AE203" s="85" t="s">
        <v>950</v>
      </c>
      <c r="AF203" s="79" t="b">
        <v>0</v>
      </c>
      <c r="AG203" s="79" t="s">
        <v>954</v>
      </c>
      <c r="AH203" s="79"/>
      <c r="AI203" s="85" t="s">
        <v>950</v>
      </c>
      <c r="AJ203" s="79" t="b">
        <v>0</v>
      </c>
      <c r="AK203" s="79">
        <v>10</v>
      </c>
      <c r="AL203" s="85" t="s">
        <v>936</v>
      </c>
      <c r="AM203" s="79" t="s">
        <v>970</v>
      </c>
      <c r="AN203" s="79" t="b">
        <v>0</v>
      </c>
      <c r="AO203" s="85" t="s">
        <v>936</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2</v>
      </c>
      <c r="BC203" s="78" t="str">
        <f>REPLACE(INDEX(GroupVertices[Group],MATCH(Edges[[#This Row],[Vertex 2]],GroupVertices[Vertex],0)),1,1,"")</f>
        <v>3</v>
      </c>
      <c r="BD203" s="48">
        <v>0</v>
      </c>
      <c r="BE203" s="49">
        <v>0</v>
      </c>
      <c r="BF203" s="48">
        <v>0</v>
      </c>
      <c r="BG203" s="49">
        <v>0</v>
      </c>
      <c r="BH203" s="48">
        <v>0</v>
      </c>
      <c r="BI203" s="49">
        <v>0</v>
      </c>
      <c r="BJ203" s="48">
        <v>19</v>
      </c>
      <c r="BK203" s="49">
        <v>100</v>
      </c>
      <c r="BL203" s="48">
        <v>19</v>
      </c>
    </row>
    <row r="204" spans="1:64" ht="15">
      <c r="A204" s="64" t="s">
        <v>309</v>
      </c>
      <c r="B204" s="64" t="s">
        <v>321</v>
      </c>
      <c r="C204" s="65" t="s">
        <v>2725</v>
      </c>
      <c r="D204" s="66">
        <v>10</v>
      </c>
      <c r="E204" s="67" t="s">
        <v>136</v>
      </c>
      <c r="F204" s="68">
        <v>12</v>
      </c>
      <c r="G204" s="65"/>
      <c r="H204" s="69"/>
      <c r="I204" s="70"/>
      <c r="J204" s="70"/>
      <c r="K204" s="34" t="s">
        <v>65</v>
      </c>
      <c r="L204" s="77">
        <v>204</v>
      </c>
      <c r="M204" s="77"/>
      <c r="N204" s="72"/>
      <c r="O204" s="79" t="s">
        <v>339</v>
      </c>
      <c r="P204" s="81">
        <v>43746.89655092593</v>
      </c>
      <c r="Q204" s="79" t="s">
        <v>372</v>
      </c>
      <c r="R204" s="79"/>
      <c r="S204" s="79"/>
      <c r="T204" s="79" t="s">
        <v>467</v>
      </c>
      <c r="U204" s="79"/>
      <c r="V204" s="83" t="s">
        <v>597</v>
      </c>
      <c r="W204" s="81">
        <v>43746.89655092593</v>
      </c>
      <c r="X204" s="83" t="s">
        <v>755</v>
      </c>
      <c r="Y204" s="79"/>
      <c r="Z204" s="79"/>
      <c r="AA204" s="85" t="s">
        <v>926</v>
      </c>
      <c r="AB204" s="79"/>
      <c r="AC204" s="79" t="b">
        <v>0</v>
      </c>
      <c r="AD204" s="79">
        <v>0</v>
      </c>
      <c r="AE204" s="85" t="s">
        <v>950</v>
      </c>
      <c r="AF204" s="79" t="b">
        <v>0</v>
      </c>
      <c r="AG204" s="79" t="s">
        <v>954</v>
      </c>
      <c r="AH204" s="79"/>
      <c r="AI204" s="85" t="s">
        <v>950</v>
      </c>
      <c r="AJ204" s="79" t="b">
        <v>0</v>
      </c>
      <c r="AK204" s="79">
        <v>3</v>
      </c>
      <c r="AL204" s="85" t="s">
        <v>940</v>
      </c>
      <c r="AM204" s="79" t="s">
        <v>970</v>
      </c>
      <c r="AN204" s="79" t="b">
        <v>0</v>
      </c>
      <c r="AO204" s="85" t="s">
        <v>940</v>
      </c>
      <c r="AP204" s="79" t="s">
        <v>176</v>
      </c>
      <c r="AQ204" s="79">
        <v>0</v>
      </c>
      <c r="AR204" s="79">
        <v>0</v>
      </c>
      <c r="AS204" s="79"/>
      <c r="AT204" s="79"/>
      <c r="AU204" s="79"/>
      <c r="AV204" s="79"/>
      <c r="AW204" s="79"/>
      <c r="AX204" s="79"/>
      <c r="AY204" s="79"/>
      <c r="AZ204" s="79"/>
      <c r="BA204">
        <v>7</v>
      </c>
      <c r="BB204" s="78" t="str">
        <f>REPLACE(INDEX(GroupVertices[Group],MATCH(Edges[[#This Row],[Vertex 1]],GroupVertices[Vertex],0)),1,1,"")</f>
        <v>2</v>
      </c>
      <c r="BC204" s="78" t="str">
        <f>REPLACE(INDEX(GroupVertices[Group],MATCH(Edges[[#This Row],[Vertex 2]],GroupVertices[Vertex],0)),1,1,"")</f>
        <v>4</v>
      </c>
      <c r="BD204" s="48">
        <v>0</v>
      </c>
      <c r="BE204" s="49">
        <v>0</v>
      </c>
      <c r="BF204" s="48">
        <v>0</v>
      </c>
      <c r="BG204" s="49">
        <v>0</v>
      </c>
      <c r="BH204" s="48">
        <v>0</v>
      </c>
      <c r="BI204" s="49">
        <v>0</v>
      </c>
      <c r="BJ204" s="48">
        <v>10</v>
      </c>
      <c r="BK204" s="49">
        <v>100</v>
      </c>
      <c r="BL204" s="48">
        <v>10</v>
      </c>
    </row>
    <row r="205" spans="1:64" ht="15">
      <c r="A205" s="64" t="s">
        <v>309</v>
      </c>
      <c r="B205" s="64" t="s">
        <v>321</v>
      </c>
      <c r="C205" s="65" t="s">
        <v>2725</v>
      </c>
      <c r="D205" s="66">
        <v>10</v>
      </c>
      <c r="E205" s="67" t="s">
        <v>136</v>
      </c>
      <c r="F205" s="68">
        <v>12</v>
      </c>
      <c r="G205" s="65"/>
      <c r="H205" s="69"/>
      <c r="I205" s="70"/>
      <c r="J205" s="70"/>
      <c r="K205" s="34" t="s">
        <v>65</v>
      </c>
      <c r="L205" s="77">
        <v>205</v>
      </c>
      <c r="M205" s="77"/>
      <c r="N205" s="72"/>
      <c r="O205" s="79" t="s">
        <v>339</v>
      </c>
      <c r="P205" s="81">
        <v>43748.69237268518</v>
      </c>
      <c r="Q205" s="79" t="s">
        <v>354</v>
      </c>
      <c r="R205" s="79"/>
      <c r="S205" s="79"/>
      <c r="T205" s="79" t="s">
        <v>456</v>
      </c>
      <c r="U205" s="79"/>
      <c r="V205" s="83" t="s">
        <v>597</v>
      </c>
      <c r="W205" s="81">
        <v>43748.69237268518</v>
      </c>
      <c r="X205" s="83" t="s">
        <v>756</v>
      </c>
      <c r="Y205" s="79"/>
      <c r="Z205" s="79"/>
      <c r="AA205" s="85" t="s">
        <v>927</v>
      </c>
      <c r="AB205" s="79"/>
      <c r="AC205" s="79" t="b">
        <v>0</v>
      </c>
      <c r="AD205" s="79">
        <v>0</v>
      </c>
      <c r="AE205" s="85" t="s">
        <v>950</v>
      </c>
      <c r="AF205" s="79" t="b">
        <v>0</v>
      </c>
      <c r="AG205" s="79" t="s">
        <v>954</v>
      </c>
      <c r="AH205" s="79"/>
      <c r="AI205" s="85" t="s">
        <v>950</v>
      </c>
      <c r="AJ205" s="79" t="b">
        <v>0</v>
      </c>
      <c r="AK205" s="79">
        <v>4</v>
      </c>
      <c r="AL205" s="85" t="s">
        <v>941</v>
      </c>
      <c r="AM205" s="79" t="s">
        <v>970</v>
      </c>
      <c r="AN205" s="79" t="b">
        <v>0</v>
      </c>
      <c r="AO205" s="85" t="s">
        <v>941</v>
      </c>
      <c r="AP205" s="79" t="s">
        <v>176</v>
      </c>
      <c r="AQ205" s="79">
        <v>0</v>
      </c>
      <c r="AR205" s="79">
        <v>0</v>
      </c>
      <c r="AS205" s="79"/>
      <c r="AT205" s="79"/>
      <c r="AU205" s="79"/>
      <c r="AV205" s="79"/>
      <c r="AW205" s="79"/>
      <c r="AX205" s="79"/>
      <c r="AY205" s="79"/>
      <c r="AZ205" s="79"/>
      <c r="BA205">
        <v>7</v>
      </c>
      <c r="BB205" s="78" t="str">
        <f>REPLACE(INDEX(GroupVertices[Group],MATCH(Edges[[#This Row],[Vertex 1]],GroupVertices[Vertex],0)),1,1,"")</f>
        <v>2</v>
      </c>
      <c r="BC205" s="78" t="str">
        <f>REPLACE(INDEX(GroupVertices[Group],MATCH(Edges[[#This Row],[Vertex 2]],GroupVertices[Vertex],0)),1,1,"")</f>
        <v>4</v>
      </c>
      <c r="BD205" s="48">
        <v>0</v>
      </c>
      <c r="BE205" s="49">
        <v>0</v>
      </c>
      <c r="BF205" s="48">
        <v>0</v>
      </c>
      <c r="BG205" s="49">
        <v>0</v>
      </c>
      <c r="BH205" s="48">
        <v>0</v>
      </c>
      <c r="BI205" s="49">
        <v>0</v>
      </c>
      <c r="BJ205" s="48">
        <v>15</v>
      </c>
      <c r="BK205" s="49">
        <v>100</v>
      </c>
      <c r="BL205" s="48">
        <v>15</v>
      </c>
    </row>
    <row r="206" spans="1:64" ht="15">
      <c r="A206" s="64" t="s">
        <v>309</v>
      </c>
      <c r="B206" s="64" t="s">
        <v>321</v>
      </c>
      <c r="C206" s="65" t="s">
        <v>2725</v>
      </c>
      <c r="D206" s="66">
        <v>10</v>
      </c>
      <c r="E206" s="67" t="s">
        <v>136</v>
      </c>
      <c r="F206" s="68">
        <v>12</v>
      </c>
      <c r="G206" s="65"/>
      <c r="H206" s="69"/>
      <c r="I206" s="70"/>
      <c r="J206" s="70"/>
      <c r="K206" s="34" t="s">
        <v>65</v>
      </c>
      <c r="L206" s="77">
        <v>206</v>
      </c>
      <c r="M206" s="77"/>
      <c r="N206" s="72"/>
      <c r="O206" s="79" t="s">
        <v>339</v>
      </c>
      <c r="P206" s="81">
        <v>43748.696550925924</v>
      </c>
      <c r="Q206" s="79" t="s">
        <v>373</v>
      </c>
      <c r="R206" s="79"/>
      <c r="S206" s="79"/>
      <c r="T206" s="79" t="s">
        <v>466</v>
      </c>
      <c r="U206" s="79"/>
      <c r="V206" s="83" t="s">
        <v>597</v>
      </c>
      <c r="W206" s="81">
        <v>43748.696550925924</v>
      </c>
      <c r="X206" s="83" t="s">
        <v>757</v>
      </c>
      <c r="Y206" s="79"/>
      <c r="Z206" s="79"/>
      <c r="AA206" s="85" t="s">
        <v>928</v>
      </c>
      <c r="AB206" s="79"/>
      <c r="AC206" s="79" t="b">
        <v>0</v>
      </c>
      <c r="AD206" s="79">
        <v>0</v>
      </c>
      <c r="AE206" s="85" t="s">
        <v>950</v>
      </c>
      <c r="AF206" s="79" t="b">
        <v>0</v>
      </c>
      <c r="AG206" s="79" t="s">
        <v>954</v>
      </c>
      <c r="AH206" s="79"/>
      <c r="AI206" s="85" t="s">
        <v>950</v>
      </c>
      <c r="AJ206" s="79" t="b">
        <v>0</v>
      </c>
      <c r="AK206" s="79">
        <v>3</v>
      </c>
      <c r="AL206" s="85" t="s">
        <v>942</v>
      </c>
      <c r="AM206" s="79" t="s">
        <v>970</v>
      </c>
      <c r="AN206" s="79" t="b">
        <v>0</v>
      </c>
      <c r="AO206" s="85" t="s">
        <v>942</v>
      </c>
      <c r="AP206" s="79" t="s">
        <v>176</v>
      </c>
      <c r="AQ206" s="79">
        <v>0</v>
      </c>
      <c r="AR206" s="79">
        <v>0</v>
      </c>
      <c r="AS206" s="79"/>
      <c r="AT206" s="79"/>
      <c r="AU206" s="79"/>
      <c r="AV206" s="79"/>
      <c r="AW206" s="79"/>
      <c r="AX206" s="79"/>
      <c r="AY206" s="79"/>
      <c r="AZ206" s="79"/>
      <c r="BA206">
        <v>7</v>
      </c>
      <c r="BB206" s="78" t="str">
        <f>REPLACE(INDEX(GroupVertices[Group],MATCH(Edges[[#This Row],[Vertex 1]],GroupVertices[Vertex],0)),1,1,"")</f>
        <v>2</v>
      </c>
      <c r="BC206" s="78" t="str">
        <f>REPLACE(INDEX(GroupVertices[Group],MATCH(Edges[[#This Row],[Vertex 2]],GroupVertices[Vertex],0)),1,1,"")</f>
        <v>4</v>
      </c>
      <c r="BD206" s="48">
        <v>0</v>
      </c>
      <c r="BE206" s="49">
        <v>0</v>
      </c>
      <c r="BF206" s="48">
        <v>0</v>
      </c>
      <c r="BG206" s="49">
        <v>0</v>
      </c>
      <c r="BH206" s="48">
        <v>0</v>
      </c>
      <c r="BI206" s="49">
        <v>0</v>
      </c>
      <c r="BJ206" s="48">
        <v>15</v>
      </c>
      <c r="BK206" s="49">
        <v>100</v>
      </c>
      <c r="BL206" s="48">
        <v>15</v>
      </c>
    </row>
    <row r="207" spans="1:64" ht="15">
      <c r="A207" s="64" t="s">
        <v>309</v>
      </c>
      <c r="B207" s="64" t="s">
        <v>321</v>
      </c>
      <c r="C207" s="65" t="s">
        <v>2725</v>
      </c>
      <c r="D207" s="66">
        <v>10</v>
      </c>
      <c r="E207" s="67" t="s">
        <v>136</v>
      </c>
      <c r="F207" s="68">
        <v>12</v>
      </c>
      <c r="G207" s="65"/>
      <c r="H207" s="69"/>
      <c r="I207" s="70"/>
      <c r="J207" s="70"/>
      <c r="K207" s="34" t="s">
        <v>65</v>
      </c>
      <c r="L207" s="77">
        <v>207</v>
      </c>
      <c r="M207" s="77"/>
      <c r="N207" s="72"/>
      <c r="O207" s="79" t="s">
        <v>339</v>
      </c>
      <c r="P207" s="81">
        <v>43751.73056712963</v>
      </c>
      <c r="Q207" s="79" t="s">
        <v>374</v>
      </c>
      <c r="R207" s="79"/>
      <c r="S207" s="79"/>
      <c r="T207" s="79"/>
      <c r="U207" s="79"/>
      <c r="V207" s="83" t="s">
        <v>597</v>
      </c>
      <c r="W207" s="81">
        <v>43751.73056712963</v>
      </c>
      <c r="X207" s="83" t="s">
        <v>758</v>
      </c>
      <c r="Y207" s="79"/>
      <c r="Z207" s="79"/>
      <c r="AA207" s="85" t="s">
        <v>929</v>
      </c>
      <c r="AB207" s="79"/>
      <c r="AC207" s="79" t="b">
        <v>0</v>
      </c>
      <c r="AD207" s="79">
        <v>0</v>
      </c>
      <c r="AE207" s="85" t="s">
        <v>950</v>
      </c>
      <c r="AF207" s="79" t="b">
        <v>0</v>
      </c>
      <c r="AG207" s="79" t="s">
        <v>954</v>
      </c>
      <c r="AH207" s="79"/>
      <c r="AI207" s="85" t="s">
        <v>950</v>
      </c>
      <c r="AJ207" s="79" t="b">
        <v>0</v>
      </c>
      <c r="AK207" s="79">
        <v>5</v>
      </c>
      <c r="AL207" s="85" t="s">
        <v>943</v>
      </c>
      <c r="AM207" s="79" t="s">
        <v>970</v>
      </c>
      <c r="AN207" s="79" t="b">
        <v>0</v>
      </c>
      <c r="AO207" s="85" t="s">
        <v>943</v>
      </c>
      <c r="AP207" s="79" t="s">
        <v>176</v>
      </c>
      <c r="AQ207" s="79">
        <v>0</v>
      </c>
      <c r="AR207" s="79">
        <v>0</v>
      </c>
      <c r="AS207" s="79"/>
      <c r="AT207" s="79"/>
      <c r="AU207" s="79"/>
      <c r="AV207" s="79"/>
      <c r="AW207" s="79"/>
      <c r="AX207" s="79"/>
      <c r="AY207" s="79"/>
      <c r="AZ207" s="79"/>
      <c r="BA207">
        <v>7</v>
      </c>
      <c r="BB207" s="78" t="str">
        <f>REPLACE(INDEX(GroupVertices[Group],MATCH(Edges[[#This Row],[Vertex 1]],GroupVertices[Vertex],0)),1,1,"")</f>
        <v>2</v>
      </c>
      <c r="BC207" s="78" t="str">
        <f>REPLACE(INDEX(GroupVertices[Group],MATCH(Edges[[#This Row],[Vertex 2]],GroupVertices[Vertex],0)),1,1,"")</f>
        <v>4</v>
      </c>
      <c r="BD207" s="48">
        <v>0</v>
      </c>
      <c r="BE207" s="49">
        <v>0</v>
      </c>
      <c r="BF207" s="48">
        <v>0</v>
      </c>
      <c r="BG207" s="49">
        <v>0</v>
      </c>
      <c r="BH207" s="48">
        <v>0</v>
      </c>
      <c r="BI207" s="49">
        <v>0</v>
      </c>
      <c r="BJ207" s="48">
        <v>15</v>
      </c>
      <c r="BK207" s="49">
        <v>100</v>
      </c>
      <c r="BL207" s="48">
        <v>15</v>
      </c>
    </row>
    <row r="208" spans="1:64" ht="15">
      <c r="A208" s="64" t="s">
        <v>309</v>
      </c>
      <c r="B208" s="64" t="s">
        <v>321</v>
      </c>
      <c r="C208" s="65" t="s">
        <v>2725</v>
      </c>
      <c r="D208" s="66">
        <v>10</v>
      </c>
      <c r="E208" s="67" t="s">
        <v>136</v>
      </c>
      <c r="F208" s="68">
        <v>12</v>
      </c>
      <c r="G208" s="65"/>
      <c r="H208" s="69"/>
      <c r="I208" s="70"/>
      <c r="J208" s="70"/>
      <c r="K208" s="34" t="s">
        <v>65</v>
      </c>
      <c r="L208" s="77">
        <v>208</v>
      </c>
      <c r="M208" s="77"/>
      <c r="N208" s="72"/>
      <c r="O208" s="79" t="s">
        <v>339</v>
      </c>
      <c r="P208" s="81">
        <v>43751.73405092592</v>
      </c>
      <c r="Q208" s="79" t="s">
        <v>371</v>
      </c>
      <c r="R208" s="79"/>
      <c r="S208" s="79"/>
      <c r="T208" s="79" t="s">
        <v>466</v>
      </c>
      <c r="U208" s="79"/>
      <c r="V208" s="83" t="s">
        <v>597</v>
      </c>
      <c r="W208" s="81">
        <v>43751.73405092592</v>
      </c>
      <c r="X208" s="83" t="s">
        <v>759</v>
      </c>
      <c r="Y208" s="79"/>
      <c r="Z208" s="79"/>
      <c r="AA208" s="85" t="s">
        <v>930</v>
      </c>
      <c r="AB208" s="79"/>
      <c r="AC208" s="79" t="b">
        <v>0</v>
      </c>
      <c r="AD208" s="79">
        <v>0</v>
      </c>
      <c r="AE208" s="85" t="s">
        <v>950</v>
      </c>
      <c r="AF208" s="79" t="b">
        <v>0</v>
      </c>
      <c r="AG208" s="79" t="s">
        <v>954</v>
      </c>
      <c r="AH208" s="79"/>
      <c r="AI208" s="85" t="s">
        <v>950</v>
      </c>
      <c r="AJ208" s="79" t="b">
        <v>0</v>
      </c>
      <c r="AK208" s="79">
        <v>6</v>
      </c>
      <c r="AL208" s="85" t="s">
        <v>944</v>
      </c>
      <c r="AM208" s="79" t="s">
        <v>970</v>
      </c>
      <c r="AN208" s="79" t="b">
        <v>0</v>
      </c>
      <c r="AO208" s="85" t="s">
        <v>944</v>
      </c>
      <c r="AP208" s="79" t="s">
        <v>176</v>
      </c>
      <c r="AQ208" s="79">
        <v>0</v>
      </c>
      <c r="AR208" s="79">
        <v>0</v>
      </c>
      <c r="AS208" s="79"/>
      <c r="AT208" s="79"/>
      <c r="AU208" s="79"/>
      <c r="AV208" s="79"/>
      <c r="AW208" s="79"/>
      <c r="AX208" s="79"/>
      <c r="AY208" s="79"/>
      <c r="AZ208" s="79"/>
      <c r="BA208">
        <v>7</v>
      </c>
      <c r="BB208" s="78" t="str">
        <f>REPLACE(INDEX(GroupVertices[Group],MATCH(Edges[[#This Row],[Vertex 1]],GroupVertices[Vertex],0)),1,1,"")</f>
        <v>2</v>
      </c>
      <c r="BC208" s="78" t="str">
        <f>REPLACE(INDEX(GroupVertices[Group],MATCH(Edges[[#This Row],[Vertex 2]],GroupVertices[Vertex],0)),1,1,"")</f>
        <v>4</v>
      </c>
      <c r="BD208" s="48">
        <v>0</v>
      </c>
      <c r="BE208" s="49">
        <v>0</v>
      </c>
      <c r="BF208" s="48">
        <v>0</v>
      </c>
      <c r="BG208" s="49">
        <v>0</v>
      </c>
      <c r="BH208" s="48">
        <v>0</v>
      </c>
      <c r="BI208" s="49">
        <v>0</v>
      </c>
      <c r="BJ208" s="48">
        <v>11</v>
      </c>
      <c r="BK208" s="49">
        <v>100</v>
      </c>
      <c r="BL208" s="48">
        <v>11</v>
      </c>
    </row>
    <row r="209" spans="1:64" ht="15">
      <c r="A209" s="64" t="s">
        <v>309</v>
      </c>
      <c r="B209" s="64" t="s">
        <v>319</v>
      </c>
      <c r="C209" s="65" t="s">
        <v>2725</v>
      </c>
      <c r="D209" s="66">
        <v>10</v>
      </c>
      <c r="E209" s="67" t="s">
        <v>136</v>
      </c>
      <c r="F209" s="68">
        <v>12</v>
      </c>
      <c r="G209" s="65"/>
      <c r="H209" s="69"/>
      <c r="I209" s="70"/>
      <c r="J209" s="70"/>
      <c r="K209" s="34" t="s">
        <v>65</v>
      </c>
      <c r="L209" s="77">
        <v>209</v>
      </c>
      <c r="M209" s="77"/>
      <c r="N209" s="72"/>
      <c r="O209" s="79" t="s">
        <v>339</v>
      </c>
      <c r="P209" s="81">
        <v>43752.75765046296</v>
      </c>
      <c r="Q209" s="79" t="s">
        <v>377</v>
      </c>
      <c r="R209" s="79"/>
      <c r="S209" s="79"/>
      <c r="T209" s="79"/>
      <c r="U209" s="79"/>
      <c r="V209" s="83" t="s">
        <v>597</v>
      </c>
      <c r="W209" s="81">
        <v>43752.75765046296</v>
      </c>
      <c r="X209" s="83" t="s">
        <v>760</v>
      </c>
      <c r="Y209" s="79"/>
      <c r="Z209" s="79"/>
      <c r="AA209" s="85" t="s">
        <v>931</v>
      </c>
      <c r="AB209" s="79"/>
      <c r="AC209" s="79" t="b">
        <v>0</v>
      </c>
      <c r="AD209" s="79">
        <v>0</v>
      </c>
      <c r="AE209" s="85" t="s">
        <v>950</v>
      </c>
      <c r="AF209" s="79" t="b">
        <v>0</v>
      </c>
      <c r="AG209" s="79" t="s">
        <v>954</v>
      </c>
      <c r="AH209" s="79"/>
      <c r="AI209" s="85" t="s">
        <v>950</v>
      </c>
      <c r="AJ209" s="79" t="b">
        <v>0</v>
      </c>
      <c r="AK209" s="79">
        <v>5</v>
      </c>
      <c r="AL209" s="85" t="s">
        <v>937</v>
      </c>
      <c r="AM209" s="79" t="s">
        <v>970</v>
      </c>
      <c r="AN209" s="79" t="b">
        <v>0</v>
      </c>
      <c r="AO209" s="85" t="s">
        <v>937</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3</v>
      </c>
      <c r="BD209" s="48">
        <v>0</v>
      </c>
      <c r="BE209" s="49">
        <v>0</v>
      </c>
      <c r="BF209" s="48">
        <v>0</v>
      </c>
      <c r="BG209" s="49">
        <v>0</v>
      </c>
      <c r="BH209" s="48">
        <v>0</v>
      </c>
      <c r="BI209" s="49">
        <v>0</v>
      </c>
      <c r="BJ209" s="48">
        <v>20</v>
      </c>
      <c r="BK209" s="49">
        <v>100</v>
      </c>
      <c r="BL209" s="48">
        <v>20</v>
      </c>
    </row>
    <row r="210" spans="1:64" ht="15">
      <c r="A210" s="64" t="s">
        <v>309</v>
      </c>
      <c r="B210" s="64" t="s">
        <v>321</v>
      </c>
      <c r="C210" s="65" t="s">
        <v>2725</v>
      </c>
      <c r="D210" s="66">
        <v>10</v>
      </c>
      <c r="E210" s="67" t="s">
        <v>136</v>
      </c>
      <c r="F210" s="68">
        <v>12</v>
      </c>
      <c r="G210" s="65"/>
      <c r="H210" s="69"/>
      <c r="I210" s="70"/>
      <c r="J210" s="70"/>
      <c r="K210" s="34" t="s">
        <v>65</v>
      </c>
      <c r="L210" s="77">
        <v>210</v>
      </c>
      <c r="M210" s="77"/>
      <c r="N210" s="72"/>
      <c r="O210" s="79" t="s">
        <v>339</v>
      </c>
      <c r="P210" s="81">
        <v>43755.81599537037</v>
      </c>
      <c r="Q210" s="79" t="s">
        <v>397</v>
      </c>
      <c r="R210" s="79"/>
      <c r="S210" s="79"/>
      <c r="T210" s="79" t="s">
        <v>466</v>
      </c>
      <c r="U210" s="79"/>
      <c r="V210" s="83" t="s">
        <v>597</v>
      </c>
      <c r="W210" s="81">
        <v>43755.81599537037</v>
      </c>
      <c r="X210" s="83" t="s">
        <v>761</v>
      </c>
      <c r="Y210" s="79"/>
      <c r="Z210" s="79"/>
      <c r="AA210" s="85" t="s">
        <v>932</v>
      </c>
      <c r="AB210" s="79"/>
      <c r="AC210" s="79" t="b">
        <v>0</v>
      </c>
      <c r="AD210" s="79">
        <v>0</v>
      </c>
      <c r="AE210" s="85" t="s">
        <v>950</v>
      </c>
      <c r="AF210" s="79" t="b">
        <v>0</v>
      </c>
      <c r="AG210" s="79" t="s">
        <v>954</v>
      </c>
      <c r="AH210" s="79"/>
      <c r="AI210" s="85" t="s">
        <v>950</v>
      </c>
      <c r="AJ210" s="79" t="b">
        <v>0</v>
      </c>
      <c r="AK210" s="79">
        <v>1</v>
      </c>
      <c r="AL210" s="85" t="s">
        <v>945</v>
      </c>
      <c r="AM210" s="79" t="s">
        <v>970</v>
      </c>
      <c r="AN210" s="79" t="b">
        <v>0</v>
      </c>
      <c r="AO210" s="85" t="s">
        <v>945</v>
      </c>
      <c r="AP210" s="79" t="s">
        <v>176</v>
      </c>
      <c r="AQ210" s="79">
        <v>0</v>
      </c>
      <c r="AR210" s="79">
        <v>0</v>
      </c>
      <c r="AS210" s="79"/>
      <c r="AT210" s="79"/>
      <c r="AU210" s="79"/>
      <c r="AV210" s="79"/>
      <c r="AW210" s="79"/>
      <c r="AX210" s="79"/>
      <c r="AY210" s="79"/>
      <c r="AZ210" s="79"/>
      <c r="BA210">
        <v>7</v>
      </c>
      <c r="BB210" s="78" t="str">
        <f>REPLACE(INDEX(GroupVertices[Group],MATCH(Edges[[#This Row],[Vertex 1]],GroupVertices[Vertex],0)),1,1,"")</f>
        <v>2</v>
      </c>
      <c r="BC210" s="78" t="str">
        <f>REPLACE(INDEX(GroupVertices[Group],MATCH(Edges[[#This Row],[Vertex 2]],GroupVertices[Vertex],0)),1,1,"")</f>
        <v>4</v>
      </c>
      <c r="BD210" s="48">
        <v>0</v>
      </c>
      <c r="BE210" s="49">
        <v>0</v>
      </c>
      <c r="BF210" s="48">
        <v>0</v>
      </c>
      <c r="BG210" s="49">
        <v>0</v>
      </c>
      <c r="BH210" s="48">
        <v>0</v>
      </c>
      <c r="BI210" s="49">
        <v>0</v>
      </c>
      <c r="BJ210" s="48">
        <v>12</v>
      </c>
      <c r="BK210" s="49">
        <v>100</v>
      </c>
      <c r="BL210" s="48">
        <v>12</v>
      </c>
    </row>
    <row r="211" spans="1:64" ht="15">
      <c r="A211" s="64" t="s">
        <v>309</v>
      </c>
      <c r="B211" s="64" t="s">
        <v>321</v>
      </c>
      <c r="C211" s="65" t="s">
        <v>2725</v>
      </c>
      <c r="D211" s="66">
        <v>10</v>
      </c>
      <c r="E211" s="67" t="s">
        <v>136</v>
      </c>
      <c r="F211" s="68">
        <v>12</v>
      </c>
      <c r="G211" s="65"/>
      <c r="H211" s="69"/>
      <c r="I211" s="70"/>
      <c r="J211" s="70"/>
      <c r="K211" s="34" t="s">
        <v>65</v>
      </c>
      <c r="L211" s="77">
        <v>211</v>
      </c>
      <c r="M211" s="77"/>
      <c r="N211" s="72"/>
      <c r="O211" s="79" t="s">
        <v>339</v>
      </c>
      <c r="P211" s="81">
        <v>43755.818773148145</v>
      </c>
      <c r="Q211" s="79" t="s">
        <v>398</v>
      </c>
      <c r="R211" s="79"/>
      <c r="S211" s="79"/>
      <c r="T211" s="79" t="s">
        <v>466</v>
      </c>
      <c r="U211" s="79"/>
      <c r="V211" s="83" t="s">
        <v>597</v>
      </c>
      <c r="W211" s="81">
        <v>43755.818773148145</v>
      </c>
      <c r="X211" s="83" t="s">
        <v>762</v>
      </c>
      <c r="Y211" s="79"/>
      <c r="Z211" s="79"/>
      <c r="AA211" s="85" t="s">
        <v>933</v>
      </c>
      <c r="AB211" s="79"/>
      <c r="AC211" s="79" t="b">
        <v>0</v>
      </c>
      <c r="AD211" s="79">
        <v>0</v>
      </c>
      <c r="AE211" s="85" t="s">
        <v>950</v>
      </c>
      <c r="AF211" s="79" t="b">
        <v>0</v>
      </c>
      <c r="AG211" s="79" t="s">
        <v>954</v>
      </c>
      <c r="AH211" s="79"/>
      <c r="AI211" s="85" t="s">
        <v>950</v>
      </c>
      <c r="AJ211" s="79" t="b">
        <v>0</v>
      </c>
      <c r="AK211" s="79">
        <v>2</v>
      </c>
      <c r="AL211" s="85" t="s">
        <v>946</v>
      </c>
      <c r="AM211" s="79" t="s">
        <v>970</v>
      </c>
      <c r="AN211" s="79" t="b">
        <v>0</v>
      </c>
      <c r="AO211" s="85" t="s">
        <v>946</v>
      </c>
      <c r="AP211" s="79" t="s">
        <v>176</v>
      </c>
      <c r="AQ211" s="79">
        <v>0</v>
      </c>
      <c r="AR211" s="79">
        <v>0</v>
      </c>
      <c r="AS211" s="79"/>
      <c r="AT211" s="79"/>
      <c r="AU211" s="79"/>
      <c r="AV211" s="79"/>
      <c r="AW211" s="79"/>
      <c r="AX211" s="79"/>
      <c r="AY211" s="79"/>
      <c r="AZ211" s="79"/>
      <c r="BA211">
        <v>7</v>
      </c>
      <c r="BB211" s="78" t="str">
        <f>REPLACE(INDEX(GroupVertices[Group],MATCH(Edges[[#This Row],[Vertex 1]],GroupVertices[Vertex],0)),1,1,"")</f>
        <v>2</v>
      </c>
      <c r="BC211" s="78" t="str">
        <f>REPLACE(INDEX(GroupVertices[Group],MATCH(Edges[[#This Row],[Vertex 2]],GroupVertices[Vertex],0)),1,1,"")</f>
        <v>4</v>
      </c>
      <c r="BD211" s="48">
        <v>0</v>
      </c>
      <c r="BE211" s="49">
        <v>0</v>
      </c>
      <c r="BF211" s="48">
        <v>0</v>
      </c>
      <c r="BG211" s="49">
        <v>0</v>
      </c>
      <c r="BH211" s="48">
        <v>0</v>
      </c>
      <c r="BI211" s="49">
        <v>0</v>
      </c>
      <c r="BJ211" s="48">
        <v>12</v>
      </c>
      <c r="BK211" s="49">
        <v>100</v>
      </c>
      <c r="BL211" s="48">
        <v>12</v>
      </c>
    </row>
    <row r="212" spans="1:64" ht="15">
      <c r="A212" s="64" t="s">
        <v>319</v>
      </c>
      <c r="B212" s="64" t="s">
        <v>330</v>
      </c>
      <c r="C212" s="65" t="s">
        <v>2724</v>
      </c>
      <c r="D212" s="66">
        <v>3</v>
      </c>
      <c r="E212" s="67" t="s">
        <v>132</v>
      </c>
      <c r="F212" s="68">
        <v>35</v>
      </c>
      <c r="G212" s="65"/>
      <c r="H212" s="69"/>
      <c r="I212" s="70"/>
      <c r="J212" s="70"/>
      <c r="K212" s="34" t="s">
        <v>65</v>
      </c>
      <c r="L212" s="77">
        <v>212</v>
      </c>
      <c r="M212" s="77"/>
      <c r="N212" s="72"/>
      <c r="O212" s="79" t="s">
        <v>339</v>
      </c>
      <c r="P212" s="81">
        <v>43742.483877314815</v>
      </c>
      <c r="Q212" s="79" t="s">
        <v>399</v>
      </c>
      <c r="R212" s="83" t="s">
        <v>412</v>
      </c>
      <c r="S212" s="79" t="s">
        <v>433</v>
      </c>
      <c r="T212" s="79" t="s">
        <v>482</v>
      </c>
      <c r="U212" s="79"/>
      <c r="V212" s="83" t="s">
        <v>605</v>
      </c>
      <c r="W212" s="81">
        <v>43742.483877314815</v>
      </c>
      <c r="X212" s="83" t="s">
        <v>763</v>
      </c>
      <c r="Y212" s="79"/>
      <c r="Z212" s="79"/>
      <c r="AA212" s="85" t="s">
        <v>934</v>
      </c>
      <c r="AB212" s="79"/>
      <c r="AC212" s="79" t="b">
        <v>0</v>
      </c>
      <c r="AD212" s="79">
        <v>8</v>
      </c>
      <c r="AE212" s="85" t="s">
        <v>950</v>
      </c>
      <c r="AF212" s="79" t="b">
        <v>0</v>
      </c>
      <c r="AG212" s="79" t="s">
        <v>954</v>
      </c>
      <c r="AH212" s="79"/>
      <c r="AI212" s="85" t="s">
        <v>950</v>
      </c>
      <c r="AJ212" s="79" t="b">
        <v>0</v>
      </c>
      <c r="AK212" s="79">
        <v>7</v>
      </c>
      <c r="AL212" s="85" t="s">
        <v>950</v>
      </c>
      <c r="AM212" s="79" t="s">
        <v>961</v>
      </c>
      <c r="AN212" s="79" t="b">
        <v>0</v>
      </c>
      <c r="AO212" s="85" t="s">
        <v>934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320</v>
      </c>
      <c r="B213" s="64" t="s">
        <v>330</v>
      </c>
      <c r="C213" s="65" t="s">
        <v>2724</v>
      </c>
      <c r="D213" s="66">
        <v>3</v>
      </c>
      <c r="E213" s="67" t="s">
        <v>132</v>
      </c>
      <c r="F213" s="68">
        <v>35</v>
      </c>
      <c r="G213" s="65"/>
      <c r="H213" s="69"/>
      <c r="I213" s="70"/>
      <c r="J213" s="70"/>
      <c r="K213" s="34" t="s">
        <v>65</v>
      </c>
      <c r="L213" s="77">
        <v>213</v>
      </c>
      <c r="M213" s="77"/>
      <c r="N213" s="72"/>
      <c r="O213" s="79" t="s">
        <v>339</v>
      </c>
      <c r="P213" s="81">
        <v>43742.67549768519</v>
      </c>
      <c r="Q213" s="79" t="s">
        <v>345</v>
      </c>
      <c r="R213" s="83" t="s">
        <v>412</v>
      </c>
      <c r="S213" s="79" t="s">
        <v>433</v>
      </c>
      <c r="T213" s="79" t="s">
        <v>451</v>
      </c>
      <c r="U213" s="79"/>
      <c r="V213" s="83" t="s">
        <v>606</v>
      </c>
      <c r="W213" s="81">
        <v>43742.67549768519</v>
      </c>
      <c r="X213" s="83" t="s">
        <v>764</v>
      </c>
      <c r="Y213" s="79"/>
      <c r="Z213" s="79"/>
      <c r="AA213" s="85" t="s">
        <v>935</v>
      </c>
      <c r="AB213" s="79"/>
      <c r="AC213" s="79" t="b">
        <v>0</v>
      </c>
      <c r="AD213" s="79">
        <v>0</v>
      </c>
      <c r="AE213" s="85" t="s">
        <v>950</v>
      </c>
      <c r="AF213" s="79" t="b">
        <v>0</v>
      </c>
      <c r="AG213" s="79" t="s">
        <v>954</v>
      </c>
      <c r="AH213" s="79"/>
      <c r="AI213" s="85" t="s">
        <v>950</v>
      </c>
      <c r="AJ213" s="79" t="b">
        <v>0</v>
      </c>
      <c r="AK213" s="79">
        <v>7</v>
      </c>
      <c r="AL213" s="85" t="s">
        <v>934</v>
      </c>
      <c r="AM213" s="79" t="s">
        <v>956</v>
      </c>
      <c r="AN213" s="79" t="b">
        <v>0</v>
      </c>
      <c r="AO213" s="85" t="s">
        <v>934</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319</v>
      </c>
      <c r="B214" s="64" t="s">
        <v>331</v>
      </c>
      <c r="C214" s="65" t="s">
        <v>2724</v>
      </c>
      <c r="D214" s="66">
        <v>3</v>
      </c>
      <c r="E214" s="67" t="s">
        <v>132</v>
      </c>
      <c r="F214" s="68">
        <v>35</v>
      </c>
      <c r="G214" s="65"/>
      <c r="H214" s="69"/>
      <c r="I214" s="70"/>
      <c r="J214" s="70"/>
      <c r="K214" s="34" t="s">
        <v>65</v>
      </c>
      <c r="L214" s="77">
        <v>214</v>
      </c>
      <c r="M214" s="77"/>
      <c r="N214" s="72"/>
      <c r="O214" s="79" t="s">
        <v>339</v>
      </c>
      <c r="P214" s="81">
        <v>43742.483877314815</v>
      </c>
      <c r="Q214" s="79" t="s">
        <v>399</v>
      </c>
      <c r="R214" s="83" t="s">
        <v>412</v>
      </c>
      <c r="S214" s="79" t="s">
        <v>433</v>
      </c>
      <c r="T214" s="79" t="s">
        <v>482</v>
      </c>
      <c r="U214" s="79"/>
      <c r="V214" s="83" t="s">
        <v>605</v>
      </c>
      <c r="W214" s="81">
        <v>43742.483877314815</v>
      </c>
      <c r="X214" s="83" t="s">
        <v>763</v>
      </c>
      <c r="Y214" s="79"/>
      <c r="Z214" s="79"/>
      <c r="AA214" s="85" t="s">
        <v>934</v>
      </c>
      <c r="AB214" s="79"/>
      <c r="AC214" s="79" t="b">
        <v>0</v>
      </c>
      <c r="AD214" s="79">
        <v>8</v>
      </c>
      <c r="AE214" s="85" t="s">
        <v>950</v>
      </c>
      <c r="AF214" s="79" t="b">
        <v>0</v>
      </c>
      <c r="AG214" s="79" t="s">
        <v>954</v>
      </c>
      <c r="AH214" s="79"/>
      <c r="AI214" s="85" t="s">
        <v>950</v>
      </c>
      <c r="AJ214" s="79" t="b">
        <v>0</v>
      </c>
      <c r="AK214" s="79">
        <v>7</v>
      </c>
      <c r="AL214" s="85" t="s">
        <v>950</v>
      </c>
      <c r="AM214" s="79" t="s">
        <v>961</v>
      </c>
      <c r="AN214" s="79" t="b">
        <v>0</v>
      </c>
      <c r="AO214" s="85" t="s">
        <v>934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v>0</v>
      </c>
      <c r="BE214" s="49">
        <v>0</v>
      </c>
      <c r="BF214" s="48">
        <v>0</v>
      </c>
      <c r="BG214" s="49">
        <v>0</v>
      </c>
      <c r="BH214" s="48">
        <v>0</v>
      </c>
      <c r="BI214" s="49">
        <v>0</v>
      </c>
      <c r="BJ214" s="48">
        <v>16</v>
      </c>
      <c r="BK214" s="49">
        <v>100</v>
      </c>
      <c r="BL214" s="48">
        <v>16</v>
      </c>
    </row>
    <row r="215" spans="1:64" ht="15">
      <c r="A215" s="64" t="s">
        <v>320</v>
      </c>
      <c r="B215" s="64" t="s">
        <v>331</v>
      </c>
      <c r="C215" s="65" t="s">
        <v>2724</v>
      </c>
      <c r="D215" s="66">
        <v>3</v>
      </c>
      <c r="E215" s="67" t="s">
        <v>132</v>
      </c>
      <c r="F215" s="68">
        <v>35</v>
      </c>
      <c r="G215" s="65"/>
      <c r="H215" s="69"/>
      <c r="I215" s="70"/>
      <c r="J215" s="70"/>
      <c r="K215" s="34" t="s">
        <v>65</v>
      </c>
      <c r="L215" s="77">
        <v>215</v>
      </c>
      <c r="M215" s="77"/>
      <c r="N215" s="72"/>
      <c r="O215" s="79" t="s">
        <v>339</v>
      </c>
      <c r="P215" s="81">
        <v>43742.67549768519</v>
      </c>
      <c r="Q215" s="79" t="s">
        <v>345</v>
      </c>
      <c r="R215" s="83" t="s">
        <v>412</v>
      </c>
      <c r="S215" s="79" t="s">
        <v>433</v>
      </c>
      <c r="T215" s="79" t="s">
        <v>451</v>
      </c>
      <c r="U215" s="79"/>
      <c r="V215" s="83" t="s">
        <v>606</v>
      </c>
      <c r="W215" s="81">
        <v>43742.67549768519</v>
      </c>
      <c r="X215" s="83" t="s">
        <v>764</v>
      </c>
      <c r="Y215" s="79"/>
      <c r="Z215" s="79"/>
      <c r="AA215" s="85" t="s">
        <v>935</v>
      </c>
      <c r="AB215" s="79"/>
      <c r="AC215" s="79" t="b">
        <v>0</v>
      </c>
      <c r="AD215" s="79">
        <v>0</v>
      </c>
      <c r="AE215" s="85" t="s">
        <v>950</v>
      </c>
      <c r="AF215" s="79" t="b">
        <v>0</v>
      </c>
      <c r="AG215" s="79" t="s">
        <v>954</v>
      </c>
      <c r="AH215" s="79"/>
      <c r="AI215" s="85" t="s">
        <v>950</v>
      </c>
      <c r="AJ215" s="79" t="b">
        <v>0</v>
      </c>
      <c r="AK215" s="79">
        <v>7</v>
      </c>
      <c r="AL215" s="85" t="s">
        <v>934</v>
      </c>
      <c r="AM215" s="79" t="s">
        <v>956</v>
      </c>
      <c r="AN215" s="79" t="b">
        <v>0</v>
      </c>
      <c r="AO215" s="85" t="s">
        <v>934</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319</v>
      </c>
      <c r="B216" s="64" t="s">
        <v>319</v>
      </c>
      <c r="C216" s="65" t="s">
        <v>2726</v>
      </c>
      <c r="D216" s="66">
        <v>6.5</v>
      </c>
      <c r="E216" s="67" t="s">
        <v>136</v>
      </c>
      <c r="F216" s="68">
        <v>23.5</v>
      </c>
      <c r="G216" s="65"/>
      <c r="H216" s="69"/>
      <c r="I216" s="70"/>
      <c r="J216" s="70"/>
      <c r="K216" s="34" t="s">
        <v>65</v>
      </c>
      <c r="L216" s="77">
        <v>216</v>
      </c>
      <c r="M216" s="77"/>
      <c r="N216" s="72"/>
      <c r="O216" s="79" t="s">
        <v>176</v>
      </c>
      <c r="P216" s="81">
        <v>43745.64881944445</v>
      </c>
      <c r="Q216" s="79" t="s">
        <v>400</v>
      </c>
      <c r="R216" s="83" t="s">
        <v>426</v>
      </c>
      <c r="S216" s="79" t="s">
        <v>433</v>
      </c>
      <c r="T216" s="79" t="s">
        <v>483</v>
      </c>
      <c r="U216" s="79"/>
      <c r="V216" s="83" t="s">
        <v>605</v>
      </c>
      <c r="W216" s="81">
        <v>43745.64881944445</v>
      </c>
      <c r="X216" s="83" t="s">
        <v>765</v>
      </c>
      <c r="Y216" s="79"/>
      <c r="Z216" s="79"/>
      <c r="AA216" s="85" t="s">
        <v>936</v>
      </c>
      <c r="AB216" s="79"/>
      <c r="AC216" s="79" t="b">
        <v>0</v>
      </c>
      <c r="AD216" s="79">
        <v>16</v>
      </c>
      <c r="AE216" s="85" t="s">
        <v>950</v>
      </c>
      <c r="AF216" s="79" t="b">
        <v>0</v>
      </c>
      <c r="AG216" s="79" t="s">
        <v>954</v>
      </c>
      <c r="AH216" s="79"/>
      <c r="AI216" s="85" t="s">
        <v>950</v>
      </c>
      <c r="AJ216" s="79" t="b">
        <v>0</v>
      </c>
      <c r="AK216" s="79">
        <v>10</v>
      </c>
      <c r="AL216" s="85" t="s">
        <v>950</v>
      </c>
      <c r="AM216" s="79" t="s">
        <v>961</v>
      </c>
      <c r="AN216" s="79" t="b">
        <v>0</v>
      </c>
      <c r="AO216" s="85" t="s">
        <v>936</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3</v>
      </c>
      <c r="BC216" s="78" t="str">
        <f>REPLACE(INDEX(GroupVertices[Group],MATCH(Edges[[#This Row],[Vertex 2]],GroupVertices[Vertex],0)),1,1,"")</f>
        <v>3</v>
      </c>
      <c r="BD216" s="48">
        <v>0</v>
      </c>
      <c r="BE216" s="49">
        <v>0</v>
      </c>
      <c r="BF216" s="48">
        <v>0</v>
      </c>
      <c r="BG216" s="49">
        <v>0</v>
      </c>
      <c r="BH216" s="48">
        <v>0</v>
      </c>
      <c r="BI216" s="49">
        <v>0</v>
      </c>
      <c r="BJ216" s="48">
        <v>28</v>
      </c>
      <c r="BK216" s="49">
        <v>100</v>
      </c>
      <c r="BL216" s="48">
        <v>28</v>
      </c>
    </row>
    <row r="217" spans="1:64" ht="15">
      <c r="A217" s="64" t="s">
        <v>319</v>
      </c>
      <c r="B217" s="64" t="s">
        <v>319</v>
      </c>
      <c r="C217" s="65" t="s">
        <v>2726</v>
      </c>
      <c r="D217" s="66">
        <v>6.5</v>
      </c>
      <c r="E217" s="67" t="s">
        <v>136</v>
      </c>
      <c r="F217" s="68">
        <v>23.5</v>
      </c>
      <c r="G217" s="65"/>
      <c r="H217" s="69"/>
      <c r="I217" s="70"/>
      <c r="J217" s="70"/>
      <c r="K217" s="34" t="s">
        <v>65</v>
      </c>
      <c r="L217" s="77">
        <v>217</v>
      </c>
      <c r="M217" s="77"/>
      <c r="N217" s="72"/>
      <c r="O217" s="79" t="s">
        <v>176</v>
      </c>
      <c r="P217" s="81">
        <v>43752.75707175926</v>
      </c>
      <c r="Q217" s="79" t="s">
        <v>401</v>
      </c>
      <c r="R217" s="83" t="s">
        <v>427</v>
      </c>
      <c r="S217" s="79" t="s">
        <v>433</v>
      </c>
      <c r="T217" s="79" t="s">
        <v>484</v>
      </c>
      <c r="U217" s="79"/>
      <c r="V217" s="83" t="s">
        <v>605</v>
      </c>
      <c r="W217" s="81">
        <v>43752.75707175926</v>
      </c>
      <c r="X217" s="83" t="s">
        <v>766</v>
      </c>
      <c r="Y217" s="79"/>
      <c r="Z217" s="79"/>
      <c r="AA217" s="85" t="s">
        <v>937</v>
      </c>
      <c r="AB217" s="79"/>
      <c r="AC217" s="79" t="b">
        <v>0</v>
      </c>
      <c r="AD217" s="79">
        <v>6</v>
      </c>
      <c r="AE217" s="85" t="s">
        <v>950</v>
      </c>
      <c r="AF217" s="79" t="b">
        <v>0</v>
      </c>
      <c r="AG217" s="79" t="s">
        <v>954</v>
      </c>
      <c r="AH217" s="79"/>
      <c r="AI217" s="85" t="s">
        <v>950</v>
      </c>
      <c r="AJ217" s="79" t="b">
        <v>0</v>
      </c>
      <c r="AK217" s="79">
        <v>5</v>
      </c>
      <c r="AL217" s="85" t="s">
        <v>950</v>
      </c>
      <c r="AM217" s="79" t="s">
        <v>961</v>
      </c>
      <c r="AN217" s="79" t="b">
        <v>0</v>
      </c>
      <c r="AO217" s="85" t="s">
        <v>937</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3</v>
      </c>
      <c r="BC217" s="78" t="str">
        <f>REPLACE(INDEX(GroupVertices[Group],MATCH(Edges[[#This Row],[Vertex 2]],GroupVertices[Vertex],0)),1,1,"")</f>
        <v>3</v>
      </c>
      <c r="BD217" s="48">
        <v>0</v>
      </c>
      <c r="BE217" s="49">
        <v>0</v>
      </c>
      <c r="BF217" s="48">
        <v>0</v>
      </c>
      <c r="BG217" s="49">
        <v>0</v>
      </c>
      <c r="BH217" s="48">
        <v>0</v>
      </c>
      <c r="BI217" s="49">
        <v>0</v>
      </c>
      <c r="BJ217" s="48">
        <v>31</v>
      </c>
      <c r="BK217" s="49">
        <v>100</v>
      </c>
      <c r="BL217" s="48">
        <v>31</v>
      </c>
    </row>
    <row r="218" spans="1:64" ht="15">
      <c r="A218" s="64" t="s">
        <v>320</v>
      </c>
      <c r="B218" s="64" t="s">
        <v>319</v>
      </c>
      <c r="C218" s="65" t="s">
        <v>2725</v>
      </c>
      <c r="D218" s="66">
        <v>10</v>
      </c>
      <c r="E218" s="67" t="s">
        <v>136</v>
      </c>
      <c r="F218" s="68">
        <v>12</v>
      </c>
      <c r="G218" s="65"/>
      <c r="H218" s="69"/>
      <c r="I218" s="70"/>
      <c r="J218" s="70"/>
      <c r="K218" s="34" t="s">
        <v>65</v>
      </c>
      <c r="L218" s="77">
        <v>218</v>
      </c>
      <c r="M218" s="77"/>
      <c r="N218" s="72"/>
      <c r="O218" s="79" t="s">
        <v>339</v>
      </c>
      <c r="P218" s="81">
        <v>43742.67549768519</v>
      </c>
      <c r="Q218" s="79" t="s">
        <v>345</v>
      </c>
      <c r="R218" s="83" t="s">
        <v>412</v>
      </c>
      <c r="S218" s="79" t="s">
        <v>433</v>
      </c>
      <c r="T218" s="79" t="s">
        <v>451</v>
      </c>
      <c r="U218" s="79"/>
      <c r="V218" s="83" t="s">
        <v>606</v>
      </c>
      <c r="W218" s="81">
        <v>43742.67549768519</v>
      </c>
      <c r="X218" s="83" t="s">
        <v>764</v>
      </c>
      <c r="Y218" s="79"/>
      <c r="Z218" s="79"/>
      <c r="AA218" s="85" t="s">
        <v>935</v>
      </c>
      <c r="AB218" s="79"/>
      <c r="AC218" s="79" t="b">
        <v>0</v>
      </c>
      <c r="AD218" s="79">
        <v>0</v>
      </c>
      <c r="AE218" s="85" t="s">
        <v>950</v>
      </c>
      <c r="AF218" s="79" t="b">
        <v>0</v>
      </c>
      <c r="AG218" s="79" t="s">
        <v>954</v>
      </c>
      <c r="AH218" s="79"/>
      <c r="AI218" s="85" t="s">
        <v>950</v>
      </c>
      <c r="AJ218" s="79" t="b">
        <v>0</v>
      </c>
      <c r="AK218" s="79">
        <v>7</v>
      </c>
      <c r="AL218" s="85" t="s">
        <v>934</v>
      </c>
      <c r="AM218" s="79" t="s">
        <v>956</v>
      </c>
      <c r="AN218" s="79" t="b">
        <v>0</v>
      </c>
      <c r="AO218" s="85" t="s">
        <v>934</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3</v>
      </c>
      <c r="BC218" s="78" t="str">
        <f>REPLACE(INDEX(GroupVertices[Group],MATCH(Edges[[#This Row],[Vertex 2]],GroupVertices[Vertex],0)),1,1,"")</f>
        <v>3</v>
      </c>
      <c r="BD218" s="48">
        <v>0</v>
      </c>
      <c r="BE218" s="49">
        <v>0</v>
      </c>
      <c r="BF218" s="48">
        <v>0</v>
      </c>
      <c r="BG218" s="49">
        <v>0</v>
      </c>
      <c r="BH218" s="48">
        <v>0</v>
      </c>
      <c r="BI218" s="49">
        <v>0</v>
      </c>
      <c r="BJ218" s="48">
        <v>15</v>
      </c>
      <c r="BK218" s="49">
        <v>100</v>
      </c>
      <c r="BL218" s="48">
        <v>15</v>
      </c>
    </row>
    <row r="219" spans="1:64" ht="15">
      <c r="A219" s="64" t="s">
        <v>320</v>
      </c>
      <c r="B219" s="64" t="s">
        <v>319</v>
      </c>
      <c r="C219" s="65" t="s">
        <v>2725</v>
      </c>
      <c r="D219" s="66">
        <v>10</v>
      </c>
      <c r="E219" s="67" t="s">
        <v>136</v>
      </c>
      <c r="F219" s="68">
        <v>12</v>
      </c>
      <c r="G219" s="65"/>
      <c r="H219" s="69"/>
      <c r="I219" s="70"/>
      <c r="J219" s="70"/>
      <c r="K219" s="34" t="s">
        <v>65</v>
      </c>
      <c r="L219" s="77">
        <v>219</v>
      </c>
      <c r="M219" s="77"/>
      <c r="N219" s="72"/>
      <c r="O219" s="79" t="s">
        <v>339</v>
      </c>
      <c r="P219" s="81">
        <v>43745.70061342593</v>
      </c>
      <c r="Q219" s="79" t="s">
        <v>349</v>
      </c>
      <c r="R219" s="79"/>
      <c r="S219" s="79"/>
      <c r="T219" s="79" t="s">
        <v>453</v>
      </c>
      <c r="U219" s="79"/>
      <c r="V219" s="83" t="s">
        <v>606</v>
      </c>
      <c r="W219" s="81">
        <v>43745.70061342593</v>
      </c>
      <c r="X219" s="83" t="s">
        <v>767</v>
      </c>
      <c r="Y219" s="79"/>
      <c r="Z219" s="79"/>
      <c r="AA219" s="85" t="s">
        <v>938</v>
      </c>
      <c r="AB219" s="79"/>
      <c r="AC219" s="79" t="b">
        <v>0</v>
      </c>
      <c r="AD219" s="79">
        <v>0</v>
      </c>
      <c r="AE219" s="85" t="s">
        <v>950</v>
      </c>
      <c r="AF219" s="79" t="b">
        <v>0</v>
      </c>
      <c r="AG219" s="79" t="s">
        <v>954</v>
      </c>
      <c r="AH219" s="79"/>
      <c r="AI219" s="85" t="s">
        <v>950</v>
      </c>
      <c r="AJ219" s="79" t="b">
        <v>0</v>
      </c>
      <c r="AK219" s="79">
        <v>10</v>
      </c>
      <c r="AL219" s="85" t="s">
        <v>936</v>
      </c>
      <c r="AM219" s="79" t="s">
        <v>956</v>
      </c>
      <c r="AN219" s="79" t="b">
        <v>0</v>
      </c>
      <c r="AO219" s="85" t="s">
        <v>936</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3</v>
      </c>
      <c r="BC219" s="78" t="str">
        <f>REPLACE(INDEX(GroupVertices[Group],MATCH(Edges[[#This Row],[Vertex 2]],GroupVertices[Vertex],0)),1,1,"")</f>
        <v>3</v>
      </c>
      <c r="BD219" s="48">
        <v>0</v>
      </c>
      <c r="BE219" s="49">
        <v>0</v>
      </c>
      <c r="BF219" s="48">
        <v>0</v>
      </c>
      <c r="BG219" s="49">
        <v>0</v>
      </c>
      <c r="BH219" s="48">
        <v>0</v>
      </c>
      <c r="BI219" s="49">
        <v>0</v>
      </c>
      <c r="BJ219" s="48">
        <v>19</v>
      </c>
      <c r="BK219" s="49">
        <v>100</v>
      </c>
      <c r="BL219" s="48">
        <v>19</v>
      </c>
    </row>
    <row r="220" spans="1:64" ht="15">
      <c r="A220" s="64" t="s">
        <v>320</v>
      </c>
      <c r="B220" s="64" t="s">
        <v>319</v>
      </c>
      <c r="C220" s="65" t="s">
        <v>2725</v>
      </c>
      <c r="D220" s="66">
        <v>10</v>
      </c>
      <c r="E220" s="67" t="s">
        <v>136</v>
      </c>
      <c r="F220" s="68">
        <v>12</v>
      </c>
      <c r="G220" s="65"/>
      <c r="H220" s="69"/>
      <c r="I220" s="70"/>
      <c r="J220" s="70"/>
      <c r="K220" s="34" t="s">
        <v>65</v>
      </c>
      <c r="L220" s="77">
        <v>220</v>
      </c>
      <c r="M220" s="77"/>
      <c r="N220" s="72"/>
      <c r="O220" s="79" t="s">
        <v>339</v>
      </c>
      <c r="P220" s="81">
        <v>43752.78601851852</v>
      </c>
      <c r="Q220" s="79" t="s">
        <v>377</v>
      </c>
      <c r="R220" s="79"/>
      <c r="S220" s="79"/>
      <c r="T220" s="79"/>
      <c r="U220" s="79"/>
      <c r="V220" s="83" t="s">
        <v>606</v>
      </c>
      <c r="W220" s="81">
        <v>43752.78601851852</v>
      </c>
      <c r="X220" s="83" t="s">
        <v>768</v>
      </c>
      <c r="Y220" s="79"/>
      <c r="Z220" s="79"/>
      <c r="AA220" s="85" t="s">
        <v>939</v>
      </c>
      <c r="AB220" s="79"/>
      <c r="AC220" s="79" t="b">
        <v>0</v>
      </c>
      <c r="AD220" s="79">
        <v>0</v>
      </c>
      <c r="AE220" s="85" t="s">
        <v>950</v>
      </c>
      <c r="AF220" s="79" t="b">
        <v>0</v>
      </c>
      <c r="AG220" s="79" t="s">
        <v>954</v>
      </c>
      <c r="AH220" s="79"/>
      <c r="AI220" s="85" t="s">
        <v>950</v>
      </c>
      <c r="AJ220" s="79" t="b">
        <v>0</v>
      </c>
      <c r="AK220" s="79">
        <v>5</v>
      </c>
      <c r="AL220" s="85" t="s">
        <v>937</v>
      </c>
      <c r="AM220" s="79" t="s">
        <v>957</v>
      </c>
      <c r="AN220" s="79" t="b">
        <v>0</v>
      </c>
      <c r="AO220" s="85" t="s">
        <v>937</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3</v>
      </c>
      <c r="BC220" s="78" t="str">
        <f>REPLACE(INDEX(GroupVertices[Group],MATCH(Edges[[#This Row],[Vertex 2]],GroupVertices[Vertex],0)),1,1,"")</f>
        <v>3</v>
      </c>
      <c r="BD220" s="48">
        <v>0</v>
      </c>
      <c r="BE220" s="49">
        <v>0</v>
      </c>
      <c r="BF220" s="48">
        <v>0</v>
      </c>
      <c r="BG220" s="49">
        <v>0</v>
      </c>
      <c r="BH220" s="48">
        <v>0</v>
      </c>
      <c r="BI220" s="49">
        <v>0</v>
      </c>
      <c r="BJ220" s="48">
        <v>20</v>
      </c>
      <c r="BK220" s="49">
        <v>100</v>
      </c>
      <c r="BL220" s="48">
        <v>20</v>
      </c>
    </row>
    <row r="221" spans="1:64" ht="15">
      <c r="A221" s="64" t="s">
        <v>321</v>
      </c>
      <c r="B221" s="64" t="s">
        <v>321</v>
      </c>
      <c r="C221" s="65" t="s">
        <v>2725</v>
      </c>
      <c r="D221" s="66">
        <v>10</v>
      </c>
      <c r="E221" s="67" t="s">
        <v>136</v>
      </c>
      <c r="F221" s="68">
        <v>12</v>
      </c>
      <c r="G221" s="65"/>
      <c r="H221" s="69"/>
      <c r="I221" s="70"/>
      <c r="J221" s="70"/>
      <c r="K221" s="34" t="s">
        <v>65</v>
      </c>
      <c r="L221" s="77">
        <v>221</v>
      </c>
      <c r="M221" s="77"/>
      <c r="N221" s="72"/>
      <c r="O221" s="79" t="s">
        <v>176</v>
      </c>
      <c r="P221" s="81">
        <v>43746.895891203705</v>
      </c>
      <c r="Q221" s="79" t="s">
        <v>402</v>
      </c>
      <c r="R221" s="79"/>
      <c r="S221" s="79"/>
      <c r="T221" s="79" t="s">
        <v>485</v>
      </c>
      <c r="U221" s="83" t="s">
        <v>501</v>
      </c>
      <c r="V221" s="83" t="s">
        <v>501</v>
      </c>
      <c r="W221" s="81">
        <v>43746.895891203705</v>
      </c>
      <c r="X221" s="83" t="s">
        <v>769</v>
      </c>
      <c r="Y221" s="79"/>
      <c r="Z221" s="79"/>
      <c r="AA221" s="85" t="s">
        <v>940</v>
      </c>
      <c r="AB221" s="79"/>
      <c r="AC221" s="79" t="b">
        <v>0</v>
      </c>
      <c r="AD221" s="79">
        <v>2</v>
      </c>
      <c r="AE221" s="85" t="s">
        <v>950</v>
      </c>
      <c r="AF221" s="79" t="b">
        <v>0</v>
      </c>
      <c r="AG221" s="79" t="s">
        <v>954</v>
      </c>
      <c r="AH221" s="79"/>
      <c r="AI221" s="85" t="s">
        <v>950</v>
      </c>
      <c r="AJ221" s="79" t="b">
        <v>0</v>
      </c>
      <c r="AK221" s="79">
        <v>3</v>
      </c>
      <c r="AL221" s="85" t="s">
        <v>950</v>
      </c>
      <c r="AM221" s="79" t="s">
        <v>959</v>
      </c>
      <c r="AN221" s="79" t="b">
        <v>0</v>
      </c>
      <c r="AO221" s="85" t="s">
        <v>940</v>
      </c>
      <c r="AP221" s="79" t="s">
        <v>176</v>
      </c>
      <c r="AQ221" s="79">
        <v>0</v>
      </c>
      <c r="AR221" s="79">
        <v>0</v>
      </c>
      <c r="AS221" s="79"/>
      <c r="AT221" s="79"/>
      <c r="AU221" s="79"/>
      <c r="AV221" s="79"/>
      <c r="AW221" s="79"/>
      <c r="AX221" s="79"/>
      <c r="AY221" s="79"/>
      <c r="AZ221" s="79"/>
      <c r="BA221">
        <v>7</v>
      </c>
      <c r="BB221" s="78" t="str">
        <f>REPLACE(INDEX(GroupVertices[Group],MATCH(Edges[[#This Row],[Vertex 1]],GroupVertices[Vertex],0)),1,1,"")</f>
        <v>4</v>
      </c>
      <c r="BC221" s="78" t="str">
        <f>REPLACE(INDEX(GroupVertices[Group],MATCH(Edges[[#This Row],[Vertex 2]],GroupVertices[Vertex],0)),1,1,"")</f>
        <v>4</v>
      </c>
      <c r="BD221" s="48">
        <v>0</v>
      </c>
      <c r="BE221" s="49">
        <v>0</v>
      </c>
      <c r="BF221" s="48">
        <v>0</v>
      </c>
      <c r="BG221" s="49">
        <v>0</v>
      </c>
      <c r="BH221" s="48">
        <v>0</v>
      </c>
      <c r="BI221" s="49">
        <v>0</v>
      </c>
      <c r="BJ221" s="48">
        <v>11</v>
      </c>
      <c r="BK221" s="49">
        <v>100</v>
      </c>
      <c r="BL221" s="48">
        <v>11</v>
      </c>
    </row>
    <row r="222" spans="1:64" ht="15">
      <c r="A222" s="64" t="s">
        <v>321</v>
      </c>
      <c r="B222" s="64" t="s">
        <v>321</v>
      </c>
      <c r="C222" s="65" t="s">
        <v>2725</v>
      </c>
      <c r="D222" s="66">
        <v>10</v>
      </c>
      <c r="E222" s="67" t="s">
        <v>136</v>
      </c>
      <c r="F222" s="68">
        <v>12</v>
      </c>
      <c r="G222" s="65"/>
      <c r="H222" s="69"/>
      <c r="I222" s="70"/>
      <c r="J222" s="70"/>
      <c r="K222" s="34" t="s">
        <v>65</v>
      </c>
      <c r="L222" s="77">
        <v>222</v>
      </c>
      <c r="M222" s="77"/>
      <c r="N222" s="72"/>
      <c r="O222" s="79" t="s">
        <v>176</v>
      </c>
      <c r="P222" s="81">
        <v>43748.69212962963</v>
      </c>
      <c r="Q222" s="79" t="s">
        <v>403</v>
      </c>
      <c r="R222" s="79"/>
      <c r="S222" s="79"/>
      <c r="T222" s="79" t="s">
        <v>486</v>
      </c>
      <c r="U222" s="83" t="s">
        <v>502</v>
      </c>
      <c r="V222" s="83" t="s">
        <v>502</v>
      </c>
      <c r="W222" s="81">
        <v>43748.69212962963</v>
      </c>
      <c r="X222" s="83" t="s">
        <v>770</v>
      </c>
      <c r="Y222" s="79"/>
      <c r="Z222" s="79"/>
      <c r="AA222" s="85" t="s">
        <v>941</v>
      </c>
      <c r="AB222" s="79"/>
      <c r="AC222" s="79" t="b">
        <v>0</v>
      </c>
      <c r="AD222" s="79">
        <v>6</v>
      </c>
      <c r="AE222" s="85" t="s">
        <v>950</v>
      </c>
      <c r="AF222" s="79" t="b">
        <v>0</v>
      </c>
      <c r="AG222" s="79" t="s">
        <v>954</v>
      </c>
      <c r="AH222" s="79"/>
      <c r="AI222" s="85" t="s">
        <v>950</v>
      </c>
      <c r="AJ222" s="79" t="b">
        <v>0</v>
      </c>
      <c r="AK222" s="79">
        <v>4</v>
      </c>
      <c r="AL222" s="85" t="s">
        <v>950</v>
      </c>
      <c r="AM222" s="79" t="s">
        <v>959</v>
      </c>
      <c r="AN222" s="79" t="b">
        <v>0</v>
      </c>
      <c r="AO222" s="85" t="s">
        <v>941</v>
      </c>
      <c r="AP222" s="79" t="s">
        <v>176</v>
      </c>
      <c r="AQ222" s="79">
        <v>0</v>
      </c>
      <c r="AR222" s="79">
        <v>0</v>
      </c>
      <c r="AS222" s="79"/>
      <c r="AT222" s="79"/>
      <c r="AU222" s="79"/>
      <c r="AV222" s="79"/>
      <c r="AW222" s="79"/>
      <c r="AX222" s="79"/>
      <c r="AY222" s="79"/>
      <c r="AZ222" s="79"/>
      <c r="BA222">
        <v>7</v>
      </c>
      <c r="BB222" s="78" t="str">
        <f>REPLACE(INDEX(GroupVertices[Group],MATCH(Edges[[#This Row],[Vertex 1]],GroupVertices[Vertex],0)),1,1,"")</f>
        <v>4</v>
      </c>
      <c r="BC222" s="78" t="str">
        <f>REPLACE(INDEX(GroupVertices[Group],MATCH(Edges[[#This Row],[Vertex 2]],GroupVertices[Vertex],0)),1,1,"")</f>
        <v>4</v>
      </c>
      <c r="BD222" s="48">
        <v>0</v>
      </c>
      <c r="BE222" s="49">
        <v>0</v>
      </c>
      <c r="BF222" s="48">
        <v>0</v>
      </c>
      <c r="BG222" s="49">
        <v>0</v>
      </c>
      <c r="BH222" s="48">
        <v>0</v>
      </c>
      <c r="BI222" s="49">
        <v>0</v>
      </c>
      <c r="BJ222" s="48">
        <v>16</v>
      </c>
      <c r="BK222" s="49">
        <v>100</v>
      </c>
      <c r="BL222" s="48">
        <v>16</v>
      </c>
    </row>
    <row r="223" spans="1:64" ht="15">
      <c r="A223" s="64" t="s">
        <v>321</v>
      </c>
      <c r="B223" s="64" t="s">
        <v>321</v>
      </c>
      <c r="C223" s="65" t="s">
        <v>2725</v>
      </c>
      <c r="D223" s="66">
        <v>10</v>
      </c>
      <c r="E223" s="67" t="s">
        <v>136</v>
      </c>
      <c r="F223" s="68">
        <v>12</v>
      </c>
      <c r="G223" s="65"/>
      <c r="H223" s="69"/>
      <c r="I223" s="70"/>
      <c r="J223" s="70"/>
      <c r="K223" s="34" t="s">
        <v>65</v>
      </c>
      <c r="L223" s="77">
        <v>223</v>
      </c>
      <c r="M223" s="77"/>
      <c r="N223" s="72"/>
      <c r="O223" s="79" t="s">
        <v>176</v>
      </c>
      <c r="P223" s="81">
        <v>43748.69633101852</v>
      </c>
      <c r="Q223" s="79" t="s">
        <v>404</v>
      </c>
      <c r="R223" s="79"/>
      <c r="S223" s="79"/>
      <c r="T223" s="79" t="s">
        <v>485</v>
      </c>
      <c r="U223" s="83" t="s">
        <v>503</v>
      </c>
      <c r="V223" s="83" t="s">
        <v>503</v>
      </c>
      <c r="W223" s="81">
        <v>43748.69633101852</v>
      </c>
      <c r="X223" s="83" t="s">
        <v>771</v>
      </c>
      <c r="Y223" s="79"/>
      <c r="Z223" s="79"/>
      <c r="AA223" s="85" t="s">
        <v>942</v>
      </c>
      <c r="AB223" s="79"/>
      <c r="AC223" s="79" t="b">
        <v>0</v>
      </c>
      <c r="AD223" s="79">
        <v>3</v>
      </c>
      <c r="AE223" s="85" t="s">
        <v>950</v>
      </c>
      <c r="AF223" s="79" t="b">
        <v>0</v>
      </c>
      <c r="AG223" s="79" t="s">
        <v>954</v>
      </c>
      <c r="AH223" s="79"/>
      <c r="AI223" s="85" t="s">
        <v>950</v>
      </c>
      <c r="AJ223" s="79" t="b">
        <v>0</v>
      </c>
      <c r="AK223" s="79">
        <v>3</v>
      </c>
      <c r="AL223" s="85" t="s">
        <v>950</v>
      </c>
      <c r="AM223" s="79" t="s">
        <v>959</v>
      </c>
      <c r="AN223" s="79" t="b">
        <v>0</v>
      </c>
      <c r="AO223" s="85" t="s">
        <v>942</v>
      </c>
      <c r="AP223" s="79" t="s">
        <v>176</v>
      </c>
      <c r="AQ223" s="79">
        <v>0</v>
      </c>
      <c r="AR223" s="79">
        <v>0</v>
      </c>
      <c r="AS223" s="79"/>
      <c r="AT223" s="79"/>
      <c r="AU223" s="79"/>
      <c r="AV223" s="79"/>
      <c r="AW223" s="79"/>
      <c r="AX223" s="79"/>
      <c r="AY223" s="79"/>
      <c r="AZ223" s="79"/>
      <c r="BA223">
        <v>7</v>
      </c>
      <c r="BB223" s="78" t="str">
        <f>REPLACE(INDEX(GroupVertices[Group],MATCH(Edges[[#This Row],[Vertex 1]],GroupVertices[Vertex],0)),1,1,"")</f>
        <v>4</v>
      </c>
      <c r="BC223" s="78" t="str">
        <f>REPLACE(INDEX(GroupVertices[Group],MATCH(Edges[[#This Row],[Vertex 2]],GroupVertices[Vertex],0)),1,1,"")</f>
        <v>4</v>
      </c>
      <c r="BD223" s="48">
        <v>0</v>
      </c>
      <c r="BE223" s="49">
        <v>0</v>
      </c>
      <c r="BF223" s="48">
        <v>0</v>
      </c>
      <c r="BG223" s="49">
        <v>0</v>
      </c>
      <c r="BH223" s="48">
        <v>0</v>
      </c>
      <c r="BI223" s="49">
        <v>0</v>
      </c>
      <c r="BJ223" s="48">
        <v>18</v>
      </c>
      <c r="BK223" s="49">
        <v>100</v>
      </c>
      <c r="BL223" s="48">
        <v>18</v>
      </c>
    </row>
    <row r="224" spans="1:64" ht="15">
      <c r="A224" s="64" t="s">
        <v>321</v>
      </c>
      <c r="B224" s="64" t="s">
        <v>321</v>
      </c>
      <c r="C224" s="65" t="s">
        <v>2725</v>
      </c>
      <c r="D224" s="66">
        <v>10</v>
      </c>
      <c r="E224" s="67" t="s">
        <v>136</v>
      </c>
      <c r="F224" s="68">
        <v>12</v>
      </c>
      <c r="G224" s="65"/>
      <c r="H224" s="69"/>
      <c r="I224" s="70"/>
      <c r="J224" s="70"/>
      <c r="K224" s="34" t="s">
        <v>65</v>
      </c>
      <c r="L224" s="77">
        <v>224</v>
      </c>
      <c r="M224" s="77"/>
      <c r="N224" s="72"/>
      <c r="O224" s="79" t="s">
        <v>176</v>
      </c>
      <c r="P224" s="81">
        <v>43751.72993055556</v>
      </c>
      <c r="Q224" s="79" t="s">
        <v>405</v>
      </c>
      <c r="R224" s="79"/>
      <c r="S224" s="79"/>
      <c r="T224" s="79" t="s">
        <v>487</v>
      </c>
      <c r="U224" s="83" t="s">
        <v>504</v>
      </c>
      <c r="V224" s="83" t="s">
        <v>504</v>
      </c>
      <c r="W224" s="81">
        <v>43751.72993055556</v>
      </c>
      <c r="X224" s="83" t="s">
        <v>772</v>
      </c>
      <c r="Y224" s="79"/>
      <c r="Z224" s="79"/>
      <c r="AA224" s="85" t="s">
        <v>943</v>
      </c>
      <c r="AB224" s="79"/>
      <c r="AC224" s="79" t="b">
        <v>0</v>
      </c>
      <c r="AD224" s="79">
        <v>5</v>
      </c>
      <c r="AE224" s="85" t="s">
        <v>950</v>
      </c>
      <c r="AF224" s="79" t="b">
        <v>0</v>
      </c>
      <c r="AG224" s="79" t="s">
        <v>954</v>
      </c>
      <c r="AH224" s="79"/>
      <c r="AI224" s="85" t="s">
        <v>950</v>
      </c>
      <c r="AJ224" s="79" t="b">
        <v>0</v>
      </c>
      <c r="AK224" s="79">
        <v>5</v>
      </c>
      <c r="AL224" s="85" t="s">
        <v>950</v>
      </c>
      <c r="AM224" s="79" t="s">
        <v>959</v>
      </c>
      <c r="AN224" s="79" t="b">
        <v>0</v>
      </c>
      <c r="AO224" s="85" t="s">
        <v>943</v>
      </c>
      <c r="AP224" s="79" t="s">
        <v>176</v>
      </c>
      <c r="AQ224" s="79">
        <v>0</v>
      </c>
      <c r="AR224" s="79">
        <v>0</v>
      </c>
      <c r="AS224" s="79"/>
      <c r="AT224" s="79"/>
      <c r="AU224" s="79"/>
      <c r="AV224" s="79"/>
      <c r="AW224" s="79"/>
      <c r="AX224" s="79"/>
      <c r="AY224" s="79"/>
      <c r="AZ224" s="79"/>
      <c r="BA224">
        <v>7</v>
      </c>
      <c r="BB224" s="78" t="str">
        <f>REPLACE(INDEX(GroupVertices[Group],MATCH(Edges[[#This Row],[Vertex 1]],GroupVertices[Vertex],0)),1,1,"")</f>
        <v>4</v>
      </c>
      <c r="BC224" s="78" t="str">
        <f>REPLACE(INDEX(GroupVertices[Group],MATCH(Edges[[#This Row],[Vertex 2]],GroupVertices[Vertex],0)),1,1,"")</f>
        <v>4</v>
      </c>
      <c r="BD224" s="48">
        <v>0</v>
      </c>
      <c r="BE224" s="49">
        <v>0</v>
      </c>
      <c r="BF224" s="48">
        <v>0</v>
      </c>
      <c r="BG224" s="49">
        <v>0</v>
      </c>
      <c r="BH224" s="48">
        <v>0</v>
      </c>
      <c r="BI224" s="49">
        <v>0</v>
      </c>
      <c r="BJ224" s="48">
        <v>23</v>
      </c>
      <c r="BK224" s="49">
        <v>100</v>
      </c>
      <c r="BL224" s="48">
        <v>23</v>
      </c>
    </row>
    <row r="225" spans="1:64" ht="15">
      <c r="A225" s="64" t="s">
        <v>321</v>
      </c>
      <c r="B225" s="64" t="s">
        <v>321</v>
      </c>
      <c r="C225" s="65" t="s">
        <v>2725</v>
      </c>
      <c r="D225" s="66">
        <v>10</v>
      </c>
      <c r="E225" s="67" t="s">
        <v>136</v>
      </c>
      <c r="F225" s="68">
        <v>12</v>
      </c>
      <c r="G225" s="65"/>
      <c r="H225" s="69"/>
      <c r="I225" s="70"/>
      <c r="J225" s="70"/>
      <c r="K225" s="34" t="s">
        <v>65</v>
      </c>
      <c r="L225" s="77">
        <v>225</v>
      </c>
      <c r="M225" s="77"/>
      <c r="N225" s="72"/>
      <c r="O225" s="79" t="s">
        <v>176</v>
      </c>
      <c r="P225" s="81">
        <v>43751.73328703704</v>
      </c>
      <c r="Q225" s="79" t="s">
        <v>406</v>
      </c>
      <c r="R225" s="83" t="s">
        <v>428</v>
      </c>
      <c r="S225" s="79" t="s">
        <v>446</v>
      </c>
      <c r="T225" s="79" t="s">
        <v>488</v>
      </c>
      <c r="U225" s="83" t="s">
        <v>505</v>
      </c>
      <c r="V225" s="83" t="s">
        <v>505</v>
      </c>
      <c r="W225" s="81">
        <v>43751.73328703704</v>
      </c>
      <c r="X225" s="83" t="s">
        <v>773</v>
      </c>
      <c r="Y225" s="79"/>
      <c r="Z225" s="79"/>
      <c r="AA225" s="85" t="s">
        <v>944</v>
      </c>
      <c r="AB225" s="79"/>
      <c r="AC225" s="79" t="b">
        <v>0</v>
      </c>
      <c r="AD225" s="79">
        <v>6</v>
      </c>
      <c r="AE225" s="85" t="s">
        <v>950</v>
      </c>
      <c r="AF225" s="79" t="b">
        <v>0</v>
      </c>
      <c r="AG225" s="79" t="s">
        <v>954</v>
      </c>
      <c r="AH225" s="79"/>
      <c r="AI225" s="85" t="s">
        <v>950</v>
      </c>
      <c r="AJ225" s="79" t="b">
        <v>0</v>
      </c>
      <c r="AK225" s="79">
        <v>6</v>
      </c>
      <c r="AL225" s="85" t="s">
        <v>950</v>
      </c>
      <c r="AM225" s="79" t="s">
        <v>959</v>
      </c>
      <c r="AN225" s="79" t="b">
        <v>0</v>
      </c>
      <c r="AO225" s="85" t="s">
        <v>944</v>
      </c>
      <c r="AP225" s="79" t="s">
        <v>176</v>
      </c>
      <c r="AQ225" s="79">
        <v>0</v>
      </c>
      <c r="AR225" s="79">
        <v>0</v>
      </c>
      <c r="AS225" s="79"/>
      <c r="AT225" s="79"/>
      <c r="AU225" s="79"/>
      <c r="AV225" s="79"/>
      <c r="AW225" s="79"/>
      <c r="AX225" s="79"/>
      <c r="AY225" s="79"/>
      <c r="AZ225" s="79"/>
      <c r="BA225">
        <v>7</v>
      </c>
      <c r="BB225" s="78" t="str">
        <f>REPLACE(INDEX(GroupVertices[Group],MATCH(Edges[[#This Row],[Vertex 1]],GroupVertices[Vertex],0)),1,1,"")</f>
        <v>4</v>
      </c>
      <c r="BC225" s="78" t="str">
        <f>REPLACE(INDEX(GroupVertices[Group],MATCH(Edges[[#This Row],[Vertex 2]],GroupVertices[Vertex],0)),1,1,"")</f>
        <v>4</v>
      </c>
      <c r="BD225" s="48">
        <v>0</v>
      </c>
      <c r="BE225" s="49">
        <v>0</v>
      </c>
      <c r="BF225" s="48">
        <v>0</v>
      </c>
      <c r="BG225" s="49">
        <v>0</v>
      </c>
      <c r="BH225" s="48">
        <v>0</v>
      </c>
      <c r="BI225" s="49">
        <v>0</v>
      </c>
      <c r="BJ225" s="48">
        <v>17</v>
      </c>
      <c r="BK225" s="49">
        <v>100</v>
      </c>
      <c r="BL225" s="48">
        <v>17</v>
      </c>
    </row>
    <row r="226" spans="1:64" ht="15">
      <c r="A226" s="64" t="s">
        <v>321</v>
      </c>
      <c r="B226" s="64" t="s">
        <v>321</v>
      </c>
      <c r="C226" s="65" t="s">
        <v>2725</v>
      </c>
      <c r="D226" s="66">
        <v>10</v>
      </c>
      <c r="E226" s="67" t="s">
        <v>136</v>
      </c>
      <c r="F226" s="68">
        <v>12</v>
      </c>
      <c r="G226" s="65"/>
      <c r="H226" s="69"/>
      <c r="I226" s="70"/>
      <c r="J226" s="70"/>
      <c r="K226" s="34" t="s">
        <v>65</v>
      </c>
      <c r="L226" s="77">
        <v>226</v>
      </c>
      <c r="M226" s="77"/>
      <c r="N226" s="72"/>
      <c r="O226" s="79" t="s">
        <v>176</v>
      </c>
      <c r="P226" s="81">
        <v>43755.81533564815</v>
      </c>
      <c r="Q226" s="79" t="s">
        <v>407</v>
      </c>
      <c r="R226" s="79"/>
      <c r="S226" s="79"/>
      <c r="T226" s="79" t="s">
        <v>488</v>
      </c>
      <c r="U226" s="83" t="s">
        <v>506</v>
      </c>
      <c r="V226" s="83" t="s">
        <v>506</v>
      </c>
      <c r="W226" s="81">
        <v>43755.81533564815</v>
      </c>
      <c r="X226" s="83" t="s">
        <v>774</v>
      </c>
      <c r="Y226" s="79"/>
      <c r="Z226" s="79"/>
      <c r="AA226" s="85" t="s">
        <v>945</v>
      </c>
      <c r="AB226" s="79"/>
      <c r="AC226" s="79" t="b">
        <v>0</v>
      </c>
      <c r="AD226" s="79">
        <v>0</v>
      </c>
      <c r="AE226" s="85" t="s">
        <v>950</v>
      </c>
      <c r="AF226" s="79" t="b">
        <v>0</v>
      </c>
      <c r="AG226" s="79" t="s">
        <v>954</v>
      </c>
      <c r="AH226" s="79"/>
      <c r="AI226" s="85" t="s">
        <v>950</v>
      </c>
      <c r="AJ226" s="79" t="b">
        <v>0</v>
      </c>
      <c r="AK226" s="79">
        <v>1</v>
      </c>
      <c r="AL226" s="85" t="s">
        <v>950</v>
      </c>
      <c r="AM226" s="79" t="s">
        <v>959</v>
      </c>
      <c r="AN226" s="79" t="b">
        <v>0</v>
      </c>
      <c r="AO226" s="85" t="s">
        <v>945</v>
      </c>
      <c r="AP226" s="79" t="s">
        <v>176</v>
      </c>
      <c r="AQ226" s="79">
        <v>0</v>
      </c>
      <c r="AR226" s="79">
        <v>0</v>
      </c>
      <c r="AS226" s="79"/>
      <c r="AT226" s="79"/>
      <c r="AU226" s="79"/>
      <c r="AV226" s="79"/>
      <c r="AW226" s="79"/>
      <c r="AX226" s="79"/>
      <c r="AY226" s="79"/>
      <c r="AZ226" s="79"/>
      <c r="BA226">
        <v>7</v>
      </c>
      <c r="BB226" s="78" t="str">
        <f>REPLACE(INDEX(GroupVertices[Group],MATCH(Edges[[#This Row],[Vertex 1]],GroupVertices[Vertex],0)),1,1,"")</f>
        <v>4</v>
      </c>
      <c r="BC226" s="78" t="str">
        <f>REPLACE(INDEX(GroupVertices[Group],MATCH(Edges[[#This Row],[Vertex 2]],GroupVertices[Vertex],0)),1,1,"")</f>
        <v>4</v>
      </c>
      <c r="BD226" s="48">
        <v>0</v>
      </c>
      <c r="BE226" s="49">
        <v>0</v>
      </c>
      <c r="BF226" s="48">
        <v>0</v>
      </c>
      <c r="BG226" s="49">
        <v>0</v>
      </c>
      <c r="BH226" s="48">
        <v>0</v>
      </c>
      <c r="BI226" s="49">
        <v>0</v>
      </c>
      <c r="BJ226" s="48">
        <v>16</v>
      </c>
      <c r="BK226" s="49">
        <v>100</v>
      </c>
      <c r="BL226" s="48">
        <v>16</v>
      </c>
    </row>
    <row r="227" spans="1:64" ht="15">
      <c r="A227" s="64" t="s">
        <v>321</v>
      </c>
      <c r="B227" s="64" t="s">
        <v>321</v>
      </c>
      <c r="C227" s="65" t="s">
        <v>2725</v>
      </c>
      <c r="D227" s="66">
        <v>10</v>
      </c>
      <c r="E227" s="67" t="s">
        <v>136</v>
      </c>
      <c r="F227" s="68">
        <v>12</v>
      </c>
      <c r="G227" s="65"/>
      <c r="H227" s="69"/>
      <c r="I227" s="70"/>
      <c r="J227" s="70"/>
      <c r="K227" s="34" t="s">
        <v>65</v>
      </c>
      <c r="L227" s="77">
        <v>227</v>
      </c>
      <c r="M227" s="77"/>
      <c r="N227" s="72"/>
      <c r="O227" s="79" t="s">
        <v>176</v>
      </c>
      <c r="P227" s="81">
        <v>43755.8184375</v>
      </c>
      <c r="Q227" s="79" t="s">
        <v>408</v>
      </c>
      <c r="R227" s="83" t="s">
        <v>429</v>
      </c>
      <c r="S227" s="79" t="s">
        <v>446</v>
      </c>
      <c r="T227" s="79" t="s">
        <v>488</v>
      </c>
      <c r="U227" s="83" t="s">
        <v>507</v>
      </c>
      <c r="V227" s="83" t="s">
        <v>507</v>
      </c>
      <c r="W227" s="81">
        <v>43755.8184375</v>
      </c>
      <c r="X227" s="83" t="s">
        <v>775</v>
      </c>
      <c r="Y227" s="79"/>
      <c r="Z227" s="79"/>
      <c r="AA227" s="85" t="s">
        <v>946</v>
      </c>
      <c r="AB227" s="79"/>
      <c r="AC227" s="79" t="b">
        <v>0</v>
      </c>
      <c r="AD227" s="79">
        <v>2</v>
      </c>
      <c r="AE227" s="85" t="s">
        <v>950</v>
      </c>
      <c r="AF227" s="79" t="b">
        <v>0</v>
      </c>
      <c r="AG227" s="79" t="s">
        <v>954</v>
      </c>
      <c r="AH227" s="79"/>
      <c r="AI227" s="85" t="s">
        <v>950</v>
      </c>
      <c r="AJ227" s="79" t="b">
        <v>0</v>
      </c>
      <c r="AK227" s="79">
        <v>2</v>
      </c>
      <c r="AL227" s="85" t="s">
        <v>950</v>
      </c>
      <c r="AM227" s="79" t="s">
        <v>959</v>
      </c>
      <c r="AN227" s="79" t="b">
        <v>0</v>
      </c>
      <c r="AO227" s="85" t="s">
        <v>946</v>
      </c>
      <c r="AP227" s="79" t="s">
        <v>176</v>
      </c>
      <c r="AQ227" s="79">
        <v>0</v>
      </c>
      <c r="AR227" s="79">
        <v>0</v>
      </c>
      <c r="AS227" s="79"/>
      <c r="AT227" s="79"/>
      <c r="AU227" s="79"/>
      <c r="AV227" s="79"/>
      <c r="AW227" s="79"/>
      <c r="AX227" s="79"/>
      <c r="AY227" s="79"/>
      <c r="AZ227" s="79"/>
      <c r="BA227">
        <v>7</v>
      </c>
      <c r="BB227" s="78" t="str">
        <f>REPLACE(INDEX(GroupVertices[Group],MATCH(Edges[[#This Row],[Vertex 1]],GroupVertices[Vertex],0)),1,1,"")</f>
        <v>4</v>
      </c>
      <c r="BC227" s="78" t="str">
        <f>REPLACE(INDEX(GroupVertices[Group],MATCH(Edges[[#This Row],[Vertex 2]],GroupVertices[Vertex],0)),1,1,"")</f>
        <v>4</v>
      </c>
      <c r="BD227" s="48">
        <v>0</v>
      </c>
      <c r="BE227" s="49">
        <v>0</v>
      </c>
      <c r="BF227" s="48">
        <v>0</v>
      </c>
      <c r="BG227" s="49">
        <v>0</v>
      </c>
      <c r="BH227" s="48">
        <v>0</v>
      </c>
      <c r="BI227" s="49">
        <v>0</v>
      </c>
      <c r="BJ227" s="48">
        <v>18</v>
      </c>
      <c r="BK227" s="49">
        <v>100</v>
      </c>
      <c r="BL227" s="48">
        <v>18</v>
      </c>
    </row>
    <row r="228" spans="1:64" ht="15">
      <c r="A228" s="64" t="s">
        <v>320</v>
      </c>
      <c r="B228" s="64" t="s">
        <v>321</v>
      </c>
      <c r="C228" s="65" t="s">
        <v>2726</v>
      </c>
      <c r="D228" s="66">
        <v>6.5</v>
      </c>
      <c r="E228" s="67" t="s">
        <v>136</v>
      </c>
      <c r="F228" s="68">
        <v>23.5</v>
      </c>
      <c r="G228" s="65"/>
      <c r="H228" s="69"/>
      <c r="I228" s="70"/>
      <c r="J228" s="70"/>
      <c r="K228" s="34" t="s">
        <v>65</v>
      </c>
      <c r="L228" s="77">
        <v>228</v>
      </c>
      <c r="M228" s="77"/>
      <c r="N228" s="72"/>
      <c r="O228" s="79" t="s">
        <v>339</v>
      </c>
      <c r="P228" s="81">
        <v>43751.74534722222</v>
      </c>
      <c r="Q228" s="79" t="s">
        <v>371</v>
      </c>
      <c r="R228" s="79"/>
      <c r="S228" s="79"/>
      <c r="T228" s="79" t="s">
        <v>466</v>
      </c>
      <c r="U228" s="79"/>
      <c r="V228" s="83" t="s">
        <v>606</v>
      </c>
      <c r="W228" s="81">
        <v>43751.74534722222</v>
      </c>
      <c r="X228" s="83" t="s">
        <v>776</v>
      </c>
      <c r="Y228" s="79"/>
      <c r="Z228" s="79"/>
      <c r="AA228" s="85" t="s">
        <v>947</v>
      </c>
      <c r="AB228" s="79"/>
      <c r="AC228" s="79" t="b">
        <v>0</v>
      </c>
      <c r="AD228" s="79">
        <v>0</v>
      </c>
      <c r="AE228" s="85" t="s">
        <v>950</v>
      </c>
      <c r="AF228" s="79" t="b">
        <v>0</v>
      </c>
      <c r="AG228" s="79" t="s">
        <v>954</v>
      </c>
      <c r="AH228" s="79"/>
      <c r="AI228" s="85" t="s">
        <v>950</v>
      </c>
      <c r="AJ228" s="79" t="b">
        <v>0</v>
      </c>
      <c r="AK228" s="79">
        <v>6</v>
      </c>
      <c r="AL228" s="85" t="s">
        <v>944</v>
      </c>
      <c r="AM228" s="79" t="s">
        <v>957</v>
      </c>
      <c r="AN228" s="79" t="b">
        <v>0</v>
      </c>
      <c r="AO228" s="85" t="s">
        <v>944</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3</v>
      </c>
      <c r="BC228" s="78" t="str">
        <f>REPLACE(INDEX(GroupVertices[Group],MATCH(Edges[[#This Row],[Vertex 2]],GroupVertices[Vertex],0)),1,1,"")</f>
        <v>4</v>
      </c>
      <c r="BD228" s="48">
        <v>0</v>
      </c>
      <c r="BE228" s="49">
        <v>0</v>
      </c>
      <c r="BF228" s="48">
        <v>0</v>
      </c>
      <c r="BG228" s="49">
        <v>0</v>
      </c>
      <c r="BH228" s="48">
        <v>0</v>
      </c>
      <c r="BI228" s="49">
        <v>0</v>
      </c>
      <c r="BJ228" s="48">
        <v>11</v>
      </c>
      <c r="BK228" s="49">
        <v>100</v>
      </c>
      <c r="BL228" s="48">
        <v>11</v>
      </c>
    </row>
    <row r="229" spans="1:64" ht="15">
      <c r="A229" s="64" t="s">
        <v>320</v>
      </c>
      <c r="B229" s="64" t="s">
        <v>321</v>
      </c>
      <c r="C229" s="65" t="s">
        <v>2726</v>
      </c>
      <c r="D229" s="66">
        <v>6.5</v>
      </c>
      <c r="E229" s="67" t="s">
        <v>136</v>
      </c>
      <c r="F229" s="68">
        <v>23.5</v>
      </c>
      <c r="G229" s="65"/>
      <c r="H229" s="69"/>
      <c r="I229" s="70"/>
      <c r="J229" s="70"/>
      <c r="K229" s="34" t="s">
        <v>65</v>
      </c>
      <c r="L229" s="77">
        <v>229</v>
      </c>
      <c r="M229" s="77"/>
      <c r="N229" s="72"/>
      <c r="O229" s="79" t="s">
        <v>339</v>
      </c>
      <c r="P229" s="81">
        <v>43755.81912037037</v>
      </c>
      <c r="Q229" s="79" t="s">
        <v>398</v>
      </c>
      <c r="R229" s="79"/>
      <c r="S229" s="79"/>
      <c r="T229" s="79" t="s">
        <v>466</v>
      </c>
      <c r="U229" s="79"/>
      <c r="V229" s="83" t="s">
        <v>606</v>
      </c>
      <c r="W229" s="81">
        <v>43755.81912037037</v>
      </c>
      <c r="X229" s="83" t="s">
        <v>777</v>
      </c>
      <c r="Y229" s="79"/>
      <c r="Z229" s="79"/>
      <c r="AA229" s="85" t="s">
        <v>948</v>
      </c>
      <c r="AB229" s="79"/>
      <c r="AC229" s="79" t="b">
        <v>0</v>
      </c>
      <c r="AD229" s="79">
        <v>0</v>
      </c>
      <c r="AE229" s="85" t="s">
        <v>950</v>
      </c>
      <c r="AF229" s="79" t="b">
        <v>0</v>
      </c>
      <c r="AG229" s="79" t="s">
        <v>954</v>
      </c>
      <c r="AH229" s="79"/>
      <c r="AI229" s="85" t="s">
        <v>950</v>
      </c>
      <c r="AJ229" s="79" t="b">
        <v>0</v>
      </c>
      <c r="AK229" s="79">
        <v>2</v>
      </c>
      <c r="AL229" s="85" t="s">
        <v>946</v>
      </c>
      <c r="AM229" s="79" t="s">
        <v>957</v>
      </c>
      <c r="AN229" s="79" t="b">
        <v>0</v>
      </c>
      <c r="AO229" s="85" t="s">
        <v>946</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3</v>
      </c>
      <c r="BC229" s="78" t="str">
        <f>REPLACE(INDEX(GroupVertices[Group],MATCH(Edges[[#This Row],[Vertex 2]],GroupVertices[Vertex],0)),1,1,"")</f>
        <v>4</v>
      </c>
      <c r="BD229" s="48">
        <v>0</v>
      </c>
      <c r="BE229" s="49">
        <v>0</v>
      </c>
      <c r="BF229" s="48">
        <v>0</v>
      </c>
      <c r="BG229" s="49">
        <v>0</v>
      </c>
      <c r="BH229" s="48">
        <v>0</v>
      </c>
      <c r="BI229" s="49">
        <v>0</v>
      </c>
      <c r="BJ229" s="48">
        <v>12</v>
      </c>
      <c r="BK229" s="49">
        <v>100</v>
      </c>
      <c r="BL229"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ErrorMessage="1" sqref="N2:N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Color" prompt="To select an optional edge color, right-click and select Select Color on the right-click menu." sqref="C3:C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Opacity" prompt="Enter an optional edge opacity between 0 (transparent) and 100 (opaque)." errorTitle="Invalid Edge Opacity" error="The optional edge opacity must be a whole number between 0 and 10." sqref="F3:F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showErrorMessage="1" promptTitle="Vertex 1 Name" prompt="Enter the name of the edge's first vertex." sqref="A3:A229"/>
    <dataValidation allowBlank="1" showInputMessage="1" showErrorMessage="1" promptTitle="Vertex 2 Name" prompt="Enter the name of the edge's second vertex." sqref="B3:B229"/>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9"/>
  </dataValidations>
  <hyperlinks>
    <hyperlink ref="R3" r:id="rId1" display="https://digitaleducation.cologne/content/sessions-stände-2019"/>
    <hyperlink ref="R4" r:id="rId2" display="https://digitaleducation.cologne/content/sessions-stände-2019"/>
    <hyperlink ref="R5" r:id="rId3" display="https://digitaleducation.cologne/content/sessions-stände-2019"/>
    <hyperlink ref="R6" r:id="rId4" display="https://digitaleducation.cologne/content/sessions-stände-2019"/>
    <hyperlink ref="R7" r:id="rId5" display="https://digitaleducation.cologne/content/sessions-stände-2019"/>
    <hyperlink ref="R8" r:id="rId6" display="https://digitaleducation.cologne/content/sessions-stände-2019"/>
    <hyperlink ref="R9" r:id="rId7" display="https://digitaleducation.cologne/content/sessions-stände-2019"/>
    <hyperlink ref="R10" r:id="rId8" display="https://novapublishers.com/shop/creativity-in-gifted-children/#.XZbSna2qPEw.twitter"/>
    <hyperlink ref="R11" r:id="rId9" display="https://jacobsfoundation.org/mobbing-eltern-und-lehrpersonen-koennen-wirksam-helfen/"/>
    <hyperlink ref="R13" r:id="rId10" display="https://www.zum.de/portal/blog/ZUMBuch/Sascha-Lobo-Realit%C3%A4tsschock-2019"/>
    <hyperlink ref="R14" r:id="rId11" display="https://www.zum.de/portal/blog/ZUMBuch/Sascha-Lobo-Realit%C3%A4tsschock-2019"/>
    <hyperlink ref="R15" r:id="rId12" display="https://www.zum.de/portal/blog/ZUMBuch/Sascha-Lobo-Realit%C3%A4tsschock-2019"/>
    <hyperlink ref="R19" r:id="rId13" display="https://esllibrary.com/blog/40-back-to-school-web-tools"/>
    <hyperlink ref="R25" r:id="rId14" display="https://kidworldcitizen.org/making-video-lessons-to-use-in-class/?utm_campaign=making-video-lessons-to-use-in-class&amp;utm_medium=social_link&amp;utm_source=missinglettr-twitter"/>
    <hyperlink ref="R27" r:id="rId15" display="https://www.myassignmenthelp.net/blog/top-10-classic-novels-that-every-student-should-read/"/>
    <hyperlink ref="R37" r:id="rId16" display="https://esllibrary.com/blog/40-back-to-school-web-tools"/>
    <hyperlink ref="R38" r:id="rId17" display="https://www.edutopia.org/article/how-choose-co-teaching-model"/>
    <hyperlink ref="R39" r:id="rId18" display="https://www.kqed.org/mindshift/53780/its-ok-to-not-be-ok-how-one-high-school-saved-lives-with-a-34-question-survey"/>
    <hyperlink ref="R48" r:id="rId19" display="https://www.edutopia.org/article/how-choose-co-teaching-model"/>
    <hyperlink ref="R75" r:id="rId20" display="https://digitaleducation.cologne/content/sessions-stände-2019"/>
    <hyperlink ref="R77" r:id="rId21" display="https://digitaleducation.cologne/content/sessions-stände-2019"/>
    <hyperlink ref="R91" r:id="rId22" display="https://www.zum.de/portal/blog/ZUMBuch/Sascha-Lobo-Realit%C3%A4tsschock-2019"/>
    <hyperlink ref="R92" r:id="rId23" display="https://www.zum.de/portal/blog/ZUMBuch/Sascha-Lobo-Realit%C3%A4tsschock-2019"/>
    <hyperlink ref="R93" r:id="rId24" display="https://www.zum.de/portal/blog/ZUMBuch/Sascha-Lobo-Realit%C3%A4tsschock-2019"/>
    <hyperlink ref="R96" r:id="rId25" display="https://www.zum.de/portal/blog/ZUMBuch/Sascha-Lobo-Realit%C3%A4tsschock-2019"/>
    <hyperlink ref="R97" r:id="rId26" display="https://www.zum.de/portal/blog/ZUMBuch/Sascha-Lobo-Realit%C3%A4tsschock-2019"/>
    <hyperlink ref="R98" r:id="rId27" display="https://www.zum.de/portal/blog/ZUMBuch/Sascha-Lobo-Realit%C3%A4tsschock-2019"/>
    <hyperlink ref="R101" r:id="rId28" display="https://www.zum.de/portal/blog/ZUMBuch/Sascha-Lobo-Realit%C3%A4tsschock-2019"/>
    <hyperlink ref="R102" r:id="rId29" display="https://www.zum.de/portal/blog/ZUMBuch/Sascha-Lobo-Realit%C3%A4tsschock-2019"/>
    <hyperlink ref="R103" r:id="rId30" display="https://www.zum.de/portal/blog/ZUMBuch/Sascha-Lobo-Realit%C3%A4tsschock-2019"/>
    <hyperlink ref="R109" r:id="rId31" display="https://www.globaleducationconference.org/forum/topics/gec-newsletter-the-global-education-conference-starts-on-november?xg_source=activity"/>
    <hyperlink ref="R110" r:id="rId32" display="https://www.globaleducationconference.org/forum/topics/gec-newsletter-the-global-education-conference-starts-on-november?xg_source=activity"/>
    <hyperlink ref="R113" r:id="rId33" display="https://www.mssackstein.com/post/fresh-starts-taking-risks-and-getting-real"/>
    <hyperlink ref="R119" r:id="rId34" display="https://www.mssackstein.com/post/fresh-starts-taking-risks-and-getting-real"/>
    <hyperlink ref="R120" r:id="rId35" display="https://www.mssackstein.com/post/fresh-starts-taking-risks-and-getting-real"/>
    <hyperlink ref="R130" r:id="rId36" display="http://herrlarbig.de/"/>
    <hyperlink ref="R131" r:id="rId37" display="http://herrlarbig.de/"/>
    <hyperlink ref="R132" r:id="rId38" display="http://herrlarbig.de/"/>
    <hyperlink ref="R133" r:id="rId39" display="http://herrlarbig.de/"/>
    <hyperlink ref="R134" r:id="rId40" display="https://www.zum.de/portal/blog/ZUMBuch/Sascha-Lobo-Realit%C3%A4tsschock-2019"/>
    <hyperlink ref="R135" r:id="rId41" display="https://www.zum.de/portal/blog/ZUMBuch/Sascha-Lobo-Realit%C3%A4tsschock-2019"/>
    <hyperlink ref="R136" r:id="rId42" display="https://www.zum.de/portal/blog/ZUMBuch/Sascha-Lobo-Realit%C3%A4tsschock-2019"/>
    <hyperlink ref="R141" r:id="rId43" display="http://herrlarbig.de/"/>
    <hyperlink ref="R142" r:id="rId44" display="http://herrlarbig.de/"/>
    <hyperlink ref="R143" r:id="rId45" display="http://herrlarbig.de/"/>
    <hyperlink ref="R144" r:id="rId46" display="http://herrlarbig.de/"/>
    <hyperlink ref="R146" r:id="rId47" display="http://herrlarbig.de/"/>
    <hyperlink ref="R147" r:id="rId48" display="http://herrlarbig.de/"/>
    <hyperlink ref="R148" r:id="rId49" display="http://herrlarbig.de/"/>
    <hyperlink ref="R149" r:id="rId50" display="http://herrlarbig.de/"/>
    <hyperlink ref="R150" r:id="rId51" display="http://herrlarbig.de/"/>
    <hyperlink ref="R151" r:id="rId52" display="http://herrlarbig.de/"/>
    <hyperlink ref="R152" r:id="rId53" display="http://herrlarbig.de/"/>
    <hyperlink ref="R153" r:id="rId54" display="http://herrlarbig.de/"/>
    <hyperlink ref="R154" r:id="rId55" display="http://herrlarbig.de/"/>
    <hyperlink ref="R155" r:id="rId56" display="http://herrlarbig.de/"/>
    <hyperlink ref="R157" r:id="rId57" display="http://herrlarbig.de/"/>
    <hyperlink ref="R158" r:id="rId58" display="http://herrlarbig.de/"/>
    <hyperlink ref="R160" r:id="rId59" display="http://herrlarbig.de/"/>
    <hyperlink ref="R161" r:id="rId60" display="http://herrlarbig.de/"/>
    <hyperlink ref="R162" r:id="rId61" display="https://www.meet-and-code.org/de/de/event-show/3182"/>
    <hyperlink ref="R164" r:id="rId62" display="https://digitale-schule.blog/podcast/podcast-digitalisierung-an-schulen-und-der-digitalpakt-mit-julia-hastaedt-lehrerin-in-mecklenburg-vorpommern/"/>
    <hyperlink ref="R165" r:id="rId63" display="https://digitale-schule.blog/podcast/podcast-digitalisierung-an-schulen-und-der-digitalpakt-mit-julia-hastaedt-lehrerin-in-mecklenburg-vorpommern/"/>
    <hyperlink ref="R168" r:id="rId64" display="https://digitale-schule.blog/podcast/"/>
    <hyperlink ref="R179" r:id="rId65" display="http://herrlarbig.de/"/>
    <hyperlink ref="R180" r:id="rId66" display="https://apps.apple.com/de/story/id1476259765"/>
    <hyperlink ref="R200" r:id="rId67" display="https://www.zum.de/portal/blog/ZUMBuch/Sascha-Lobo-Realit%C3%A4tsschock-2019"/>
    <hyperlink ref="R201" r:id="rId68" display="https://www.zum.de/portal/blog/ZUMBuch/Sascha-Lobo-Realit%C3%A4tsschock-2019"/>
    <hyperlink ref="R202" r:id="rId69" display="https://www.zum.de/portal/blog/ZUMBuch/Sascha-Lobo-Realit%C3%A4tsschock-2019"/>
    <hyperlink ref="R212" r:id="rId70" display="https://www.zum.de/portal/blog/ZUMBuch/Sascha-Lobo-Realit%C3%A4tsschock-2019"/>
    <hyperlink ref="R213" r:id="rId71" display="https://www.zum.de/portal/blog/ZUMBuch/Sascha-Lobo-Realit%C3%A4tsschock-2019"/>
    <hyperlink ref="R214" r:id="rId72" display="https://www.zum.de/portal/blog/ZUMBuch/Sascha-Lobo-Realit%C3%A4tsschock-2019"/>
    <hyperlink ref="R215" r:id="rId73" display="https://www.zum.de/portal/blog/ZUMBuch/Sascha-Lobo-Realit%C3%A4tsschock-2019"/>
    <hyperlink ref="R216" r:id="rId74" display="https://www.zum.de/portal/blog/ZUMTeam/15-Unterrichtsideen-f%C3%BCr-digitales-Arbeiten-mit-der-ZUM-2-Kollaborativ-Texte-erstellen"/>
    <hyperlink ref="R217" r:id="rId75" display="https://www.zum.de/portal/blog/ZUMTeam/15-Unterrichtsideen-f%C3%BCr-digitales-Arbeiten-mit-der-ZUM-3-den-Boden-erforschen"/>
    <hyperlink ref="R218" r:id="rId76" display="https://www.zum.de/portal/blog/ZUMBuch/Sascha-Lobo-Realit%C3%A4tsschock-2019"/>
    <hyperlink ref="R225" r:id="rId77" display="https://www.dropbox.com/s/1cot8wy2vbty0hm/MEDU%23Twitter%23Methoden_Placemat_SaschaRogowsky_2019_CCBYSA40.pdf?dl=0"/>
    <hyperlink ref="R227" r:id="rId78" display="https://www.dropbox.com/s/95oo4ct4ezmmefq/MEDU%23Twitter%23Methoden_AdvanceOrganizer_SaschaRogowsky_2019_CCBYSA40.pdf?dl=0"/>
    <hyperlink ref="U3" r:id="rId79" display="https://pbs.twimg.com/media/EE47g70UYAMiHpb.jpg"/>
    <hyperlink ref="U4" r:id="rId80" display="https://pbs.twimg.com/media/EE47g70UYAMiHpb.jpg"/>
    <hyperlink ref="U5" r:id="rId81" display="https://pbs.twimg.com/media/EE47g70UYAMiHpb.jpg"/>
    <hyperlink ref="U6" r:id="rId82" display="https://pbs.twimg.com/media/EE47g70UYAMiHpb.jpg"/>
    <hyperlink ref="U7" r:id="rId83" display="https://pbs.twimg.com/media/EE47g70UYAMiHpb.jpg"/>
    <hyperlink ref="U8" r:id="rId84" display="https://pbs.twimg.com/media/EE47g70UYAMiHpb.jpg"/>
    <hyperlink ref="U9" r:id="rId85" display="https://pbs.twimg.com/media/EE47g70UYAMiHpb.jpg"/>
    <hyperlink ref="U11" r:id="rId86" display="https://pbs.twimg.com/media/EGCybJAWkAAI2kB.jpg"/>
    <hyperlink ref="U25" r:id="rId87" display="https://pbs.twimg.com/media/EGTYdY2WwAAnZJP.png"/>
    <hyperlink ref="U46" r:id="rId88" display="https://pbs.twimg.com/media/EGmFUOqWoAAKVfZ.jpg"/>
    <hyperlink ref="U47" r:id="rId89" display="https://pbs.twimg.com/media/EGmLnOcX4AA01ck.jpg"/>
    <hyperlink ref="U75" r:id="rId90" display="https://pbs.twimg.com/media/EE47g70UYAMiHpb.jpg"/>
    <hyperlink ref="U77" r:id="rId91" display="https://pbs.twimg.com/media/EE47g70UYAMiHpb.jpg"/>
    <hyperlink ref="U87" r:id="rId92" display="https://pbs.twimg.com/media/EGjlJUqX4AENrUM.jpg"/>
    <hyperlink ref="U109" r:id="rId93" display="https://pbs.twimg.com/media/EG4RYH5WkAACCS0.png"/>
    <hyperlink ref="U110" r:id="rId94" display="https://pbs.twimg.com/media/EG4t9HSWoAAlk8e.png"/>
    <hyperlink ref="U164" r:id="rId95" display="https://pbs.twimg.com/media/EGCCz9_XkAE-kfB.jpg"/>
    <hyperlink ref="U165" r:id="rId96" display="https://pbs.twimg.com/media/EGCMsReW4AAHJUr.jpg"/>
    <hyperlink ref="U168" r:id="rId97" display="https://pbs.twimg.com/media/EFsiiPdW4AIgW5B.jpg"/>
    <hyperlink ref="U171" r:id="rId98" display="https://pbs.twimg.com/media/EG6fj9eW4AAtj2e.jpg"/>
    <hyperlink ref="U175" r:id="rId99" display="https://pbs.twimg.com/media/EG6fj9eW4AAtj2e.jpg"/>
    <hyperlink ref="U221" r:id="rId100" display="https://pbs.twimg.com/ext_tw_video_thumb/1181683140198305794/pu/img/HQgUAM-KE6v80eo-.jpg"/>
    <hyperlink ref="U222" r:id="rId101" display="https://pbs.twimg.com/ext_tw_video_thumb/1182334092047765507/pu/img/UcbWxi21TrlGbklB.jpg"/>
    <hyperlink ref="U223" r:id="rId102" display="https://pbs.twimg.com/media/EGiAA6jWoAAoTld.png"/>
    <hyperlink ref="U224" r:id="rId103" display="https://pbs.twimg.com/ext_tw_video_thumb/1183434845357252608/pu/img/IAoc30yn6-VTSlfs.jpg"/>
    <hyperlink ref="U225" r:id="rId104" display="https://pbs.twimg.com/media/EGxo92RWsAE-8Tt.png"/>
    <hyperlink ref="U226" r:id="rId105" display="https://pbs.twimg.com/ext_tw_video_thumb/1184915381305184256/pu/img/Lj_7nqIOT2T6EvgQ.jpg"/>
    <hyperlink ref="U227" r:id="rId106" display="https://pbs.twimg.com/media/EHGrYvqXUAArb6W.png"/>
    <hyperlink ref="V3" r:id="rId107" display="https://pbs.twimg.com/media/EE47g70UYAMiHpb.jpg"/>
    <hyperlink ref="V4" r:id="rId108" display="https://pbs.twimg.com/media/EE47g70UYAMiHpb.jpg"/>
    <hyperlink ref="V5" r:id="rId109" display="https://pbs.twimg.com/media/EE47g70UYAMiHpb.jpg"/>
    <hyperlink ref="V6" r:id="rId110" display="https://pbs.twimg.com/media/EE47g70UYAMiHpb.jpg"/>
    <hyperlink ref="V7" r:id="rId111" display="https://pbs.twimg.com/media/EE47g70UYAMiHpb.jpg"/>
    <hyperlink ref="V8" r:id="rId112" display="https://pbs.twimg.com/media/EE47g70UYAMiHpb.jpg"/>
    <hyperlink ref="V9" r:id="rId113" display="https://pbs.twimg.com/media/EE47g70UYAMiHpb.jpg"/>
    <hyperlink ref="V10" r:id="rId114" display="http://pbs.twimg.com/profile_images/520111909866323968/hGLxdFXU_normal.jpeg"/>
    <hyperlink ref="V11" r:id="rId115" display="https://pbs.twimg.com/media/EGCybJAWkAAI2kB.jpg"/>
    <hyperlink ref="V12" r:id="rId116" display="http://pbs.twimg.com/profile_images/520901405075603456/WKazOUm__normal.jpeg"/>
    <hyperlink ref="V13" r:id="rId117" display="http://pbs.twimg.com/profile_images/938863863457599489/XeVUekcu_normal.jpg"/>
    <hyperlink ref="V14" r:id="rId118" display="http://pbs.twimg.com/profile_images/938863863457599489/XeVUekcu_normal.jpg"/>
    <hyperlink ref="V15" r:id="rId119" display="http://pbs.twimg.com/profile_images/938863863457599489/XeVUekcu_normal.jpg"/>
    <hyperlink ref="V16" r:id="rId120" display="http://pbs.twimg.com/profile_images/589852557050310656/JWOa982T_normal.png"/>
    <hyperlink ref="V17" r:id="rId121" display="http://pbs.twimg.com/profile_images/589852557050310656/JWOa982T_normal.png"/>
    <hyperlink ref="V18" r:id="rId122" display="http://pbs.twimg.com/profile_images/984735469731762176/D0CXY9Kb_normal.jpg"/>
    <hyperlink ref="V19" r:id="rId123" display="http://pbs.twimg.com/profile_images/1018799403233169409/dOcSmmYJ_normal.jpg"/>
    <hyperlink ref="V20" r:id="rId124" display="http://pbs.twimg.com/profile_images/976751660243542016/1pNKIo1p_normal.jpg"/>
    <hyperlink ref="V21" r:id="rId125" display="http://pbs.twimg.com/profile_images/972214910829645829/cnwU02DY_normal.jpg"/>
    <hyperlink ref="V22" r:id="rId126" display="http://pbs.twimg.com/profile_images/1182606950988730369/tvvHNRRU_normal.jpg"/>
    <hyperlink ref="V23" r:id="rId127" display="http://pbs.twimg.com/profile_images/1157692679511322624/2BknQ_lG_normal.jpg"/>
    <hyperlink ref="V24" r:id="rId128" display="http://pbs.twimg.com/profile_images/684494717510381568/up3Ejw0y_normal.jpg"/>
    <hyperlink ref="V25" r:id="rId129" display="https://pbs.twimg.com/media/EGTYdY2WwAAnZJP.png"/>
    <hyperlink ref="V26" r:id="rId130" display="http://pbs.twimg.com/profile_images/719146667/samp46e4440319318862_normal.jpg"/>
    <hyperlink ref="V27" r:id="rId131" display="http://pbs.twimg.com/profile_images/480544465610735616/Y_viD_Ii_normal.jpeg"/>
    <hyperlink ref="V28" r:id="rId132" display="http://pbs.twimg.com/profile_images/1051380461384192001/OsimBVyU_normal.jpg"/>
    <hyperlink ref="V29" r:id="rId133" display="http://pbs.twimg.com/profile_images/1051380461384192001/OsimBVyU_normal.jpg"/>
    <hyperlink ref="V30" r:id="rId134" display="http://pbs.twimg.com/profile_images/1011132585240616960/J9k2zPbt_normal.jpg"/>
    <hyperlink ref="V31" r:id="rId135" display="http://pbs.twimg.com/profile_images/1113483022630817792/rXKxfmPP_normal.png"/>
    <hyperlink ref="V32" r:id="rId136" display="http://pbs.twimg.com/profile_images/661227686292037633/VFX-E7CP_normal.jpg"/>
    <hyperlink ref="V33" r:id="rId137" display="http://pbs.twimg.com/profile_images/644887461047443456/7m7XyaBs_normal.jpg"/>
    <hyperlink ref="V34" r:id="rId138" display="http://abs.twimg.com/sticky/default_profile_images/default_profile_normal.png"/>
    <hyperlink ref="V35" r:id="rId139" display="http://abs.twimg.com/sticky/default_profile_images/default_profile_normal.png"/>
    <hyperlink ref="V36" r:id="rId140" display="http://pbs.twimg.com/profile_images/1122614671704580097/0Ie9G4LD_normal.jpg"/>
    <hyperlink ref="V37" r:id="rId141" display="http://pbs.twimg.com/profile_images/1165716480387878914/TfSWpNxp_normal.jpg"/>
    <hyperlink ref="V38" r:id="rId142" display="http://pbs.twimg.com/profile_images/1165716480387878914/TfSWpNxp_normal.jpg"/>
    <hyperlink ref="V39" r:id="rId143" display="http://pbs.twimg.com/profile_images/1165716480387878914/TfSWpNxp_normal.jpg"/>
    <hyperlink ref="V40" r:id="rId144" display="http://pbs.twimg.com/profile_images/1159422355204169730/eq_9hno0_normal.jpg"/>
    <hyperlink ref="V41" r:id="rId145" display="http://pbs.twimg.com/profile_images/854878268301889537/GYXTv4d__normal.jpg"/>
    <hyperlink ref="V42" r:id="rId146" display="http://pbs.twimg.com/profile_images/1109013226765934592/scJGQNo7_normal.jpg"/>
    <hyperlink ref="V43" r:id="rId147" display="http://pbs.twimg.com/profile_images/910583095098839040/IWTpSO4U_normal.jpg"/>
    <hyperlink ref="V44" r:id="rId148" display="http://pbs.twimg.com/profile_images/956530086961872896/Cs3YSsI4_normal.jpg"/>
    <hyperlink ref="V45" r:id="rId149" display="http://pbs.twimg.com/profile_images/820659563452047360/shlplfOM_normal.jpg"/>
    <hyperlink ref="V46" r:id="rId150" display="https://pbs.twimg.com/media/EGmFUOqWoAAKVfZ.jpg"/>
    <hyperlink ref="V47" r:id="rId151" display="https://pbs.twimg.com/media/EGmLnOcX4AA01ck.jpg"/>
    <hyperlink ref="V48" r:id="rId152" display="http://pbs.twimg.com/profile_images/866058606168477697/9Oo61fmd_normal.jpg"/>
    <hyperlink ref="V49" r:id="rId153" display="http://pbs.twimg.com/profile_images/1172852475205808128/6GXVgyWg_normal.jpg"/>
    <hyperlink ref="V50" r:id="rId154" display="http://pbs.twimg.com/profile_images/529295577624756225/s7yccbNL_normal.jpeg"/>
    <hyperlink ref="V51" r:id="rId155" display="http://pbs.twimg.com/profile_images/880465967137964032/HhIqIDTl_normal.jpg"/>
    <hyperlink ref="V52" r:id="rId156" display="http://pbs.twimg.com/profile_images/975752598782447616/lD-hQVra_normal.jpg"/>
    <hyperlink ref="V53" r:id="rId157" display="http://abs.twimg.com/sticky/default_profile_images/default_profile_normal.png"/>
    <hyperlink ref="V54" r:id="rId158" display="http://abs.twimg.com/sticky/default_profile_images/default_profile_normal.png"/>
    <hyperlink ref="V55" r:id="rId159" display="http://pbs.twimg.com/profile_images/1133143812375756800/MVGTzJ2i_normal.png"/>
    <hyperlink ref="V56" r:id="rId160" display="http://pbs.twimg.com/profile_images/1133143812375756800/MVGTzJ2i_normal.png"/>
    <hyperlink ref="V57" r:id="rId161" display="http://pbs.twimg.com/profile_images/969687121450553344/QMxWxo5q_normal.png"/>
    <hyperlink ref="V58" r:id="rId162" display="http://pbs.twimg.com/profile_images/1133143812375756800/MVGTzJ2i_normal.png"/>
    <hyperlink ref="V59" r:id="rId163" display="http://pbs.twimg.com/profile_images/1133143812375756800/MVGTzJ2i_normal.png"/>
    <hyperlink ref="V60" r:id="rId164" display="http://pbs.twimg.com/profile_images/851477115035947012/QhhQkkxM_normal.jpg"/>
    <hyperlink ref="V61" r:id="rId165" display="http://pbs.twimg.com/profile_images/851477115035947012/QhhQkkxM_normal.jpg"/>
    <hyperlink ref="V62" r:id="rId166" display="http://pbs.twimg.com/profile_images/1098164680311406593/q2IKzJhT_normal.jpg"/>
    <hyperlink ref="V63" r:id="rId167" display="http://pbs.twimg.com/profile_images/1098164680311406593/q2IKzJhT_normal.jpg"/>
    <hyperlink ref="V64" r:id="rId168" display="http://pbs.twimg.com/profile_images/1098164680311406593/q2IKzJhT_normal.jpg"/>
    <hyperlink ref="V65" r:id="rId169" display="http://pbs.twimg.com/profile_images/1008939026982866944/P8AjFBjc_normal.jpg"/>
    <hyperlink ref="V66" r:id="rId170" display="http://pbs.twimg.com/profile_images/981074186943811585/bsIIjhJo_normal.jpg"/>
    <hyperlink ref="V67" r:id="rId171" display="http://pbs.twimg.com/profile_images/981074186943811585/bsIIjhJo_normal.jpg"/>
    <hyperlink ref="V68" r:id="rId172" display="http://pbs.twimg.com/profile_images/981074186943811585/bsIIjhJo_normal.jpg"/>
    <hyperlink ref="V69" r:id="rId173" display="http://pbs.twimg.com/profile_images/981074186943811585/bsIIjhJo_normal.jpg"/>
    <hyperlink ref="V70" r:id="rId174" display="http://pbs.twimg.com/profile_images/981074186943811585/bsIIjhJo_normal.jpg"/>
    <hyperlink ref="V71" r:id="rId175" display="http://pbs.twimg.com/profile_images/907739018682683392/k-IwMlXg_normal.jpg"/>
    <hyperlink ref="V72" r:id="rId176" display="http://abs.twimg.com/sticky/default_profile_images/default_profile_normal.png"/>
    <hyperlink ref="V73" r:id="rId177" display="http://abs.twimg.com/sticky/default_profile_images/default_profile_normal.png"/>
    <hyperlink ref="V74" r:id="rId178" display="http://pbs.twimg.com/profile_images/986282959740301312/doLPpex1_normal.jpg"/>
    <hyperlink ref="V75" r:id="rId179" display="https://pbs.twimg.com/media/EE47g70UYAMiHpb.jpg"/>
    <hyperlink ref="V76" r:id="rId180" display="http://pbs.twimg.com/profile_images/1166984089108406273/fg2gMFVh_normal.jpg"/>
    <hyperlink ref="V77" r:id="rId181" display="https://pbs.twimg.com/media/EE47g70UYAMiHpb.jpg"/>
    <hyperlink ref="V78" r:id="rId182" display="http://pbs.twimg.com/profile_images/1166984089108406273/fg2gMFVh_normal.jpg"/>
    <hyperlink ref="V79" r:id="rId183" display="http://pbs.twimg.com/profile_images/920408039911579648/DSzN31Qv_normal.jpg"/>
    <hyperlink ref="V80" r:id="rId184" display="http://pbs.twimg.com/profile_images/1057562852683382785/cDKsXTzJ_normal.jpg"/>
    <hyperlink ref="V81" r:id="rId185" display="http://pbs.twimg.com/profile_images/1057562852683382785/cDKsXTzJ_normal.jpg"/>
    <hyperlink ref="V82" r:id="rId186" display="http://pbs.twimg.com/profile_images/1057562852683382785/cDKsXTzJ_normal.jpg"/>
    <hyperlink ref="V83" r:id="rId187" display="http://pbs.twimg.com/profile_images/1057562852683382785/cDKsXTzJ_normal.jpg"/>
    <hyperlink ref="V84" r:id="rId188" display="http://pbs.twimg.com/profile_images/1057562852683382785/cDKsXTzJ_normal.jpg"/>
    <hyperlink ref="V85" r:id="rId189" display="http://pbs.twimg.com/profile_images/1037267873843105792/Zeeqzcj9_normal.jpg"/>
    <hyperlink ref="V86" r:id="rId190" display="http://pbs.twimg.com/profile_images/1037267873843105792/Zeeqzcj9_normal.jpg"/>
    <hyperlink ref="V87" r:id="rId191" display="https://pbs.twimg.com/media/EGjlJUqX4AENrUM.jpg"/>
    <hyperlink ref="V88" r:id="rId192" display="http://pbs.twimg.com/profile_images/883009014002569217/DQW-nc4d_normal.jpg"/>
    <hyperlink ref="V89" r:id="rId193" display="http://pbs.twimg.com/profile_images/1091776866183200768/eBkX79qz_normal.jpg"/>
    <hyperlink ref="V90" r:id="rId194" display="http://pbs.twimg.com/profile_images/1091776866183200768/eBkX79qz_normal.jpg"/>
    <hyperlink ref="V91" r:id="rId195" display="http://pbs.twimg.com/profile_images/1155508643867058183/Y9iuwaH-_normal.jpg"/>
    <hyperlink ref="V92" r:id="rId196" display="http://pbs.twimg.com/profile_images/1155508643867058183/Y9iuwaH-_normal.jpg"/>
    <hyperlink ref="V93" r:id="rId197" display="http://pbs.twimg.com/profile_images/1155508643867058183/Y9iuwaH-_normal.jpg"/>
    <hyperlink ref="V94" r:id="rId198" display="http://pbs.twimg.com/profile_images/1155508643867058183/Y9iuwaH-_normal.jpg"/>
    <hyperlink ref="V95" r:id="rId199" display="http://pbs.twimg.com/profile_images/1155508643867058183/Y9iuwaH-_normal.jpg"/>
    <hyperlink ref="V96" r:id="rId200" display="http://pbs.twimg.com/profile_images/527507641677783041/Ha8AA1ZK_normal.jpeg"/>
    <hyperlink ref="V97" r:id="rId201" display="http://pbs.twimg.com/profile_images/527507641677783041/Ha8AA1ZK_normal.jpeg"/>
    <hyperlink ref="V98" r:id="rId202" display="http://pbs.twimg.com/profile_images/527507641677783041/Ha8AA1ZK_normal.jpeg"/>
    <hyperlink ref="V99" r:id="rId203" display="http://pbs.twimg.com/profile_images/527507641677783041/Ha8AA1ZK_normal.jpeg"/>
    <hyperlink ref="V100" r:id="rId204" display="http://pbs.twimg.com/profile_images/527507641677783041/Ha8AA1ZK_normal.jpeg"/>
    <hyperlink ref="V101" r:id="rId205" display="http://pbs.twimg.com/profile_images/653629335241252864/Cyaboj8X_normal.png"/>
    <hyperlink ref="V102" r:id="rId206" display="http://pbs.twimg.com/profile_images/653629335241252864/Cyaboj8X_normal.png"/>
    <hyperlink ref="V103" r:id="rId207" display="http://pbs.twimg.com/profile_images/653629335241252864/Cyaboj8X_normal.png"/>
    <hyperlink ref="V104" r:id="rId208" display="http://pbs.twimg.com/profile_images/653629335241252864/Cyaboj8X_normal.png"/>
    <hyperlink ref="V105" r:id="rId209" display="http://pbs.twimg.com/profile_images/653629335241252864/Cyaboj8X_normal.png"/>
    <hyperlink ref="V106" r:id="rId210" display="http://pbs.twimg.com/profile_images/1149352690151055361/Rz98QMOh_normal.png"/>
    <hyperlink ref="V107" r:id="rId211" display="http://pbs.twimg.com/profile_images/1059846734006927366/QQ0YX3lj_normal.jpg"/>
    <hyperlink ref="V108" r:id="rId212" display="http://pbs.twimg.com/profile_images/1059846734006927366/QQ0YX3lj_normal.jpg"/>
    <hyperlink ref="V109" r:id="rId213" display="https://pbs.twimg.com/media/EG4RYH5WkAACCS0.png"/>
    <hyperlink ref="V110" r:id="rId214" display="https://pbs.twimg.com/media/EG4t9HSWoAAlk8e.png"/>
    <hyperlink ref="V111" r:id="rId215" display="http://pbs.twimg.com/profile_images/1160605280079622145/X1cDv2KN_normal.jpg"/>
    <hyperlink ref="V112" r:id="rId216" display="http://pbs.twimg.com/profile_images/1159075781802364932/9LH3o5KT_normal.jpg"/>
    <hyperlink ref="V113" r:id="rId217" display="http://pbs.twimg.com/profile_images/486694005640396800/x4dFteOK_normal.png"/>
    <hyperlink ref="V114" r:id="rId218" display="http://pbs.twimg.com/profile_images/968088485503512579/MGqPlwDI_normal.jpg"/>
    <hyperlink ref="V115" r:id="rId219" display="http://pbs.twimg.com/profile_images/968088485503512579/MGqPlwDI_normal.jpg"/>
    <hyperlink ref="V116" r:id="rId220" display="http://pbs.twimg.com/profile_images/968088485503512579/MGqPlwDI_normal.jpg"/>
    <hyperlink ref="V117" r:id="rId221" display="http://pbs.twimg.com/profile_images/935825350394892288/satSaLhL_normal.jpg"/>
    <hyperlink ref="V118" r:id="rId222" display="http://pbs.twimg.com/profile_images/935825350394892288/satSaLhL_normal.jpg"/>
    <hyperlink ref="V119" r:id="rId223" display="http://pbs.twimg.com/profile_images/1120396959846678529/iPlBNnPu_normal.jpg"/>
    <hyperlink ref="V120" r:id="rId224" display="http://pbs.twimg.com/profile_images/1053315553224323072/VgwYRqIj_normal.jpg"/>
    <hyperlink ref="V121" r:id="rId225" display="http://pbs.twimg.com/profile_images/1147836318732496896/9cwTLzb__normal.jpg"/>
    <hyperlink ref="V122" r:id="rId226" display="http://pbs.twimg.com/profile_images/1147836318732496896/9cwTLzb__normal.jpg"/>
    <hyperlink ref="V123" r:id="rId227" display="http://pbs.twimg.com/profile_images/1147836318732496896/9cwTLzb__normal.jpg"/>
    <hyperlink ref="V124" r:id="rId228" display="http://pbs.twimg.com/profile_images/378800000379668046/db458e6159163e1778d18261899e4066_normal.png"/>
    <hyperlink ref="V125" r:id="rId229" display="http://pbs.twimg.com/profile_images/378800000379668046/db458e6159163e1778d18261899e4066_normal.png"/>
    <hyperlink ref="V126" r:id="rId230" display="http://pbs.twimg.com/profile_images/378800000379668046/db458e6159163e1778d18261899e4066_normal.png"/>
    <hyperlink ref="V127" r:id="rId231" display="http://pbs.twimg.com/profile_images/1169682849785626629/I6UcoS7Q_normal.jpg"/>
    <hyperlink ref="V128" r:id="rId232" display="http://pbs.twimg.com/profile_images/1169682849785626629/I6UcoS7Q_normal.jpg"/>
    <hyperlink ref="V129" r:id="rId233" display="http://pbs.twimg.com/profile_images/1169682849785626629/I6UcoS7Q_normal.jpg"/>
    <hyperlink ref="V130" r:id="rId234" display="http://pbs.twimg.com/profile_images/378800000000099119/ef8c6c06ab1196d9af2837bdacdde4d1_normal.jpeg"/>
    <hyperlink ref="V131" r:id="rId235" display="http://pbs.twimg.com/profile_images/515571088735371267/PY9f9Iss_normal.jpeg"/>
    <hyperlink ref="V132" r:id="rId236" display="http://pbs.twimg.com/profile_images/659752056534769664/fcaTk_qn_normal.jpg"/>
    <hyperlink ref="V133" r:id="rId237" display="http://pbs.twimg.com/profile_images/758215615828135936/Sx_D7-YS_normal.jpg"/>
    <hyperlink ref="V134" r:id="rId238" display="http://pbs.twimg.com/profile_images/1135048286258257920/2PhTb6ck_normal.jpg"/>
    <hyperlink ref="V135" r:id="rId239" display="http://pbs.twimg.com/profile_images/1135048286258257920/2PhTb6ck_normal.jpg"/>
    <hyperlink ref="V136" r:id="rId240" display="http://pbs.twimg.com/profile_images/1135048286258257920/2PhTb6ck_normal.jpg"/>
    <hyperlink ref="V137" r:id="rId241" display="http://pbs.twimg.com/profile_images/1135048286258257920/2PhTb6ck_normal.jpg"/>
    <hyperlink ref="V138" r:id="rId242" display="http://pbs.twimg.com/profile_images/1182541289243500546/KtXzYBNk_normal.jpg"/>
    <hyperlink ref="V139" r:id="rId243" display="http://pbs.twimg.com/profile_images/975492153978839042/VZd-O3Gq_normal.jpg"/>
    <hyperlink ref="V140" r:id="rId244" display="http://pbs.twimg.com/profile_images/1171878986231795713/6Y1Lektr_normal.jpg"/>
    <hyperlink ref="V141" r:id="rId245" display="http://pbs.twimg.com/profile_images/1060241917638832129/0chE4OES_normal.jpg"/>
    <hyperlink ref="V142" r:id="rId246" display="http://pbs.twimg.com/profile_images/967005961750708224/zmja_8c4_normal.jpg"/>
    <hyperlink ref="V143" r:id="rId247" display="http://pbs.twimg.com/profile_images/378800000097187561/5bf5a2db11d1981b8b6da1bb67af9316_normal.jpeg"/>
    <hyperlink ref="V144" r:id="rId248" display="http://pbs.twimg.com/profile_images/705476396815130627/7tPTiauv_normal.jpg"/>
    <hyperlink ref="V145" r:id="rId249" display="http://pbs.twimg.com/profile_images/1093154977583939584/Z1DwYiBz_normal.jpg"/>
    <hyperlink ref="V146" r:id="rId250" display="http://pbs.twimg.com/profile_images/594756488209571840/1ar10DtJ_normal.jpg"/>
    <hyperlink ref="V147" r:id="rId251" display="http://pbs.twimg.com/profile_images/1184526323374575616/aiQKWbB0_normal.jpg"/>
    <hyperlink ref="V148" r:id="rId252" display="http://pbs.twimg.com/profile_images/378800000823861938/6880c36b90d279af5002df04fbf1e504_normal.jpeg"/>
    <hyperlink ref="V149" r:id="rId253" display="http://pbs.twimg.com/profile_images/635492352879161344/Xx7YpW0x_normal.jpg"/>
    <hyperlink ref="V150" r:id="rId254" display="http://pbs.twimg.com/profile_images/378800000625330333/4ba49814f805215d344cbb117823d629_normal.jpeg"/>
    <hyperlink ref="V151" r:id="rId255" display="http://pbs.twimg.com/profile_images/985586287284576258/VaRTHU3-_normal.jpg"/>
    <hyperlink ref="V152" r:id="rId256" display="http://pbs.twimg.com/profile_images/516327835586146305/Bu5VI0AP_normal.jpeg"/>
    <hyperlink ref="V153" r:id="rId257" display="http://pbs.twimg.com/profile_images/465766809560301568/7TiU0J55_normal.jpeg"/>
    <hyperlink ref="V154" r:id="rId258" display="http://pbs.twimg.com/profile_images/1176926195889442816/BGnaa5wM_normal.jpg"/>
    <hyperlink ref="V155" r:id="rId259" display="http://pbs.twimg.com/profile_images/1005023772519358464/_UnmmTtG_normal.jpg"/>
    <hyperlink ref="V156" r:id="rId260" display="http://pbs.twimg.com/profile_images/1096155528475090945/LRZ5SUAt_normal.jpg"/>
    <hyperlink ref="V157" r:id="rId261" display="http://pbs.twimg.com/profile_images/1096155528475090945/LRZ5SUAt_normal.jpg"/>
    <hyperlink ref="V158" r:id="rId262" display="http://pbs.twimg.com/profile_images/2403671873/jpng9krp2euhx2liz4de_normal.jpeg"/>
    <hyperlink ref="V159" r:id="rId263" display="http://pbs.twimg.com/profile_images/907251089824796672/u6VWoS9H_normal.jpg"/>
    <hyperlink ref="V160" r:id="rId264" display="http://pbs.twimg.com/profile_images/907251089824796672/u6VWoS9H_normal.jpg"/>
    <hyperlink ref="V161" r:id="rId265" display="http://pbs.twimg.com/profile_images/1178769808877326337/QGeVqxaf_normal.jpg"/>
    <hyperlink ref="V162" r:id="rId266" display="http://pbs.twimg.com/profile_images/2932907373/3abf68d527c8f4d2a302c670e885f975_normal.png"/>
    <hyperlink ref="V163" r:id="rId267" display="http://pbs.twimg.com/profile_images/1160475615994228736/jKysspfU_normal.png"/>
    <hyperlink ref="V164" r:id="rId268" display="https://pbs.twimg.com/media/EGCCz9_XkAE-kfB.jpg"/>
    <hyperlink ref="V165" r:id="rId269" display="https://pbs.twimg.com/media/EGCMsReW4AAHJUr.jpg"/>
    <hyperlink ref="V166" r:id="rId270" display="http://pbs.twimg.com/profile_images/1160475615994228736/jKysspfU_normal.png"/>
    <hyperlink ref="V167" r:id="rId271" display="http://pbs.twimg.com/profile_images/1160475615994228736/jKysspfU_normal.png"/>
    <hyperlink ref="V168" r:id="rId272" display="https://pbs.twimg.com/media/EFsiiPdW4AIgW5B.jpg"/>
    <hyperlink ref="V169" r:id="rId273" display="http://pbs.twimg.com/profile_images/1160475615994228736/jKysspfU_normal.png"/>
    <hyperlink ref="V170" r:id="rId274" display="http://pbs.twimg.com/profile_images/1160475615994228736/jKysspfU_normal.png"/>
    <hyperlink ref="V171" r:id="rId275" display="https://pbs.twimg.com/media/EG6fj9eW4AAtj2e.jpg"/>
    <hyperlink ref="V172" r:id="rId276" display="http://pbs.twimg.com/profile_images/1102920504334315521/iduVV6oj_normal.jpg"/>
    <hyperlink ref="V173" r:id="rId277" display="http://pbs.twimg.com/profile_images/1102920504334315521/iduVV6oj_normal.jpg"/>
    <hyperlink ref="V174" r:id="rId278" display="http://pbs.twimg.com/profile_images/1160475615994228736/jKysspfU_normal.png"/>
    <hyperlink ref="V175" r:id="rId279" display="https://pbs.twimg.com/media/EG6fj9eW4AAtj2e.jpg"/>
    <hyperlink ref="V176" r:id="rId280" display="http://pbs.twimg.com/profile_images/1160475615994228736/jKysspfU_normal.png"/>
    <hyperlink ref="V177" r:id="rId281" display="http://pbs.twimg.com/profile_images/1160475615994228736/jKysspfU_normal.png"/>
    <hyperlink ref="V178" r:id="rId282" display="http://pbs.twimg.com/profile_images/1075507209331752962/24O4fkfI_normal.jpg"/>
    <hyperlink ref="V179" r:id="rId283" display="http://pbs.twimg.com/profile_images/1160475615994228736/jKysspfU_normal.png"/>
    <hyperlink ref="V180" r:id="rId284" display="http://pbs.twimg.com/profile_images/1069297310092443648/UZOXMU9E_normal.png"/>
    <hyperlink ref="V181" r:id="rId285" display="http://pbs.twimg.com/profile_images/1160475615994228736/jKysspfU_normal.png"/>
    <hyperlink ref="V182" r:id="rId286" display="http://pbs.twimg.com/profile_images/898666368203186177/N44p56ry_normal.jpg"/>
    <hyperlink ref="V183" r:id="rId287" display="http://pbs.twimg.com/profile_images/1062977270019698691/lqi0S-Ez_normal.jpg"/>
    <hyperlink ref="V184" r:id="rId288" display="http://pbs.twimg.com/profile_images/1160475615994228736/jKysspfU_normal.png"/>
    <hyperlink ref="V185" r:id="rId289" display="http://pbs.twimg.com/profile_images/898666368203186177/N44p56ry_normal.jpg"/>
    <hyperlink ref="V186" r:id="rId290" display="http://pbs.twimg.com/profile_images/843535791523594240/pzvZKmy2_normal.jpg"/>
    <hyperlink ref="V187" r:id="rId291" display="http://pbs.twimg.com/profile_images/1062977270019698691/lqi0S-Ez_normal.jpg"/>
    <hyperlink ref="V188" r:id="rId292" display="http://pbs.twimg.com/profile_images/1160475615994228736/jKysspfU_normal.png"/>
    <hyperlink ref="V189" r:id="rId293" display="http://pbs.twimg.com/profile_images/898666368203186177/N44p56ry_normal.jpg"/>
    <hyperlink ref="V190" r:id="rId294" display="http://pbs.twimg.com/profile_images/1062977270019698691/lqi0S-Ez_normal.jpg"/>
    <hyperlink ref="V191" r:id="rId295" display="http://pbs.twimg.com/profile_images/1160475615994228736/jKysspfU_normal.png"/>
    <hyperlink ref="V192" r:id="rId296" display="http://pbs.twimg.com/profile_images/1114237932485992448/MbJ0VZ4W_normal.jpg"/>
    <hyperlink ref="V193" r:id="rId297" display="http://pbs.twimg.com/profile_images/1062977270019698691/lqi0S-Ez_normal.jpg"/>
    <hyperlink ref="V194" r:id="rId298" display="http://pbs.twimg.com/profile_images/1160475615994228736/jKysspfU_normal.png"/>
    <hyperlink ref="V195" r:id="rId299" display="http://pbs.twimg.com/profile_images/898666368203186177/N44p56ry_normal.jpg"/>
    <hyperlink ref="V196" r:id="rId300" display="http://pbs.twimg.com/profile_images/1062977270019698691/lqi0S-Ez_normal.jpg"/>
    <hyperlink ref="V197" r:id="rId301" display="http://pbs.twimg.com/profile_images/1160475615994228736/jKysspfU_normal.png"/>
    <hyperlink ref="V198" r:id="rId302" display="http://pbs.twimg.com/profile_images/1160475615994228736/jKysspfU_normal.png"/>
    <hyperlink ref="V199" r:id="rId303" display="http://pbs.twimg.com/profile_images/1160475615994228736/jKysspfU_normal.png"/>
    <hyperlink ref="V200" r:id="rId304" display="http://pbs.twimg.com/profile_images/1160475615994228736/jKysspfU_normal.png"/>
    <hyperlink ref="V201" r:id="rId305" display="http://pbs.twimg.com/profile_images/1160475615994228736/jKysspfU_normal.png"/>
    <hyperlink ref="V202" r:id="rId306" display="http://pbs.twimg.com/profile_images/1160475615994228736/jKysspfU_normal.png"/>
    <hyperlink ref="V203" r:id="rId307" display="http://pbs.twimg.com/profile_images/1160475615994228736/jKysspfU_normal.png"/>
    <hyperlink ref="V204" r:id="rId308" display="http://pbs.twimg.com/profile_images/1160475615994228736/jKysspfU_normal.png"/>
    <hyperlink ref="V205" r:id="rId309" display="http://pbs.twimg.com/profile_images/1160475615994228736/jKysspfU_normal.png"/>
    <hyperlink ref="V206" r:id="rId310" display="http://pbs.twimg.com/profile_images/1160475615994228736/jKysspfU_normal.png"/>
    <hyperlink ref="V207" r:id="rId311" display="http://pbs.twimg.com/profile_images/1160475615994228736/jKysspfU_normal.png"/>
    <hyperlink ref="V208" r:id="rId312" display="http://pbs.twimg.com/profile_images/1160475615994228736/jKysspfU_normal.png"/>
    <hyperlink ref="V209" r:id="rId313" display="http://pbs.twimg.com/profile_images/1160475615994228736/jKysspfU_normal.png"/>
    <hyperlink ref="V210" r:id="rId314" display="http://pbs.twimg.com/profile_images/1160475615994228736/jKysspfU_normal.png"/>
    <hyperlink ref="V211" r:id="rId315" display="http://pbs.twimg.com/profile_images/1160475615994228736/jKysspfU_normal.png"/>
    <hyperlink ref="V212" r:id="rId316" display="http://pbs.twimg.com/profile_images/1679438065/zum5_normal.png"/>
    <hyperlink ref="V213" r:id="rId317" display="http://pbs.twimg.com/profile_images/785688517808652288/wl02CSnY_normal.jpg"/>
    <hyperlink ref="V214" r:id="rId318" display="http://pbs.twimg.com/profile_images/1679438065/zum5_normal.png"/>
    <hyperlink ref="V215" r:id="rId319" display="http://pbs.twimg.com/profile_images/785688517808652288/wl02CSnY_normal.jpg"/>
    <hyperlink ref="V216" r:id="rId320" display="http://pbs.twimg.com/profile_images/1679438065/zum5_normal.png"/>
    <hyperlink ref="V217" r:id="rId321" display="http://pbs.twimg.com/profile_images/1679438065/zum5_normal.png"/>
    <hyperlink ref="V218" r:id="rId322" display="http://pbs.twimg.com/profile_images/785688517808652288/wl02CSnY_normal.jpg"/>
    <hyperlink ref="V219" r:id="rId323" display="http://pbs.twimg.com/profile_images/785688517808652288/wl02CSnY_normal.jpg"/>
    <hyperlink ref="V220" r:id="rId324" display="http://pbs.twimg.com/profile_images/785688517808652288/wl02CSnY_normal.jpg"/>
    <hyperlink ref="V221" r:id="rId325" display="https://pbs.twimg.com/ext_tw_video_thumb/1181683140198305794/pu/img/HQgUAM-KE6v80eo-.jpg"/>
    <hyperlink ref="V222" r:id="rId326" display="https://pbs.twimg.com/ext_tw_video_thumb/1182334092047765507/pu/img/UcbWxi21TrlGbklB.jpg"/>
    <hyperlink ref="V223" r:id="rId327" display="https://pbs.twimg.com/media/EGiAA6jWoAAoTld.png"/>
    <hyperlink ref="V224" r:id="rId328" display="https://pbs.twimg.com/ext_tw_video_thumb/1183434845357252608/pu/img/IAoc30yn6-VTSlfs.jpg"/>
    <hyperlink ref="V225" r:id="rId329" display="https://pbs.twimg.com/media/EGxo92RWsAE-8Tt.png"/>
    <hyperlink ref="V226" r:id="rId330" display="https://pbs.twimg.com/ext_tw_video_thumb/1184915381305184256/pu/img/Lj_7nqIOT2T6EvgQ.jpg"/>
    <hyperlink ref="V227" r:id="rId331" display="https://pbs.twimg.com/media/EHGrYvqXUAArb6W.png"/>
    <hyperlink ref="V228" r:id="rId332" display="http://pbs.twimg.com/profile_images/785688517808652288/wl02CSnY_normal.jpg"/>
    <hyperlink ref="V229" r:id="rId333" display="http://pbs.twimg.com/profile_images/785688517808652288/wl02CSnY_normal.jpg"/>
    <hyperlink ref="X3" r:id="rId334" display="https://twitter.com/#!/educologne/status/1174941995854225413"/>
    <hyperlink ref="X4" r:id="rId335" display="https://twitter.com/#!/educologne/status/1174941995854225413"/>
    <hyperlink ref="X5" r:id="rId336" display="https://twitter.com/#!/educologne/status/1174941995854225413"/>
    <hyperlink ref="X6" r:id="rId337" display="https://twitter.com/#!/educologne/status/1174941995854225413"/>
    <hyperlink ref="X7" r:id="rId338" display="https://twitter.com/#!/educologne/status/1174941995854225413"/>
    <hyperlink ref="X8" r:id="rId339" display="https://twitter.com/#!/educologne/status/1174941995854225413"/>
    <hyperlink ref="X9" r:id="rId340" display="https://twitter.com/#!/educologne/status/1174941995854225413"/>
    <hyperlink ref="X10" r:id="rId341" display="https://twitter.com/#!/begabungs/status/1179985725728710656"/>
    <hyperlink ref="X11" r:id="rId342" display="https://twitter.com/#!/foundation_jf/status/1180139283555999745"/>
    <hyperlink ref="X12" r:id="rId343" display="https://twitter.com/#!/altneraltner/status/1180143097885466625"/>
    <hyperlink ref="X13" r:id="rId344" display="https://twitter.com/#!/tom_nolte/status/1180190043668992000"/>
    <hyperlink ref="X14" r:id="rId345" display="https://twitter.com/#!/tom_nolte/status/1180190043668992000"/>
    <hyperlink ref="X15" r:id="rId346" display="https://twitter.com/#!/tom_nolte/status/1180190043668992000"/>
    <hyperlink ref="X16" r:id="rId347" display="https://twitter.com/#!/dreamchipper/status/1180549399094665219"/>
    <hyperlink ref="X17" r:id="rId348" display="https://twitter.com/#!/dreamchipper/status/1180549399094665219"/>
    <hyperlink ref="X18" r:id="rId349" display="https://twitter.com/#!/krugkatja/status/1180862463736238083"/>
    <hyperlink ref="X19" r:id="rId350" display="https://twitter.com/#!/carola_heinecke/status/1181069297495543813"/>
    <hyperlink ref="X20" r:id="rId351" display="https://twitter.com/#!/frauhw/status/1181232381891682304"/>
    <hyperlink ref="X21" r:id="rId352" display="https://twitter.com/#!/arthurthoemmes/status/1181236404501860352"/>
    <hyperlink ref="X22" r:id="rId353" display="https://twitter.com/#!/phwampfler/status/1181241127367774210"/>
    <hyperlink ref="X23" r:id="rId354" display="https://twitter.com/#!/bingenberger/status/1181272908150300678"/>
    <hyperlink ref="X24" r:id="rId355" display="https://twitter.com/#!/_digitalwriter_/status/1181303528289132551"/>
    <hyperlink ref="X25" r:id="rId356" display="https://twitter.com/#!/kidworldcitizen/status/1181307003156783105"/>
    <hyperlink ref="X26" r:id="rId357" display="https://twitter.com/#!/landeskunde/status/1181474014235123712"/>
    <hyperlink ref="X27" r:id="rId358" display="https://twitter.com/#!/assignmenthelp/status/1181632899625435136"/>
    <hyperlink ref="X28" r:id="rId359" display="https://twitter.com/#!/fraugroddeck/status/1181910960321286144"/>
    <hyperlink ref="X29" r:id="rId360" display="https://twitter.com/#!/fraugroddeck/status/1181910960321286144"/>
    <hyperlink ref="X30" r:id="rId361" display="https://twitter.com/#!/rheinlandfranke/status/1181999351327072256"/>
    <hyperlink ref="X31" r:id="rId362" display="https://twitter.com/#!/herr_mint/status/1182344255362207744"/>
    <hyperlink ref="X32" r:id="rId363" display="https://twitter.com/#!/johnmcnaught1/status/1182448433443082240"/>
    <hyperlink ref="X33" r:id="rId364" display="https://twitter.com/#!/reb_most/status/1182451422257991680"/>
    <hyperlink ref="X34" r:id="rId365" display="https://twitter.com/#!/dander8470/status/1182457474277879808"/>
    <hyperlink ref="X35" r:id="rId366" display="https://twitter.com/#!/danielputting/status/1182458239771906048"/>
    <hyperlink ref="X36" r:id="rId367" display="https://twitter.com/#!/edpolicyreview/status/1182493289246875649"/>
    <hyperlink ref="X37" r:id="rId368" display="https://twitter.com/#!/tastenspieler/status/1181065419475623936"/>
    <hyperlink ref="X38" r:id="rId369" display="https://twitter.com/#!/tastenspieler/status/1182534992678789120"/>
    <hyperlink ref="X39" r:id="rId370" display="https://twitter.com/#!/tastenspieler/status/1182535182504648704"/>
    <hyperlink ref="X40" r:id="rId371" display="https://twitter.com/#!/angelssoriano74/status/1182624850013282304"/>
    <hyperlink ref="X41" r:id="rId372" display="https://twitter.com/#!/hartel30/status/1182632373743210496"/>
    <hyperlink ref="X42" r:id="rId373" display="https://twitter.com/#!/loise_gichuhi/status/1182632739184484353"/>
    <hyperlink ref="X43" r:id="rId374" display="https://twitter.com/#!/nvandenabeele/status/1182634377878130689"/>
    <hyperlink ref="X44" r:id="rId375" display="https://twitter.com/#!/chitch94/status/1182648805096935424"/>
    <hyperlink ref="X45" r:id="rId376" display="https://twitter.com/#!/njcommunityscls/status/1182661683409494021"/>
    <hyperlink ref="X46" r:id="rId377" display="https://twitter.com/#!/shyj/status/1182622967785754624"/>
    <hyperlink ref="X47" r:id="rId378" display="https://twitter.com/#!/shyj/status/1182629917797822464"/>
    <hyperlink ref="X48" r:id="rId379" display="https://twitter.com/#!/drpowerskhs/status/1182782405595283458"/>
    <hyperlink ref="X49" r:id="rId380" display="https://twitter.com/#!/akmittals/status/1182874447289765888"/>
    <hyperlink ref="X50" r:id="rId381" display="https://twitter.com/#!/shyj/status/1182685083758579714"/>
    <hyperlink ref="X51" r:id="rId382" display="https://twitter.com/#!/ritasingh0210/status/1182898418160553985"/>
    <hyperlink ref="X52" r:id="rId383" display="https://twitter.com/#!/feedbotrss/status/1182959099509694465"/>
    <hyperlink ref="X53" r:id="rId384" display="https://twitter.com/#!/followerpowerrt/status/1181678675214897152"/>
    <hyperlink ref="X54" r:id="rId385" display="https://twitter.com/#!/followerpowerrt/status/1182962092887990272"/>
    <hyperlink ref="X55" r:id="rId386" display="https://twitter.com/#!/vilsrip/status/1182958698915860480"/>
    <hyperlink ref="X56" r:id="rId387" display="https://twitter.com/#!/vilsrip/status/1182962384983465984"/>
    <hyperlink ref="X57" r:id="rId388" display="https://twitter.com/#!/frandevol/status/1182957301063442432"/>
    <hyperlink ref="X58" r:id="rId389" display="https://twitter.com/#!/vilsrip/status/1182958698915860480"/>
    <hyperlink ref="X59" r:id="rId390" display="https://twitter.com/#!/vilsrip/status/1182962384983465984"/>
    <hyperlink ref="X60" r:id="rId391" display="https://twitter.com/#!/aloah/status/1183135452825415680"/>
    <hyperlink ref="X61" r:id="rId392" display="https://twitter.com/#!/aloah/status/1183135452825415680"/>
    <hyperlink ref="X62" r:id="rId393" display="https://twitter.com/#!/oebconference/status/1183135606240620546"/>
    <hyperlink ref="X63" r:id="rId394" display="https://twitter.com/#!/oebconference/status/1183135749052534784"/>
    <hyperlink ref="X64" r:id="rId395" display="https://twitter.com/#!/oebconference/status/1183135749052534784"/>
    <hyperlink ref="X65" r:id="rId396" display="https://twitter.com/#!/yrhmacgregor/status/1183437471792750600"/>
    <hyperlink ref="X66" r:id="rId397" display="https://twitter.com/#!/ianjaschindler/status/1181684974073896960"/>
    <hyperlink ref="X67" r:id="rId398" display="https://twitter.com/#!/ianjaschindler/status/1182336595854270464"/>
    <hyperlink ref="X68" r:id="rId399" display="https://twitter.com/#!/ianjaschindler/status/1182336623268306944"/>
    <hyperlink ref="X69" r:id="rId400" display="https://twitter.com/#!/ianjaschindler/status/1183437407347183616"/>
    <hyperlink ref="X70" r:id="rId401" display="https://twitter.com/#!/ianjaschindler/status/1183437473180987394"/>
    <hyperlink ref="X71" r:id="rId402" display="https://twitter.com/#!/zirweso/status/1183441181751107584"/>
    <hyperlink ref="X72" r:id="rId403" display="https://twitter.com/#!/diginewsbot/status/1183445279007227905"/>
    <hyperlink ref="X73" r:id="rId404" display="https://twitter.com/#!/diginewsbot/status/1183445323466919942"/>
    <hyperlink ref="X74" r:id="rId405" display="https://twitter.com/#!/schoolisopen/status/1183458875338641408"/>
    <hyperlink ref="X75" r:id="rId406" display="https://twitter.com/#!/educologne/status/1174941995854225413"/>
    <hyperlink ref="X76" r:id="rId407" display="https://twitter.com/#!/yvonneroth13/status/1183467172804354048"/>
    <hyperlink ref="X77" r:id="rId408" display="https://twitter.com/#!/educologne/status/1174941995854225413"/>
    <hyperlink ref="X78" r:id="rId409" display="https://twitter.com/#!/yvonneroth13/status/1183467172804354048"/>
    <hyperlink ref="X79" r:id="rId410" display="https://twitter.com/#!/zsuzsannafabig/status/1183484851929931776"/>
    <hyperlink ref="X80" r:id="rId411" display="https://twitter.com/#!/sascha_rogowsky/status/1181683877032554496"/>
    <hyperlink ref="X81" r:id="rId412" display="https://twitter.com/#!/sascha_rogowsky/status/1182379921823469568"/>
    <hyperlink ref="X82" r:id="rId413" display="https://twitter.com/#!/sascha_rogowsky/status/1182391042181611520"/>
    <hyperlink ref="X83" r:id="rId414" display="https://twitter.com/#!/sascha_rogowsky/status/1183491040512303105"/>
    <hyperlink ref="X84" r:id="rId415" display="https://twitter.com/#!/sascha_rogowsky/status/1183491403470557185"/>
    <hyperlink ref="X85" r:id="rId416" display="https://twitter.com/#!/martinpiontek1/status/1183632794670587904"/>
    <hyperlink ref="X86" r:id="rId417" display="https://twitter.com/#!/martinpiontek1/status/1183632794670587904"/>
    <hyperlink ref="X87" r:id="rId418" display="https://twitter.com/#!/christienken/status/1182446854799278081"/>
    <hyperlink ref="X88" r:id="rId419" display="https://twitter.com/#!/drmi/status/1183709300188950531"/>
    <hyperlink ref="X89" r:id="rId420" display="https://twitter.com/#!/foech2/status/1183711049947713536"/>
    <hyperlink ref="X90" r:id="rId421" display="https://twitter.com/#!/foech2/status/1183711104364666880"/>
    <hyperlink ref="X91" r:id="rId422" display="https://twitter.com/#!/wagjuer/status/1180090770117840899"/>
    <hyperlink ref="X92" r:id="rId423" display="https://twitter.com/#!/wagjuer/status/1180090770117840899"/>
    <hyperlink ref="X93" r:id="rId424" display="https://twitter.com/#!/wagjuer/status/1180090770117840899"/>
    <hyperlink ref="X94" r:id="rId425" display="https://twitter.com/#!/wagjuer/status/1181439181576441856"/>
    <hyperlink ref="X95" r:id="rId426" display="https://twitter.com/#!/wagjuer/status/1183817037484888065"/>
    <hyperlink ref="X96" r:id="rId427" display="https://twitter.com/#!/karlkirst/status/1180116975189663744"/>
    <hyperlink ref="X97" r:id="rId428" display="https://twitter.com/#!/karlkirst/status/1180116975189663744"/>
    <hyperlink ref="X98" r:id="rId429" display="https://twitter.com/#!/karlkirst/status/1180116975189663744"/>
    <hyperlink ref="X99" r:id="rId430" display="https://twitter.com/#!/karlkirst/status/1182173065205239808"/>
    <hyperlink ref="X100" r:id="rId431" display="https://twitter.com/#!/karlkirst/status/1183827353698525187"/>
    <hyperlink ref="X101" r:id="rId432" display="https://twitter.com/#!/ma_y/status/1180102479649935360"/>
    <hyperlink ref="X102" r:id="rId433" display="https://twitter.com/#!/ma_y/status/1180102479649935360"/>
    <hyperlink ref="X103" r:id="rId434" display="https://twitter.com/#!/ma_y/status/1180102479649935360"/>
    <hyperlink ref="X104" r:id="rId435" display="https://twitter.com/#!/ma_y/status/1181236882518216704"/>
    <hyperlink ref="X105" r:id="rId436" display="https://twitter.com/#!/ma_y/status/1183830541877022721"/>
    <hyperlink ref="X106" r:id="rId437" display="https://twitter.com/#!/christoball1981/status/1183932223667326976"/>
    <hyperlink ref="X107" r:id="rId438" display="https://twitter.com/#!/edchateu/status/1184010144524447752"/>
    <hyperlink ref="X108" r:id="rId439" display="https://twitter.com/#!/edchateu/status/1184010155458990080"/>
    <hyperlink ref="X109" r:id="rId440" display="https://twitter.com/#!/globaledcon/status/1183902860028850178"/>
    <hyperlink ref="X110" r:id="rId441" display="https://twitter.com/#!/globaledcon/status/1183934282169016320"/>
    <hyperlink ref="X111" r:id="rId442" display="https://twitter.com/#!/abcd2sco/status/1184023808333766657"/>
    <hyperlink ref="X112" r:id="rId443" display="https://twitter.com/#!/bildungdigital_/status/1184026873342386177"/>
    <hyperlink ref="X113" r:id="rId444" display="https://twitter.com/#!/jeremyjhilbert/status/1184053349110423552"/>
    <hyperlink ref="X114" r:id="rId445" display="https://twitter.com/#!/leaving_orbit/status/1184060606061727747"/>
    <hyperlink ref="X115" r:id="rId446" display="https://twitter.com/#!/leaving_orbit/status/1184060606061727747"/>
    <hyperlink ref="X116" r:id="rId447" display="https://twitter.com/#!/leaving_orbit/status/1184060606061727747"/>
    <hyperlink ref="X117" r:id="rId448" display="https://twitter.com/#!/ingmarkemper/status/1183640231792263168"/>
    <hyperlink ref="X118" r:id="rId449" display="https://twitter.com/#!/ingmarkemper/status/1184067567377436672"/>
    <hyperlink ref="X119" r:id="rId450" display="https://twitter.com/#!/mssackstein/status/1184026159971033088"/>
    <hyperlink ref="X120" r:id="rId451" display="https://twitter.com/#!/angelastockman/status/1184088562549100544"/>
    <hyperlink ref="X121" r:id="rId452" display="https://twitter.com/#!/herr_rz/status/1184105954956079104"/>
    <hyperlink ref="X122" r:id="rId453" display="https://twitter.com/#!/herr_rz/status/1184105954956079104"/>
    <hyperlink ref="X123" r:id="rId454" display="https://twitter.com/#!/herr_rz/status/1184105954956079104"/>
    <hyperlink ref="X124" r:id="rId455" display="https://twitter.com/#!/marssociety_de/status/1184142447028424705"/>
    <hyperlink ref="X125" r:id="rId456" display="https://twitter.com/#!/marssociety_de/status/1184142447028424705"/>
    <hyperlink ref="X126" r:id="rId457" display="https://twitter.com/#!/marssociety_de/status/1184142447028424705"/>
    <hyperlink ref="X127" r:id="rId458" display="https://twitter.com/#!/lbrechthermanns/status/1184192039367389184"/>
    <hyperlink ref="X128" r:id="rId459" display="https://twitter.com/#!/lbrechthermanns/status/1184192039367389184"/>
    <hyperlink ref="X129" r:id="rId460" display="https://twitter.com/#!/lbrechthermanns/status/1184192039367389184"/>
    <hyperlink ref="X130" r:id="rId461" display="https://twitter.com/#!/muggedinn/status/1184238141235957760"/>
    <hyperlink ref="X131" r:id="rId462" display="https://twitter.com/#!/m4sp0/status/1184458905855893504"/>
    <hyperlink ref="X132" r:id="rId463" display="https://twitter.com/#!/msspree/status/1184495416743792643"/>
    <hyperlink ref="X133" r:id="rId464" display="https://twitter.com/#!/gmoersheim/status/1184506776491876352"/>
    <hyperlink ref="X134" r:id="rId465" display="https://twitter.com/#!/seni_bl/status/1180087131663994880"/>
    <hyperlink ref="X135" r:id="rId466" display="https://twitter.com/#!/seni_bl/status/1180087131663994880"/>
    <hyperlink ref="X136" r:id="rId467" display="https://twitter.com/#!/seni_bl/status/1180087131663994880"/>
    <hyperlink ref="X137" r:id="rId468" display="https://twitter.com/#!/seni_bl/status/1184511462087233539"/>
    <hyperlink ref="X138" r:id="rId469" display="https://twitter.com/#!/staacksebastian/status/1184516548465221632"/>
    <hyperlink ref="X139" r:id="rId470" display="https://twitter.com/#!/medien_und/status/1184517399732772864"/>
    <hyperlink ref="X140" r:id="rId471" display="https://twitter.com/#!/dieottcasts/status/1184518253756010499"/>
    <hyperlink ref="X141" r:id="rId472" display="https://twitter.com/#!/bb_fps/status/1184530981975404549"/>
    <hyperlink ref="X142" r:id="rId473" display="https://twitter.com/#!/lais_lue/status/1184535616765206529"/>
    <hyperlink ref="X143" r:id="rId474" display="https://twitter.com/#!/webschulhaus/status/1184536424936300546"/>
    <hyperlink ref="X144" r:id="rId475" display="https://twitter.com/#!/mdeimann/status/1184543679521927169"/>
    <hyperlink ref="X145" r:id="rId476" display="https://twitter.com/#!/mmegiese/status/1184544730497081344"/>
    <hyperlink ref="X146" r:id="rId477" display="https://twitter.com/#!/a_ka_es/status/1184547270013923330"/>
    <hyperlink ref="X147" r:id="rId478" display="https://twitter.com/#!/herrjasper/status/1184548101803118593"/>
    <hyperlink ref="X148" r:id="rId479" display="https://twitter.com/#!/fraxinorumager/status/1184708028651724800"/>
    <hyperlink ref="X149" r:id="rId480" display="https://twitter.com/#!/edtech_germany/status/1184754861096820742"/>
    <hyperlink ref="X150" r:id="rId481" display="https://twitter.com/#!/jeanluc79/status/1184760233920532480"/>
    <hyperlink ref="X151" r:id="rId482" display="https://twitter.com/#!/p221samazon/status/1184799475245764608"/>
    <hyperlink ref="X152" r:id="rId483" display="https://twitter.com/#!/derlinkshaender/status/1184802274129928193"/>
    <hyperlink ref="X153" r:id="rId484" display="https://twitter.com/#!/moenig/status/1184839318998835205"/>
    <hyperlink ref="X154" r:id="rId485" display="https://twitter.com/#!/roeschannek/status/1184844695928786944"/>
    <hyperlink ref="X155" r:id="rId486" display="https://twitter.com/#!/svenjascholz3/status/1184855101359448064"/>
    <hyperlink ref="X156" r:id="rId487" display="https://twitter.com/#!/laempelkrempel/status/1183459111876386816"/>
    <hyperlink ref="X157" r:id="rId488" display="https://twitter.com/#!/laempelkrempel/status/1184855806740709376"/>
    <hyperlink ref="X158" r:id="rId489" display="https://twitter.com/#!/schweinepriestr/status/1184874299582242817"/>
    <hyperlink ref="X159" r:id="rId490" display="https://twitter.com/#!/slesum/status/1183759764632801281"/>
    <hyperlink ref="X160" r:id="rId491" display="https://twitter.com/#!/slesum/status/1184883615244718080"/>
    <hyperlink ref="X161" r:id="rId492" display="https://twitter.com/#!/isabelleslb/status/1184913502248591360"/>
    <hyperlink ref="X162" r:id="rId493" display="https://twitter.com/#!/smudsch/status/1181678357441892352"/>
    <hyperlink ref="X163" r:id="rId494" display="https://twitter.com/#!/bot_twlehrerz/status/1181678663458271232"/>
    <hyperlink ref="X164" r:id="rId495" display="https://twitter.com/#!/dskompakt/status/1180095959386198016"/>
    <hyperlink ref="X165" r:id="rId496" display="https://twitter.com/#!/dskompakt/status/1182639736751607817"/>
    <hyperlink ref="X166" r:id="rId497" display="https://twitter.com/#!/bot_twlehrerz/status/1180096233840488448"/>
    <hyperlink ref="X167" r:id="rId498" display="https://twitter.com/#!/bot_twlehrerz/status/1182639997763162112"/>
    <hyperlink ref="X168" r:id="rId499" display="https://twitter.com/#!/dskompakt/status/1178663285106909188"/>
    <hyperlink ref="X169" r:id="rId500" display="https://twitter.com/#!/bot_twlehrerz/status/1180096233840488448"/>
    <hyperlink ref="X170" r:id="rId501" display="https://twitter.com/#!/bot_twlehrerz/status/1182639997763162112"/>
    <hyperlink ref="X171" r:id="rId502" display="https://twitter.com/#!/_jauch/status/1184059200550440960"/>
    <hyperlink ref="X172" r:id="rId503" display="https://twitter.com/#!/eserode/status/1184059408130678784"/>
    <hyperlink ref="X173" r:id="rId504" display="https://twitter.com/#!/eserode/status/1184059408130678784"/>
    <hyperlink ref="X174" r:id="rId505" display="https://twitter.com/#!/bot_twlehrerz/status/1184059350278688768"/>
    <hyperlink ref="X175" r:id="rId506" display="https://twitter.com/#!/_jauch/status/1184059200550440960"/>
    <hyperlink ref="X176" r:id="rId507" display="https://twitter.com/#!/bot_twlehrerz/status/1184059350278688768"/>
    <hyperlink ref="X177" r:id="rId508" display="https://twitter.com/#!/bot_twlehrerz/status/1184059350278688768"/>
    <hyperlink ref="X178" r:id="rId509" display="https://twitter.com/#!/herrlarbig/status/1184223689509879809"/>
    <hyperlink ref="X179" r:id="rId510" display="https://twitter.com/#!/bot_twlehrerz/status/1184223931579928578"/>
    <hyperlink ref="X180" r:id="rId511" display="https://twitter.com/#!/classroomde/status/1184445770080104448"/>
    <hyperlink ref="X181" r:id="rId512" display="https://twitter.com/#!/bot_twlehrerz/status/1184445895737257985"/>
    <hyperlink ref="X182" r:id="rId513" display="https://twitter.com/#!/petraottensarnd/status/1184511265982631938"/>
    <hyperlink ref="X183" r:id="rId514" display="https://twitter.com/#!/lernenunterwegs/status/1184727244373184512"/>
    <hyperlink ref="X184" r:id="rId515" display="https://twitter.com/#!/bot_twlehrerz/status/1184727502494863360"/>
    <hyperlink ref="X185" r:id="rId516" display="https://twitter.com/#!/petraottensarnd/status/1184511265982631938"/>
    <hyperlink ref="X186" r:id="rId517" display="https://twitter.com/#!/bildungspunks/status/1184511354662739974"/>
    <hyperlink ref="X187" r:id="rId518" display="https://twitter.com/#!/lernenunterwegs/status/1184727244373184512"/>
    <hyperlink ref="X188" r:id="rId519" display="https://twitter.com/#!/bot_twlehrerz/status/1184727502494863360"/>
    <hyperlink ref="X189" r:id="rId520" display="https://twitter.com/#!/petraottensarnd/status/1184511265982631938"/>
    <hyperlink ref="X190" r:id="rId521" display="https://twitter.com/#!/lernenunterwegs/status/1184727244373184512"/>
    <hyperlink ref="X191" r:id="rId522" display="https://twitter.com/#!/bot_twlehrerz/status/1184727502494863360"/>
    <hyperlink ref="X192" r:id="rId523" display="https://twitter.com/#!/noregerds/status/1184711031811166208"/>
    <hyperlink ref="X193" r:id="rId524" display="https://twitter.com/#!/lernenunterwegs/status/1184727244373184512"/>
    <hyperlink ref="X194" r:id="rId525" display="https://twitter.com/#!/bot_twlehrerz/status/1184727502494863360"/>
    <hyperlink ref="X195" r:id="rId526" display="https://twitter.com/#!/petraottensarnd/status/1181253038960517120"/>
    <hyperlink ref="X196" r:id="rId527" display="https://twitter.com/#!/lernenunterwegs/status/1184727244373184512"/>
    <hyperlink ref="X197" r:id="rId528" display="https://twitter.com/#!/bot_twlehrerz/status/1184511578277896193"/>
    <hyperlink ref="X198" r:id="rId529" display="https://twitter.com/#!/bot_twlehrerz/status/1184727502494863360"/>
    <hyperlink ref="X199" r:id="rId530" display="https://twitter.com/#!/bot_twlehrerz/status/1184727502494863360"/>
    <hyperlink ref="X200" r:id="rId531" display="https://twitter.com/#!/bot_twlehrerz/status/1180084658547167232"/>
    <hyperlink ref="X201" r:id="rId532" display="https://twitter.com/#!/bot_twlehrerz/status/1180084658547167232"/>
    <hyperlink ref="X202" r:id="rId533" display="https://twitter.com/#!/bot_twlehrerz/status/1180084658547167232"/>
    <hyperlink ref="X203" r:id="rId534" display="https://twitter.com/#!/bot_twlehrerz/status/1181231465742393347"/>
    <hyperlink ref="X204" r:id="rId535" display="https://twitter.com/#!/bot_twlehrerz/status/1181683442989314048"/>
    <hyperlink ref="X205" r:id="rId536" display="https://twitter.com/#!/bot_twlehrerz/status/1182334229469913088"/>
    <hyperlink ref="X206" r:id="rId537" display="https://twitter.com/#!/bot_twlehrerz/status/1182335741684256768"/>
    <hyperlink ref="X207" r:id="rId538" display="https://twitter.com/#!/bot_twlehrerz/status/1183435234735525888"/>
    <hyperlink ref="X208" r:id="rId539" display="https://twitter.com/#!/bot_twlehrerz/status/1183436496164003840"/>
    <hyperlink ref="X209" r:id="rId540" display="https://twitter.com/#!/bot_twlehrerz/status/1183807438006444032"/>
    <hyperlink ref="X210" r:id="rId541" display="https://twitter.com/#!/bot_twlehrerz/status/1184915742547939331"/>
    <hyperlink ref="X211" r:id="rId542" display="https://twitter.com/#!/bot_twlehrerz/status/1184916747972952067"/>
    <hyperlink ref="X212" r:id="rId543" display="https://twitter.com/#!/zumteam/status/1180084344637001728"/>
    <hyperlink ref="X213" r:id="rId544" display="https://twitter.com/#!/woe_real/status/1180153784372252672"/>
    <hyperlink ref="X214" r:id="rId545" display="https://twitter.com/#!/zumteam/status/1180084344637001728"/>
    <hyperlink ref="X215" r:id="rId546" display="https://twitter.com/#!/woe_real/status/1180153784372252672"/>
    <hyperlink ref="X216" r:id="rId547" display="https://twitter.com/#!/zumteam/status/1181231284011581441"/>
    <hyperlink ref="X217" r:id="rId548" display="https://twitter.com/#!/zumteam/status/1183807227318210561"/>
    <hyperlink ref="X218" r:id="rId549" display="https://twitter.com/#!/woe_real/status/1180153784372252672"/>
    <hyperlink ref="X219" r:id="rId550" display="https://twitter.com/#!/woe_real/status/1181250050900611073"/>
    <hyperlink ref="X220" r:id="rId551" display="https://twitter.com/#!/woe_real/status/1183817715015921664"/>
    <hyperlink ref="X221" r:id="rId552" display="https://twitter.com/#!/diemeducators/status/1181683206577414149"/>
    <hyperlink ref="X222" r:id="rId553" display="https://twitter.com/#!/diemeducators/status/1182334138596122625"/>
    <hyperlink ref="X223" r:id="rId554" display="https://twitter.com/#!/diemeducators/status/1182335663112409088"/>
    <hyperlink ref="X224" r:id="rId555" display="https://twitter.com/#!/diemeducators/status/1183435003650367488"/>
    <hyperlink ref="X225" r:id="rId556" display="https://twitter.com/#!/diemeducators/status/1183436221139345412"/>
    <hyperlink ref="X226" r:id="rId557" display="https://twitter.com/#!/diemeducators/status/1184915504768671745"/>
    <hyperlink ref="X227" r:id="rId558" display="https://twitter.com/#!/diemeducators/status/1184916626220695553"/>
    <hyperlink ref="X228" r:id="rId559" display="https://twitter.com/#!/woe_real/status/1183440589632757762"/>
    <hyperlink ref="X229" r:id="rId560" display="https://twitter.com/#!/woe_real/status/1184916876880683008"/>
    <hyperlink ref="AZ30" r:id="rId561" display="https://api.twitter.com/1.1/geo/id/e99b714fe65be4fb.json"/>
  </hyperlinks>
  <printOptions/>
  <pageMargins left="0.7" right="0.7" top="0.75" bottom="0.75" header="0.3" footer="0.3"/>
  <pageSetup horizontalDpi="600" verticalDpi="600" orientation="portrait" r:id="rId565"/>
  <legacyDrawing r:id="rId563"/>
  <tableParts>
    <tablePart r:id="rId56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2630</v>
      </c>
      <c r="B1" s="13" t="s">
        <v>2631</v>
      </c>
      <c r="C1" s="13" t="s">
        <v>2624</v>
      </c>
      <c r="D1" s="13" t="s">
        <v>2625</v>
      </c>
      <c r="E1" s="13" t="s">
        <v>2632</v>
      </c>
      <c r="F1" s="13" t="s">
        <v>144</v>
      </c>
      <c r="G1" s="13" t="s">
        <v>2633</v>
      </c>
      <c r="H1" s="13" t="s">
        <v>2634</v>
      </c>
      <c r="I1" s="13" t="s">
        <v>2635</v>
      </c>
      <c r="J1" s="13" t="s">
        <v>2636</v>
      </c>
      <c r="K1" s="13" t="s">
        <v>2637</v>
      </c>
      <c r="L1" s="13" t="s">
        <v>2638</v>
      </c>
    </row>
    <row r="2" spans="1:12" ht="15">
      <c r="A2" s="84" t="s">
        <v>2003</v>
      </c>
      <c r="B2" s="84" t="s">
        <v>2006</v>
      </c>
      <c r="C2" s="84">
        <v>34</v>
      </c>
      <c r="D2" s="118">
        <v>0.01045205283693977</v>
      </c>
      <c r="E2" s="118">
        <v>1.539577399276716</v>
      </c>
      <c r="F2" s="84" t="s">
        <v>2626</v>
      </c>
      <c r="G2" s="84" t="b">
        <v>0</v>
      </c>
      <c r="H2" s="84" t="b">
        <v>0</v>
      </c>
      <c r="I2" s="84" t="b">
        <v>0</v>
      </c>
      <c r="J2" s="84" t="b">
        <v>0</v>
      </c>
      <c r="K2" s="84" t="b">
        <v>0</v>
      </c>
      <c r="L2" s="84" t="b">
        <v>0</v>
      </c>
    </row>
    <row r="3" spans="1:12" ht="15">
      <c r="A3" s="84" t="s">
        <v>2007</v>
      </c>
      <c r="B3" s="84" t="s">
        <v>1958</v>
      </c>
      <c r="C3" s="84">
        <v>32</v>
      </c>
      <c r="D3" s="118">
        <v>0.010206431299873767</v>
      </c>
      <c r="E3" s="118">
        <v>1.7930093162654013</v>
      </c>
      <c r="F3" s="84" t="s">
        <v>2626</v>
      </c>
      <c r="G3" s="84" t="b">
        <v>0</v>
      </c>
      <c r="H3" s="84" t="b">
        <v>0</v>
      </c>
      <c r="I3" s="84" t="b">
        <v>0</v>
      </c>
      <c r="J3" s="84" t="b">
        <v>0</v>
      </c>
      <c r="K3" s="84" t="b">
        <v>0</v>
      </c>
      <c r="L3" s="84" t="b">
        <v>0</v>
      </c>
    </row>
    <row r="4" spans="1:12" ht="15">
      <c r="A4" s="84" t="s">
        <v>2005</v>
      </c>
      <c r="B4" s="84" t="s">
        <v>2003</v>
      </c>
      <c r="C4" s="84">
        <v>32</v>
      </c>
      <c r="D4" s="118">
        <v>0.010206431299873767</v>
      </c>
      <c r="E4" s="118">
        <v>1.4408267981540388</v>
      </c>
      <c r="F4" s="84" t="s">
        <v>2626</v>
      </c>
      <c r="G4" s="84" t="b">
        <v>0</v>
      </c>
      <c r="H4" s="84" t="b">
        <v>0</v>
      </c>
      <c r="I4" s="84" t="b">
        <v>0</v>
      </c>
      <c r="J4" s="84" t="b">
        <v>0</v>
      </c>
      <c r="K4" s="84" t="b">
        <v>0</v>
      </c>
      <c r="L4" s="84" t="b">
        <v>0</v>
      </c>
    </row>
    <row r="5" spans="1:12" ht="15">
      <c r="A5" s="84" t="s">
        <v>2004</v>
      </c>
      <c r="B5" s="84" t="s">
        <v>2005</v>
      </c>
      <c r="C5" s="84">
        <v>27</v>
      </c>
      <c r="D5" s="118">
        <v>0.009484694718797324</v>
      </c>
      <c r="E5" s="118">
        <v>1.4357057113555898</v>
      </c>
      <c r="F5" s="84" t="s">
        <v>2626</v>
      </c>
      <c r="G5" s="84" t="b">
        <v>0</v>
      </c>
      <c r="H5" s="84" t="b">
        <v>0</v>
      </c>
      <c r="I5" s="84" t="b">
        <v>0</v>
      </c>
      <c r="J5" s="84" t="b">
        <v>0</v>
      </c>
      <c r="K5" s="84" t="b">
        <v>0</v>
      </c>
      <c r="L5" s="84" t="b">
        <v>0</v>
      </c>
    </row>
    <row r="6" spans="1:12" ht="15">
      <c r="A6" s="84" t="s">
        <v>2009</v>
      </c>
      <c r="B6" s="84" t="s">
        <v>2010</v>
      </c>
      <c r="C6" s="84">
        <v>24</v>
      </c>
      <c r="D6" s="118">
        <v>0.008968815446245901</v>
      </c>
      <c r="E6" s="118">
        <v>1.8773302019654372</v>
      </c>
      <c r="F6" s="84" t="s">
        <v>2626</v>
      </c>
      <c r="G6" s="84" t="b">
        <v>0</v>
      </c>
      <c r="H6" s="84" t="b">
        <v>0</v>
      </c>
      <c r="I6" s="84" t="b">
        <v>0</v>
      </c>
      <c r="J6" s="84" t="b">
        <v>0</v>
      </c>
      <c r="K6" s="84" t="b">
        <v>0</v>
      </c>
      <c r="L6" s="84" t="b">
        <v>0</v>
      </c>
    </row>
    <row r="7" spans="1:12" ht="15">
      <c r="A7" s="84" t="s">
        <v>2010</v>
      </c>
      <c r="B7" s="84" t="s">
        <v>2011</v>
      </c>
      <c r="C7" s="84">
        <v>24</v>
      </c>
      <c r="D7" s="118">
        <v>0.008968815446245901</v>
      </c>
      <c r="E7" s="118">
        <v>1.9095148853368384</v>
      </c>
      <c r="F7" s="84" t="s">
        <v>2626</v>
      </c>
      <c r="G7" s="84" t="b">
        <v>0</v>
      </c>
      <c r="H7" s="84" t="b">
        <v>0</v>
      </c>
      <c r="I7" s="84" t="b">
        <v>0</v>
      </c>
      <c r="J7" s="84" t="b">
        <v>0</v>
      </c>
      <c r="K7" s="84" t="b">
        <v>0</v>
      </c>
      <c r="L7" s="84" t="b">
        <v>0</v>
      </c>
    </row>
    <row r="8" spans="1:12" ht="15">
      <c r="A8" s="84" t="s">
        <v>2011</v>
      </c>
      <c r="B8" s="84" t="s">
        <v>2012</v>
      </c>
      <c r="C8" s="84">
        <v>24</v>
      </c>
      <c r="D8" s="118">
        <v>0.008968815446245901</v>
      </c>
      <c r="E8" s="118">
        <v>1.9442769915960503</v>
      </c>
      <c r="F8" s="84" t="s">
        <v>2626</v>
      </c>
      <c r="G8" s="84" t="b">
        <v>0</v>
      </c>
      <c r="H8" s="84" t="b">
        <v>0</v>
      </c>
      <c r="I8" s="84" t="b">
        <v>0</v>
      </c>
      <c r="J8" s="84" t="b">
        <v>0</v>
      </c>
      <c r="K8" s="84" t="b">
        <v>0</v>
      </c>
      <c r="L8" s="84" t="b">
        <v>0</v>
      </c>
    </row>
    <row r="9" spans="1:12" ht="15">
      <c r="A9" s="84" t="s">
        <v>2012</v>
      </c>
      <c r="B9" s="84" t="s">
        <v>2013</v>
      </c>
      <c r="C9" s="84">
        <v>24</v>
      </c>
      <c r="D9" s="118">
        <v>0.008968815446245901</v>
      </c>
      <c r="E9" s="118">
        <v>1.9442769915960503</v>
      </c>
      <c r="F9" s="84" t="s">
        <v>2626</v>
      </c>
      <c r="G9" s="84" t="b">
        <v>0</v>
      </c>
      <c r="H9" s="84" t="b">
        <v>0</v>
      </c>
      <c r="I9" s="84" t="b">
        <v>0</v>
      </c>
      <c r="J9" s="84" t="b">
        <v>0</v>
      </c>
      <c r="K9" s="84" t="b">
        <v>0</v>
      </c>
      <c r="L9" s="84" t="b">
        <v>0</v>
      </c>
    </row>
    <row r="10" spans="1:12" ht="15">
      <c r="A10" s="84" t="s">
        <v>2013</v>
      </c>
      <c r="B10" s="84" t="s">
        <v>2014</v>
      </c>
      <c r="C10" s="84">
        <v>24</v>
      </c>
      <c r="D10" s="118">
        <v>0.008968815446245901</v>
      </c>
      <c r="E10" s="118">
        <v>1.8473669785879938</v>
      </c>
      <c r="F10" s="84" t="s">
        <v>2626</v>
      </c>
      <c r="G10" s="84" t="b">
        <v>0</v>
      </c>
      <c r="H10" s="84" t="b">
        <v>0</v>
      </c>
      <c r="I10" s="84" t="b">
        <v>0</v>
      </c>
      <c r="J10" s="84" t="b">
        <v>0</v>
      </c>
      <c r="K10" s="84" t="b">
        <v>0</v>
      </c>
      <c r="L10" s="84" t="b">
        <v>0</v>
      </c>
    </row>
    <row r="11" spans="1:12" ht="15">
      <c r="A11" s="84" t="s">
        <v>2014</v>
      </c>
      <c r="B11" s="84" t="s">
        <v>2015</v>
      </c>
      <c r="C11" s="84">
        <v>24</v>
      </c>
      <c r="D11" s="118">
        <v>0.008968815446245901</v>
      </c>
      <c r="E11" s="118">
        <v>1.8473669785879938</v>
      </c>
      <c r="F11" s="84" t="s">
        <v>2626</v>
      </c>
      <c r="G11" s="84" t="b">
        <v>0</v>
      </c>
      <c r="H11" s="84" t="b">
        <v>0</v>
      </c>
      <c r="I11" s="84" t="b">
        <v>0</v>
      </c>
      <c r="J11" s="84" t="b">
        <v>0</v>
      </c>
      <c r="K11" s="84" t="b">
        <v>0</v>
      </c>
      <c r="L11" s="84" t="b">
        <v>0</v>
      </c>
    </row>
    <row r="12" spans="1:12" ht="15">
      <c r="A12" s="84" t="s">
        <v>2015</v>
      </c>
      <c r="B12" s="84" t="s">
        <v>2016</v>
      </c>
      <c r="C12" s="84">
        <v>24</v>
      </c>
      <c r="D12" s="118">
        <v>0.008968815446245901</v>
      </c>
      <c r="E12" s="118">
        <v>1.8773302019654372</v>
      </c>
      <c r="F12" s="84" t="s">
        <v>2626</v>
      </c>
      <c r="G12" s="84" t="b">
        <v>0</v>
      </c>
      <c r="H12" s="84" t="b">
        <v>0</v>
      </c>
      <c r="I12" s="84" t="b">
        <v>0</v>
      </c>
      <c r="J12" s="84" t="b">
        <v>0</v>
      </c>
      <c r="K12" s="84" t="b">
        <v>0</v>
      </c>
      <c r="L12" s="84" t="b">
        <v>0</v>
      </c>
    </row>
    <row r="13" spans="1:12" ht="15">
      <c r="A13" s="84" t="s">
        <v>313</v>
      </c>
      <c r="B13" s="84" t="s">
        <v>2009</v>
      </c>
      <c r="C13" s="84">
        <v>23</v>
      </c>
      <c r="D13" s="118">
        <v>0.008781406796939046</v>
      </c>
      <c r="E13" s="118">
        <v>1.9627603972900636</v>
      </c>
      <c r="F13" s="84" t="s">
        <v>2626</v>
      </c>
      <c r="G13" s="84" t="b">
        <v>0</v>
      </c>
      <c r="H13" s="84" t="b">
        <v>0</v>
      </c>
      <c r="I13" s="84" t="b">
        <v>0</v>
      </c>
      <c r="J13" s="84" t="b">
        <v>0</v>
      </c>
      <c r="K13" s="84" t="b">
        <v>0</v>
      </c>
      <c r="L13" s="84" t="b">
        <v>0</v>
      </c>
    </row>
    <row r="14" spans="1:12" ht="15">
      <c r="A14" s="84" t="s">
        <v>2028</v>
      </c>
      <c r="B14" s="84" t="s">
        <v>2029</v>
      </c>
      <c r="C14" s="84">
        <v>21</v>
      </c>
      <c r="D14" s="118">
        <v>0.008381381739186207</v>
      </c>
      <c r="E14" s="118">
        <v>2.0022689385737373</v>
      </c>
      <c r="F14" s="84" t="s">
        <v>2626</v>
      </c>
      <c r="G14" s="84" t="b">
        <v>0</v>
      </c>
      <c r="H14" s="84" t="b">
        <v>0</v>
      </c>
      <c r="I14" s="84" t="b">
        <v>0</v>
      </c>
      <c r="J14" s="84" t="b">
        <v>0</v>
      </c>
      <c r="K14" s="84" t="b">
        <v>0</v>
      </c>
      <c r="L14" s="84" t="b">
        <v>0</v>
      </c>
    </row>
    <row r="15" spans="1:12" ht="15">
      <c r="A15" s="84" t="s">
        <v>2037</v>
      </c>
      <c r="B15" s="84" t="s">
        <v>2007</v>
      </c>
      <c r="C15" s="84">
        <v>19</v>
      </c>
      <c r="D15" s="118">
        <v>0.007945051568513222</v>
      </c>
      <c r="E15" s="118">
        <v>1.8331265394733838</v>
      </c>
      <c r="F15" s="84" t="s">
        <v>2626</v>
      </c>
      <c r="G15" s="84" t="b">
        <v>0</v>
      </c>
      <c r="H15" s="84" t="b">
        <v>0</v>
      </c>
      <c r="I15" s="84" t="b">
        <v>0</v>
      </c>
      <c r="J15" s="84" t="b">
        <v>0</v>
      </c>
      <c r="K15" s="84" t="b">
        <v>0</v>
      </c>
      <c r="L15" s="84" t="b">
        <v>0</v>
      </c>
    </row>
    <row r="16" spans="1:12" ht="15">
      <c r="A16" s="84" t="s">
        <v>321</v>
      </c>
      <c r="B16" s="84" t="s">
        <v>2037</v>
      </c>
      <c r="C16" s="84">
        <v>16</v>
      </c>
      <c r="D16" s="118">
        <v>0.007213855409193543</v>
      </c>
      <c r="E16" s="118">
        <v>1.8193382549877504</v>
      </c>
      <c r="F16" s="84" t="s">
        <v>2626</v>
      </c>
      <c r="G16" s="84" t="b">
        <v>0</v>
      </c>
      <c r="H16" s="84" t="b">
        <v>0</v>
      </c>
      <c r="I16" s="84" t="b">
        <v>0</v>
      </c>
      <c r="J16" s="84" t="b">
        <v>0</v>
      </c>
      <c r="K16" s="84" t="b">
        <v>0</v>
      </c>
      <c r="L16" s="84" t="b">
        <v>0</v>
      </c>
    </row>
    <row r="17" spans="1:12" ht="15">
      <c r="A17" s="84" t="s">
        <v>2006</v>
      </c>
      <c r="B17" s="84" t="s">
        <v>2038</v>
      </c>
      <c r="C17" s="84">
        <v>15</v>
      </c>
      <c r="D17" s="118">
        <v>0.006947227331308979</v>
      </c>
      <c r="E17" s="118">
        <v>1.7930093162654013</v>
      </c>
      <c r="F17" s="84" t="s">
        <v>2626</v>
      </c>
      <c r="G17" s="84" t="b">
        <v>0</v>
      </c>
      <c r="H17" s="84" t="b">
        <v>0</v>
      </c>
      <c r="I17" s="84" t="b">
        <v>0</v>
      </c>
      <c r="J17" s="84" t="b">
        <v>0</v>
      </c>
      <c r="K17" s="84" t="b">
        <v>0</v>
      </c>
      <c r="L17" s="84" t="b">
        <v>0</v>
      </c>
    </row>
    <row r="18" spans="1:12" ht="15">
      <c r="A18" s="84" t="s">
        <v>2030</v>
      </c>
      <c r="B18" s="84" t="s">
        <v>2027</v>
      </c>
      <c r="C18" s="84">
        <v>13</v>
      </c>
      <c r="D18" s="118">
        <v>0.006374971890933007</v>
      </c>
      <c r="E18" s="118">
        <v>1.7182722822085363</v>
      </c>
      <c r="F18" s="84" t="s">
        <v>2626</v>
      </c>
      <c r="G18" s="84" t="b">
        <v>0</v>
      </c>
      <c r="H18" s="84" t="b">
        <v>0</v>
      </c>
      <c r="I18" s="84" t="b">
        <v>0</v>
      </c>
      <c r="J18" s="84" t="b">
        <v>0</v>
      </c>
      <c r="K18" s="84" t="b">
        <v>0</v>
      </c>
      <c r="L18" s="84" t="b">
        <v>0</v>
      </c>
    </row>
    <row r="19" spans="1:12" ht="15">
      <c r="A19" s="84" t="s">
        <v>2027</v>
      </c>
      <c r="B19" s="84" t="s">
        <v>2031</v>
      </c>
      <c r="C19" s="84">
        <v>13</v>
      </c>
      <c r="D19" s="118">
        <v>0.006374971890933007</v>
      </c>
      <c r="E19" s="118">
        <v>1.926548224635619</v>
      </c>
      <c r="F19" s="84" t="s">
        <v>2626</v>
      </c>
      <c r="G19" s="84" t="b">
        <v>0</v>
      </c>
      <c r="H19" s="84" t="b">
        <v>0</v>
      </c>
      <c r="I19" s="84" t="b">
        <v>0</v>
      </c>
      <c r="J19" s="84" t="b">
        <v>0</v>
      </c>
      <c r="K19" s="84" t="b">
        <v>0</v>
      </c>
      <c r="L19" s="84" t="b">
        <v>0</v>
      </c>
    </row>
    <row r="20" spans="1:12" ht="15">
      <c r="A20" s="84" t="s">
        <v>2031</v>
      </c>
      <c r="B20" s="84" t="s">
        <v>2028</v>
      </c>
      <c r="C20" s="84">
        <v>13</v>
      </c>
      <c r="D20" s="118">
        <v>0.006374971890933007</v>
      </c>
      <c r="E20" s="118">
        <v>2.0022689385737373</v>
      </c>
      <c r="F20" s="84" t="s">
        <v>2626</v>
      </c>
      <c r="G20" s="84" t="b">
        <v>0</v>
      </c>
      <c r="H20" s="84" t="b">
        <v>0</v>
      </c>
      <c r="I20" s="84" t="b">
        <v>0</v>
      </c>
      <c r="J20" s="84" t="b">
        <v>0</v>
      </c>
      <c r="K20" s="84" t="b">
        <v>0</v>
      </c>
      <c r="L20" s="84" t="b">
        <v>0</v>
      </c>
    </row>
    <row r="21" spans="1:12" ht="15">
      <c r="A21" s="84" t="s">
        <v>2029</v>
      </c>
      <c r="B21" s="84" t="s">
        <v>2026</v>
      </c>
      <c r="C21" s="84">
        <v>13</v>
      </c>
      <c r="D21" s="118">
        <v>0.006374971890933007</v>
      </c>
      <c r="E21" s="118">
        <v>1.7939929961466548</v>
      </c>
      <c r="F21" s="84" t="s">
        <v>2626</v>
      </c>
      <c r="G21" s="84" t="b">
        <v>0</v>
      </c>
      <c r="H21" s="84" t="b">
        <v>0</v>
      </c>
      <c r="I21" s="84" t="b">
        <v>0</v>
      </c>
      <c r="J21" s="84" t="b">
        <v>0</v>
      </c>
      <c r="K21" s="84" t="b">
        <v>0</v>
      </c>
      <c r="L21" s="84" t="b">
        <v>0</v>
      </c>
    </row>
    <row r="22" spans="1:12" ht="15">
      <c r="A22" s="84" t="s">
        <v>2026</v>
      </c>
      <c r="B22" s="84" t="s">
        <v>2032</v>
      </c>
      <c r="C22" s="84">
        <v>13</v>
      </c>
      <c r="D22" s="118">
        <v>0.006374971890933007</v>
      </c>
      <c r="E22" s="118">
        <v>2.0022689385737373</v>
      </c>
      <c r="F22" s="84" t="s">
        <v>2626</v>
      </c>
      <c r="G22" s="84" t="b">
        <v>0</v>
      </c>
      <c r="H22" s="84" t="b">
        <v>0</v>
      </c>
      <c r="I22" s="84" t="b">
        <v>0</v>
      </c>
      <c r="J22" s="84" t="b">
        <v>0</v>
      </c>
      <c r="K22" s="84" t="b">
        <v>0</v>
      </c>
      <c r="L22" s="84" t="b">
        <v>0</v>
      </c>
    </row>
    <row r="23" spans="1:12" ht="15">
      <c r="A23" s="84" t="s">
        <v>2032</v>
      </c>
      <c r="B23" s="84" t="s">
        <v>2033</v>
      </c>
      <c r="C23" s="84">
        <v>13</v>
      </c>
      <c r="D23" s="118">
        <v>0.006374971890933007</v>
      </c>
      <c r="E23" s="118">
        <v>2.2105448810008195</v>
      </c>
      <c r="F23" s="84" t="s">
        <v>2626</v>
      </c>
      <c r="G23" s="84" t="b">
        <v>0</v>
      </c>
      <c r="H23" s="84" t="b">
        <v>0</v>
      </c>
      <c r="I23" s="84" t="b">
        <v>0</v>
      </c>
      <c r="J23" s="84" t="b">
        <v>0</v>
      </c>
      <c r="K23" s="84" t="b">
        <v>0</v>
      </c>
      <c r="L23" s="84" t="b">
        <v>0</v>
      </c>
    </row>
    <row r="24" spans="1:12" ht="15">
      <c r="A24" s="84" t="s">
        <v>2033</v>
      </c>
      <c r="B24" s="84" t="s">
        <v>2034</v>
      </c>
      <c r="C24" s="84">
        <v>13</v>
      </c>
      <c r="D24" s="118">
        <v>0.006374971890933007</v>
      </c>
      <c r="E24" s="118">
        <v>2.2105448810008195</v>
      </c>
      <c r="F24" s="84" t="s">
        <v>2626</v>
      </c>
      <c r="G24" s="84" t="b">
        <v>0</v>
      </c>
      <c r="H24" s="84" t="b">
        <v>0</v>
      </c>
      <c r="I24" s="84" t="b">
        <v>0</v>
      </c>
      <c r="J24" s="84" t="b">
        <v>0</v>
      </c>
      <c r="K24" s="84" t="b">
        <v>0</v>
      </c>
      <c r="L24" s="84" t="b">
        <v>0</v>
      </c>
    </row>
    <row r="25" spans="1:12" ht="15">
      <c r="A25" s="84" t="s">
        <v>2034</v>
      </c>
      <c r="B25" s="84" t="s">
        <v>2080</v>
      </c>
      <c r="C25" s="84">
        <v>13</v>
      </c>
      <c r="D25" s="118">
        <v>0.006374971890933007</v>
      </c>
      <c r="E25" s="118">
        <v>2.0457346323548276</v>
      </c>
      <c r="F25" s="84" t="s">
        <v>2626</v>
      </c>
      <c r="G25" s="84" t="b">
        <v>0</v>
      </c>
      <c r="H25" s="84" t="b">
        <v>0</v>
      </c>
      <c r="I25" s="84" t="b">
        <v>0</v>
      </c>
      <c r="J25" s="84" t="b">
        <v>0</v>
      </c>
      <c r="K25" s="84" t="b">
        <v>0</v>
      </c>
      <c r="L25" s="84" t="b">
        <v>0</v>
      </c>
    </row>
    <row r="26" spans="1:12" ht="15">
      <c r="A26" s="84" t="s">
        <v>2080</v>
      </c>
      <c r="B26" s="84" t="s">
        <v>2435</v>
      </c>
      <c r="C26" s="84">
        <v>13</v>
      </c>
      <c r="D26" s="118">
        <v>0.006374971890933007</v>
      </c>
      <c r="E26" s="118">
        <v>2.0457346323548276</v>
      </c>
      <c r="F26" s="84" t="s">
        <v>2626</v>
      </c>
      <c r="G26" s="84" t="b">
        <v>0</v>
      </c>
      <c r="H26" s="84" t="b">
        <v>0</v>
      </c>
      <c r="I26" s="84" t="b">
        <v>0</v>
      </c>
      <c r="J26" s="84" t="b">
        <v>0</v>
      </c>
      <c r="K26" s="84" t="b">
        <v>0</v>
      </c>
      <c r="L26" s="84" t="b">
        <v>0</v>
      </c>
    </row>
    <row r="27" spans="1:12" ht="15">
      <c r="A27" s="84" t="s">
        <v>2435</v>
      </c>
      <c r="B27" s="84" t="s">
        <v>2436</v>
      </c>
      <c r="C27" s="84">
        <v>13</v>
      </c>
      <c r="D27" s="118">
        <v>0.006374971890933007</v>
      </c>
      <c r="E27" s="118">
        <v>2.2105448810008195</v>
      </c>
      <c r="F27" s="84" t="s">
        <v>2626</v>
      </c>
      <c r="G27" s="84" t="b">
        <v>0</v>
      </c>
      <c r="H27" s="84" t="b">
        <v>0</v>
      </c>
      <c r="I27" s="84" t="b">
        <v>0</v>
      </c>
      <c r="J27" s="84" t="b">
        <v>0</v>
      </c>
      <c r="K27" s="84" t="b">
        <v>0</v>
      </c>
      <c r="L27" s="84" t="b">
        <v>0</v>
      </c>
    </row>
    <row r="28" spans="1:12" ht="15">
      <c r="A28" s="84" t="s">
        <v>2436</v>
      </c>
      <c r="B28" s="84" t="s">
        <v>2437</v>
      </c>
      <c r="C28" s="84">
        <v>13</v>
      </c>
      <c r="D28" s="118">
        <v>0.006374971890933007</v>
      </c>
      <c r="E28" s="118">
        <v>2.2105448810008195</v>
      </c>
      <c r="F28" s="84" t="s">
        <v>2626</v>
      </c>
      <c r="G28" s="84" t="b">
        <v>0</v>
      </c>
      <c r="H28" s="84" t="b">
        <v>0</v>
      </c>
      <c r="I28" s="84" t="b">
        <v>0</v>
      </c>
      <c r="J28" s="84" t="b">
        <v>0</v>
      </c>
      <c r="K28" s="84" t="b">
        <v>0</v>
      </c>
      <c r="L28" s="84" t="b">
        <v>0</v>
      </c>
    </row>
    <row r="29" spans="1:12" ht="15">
      <c r="A29" s="84" t="s">
        <v>1958</v>
      </c>
      <c r="B29" s="84" t="s">
        <v>2036</v>
      </c>
      <c r="C29" s="84">
        <v>12</v>
      </c>
      <c r="D29" s="118">
        <v>0.006067387542565446</v>
      </c>
      <c r="E29" s="118">
        <v>1.597489505371394</v>
      </c>
      <c r="F29" s="84" t="s">
        <v>2626</v>
      </c>
      <c r="G29" s="84" t="b">
        <v>0</v>
      </c>
      <c r="H29" s="84" t="b">
        <v>0</v>
      </c>
      <c r="I29" s="84" t="b">
        <v>0</v>
      </c>
      <c r="J29" s="84" t="b">
        <v>0</v>
      </c>
      <c r="K29" s="84" t="b">
        <v>0</v>
      </c>
      <c r="L29" s="84" t="b">
        <v>0</v>
      </c>
    </row>
    <row r="30" spans="1:12" ht="15">
      <c r="A30" s="84" t="s">
        <v>2036</v>
      </c>
      <c r="B30" s="84" t="s">
        <v>2004</v>
      </c>
      <c r="C30" s="84">
        <v>12</v>
      </c>
      <c r="D30" s="118">
        <v>0.006067387542565446</v>
      </c>
      <c r="E30" s="118">
        <v>1.3544514566850996</v>
      </c>
      <c r="F30" s="84" t="s">
        <v>2626</v>
      </c>
      <c r="G30" s="84" t="b">
        <v>0</v>
      </c>
      <c r="H30" s="84" t="b">
        <v>0</v>
      </c>
      <c r="I30" s="84" t="b">
        <v>0</v>
      </c>
      <c r="J30" s="84" t="b">
        <v>0</v>
      </c>
      <c r="K30" s="84" t="b">
        <v>0</v>
      </c>
      <c r="L30" s="84" t="b">
        <v>0</v>
      </c>
    </row>
    <row r="31" spans="1:12" ht="15">
      <c r="A31" s="84" t="s">
        <v>2006</v>
      </c>
      <c r="B31" s="84" t="s">
        <v>2438</v>
      </c>
      <c r="C31" s="84">
        <v>12</v>
      </c>
      <c r="D31" s="118">
        <v>0.006067387542565446</v>
      </c>
      <c r="E31" s="118">
        <v>1.7930093162654013</v>
      </c>
      <c r="F31" s="84" t="s">
        <v>2626</v>
      </c>
      <c r="G31" s="84" t="b">
        <v>0</v>
      </c>
      <c r="H31" s="84" t="b">
        <v>0</v>
      </c>
      <c r="I31" s="84" t="b">
        <v>0</v>
      </c>
      <c r="J31" s="84" t="b">
        <v>0</v>
      </c>
      <c r="K31" s="84" t="b">
        <v>0</v>
      </c>
      <c r="L31" s="84" t="b">
        <v>0</v>
      </c>
    </row>
    <row r="32" spans="1:12" ht="15">
      <c r="A32" s="84" t="s">
        <v>319</v>
      </c>
      <c r="B32" s="84" t="s">
        <v>2030</v>
      </c>
      <c r="C32" s="84">
        <v>12</v>
      </c>
      <c r="D32" s="118">
        <v>0.006067387542565446</v>
      </c>
      <c r="E32" s="118">
        <v>1.687666135720482</v>
      </c>
      <c r="F32" s="84" t="s">
        <v>2626</v>
      </c>
      <c r="G32" s="84" t="b">
        <v>0</v>
      </c>
      <c r="H32" s="84" t="b">
        <v>0</v>
      </c>
      <c r="I32" s="84" t="b">
        <v>0</v>
      </c>
      <c r="J32" s="84" t="b">
        <v>0</v>
      </c>
      <c r="K32" s="84" t="b">
        <v>0</v>
      </c>
      <c r="L32" s="84" t="b">
        <v>0</v>
      </c>
    </row>
    <row r="33" spans="1:12" ht="15">
      <c r="A33" s="84" t="s">
        <v>321</v>
      </c>
      <c r="B33" s="84" t="s">
        <v>2007</v>
      </c>
      <c r="C33" s="84">
        <v>12</v>
      </c>
      <c r="D33" s="118">
        <v>0.006067387542565446</v>
      </c>
      <c r="E33" s="118">
        <v>1.4071578072011026</v>
      </c>
      <c r="F33" s="84" t="s">
        <v>2626</v>
      </c>
      <c r="G33" s="84" t="b">
        <v>0</v>
      </c>
      <c r="H33" s="84" t="b">
        <v>0</v>
      </c>
      <c r="I33" s="84" t="b">
        <v>0</v>
      </c>
      <c r="J33" s="84" t="b">
        <v>0</v>
      </c>
      <c r="K33" s="84" t="b">
        <v>0</v>
      </c>
      <c r="L33" s="84" t="b">
        <v>0</v>
      </c>
    </row>
    <row r="34" spans="1:12" ht="15">
      <c r="A34" s="84" t="s">
        <v>2038</v>
      </c>
      <c r="B34" s="84" t="s">
        <v>2441</v>
      </c>
      <c r="C34" s="84">
        <v>11</v>
      </c>
      <c r="D34" s="118">
        <v>0.0057439253626525915</v>
      </c>
      <c r="E34" s="118">
        <v>2.148396974251975</v>
      </c>
      <c r="F34" s="84" t="s">
        <v>2626</v>
      </c>
      <c r="G34" s="84" t="b">
        <v>0</v>
      </c>
      <c r="H34" s="84" t="b">
        <v>0</v>
      </c>
      <c r="I34" s="84" t="b">
        <v>0</v>
      </c>
      <c r="J34" s="84" t="b">
        <v>0</v>
      </c>
      <c r="K34" s="84" t="b">
        <v>0</v>
      </c>
      <c r="L34" s="84" t="b">
        <v>0</v>
      </c>
    </row>
    <row r="35" spans="1:12" ht="15">
      <c r="A35" s="84" t="s">
        <v>2051</v>
      </c>
      <c r="B35" s="84" t="s">
        <v>2053</v>
      </c>
      <c r="C35" s="84">
        <v>10</v>
      </c>
      <c r="D35" s="118">
        <v>0.005403138082349491</v>
      </c>
      <c r="E35" s="118">
        <v>1.926548224635619</v>
      </c>
      <c r="F35" s="84" t="s">
        <v>2626</v>
      </c>
      <c r="G35" s="84" t="b">
        <v>0</v>
      </c>
      <c r="H35" s="84" t="b">
        <v>0</v>
      </c>
      <c r="I35" s="84" t="b">
        <v>0</v>
      </c>
      <c r="J35" s="84" t="b">
        <v>0</v>
      </c>
      <c r="K35" s="84" t="b">
        <v>0</v>
      </c>
      <c r="L35" s="84" t="b">
        <v>0</v>
      </c>
    </row>
    <row r="36" spans="1:12" ht="15">
      <c r="A36" s="84" t="s">
        <v>2053</v>
      </c>
      <c r="B36" s="84" t="s">
        <v>2054</v>
      </c>
      <c r="C36" s="84">
        <v>10</v>
      </c>
      <c r="D36" s="118">
        <v>0.005403138082349491</v>
      </c>
      <c r="E36" s="118">
        <v>2.2830955481494315</v>
      </c>
      <c r="F36" s="84" t="s">
        <v>2626</v>
      </c>
      <c r="G36" s="84" t="b">
        <v>0</v>
      </c>
      <c r="H36" s="84" t="b">
        <v>0</v>
      </c>
      <c r="I36" s="84" t="b">
        <v>0</v>
      </c>
      <c r="J36" s="84" t="b">
        <v>0</v>
      </c>
      <c r="K36" s="84" t="b">
        <v>0</v>
      </c>
      <c r="L36" s="84" t="b">
        <v>0</v>
      </c>
    </row>
    <row r="37" spans="1:12" ht="15">
      <c r="A37" s="84" t="s">
        <v>2054</v>
      </c>
      <c r="B37" s="84" t="s">
        <v>2055</v>
      </c>
      <c r="C37" s="84">
        <v>10</v>
      </c>
      <c r="D37" s="118">
        <v>0.005403138082349491</v>
      </c>
      <c r="E37" s="118">
        <v>2.2453069872600318</v>
      </c>
      <c r="F37" s="84" t="s">
        <v>2626</v>
      </c>
      <c r="G37" s="84" t="b">
        <v>0</v>
      </c>
      <c r="H37" s="84" t="b">
        <v>0</v>
      </c>
      <c r="I37" s="84" t="b">
        <v>0</v>
      </c>
      <c r="J37" s="84" t="b">
        <v>0</v>
      </c>
      <c r="K37" s="84" t="b">
        <v>0</v>
      </c>
      <c r="L37" s="84" t="b">
        <v>0</v>
      </c>
    </row>
    <row r="38" spans="1:12" ht="15">
      <c r="A38" s="84" t="s">
        <v>2055</v>
      </c>
      <c r="B38" s="84" t="s">
        <v>2056</v>
      </c>
      <c r="C38" s="84">
        <v>10</v>
      </c>
      <c r="D38" s="118">
        <v>0.005403138082349491</v>
      </c>
      <c r="E38" s="118">
        <v>2.3244882333076564</v>
      </c>
      <c r="F38" s="84" t="s">
        <v>2626</v>
      </c>
      <c r="G38" s="84" t="b">
        <v>0</v>
      </c>
      <c r="H38" s="84" t="b">
        <v>0</v>
      </c>
      <c r="I38" s="84" t="b">
        <v>0</v>
      </c>
      <c r="J38" s="84" t="b">
        <v>0</v>
      </c>
      <c r="K38" s="84" t="b">
        <v>0</v>
      </c>
      <c r="L38" s="84" t="b">
        <v>0</v>
      </c>
    </row>
    <row r="39" spans="1:12" ht="15">
      <c r="A39" s="84" t="s">
        <v>2056</v>
      </c>
      <c r="B39" s="84" t="s">
        <v>2057</v>
      </c>
      <c r="C39" s="84">
        <v>10</v>
      </c>
      <c r="D39" s="118">
        <v>0.005403138082349491</v>
      </c>
      <c r="E39" s="118">
        <v>2.148396974251975</v>
      </c>
      <c r="F39" s="84" t="s">
        <v>2626</v>
      </c>
      <c r="G39" s="84" t="b">
        <v>0</v>
      </c>
      <c r="H39" s="84" t="b">
        <v>0</v>
      </c>
      <c r="I39" s="84" t="b">
        <v>0</v>
      </c>
      <c r="J39" s="84" t="b">
        <v>0</v>
      </c>
      <c r="K39" s="84" t="b">
        <v>0</v>
      </c>
      <c r="L39" s="84" t="b">
        <v>0</v>
      </c>
    </row>
    <row r="40" spans="1:12" ht="15">
      <c r="A40" s="84" t="s">
        <v>2057</v>
      </c>
      <c r="B40" s="84" t="s">
        <v>2058</v>
      </c>
      <c r="C40" s="84">
        <v>10</v>
      </c>
      <c r="D40" s="118">
        <v>0.005403138082349491</v>
      </c>
      <c r="E40" s="118">
        <v>2.148396974251975</v>
      </c>
      <c r="F40" s="84" t="s">
        <v>2626</v>
      </c>
      <c r="G40" s="84" t="b">
        <v>0</v>
      </c>
      <c r="H40" s="84" t="b">
        <v>0</v>
      </c>
      <c r="I40" s="84" t="b">
        <v>0</v>
      </c>
      <c r="J40" s="84" t="b">
        <v>0</v>
      </c>
      <c r="K40" s="84" t="b">
        <v>0</v>
      </c>
      <c r="L40" s="84" t="b">
        <v>0</v>
      </c>
    </row>
    <row r="41" spans="1:12" ht="15">
      <c r="A41" s="84" t="s">
        <v>2058</v>
      </c>
      <c r="B41" s="84" t="s">
        <v>2059</v>
      </c>
      <c r="C41" s="84">
        <v>10</v>
      </c>
      <c r="D41" s="118">
        <v>0.005403138082349491</v>
      </c>
      <c r="E41" s="118">
        <v>2.3244882333076564</v>
      </c>
      <c r="F41" s="84" t="s">
        <v>2626</v>
      </c>
      <c r="G41" s="84" t="b">
        <v>0</v>
      </c>
      <c r="H41" s="84" t="b">
        <v>0</v>
      </c>
      <c r="I41" s="84" t="b">
        <v>0</v>
      </c>
      <c r="J41" s="84" t="b">
        <v>0</v>
      </c>
      <c r="K41" s="84" t="b">
        <v>0</v>
      </c>
      <c r="L41" s="84" t="b">
        <v>0</v>
      </c>
    </row>
    <row r="42" spans="1:12" ht="15">
      <c r="A42" s="84" t="s">
        <v>2059</v>
      </c>
      <c r="B42" s="84" t="s">
        <v>2060</v>
      </c>
      <c r="C42" s="84">
        <v>10</v>
      </c>
      <c r="D42" s="118">
        <v>0.005403138082349491</v>
      </c>
      <c r="E42" s="118">
        <v>2.3244882333076564</v>
      </c>
      <c r="F42" s="84" t="s">
        <v>2626</v>
      </c>
      <c r="G42" s="84" t="b">
        <v>0</v>
      </c>
      <c r="H42" s="84" t="b">
        <v>0</v>
      </c>
      <c r="I42" s="84" t="b">
        <v>0</v>
      </c>
      <c r="J42" s="84" t="b">
        <v>0</v>
      </c>
      <c r="K42" s="84" t="b">
        <v>0</v>
      </c>
      <c r="L42" s="84" t="b">
        <v>0</v>
      </c>
    </row>
    <row r="43" spans="1:12" ht="15">
      <c r="A43" s="84" t="s">
        <v>2060</v>
      </c>
      <c r="B43" s="84" t="s">
        <v>2052</v>
      </c>
      <c r="C43" s="84">
        <v>10</v>
      </c>
      <c r="D43" s="118">
        <v>0.005403138082349491</v>
      </c>
      <c r="E43" s="118">
        <v>2.023458237643675</v>
      </c>
      <c r="F43" s="84" t="s">
        <v>2626</v>
      </c>
      <c r="G43" s="84" t="b">
        <v>0</v>
      </c>
      <c r="H43" s="84" t="b">
        <v>0</v>
      </c>
      <c r="I43" s="84" t="b">
        <v>0</v>
      </c>
      <c r="J43" s="84" t="b">
        <v>0</v>
      </c>
      <c r="K43" s="84" t="b">
        <v>0</v>
      </c>
      <c r="L43" s="84" t="b">
        <v>0</v>
      </c>
    </row>
    <row r="44" spans="1:12" ht="15">
      <c r="A44" s="84" t="s">
        <v>2052</v>
      </c>
      <c r="B44" s="84" t="s">
        <v>2052</v>
      </c>
      <c r="C44" s="84">
        <v>10</v>
      </c>
      <c r="D44" s="118">
        <v>0.005403138082349491</v>
      </c>
      <c r="E44" s="118">
        <v>1.722428241979694</v>
      </c>
      <c r="F44" s="84" t="s">
        <v>2626</v>
      </c>
      <c r="G44" s="84" t="b">
        <v>0</v>
      </c>
      <c r="H44" s="84" t="b">
        <v>0</v>
      </c>
      <c r="I44" s="84" t="b">
        <v>0</v>
      </c>
      <c r="J44" s="84" t="b">
        <v>0</v>
      </c>
      <c r="K44" s="84" t="b">
        <v>0</v>
      </c>
      <c r="L44" s="84" t="b">
        <v>0</v>
      </c>
    </row>
    <row r="45" spans="1:12" ht="15">
      <c r="A45" s="84" t="s">
        <v>2052</v>
      </c>
      <c r="B45" s="84" t="s">
        <v>2443</v>
      </c>
      <c r="C45" s="84">
        <v>10</v>
      </c>
      <c r="D45" s="118">
        <v>0.005403138082349491</v>
      </c>
      <c r="E45" s="118">
        <v>2.023458237643675</v>
      </c>
      <c r="F45" s="84" t="s">
        <v>2626</v>
      </c>
      <c r="G45" s="84" t="b">
        <v>0</v>
      </c>
      <c r="H45" s="84" t="b">
        <v>0</v>
      </c>
      <c r="I45" s="84" t="b">
        <v>0</v>
      </c>
      <c r="J45" s="84" t="b">
        <v>0</v>
      </c>
      <c r="K45" s="84" t="b">
        <v>0</v>
      </c>
      <c r="L45" s="84" t="b">
        <v>0</v>
      </c>
    </row>
    <row r="46" spans="1:12" ht="15">
      <c r="A46" s="84" t="s">
        <v>2443</v>
      </c>
      <c r="B46" s="84" t="s">
        <v>2444</v>
      </c>
      <c r="C46" s="84">
        <v>10</v>
      </c>
      <c r="D46" s="118">
        <v>0.005403138082349491</v>
      </c>
      <c r="E46" s="118">
        <v>2.3244882333076564</v>
      </c>
      <c r="F46" s="84" t="s">
        <v>2626</v>
      </c>
      <c r="G46" s="84" t="b">
        <v>0</v>
      </c>
      <c r="H46" s="84" t="b">
        <v>0</v>
      </c>
      <c r="I46" s="84" t="b">
        <v>0</v>
      </c>
      <c r="J46" s="84" t="b">
        <v>0</v>
      </c>
      <c r="K46" s="84" t="b">
        <v>0</v>
      </c>
      <c r="L46" s="84" t="b">
        <v>0</v>
      </c>
    </row>
    <row r="47" spans="1:12" ht="15">
      <c r="A47" s="84" t="s">
        <v>2444</v>
      </c>
      <c r="B47" s="84" t="s">
        <v>2445</v>
      </c>
      <c r="C47" s="84">
        <v>10</v>
      </c>
      <c r="D47" s="118">
        <v>0.005403138082349491</v>
      </c>
      <c r="E47" s="118">
        <v>2.3244882333076564</v>
      </c>
      <c r="F47" s="84" t="s">
        <v>2626</v>
      </c>
      <c r="G47" s="84" t="b">
        <v>0</v>
      </c>
      <c r="H47" s="84" t="b">
        <v>0</v>
      </c>
      <c r="I47" s="84" t="b">
        <v>0</v>
      </c>
      <c r="J47" s="84" t="b">
        <v>0</v>
      </c>
      <c r="K47" s="84" t="b">
        <v>0</v>
      </c>
      <c r="L47" s="84" t="b">
        <v>0</v>
      </c>
    </row>
    <row r="48" spans="1:12" ht="15">
      <c r="A48" s="84" t="s">
        <v>2445</v>
      </c>
      <c r="B48" s="84" t="s">
        <v>2051</v>
      </c>
      <c r="C48" s="84">
        <v>10</v>
      </c>
      <c r="D48" s="118">
        <v>0.005403138082349491</v>
      </c>
      <c r="E48" s="118">
        <v>1.9627603972900636</v>
      </c>
      <c r="F48" s="84" t="s">
        <v>2626</v>
      </c>
      <c r="G48" s="84" t="b">
        <v>0</v>
      </c>
      <c r="H48" s="84" t="b">
        <v>0</v>
      </c>
      <c r="I48" s="84" t="b">
        <v>0</v>
      </c>
      <c r="J48" s="84" t="b">
        <v>0</v>
      </c>
      <c r="K48" s="84" t="b">
        <v>0</v>
      </c>
      <c r="L48" s="84" t="b">
        <v>0</v>
      </c>
    </row>
    <row r="49" spans="1:12" ht="15">
      <c r="A49" s="84" t="s">
        <v>2074</v>
      </c>
      <c r="B49" s="84" t="s">
        <v>2027</v>
      </c>
      <c r="C49" s="84">
        <v>9</v>
      </c>
      <c r="D49" s="118">
        <v>0.005043287646176801</v>
      </c>
      <c r="E49" s="118">
        <v>1.5797607384109624</v>
      </c>
      <c r="F49" s="84" t="s">
        <v>2626</v>
      </c>
      <c r="G49" s="84" t="b">
        <v>0</v>
      </c>
      <c r="H49" s="84" t="b">
        <v>0</v>
      </c>
      <c r="I49" s="84" t="b">
        <v>0</v>
      </c>
      <c r="J49" s="84" t="b">
        <v>0</v>
      </c>
      <c r="K49" s="84" t="b">
        <v>0</v>
      </c>
      <c r="L49" s="84" t="b">
        <v>0</v>
      </c>
    </row>
    <row r="50" spans="1:12" ht="15">
      <c r="A50" s="84" t="s">
        <v>2020</v>
      </c>
      <c r="B50" s="84" t="s">
        <v>2004</v>
      </c>
      <c r="C50" s="84">
        <v>9</v>
      </c>
      <c r="D50" s="118">
        <v>0.005043287646176801</v>
      </c>
      <c r="E50" s="118">
        <v>1.576300206301456</v>
      </c>
      <c r="F50" s="84" t="s">
        <v>2626</v>
      </c>
      <c r="G50" s="84" t="b">
        <v>0</v>
      </c>
      <c r="H50" s="84" t="b">
        <v>0</v>
      </c>
      <c r="I50" s="84" t="b">
        <v>0</v>
      </c>
      <c r="J50" s="84" t="b">
        <v>0</v>
      </c>
      <c r="K50" s="84" t="b">
        <v>0</v>
      </c>
      <c r="L50" s="84" t="b">
        <v>0</v>
      </c>
    </row>
    <row r="51" spans="1:12" ht="15">
      <c r="A51" s="84" t="s">
        <v>2004</v>
      </c>
      <c r="B51" s="84" t="s">
        <v>2018</v>
      </c>
      <c r="C51" s="84">
        <v>9</v>
      </c>
      <c r="D51" s="118">
        <v>0.005043287646176801</v>
      </c>
      <c r="E51" s="118">
        <v>1.5383680532527375</v>
      </c>
      <c r="F51" s="84" t="s">
        <v>2626</v>
      </c>
      <c r="G51" s="84" t="b">
        <v>0</v>
      </c>
      <c r="H51" s="84" t="b">
        <v>0</v>
      </c>
      <c r="I51" s="84" t="b">
        <v>0</v>
      </c>
      <c r="J51" s="84" t="b">
        <v>0</v>
      </c>
      <c r="K51" s="84" t="b">
        <v>0</v>
      </c>
      <c r="L51" s="84" t="b">
        <v>0</v>
      </c>
    </row>
    <row r="52" spans="1:12" ht="15">
      <c r="A52" s="84" t="s">
        <v>2018</v>
      </c>
      <c r="B52" s="84" t="s">
        <v>2021</v>
      </c>
      <c r="C52" s="84">
        <v>9</v>
      </c>
      <c r="D52" s="118">
        <v>0.005043287646176801</v>
      </c>
      <c r="E52" s="118">
        <v>2.278730742746981</v>
      </c>
      <c r="F52" s="84" t="s">
        <v>2626</v>
      </c>
      <c r="G52" s="84" t="b">
        <v>0</v>
      </c>
      <c r="H52" s="84" t="b">
        <v>0</v>
      </c>
      <c r="I52" s="84" t="b">
        <v>0</v>
      </c>
      <c r="J52" s="84" t="b">
        <v>0</v>
      </c>
      <c r="K52" s="84" t="b">
        <v>0</v>
      </c>
      <c r="L52" s="84" t="b">
        <v>0</v>
      </c>
    </row>
    <row r="53" spans="1:12" ht="15">
      <c r="A53" s="84" t="s">
        <v>2021</v>
      </c>
      <c r="B53" s="84" t="s">
        <v>2022</v>
      </c>
      <c r="C53" s="84">
        <v>9</v>
      </c>
      <c r="D53" s="118">
        <v>0.005043287646176801</v>
      </c>
      <c r="E53" s="118">
        <v>2.3244882333076564</v>
      </c>
      <c r="F53" s="84" t="s">
        <v>2626</v>
      </c>
      <c r="G53" s="84" t="b">
        <v>0</v>
      </c>
      <c r="H53" s="84" t="b">
        <v>0</v>
      </c>
      <c r="I53" s="84" t="b">
        <v>0</v>
      </c>
      <c r="J53" s="84" t="b">
        <v>0</v>
      </c>
      <c r="K53" s="84" t="b">
        <v>0</v>
      </c>
      <c r="L53" s="84" t="b">
        <v>0</v>
      </c>
    </row>
    <row r="54" spans="1:12" ht="15">
      <c r="A54" s="84" t="s">
        <v>2022</v>
      </c>
      <c r="B54" s="84" t="s">
        <v>2023</v>
      </c>
      <c r="C54" s="84">
        <v>9</v>
      </c>
      <c r="D54" s="118">
        <v>0.005043287646176801</v>
      </c>
      <c r="E54" s="118">
        <v>2.3702457238683317</v>
      </c>
      <c r="F54" s="84" t="s">
        <v>2626</v>
      </c>
      <c r="G54" s="84" t="b">
        <v>0</v>
      </c>
      <c r="H54" s="84" t="b">
        <v>0</v>
      </c>
      <c r="I54" s="84" t="b">
        <v>0</v>
      </c>
      <c r="J54" s="84" t="b">
        <v>0</v>
      </c>
      <c r="K54" s="84" t="b">
        <v>0</v>
      </c>
      <c r="L54" s="84" t="b">
        <v>0</v>
      </c>
    </row>
    <row r="55" spans="1:12" ht="15">
      <c r="A55" s="84" t="s">
        <v>2023</v>
      </c>
      <c r="B55" s="84" t="s">
        <v>2024</v>
      </c>
      <c r="C55" s="84">
        <v>9</v>
      </c>
      <c r="D55" s="118">
        <v>0.005043287646176801</v>
      </c>
      <c r="E55" s="118">
        <v>2.3702457238683317</v>
      </c>
      <c r="F55" s="84" t="s">
        <v>2626</v>
      </c>
      <c r="G55" s="84" t="b">
        <v>0</v>
      </c>
      <c r="H55" s="84" t="b">
        <v>0</v>
      </c>
      <c r="I55" s="84" t="b">
        <v>0</v>
      </c>
      <c r="J55" s="84" t="b">
        <v>0</v>
      </c>
      <c r="K55" s="84" t="b">
        <v>0</v>
      </c>
      <c r="L55" s="84" t="b">
        <v>0</v>
      </c>
    </row>
    <row r="56" spans="1:12" ht="15">
      <c r="A56" s="84" t="s">
        <v>2024</v>
      </c>
      <c r="B56" s="84" t="s">
        <v>2447</v>
      </c>
      <c r="C56" s="84">
        <v>9</v>
      </c>
      <c r="D56" s="118">
        <v>0.005043287646176801</v>
      </c>
      <c r="E56" s="118">
        <v>2.3702457238683317</v>
      </c>
      <c r="F56" s="84" t="s">
        <v>2626</v>
      </c>
      <c r="G56" s="84" t="b">
        <v>0</v>
      </c>
      <c r="H56" s="84" t="b">
        <v>0</v>
      </c>
      <c r="I56" s="84" t="b">
        <v>0</v>
      </c>
      <c r="J56" s="84" t="b">
        <v>0</v>
      </c>
      <c r="K56" s="84" t="b">
        <v>0</v>
      </c>
      <c r="L56" s="84" t="b">
        <v>0</v>
      </c>
    </row>
    <row r="57" spans="1:12" ht="15">
      <c r="A57" s="84" t="s">
        <v>2447</v>
      </c>
      <c r="B57" s="84" t="s">
        <v>2448</v>
      </c>
      <c r="C57" s="84">
        <v>9</v>
      </c>
      <c r="D57" s="118">
        <v>0.005043287646176801</v>
      </c>
      <c r="E57" s="118">
        <v>2.3702457238683317</v>
      </c>
      <c r="F57" s="84" t="s">
        <v>2626</v>
      </c>
      <c r="G57" s="84" t="b">
        <v>0</v>
      </c>
      <c r="H57" s="84" t="b">
        <v>0</v>
      </c>
      <c r="I57" s="84" t="b">
        <v>0</v>
      </c>
      <c r="J57" s="84" t="b">
        <v>0</v>
      </c>
      <c r="K57" s="84" t="b">
        <v>0</v>
      </c>
      <c r="L57" s="84" t="b">
        <v>0</v>
      </c>
    </row>
    <row r="58" spans="1:12" ht="15">
      <c r="A58" s="84" t="s">
        <v>2448</v>
      </c>
      <c r="B58" s="84" t="s">
        <v>2449</v>
      </c>
      <c r="C58" s="84">
        <v>9</v>
      </c>
      <c r="D58" s="118">
        <v>0.005043287646176801</v>
      </c>
      <c r="E58" s="118">
        <v>2.3702457238683317</v>
      </c>
      <c r="F58" s="84" t="s">
        <v>2626</v>
      </c>
      <c r="G58" s="84" t="b">
        <v>0</v>
      </c>
      <c r="H58" s="84" t="b">
        <v>0</v>
      </c>
      <c r="I58" s="84" t="b">
        <v>0</v>
      </c>
      <c r="J58" s="84" t="b">
        <v>0</v>
      </c>
      <c r="K58" s="84" t="b">
        <v>0</v>
      </c>
      <c r="L58" s="84" t="b">
        <v>0</v>
      </c>
    </row>
    <row r="59" spans="1:12" ht="15">
      <c r="A59" s="84" t="s">
        <v>2449</v>
      </c>
      <c r="B59" s="84" t="s">
        <v>2450</v>
      </c>
      <c r="C59" s="84">
        <v>9</v>
      </c>
      <c r="D59" s="118">
        <v>0.005043287646176801</v>
      </c>
      <c r="E59" s="118">
        <v>2.3702457238683317</v>
      </c>
      <c r="F59" s="84" t="s">
        <v>2626</v>
      </c>
      <c r="G59" s="84" t="b">
        <v>0</v>
      </c>
      <c r="H59" s="84" t="b">
        <v>0</v>
      </c>
      <c r="I59" s="84" t="b">
        <v>0</v>
      </c>
      <c r="J59" s="84" t="b">
        <v>0</v>
      </c>
      <c r="K59" s="84" t="b">
        <v>0</v>
      </c>
      <c r="L59" s="84" t="b">
        <v>0</v>
      </c>
    </row>
    <row r="60" spans="1:12" ht="15">
      <c r="A60" s="84" t="s">
        <v>1958</v>
      </c>
      <c r="B60" s="84" t="s">
        <v>2451</v>
      </c>
      <c r="C60" s="84">
        <v>9</v>
      </c>
      <c r="D60" s="118">
        <v>0.005043287646176801</v>
      </c>
      <c r="E60" s="118">
        <v>1.8193382549877504</v>
      </c>
      <c r="F60" s="84" t="s">
        <v>2626</v>
      </c>
      <c r="G60" s="84" t="b">
        <v>0</v>
      </c>
      <c r="H60" s="84" t="b">
        <v>0</v>
      </c>
      <c r="I60" s="84" t="b">
        <v>0</v>
      </c>
      <c r="J60" s="84" t="b">
        <v>0</v>
      </c>
      <c r="K60" s="84" t="b">
        <v>0</v>
      </c>
      <c r="L60" s="84" t="b">
        <v>0</v>
      </c>
    </row>
    <row r="61" spans="1:12" ht="15">
      <c r="A61" s="84" t="s">
        <v>2451</v>
      </c>
      <c r="B61" s="84" t="s">
        <v>2452</v>
      </c>
      <c r="C61" s="84">
        <v>9</v>
      </c>
      <c r="D61" s="118">
        <v>0.005043287646176801</v>
      </c>
      <c r="E61" s="118">
        <v>2.3702457238683317</v>
      </c>
      <c r="F61" s="84" t="s">
        <v>2626</v>
      </c>
      <c r="G61" s="84" t="b">
        <v>0</v>
      </c>
      <c r="H61" s="84" t="b">
        <v>0</v>
      </c>
      <c r="I61" s="84" t="b">
        <v>0</v>
      </c>
      <c r="J61" s="84" t="b">
        <v>0</v>
      </c>
      <c r="K61" s="84" t="b">
        <v>0</v>
      </c>
      <c r="L61" s="84" t="b">
        <v>0</v>
      </c>
    </row>
    <row r="62" spans="1:12" ht="15">
      <c r="A62" s="84" t="s">
        <v>2452</v>
      </c>
      <c r="B62" s="84" t="s">
        <v>2453</v>
      </c>
      <c r="C62" s="84">
        <v>9</v>
      </c>
      <c r="D62" s="118">
        <v>0.005043287646176801</v>
      </c>
      <c r="E62" s="118">
        <v>2.3702457238683317</v>
      </c>
      <c r="F62" s="84" t="s">
        <v>2626</v>
      </c>
      <c r="G62" s="84" t="b">
        <v>0</v>
      </c>
      <c r="H62" s="84" t="b">
        <v>0</v>
      </c>
      <c r="I62" s="84" t="b">
        <v>0</v>
      </c>
      <c r="J62" s="84" t="b">
        <v>0</v>
      </c>
      <c r="K62" s="84" t="b">
        <v>0</v>
      </c>
      <c r="L62" s="84" t="b">
        <v>0</v>
      </c>
    </row>
    <row r="63" spans="1:12" ht="15">
      <c r="A63" s="84" t="s">
        <v>2455</v>
      </c>
      <c r="B63" s="84" t="s">
        <v>2456</v>
      </c>
      <c r="C63" s="84">
        <v>8</v>
      </c>
      <c r="D63" s="118">
        <v>0.004662247584225102</v>
      </c>
      <c r="E63" s="118">
        <v>2.4213982463157127</v>
      </c>
      <c r="F63" s="84" t="s">
        <v>2626</v>
      </c>
      <c r="G63" s="84" t="b">
        <v>0</v>
      </c>
      <c r="H63" s="84" t="b">
        <v>0</v>
      </c>
      <c r="I63" s="84" t="b">
        <v>0</v>
      </c>
      <c r="J63" s="84" t="b">
        <v>0</v>
      </c>
      <c r="K63" s="84" t="b">
        <v>0</v>
      </c>
      <c r="L63" s="84" t="b">
        <v>0</v>
      </c>
    </row>
    <row r="64" spans="1:12" ht="15">
      <c r="A64" s="84" t="s">
        <v>2456</v>
      </c>
      <c r="B64" s="84" t="s">
        <v>2028</v>
      </c>
      <c r="C64" s="84">
        <v>8</v>
      </c>
      <c r="D64" s="118">
        <v>0.004662247584225102</v>
      </c>
      <c r="E64" s="118">
        <v>2.0022689385737373</v>
      </c>
      <c r="F64" s="84" t="s">
        <v>2626</v>
      </c>
      <c r="G64" s="84" t="b">
        <v>0</v>
      </c>
      <c r="H64" s="84" t="b">
        <v>0</v>
      </c>
      <c r="I64" s="84" t="b">
        <v>0</v>
      </c>
      <c r="J64" s="84" t="b">
        <v>0</v>
      </c>
      <c r="K64" s="84" t="b">
        <v>0</v>
      </c>
      <c r="L64" s="84" t="b">
        <v>0</v>
      </c>
    </row>
    <row r="65" spans="1:12" ht="15">
      <c r="A65" s="84" t="s">
        <v>2029</v>
      </c>
      <c r="B65" s="84" t="s">
        <v>2457</v>
      </c>
      <c r="C65" s="84">
        <v>8</v>
      </c>
      <c r="D65" s="118">
        <v>0.004662247584225102</v>
      </c>
      <c r="E65" s="118">
        <v>2.0022689385737373</v>
      </c>
      <c r="F65" s="84" t="s">
        <v>2626</v>
      </c>
      <c r="G65" s="84" t="b">
        <v>0</v>
      </c>
      <c r="H65" s="84" t="b">
        <v>0</v>
      </c>
      <c r="I65" s="84" t="b">
        <v>0</v>
      </c>
      <c r="J65" s="84" t="b">
        <v>0</v>
      </c>
      <c r="K65" s="84" t="b">
        <v>0</v>
      </c>
      <c r="L65" s="84" t="b">
        <v>0</v>
      </c>
    </row>
    <row r="66" spans="1:12" ht="15">
      <c r="A66" s="84" t="s">
        <v>2457</v>
      </c>
      <c r="B66" s="84" t="s">
        <v>2458</v>
      </c>
      <c r="C66" s="84">
        <v>8</v>
      </c>
      <c r="D66" s="118">
        <v>0.004662247584225102</v>
      </c>
      <c r="E66" s="118">
        <v>2.4213982463157127</v>
      </c>
      <c r="F66" s="84" t="s">
        <v>2626</v>
      </c>
      <c r="G66" s="84" t="b">
        <v>0</v>
      </c>
      <c r="H66" s="84" t="b">
        <v>0</v>
      </c>
      <c r="I66" s="84" t="b">
        <v>0</v>
      </c>
      <c r="J66" s="84" t="b">
        <v>0</v>
      </c>
      <c r="K66" s="84" t="b">
        <v>0</v>
      </c>
      <c r="L66" s="84" t="b">
        <v>0</v>
      </c>
    </row>
    <row r="67" spans="1:12" ht="15">
      <c r="A67" s="84" t="s">
        <v>2458</v>
      </c>
      <c r="B67" s="84" t="s">
        <v>2074</v>
      </c>
      <c r="C67" s="84">
        <v>8</v>
      </c>
      <c r="D67" s="118">
        <v>0.004662247584225102</v>
      </c>
      <c r="E67" s="118">
        <v>2.023458237643675</v>
      </c>
      <c r="F67" s="84" t="s">
        <v>2626</v>
      </c>
      <c r="G67" s="84" t="b">
        <v>0</v>
      </c>
      <c r="H67" s="84" t="b">
        <v>0</v>
      </c>
      <c r="I67" s="84" t="b">
        <v>0</v>
      </c>
      <c r="J67" s="84" t="b">
        <v>0</v>
      </c>
      <c r="K67" s="84" t="b">
        <v>0</v>
      </c>
      <c r="L67" s="84" t="b">
        <v>0</v>
      </c>
    </row>
    <row r="68" spans="1:12" ht="15">
      <c r="A68" s="84" t="s">
        <v>2027</v>
      </c>
      <c r="B68" s="84" t="s">
        <v>2442</v>
      </c>
      <c r="C68" s="84">
        <v>8</v>
      </c>
      <c r="D68" s="118">
        <v>0.004662247584225102</v>
      </c>
      <c r="E68" s="118">
        <v>1.8296382116275625</v>
      </c>
      <c r="F68" s="84" t="s">
        <v>2626</v>
      </c>
      <c r="G68" s="84" t="b">
        <v>0</v>
      </c>
      <c r="H68" s="84" t="b">
        <v>0</v>
      </c>
      <c r="I68" s="84" t="b">
        <v>0</v>
      </c>
      <c r="J68" s="84" t="b">
        <v>0</v>
      </c>
      <c r="K68" s="84" t="b">
        <v>0</v>
      </c>
      <c r="L68" s="84" t="b">
        <v>0</v>
      </c>
    </row>
    <row r="69" spans="1:12" ht="15">
      <c r="A69" s="84" t="s">
        <v>2442</v>
      </c>
      <c r="B69" s="84" t="s">
        <v>2459</v>
      </c>
      <c r="C69" s="84">
        <v>8</v>
      </c>
      <c r="D69" s="118">
        <v>0.004662247584225102</v>
      </c>
      <c r="E69" s="118">
        <v>2.3244882333076564</v>
      </c>
      <c r="F69" s="84" t="s">
        <v>2626</v>
      </c>
      <c r="G69" s="84" t="b">
        <v>0</v>
      </c>
      <c r="H69" s="84" t="b">
        <v>0</v>
      </c>
      <c r="I69" s="84" t="b">
        <v>0</v>
      </c>
      <c r="J69" s="84" t="b">
        <v>0</v>
      </c>
      <c r="K69" s="84" t="b">
        <v>0</v>
      </c>
      <c r="L69" s="84" t="b">
        <v>0</v>
      </c>
    </row>
    <row r="70" spans="1:12" ht="15">
      <c r="A70" s="84" t="s">
        <v>2459</v>
      </c>
      <c r="B70" s="84" t="s">
        <v>2460</v>
      </c>
      <c r="C70" s="84">
        <v>8</v>
      </c>
      <c r="D70" s="118">
        <v>0.004662247584225102</v>
      </c>
      <c r="E70" s="118">
        <v>2.4213982463157127</v>
      </c>
      <c r="F70" s="84" t="s">
        <v>2626</v>
      </c>
      <c r="G70" s="84" t="b">
        <v>0</v>
      </c>
      <c r="H70" s="84" t="b">
        <v>0</v>
      </c>
      <c r="I70" s="84" t="b">
        <v>0</v>
      </c>
      <c r="J70" s="84" t="b">
        <v>0</v>
      </c>
      <c r="K70" s="84" t="b">
        <v>0</v>
      </c>
      <c r="L70" s="84" t="b">
        <v>0</v>
      </c>
    </row>
    <row r="71" spans="1:12" ht="15">
      <c r="A71" s="84" t="s">
        <v>2460</v>
      </c>
      <c r="B71" s="84" t="s">
        <v>2439</v>
      </c>
      <c r="C71" s="84">
        <v>8</v>
      </c>
      <c r="D71" s="118">
        <v>0.004662247584225102</v>
      </c>
      <c r="E71" s="118">
        <v>2.2453069872600318</v>
      </c>
      <c r="F71" s="84" t="s">
        <v>2626</v>
      </c>
      <c r="G71" s="84" t="b">
        <v>0</v>
      </c>
      <c r="H71" s="84" t="b">
        <v>0</v>
      </c>
      <c r="I71" s="84" t="b">
        <v>0</v>
      </c>
      <c r="J71" s="84" t="b">
        <v>0</v>
      </c>
      <c r="K71" s="84" t="b">
        <v>0</v>
      </c>
      <c r="L71" s="84" t="b">
        <v>0</v>
      </c>
    </row>
    <row r="72" spans="1:12" ht="15">
      <c r="A72" s="84" t="s">
        <v>2439</v>
      </c>
      <c r="B72" s="84" t="s">
        <v>2461</v>
      </c>
      <c r="C72" s="84">
        <v>8</v>
      </c>
      <c r="D72" s="118">
        <v>0.004662247584225102</v>
      </c>
      <c r="E72" s="118">
        <v>2.2453069872600318</v>
      </c>
      <c r="F72" s="84" t="s">
        <v>2626</v>
      </c>
      <c r="G72" s="84" t="b">
        <v>0</v>
      </c>
      <c r="H72" s="84" t="b">
        <v>0</v>
      </c>
      <c r="I72" s="84" t="b">
        <v>0</v>
      </c>
      <c r="J72" s="84" t="b">
        <v>0</v>
      </c>
      <c r="K72" s="84" t="b">
        <v>0</v>
      </c>
      <c r="L72" s="84" t="b">
        <v>0</v>
      </c>
    </row>
    <row r="73" spans="1:12" ht="15">
      <c r="A73" s="84" t="s">
        <v>2440</v>
      </c>
      <c r="B73" s="84" t="s">
        <v>2462</v>
      </c>
      <c r="C73" s="84">
        <v>8</v>
      </c>
      <c r="D73" s="118">
        <v>0.004662247584225102</v>
      </c>
      <c r="E73" s="118">
        <v>2.2830955481494315</v>
      </c>
      <c r="F73" s="84" t="s">
        <v>2626</v>
      </c>
      <c r="G73" s="84" t="b">
        <v>0</v>
      </c>
      <c r="H73" s="84" t="b">
        <v>0</v>
      </c>
      <c r="I73" s="84" t="b">
        <v>0</v>
      </c>
      <c r="J73" s="84" t="b">
        <v>0</v>
      </c>
      <c r="K73" s="84" t="b">
        <v>0</v>
      </c>
      <c r="L73" s="84" t="b">
        <v>0</v>
      </c>
    </row>
    <row r="74" spans="1:12" ht="15">
      <c r="A74" s="84" t="s">
        <v>2462</v>
      </c>
      <c r="B74" s="84" t="s">
        <v>2026</v>
      </c>
      <c r="C74" s="84">
        <v>8</v>
      </c>
      <c r="D74" s="118">
        <v>0.004662247584225102</v>
      </c>
      <c r="E74" s="118">
        <v>2.0022689385737373</v>
      </c>
      <c r="F74" s="84" t="s">
        <v>2626</v>
      </c>
      <c r="G74" s="84" t="b">
        <v>0</v>
      </c>
      <c r="H74" s="84" t="b">
        <v>0</v>
      </c>
      <c r="I74" s="84" t="b">
        <v>0</v>
      </c>
      <c r="J74" s="84" t="b">
        <v>0</v>
      </c>
      <c r="K74" s="84" t="b">
        <v>0</v>
      </c>
      <c r="L74" s="84" t="b">
        <v>0</v>
      </c>
    </row>
    <row r="75" spans="1:12" ht="15">
      <c r="A75" s="84" t="s">
        <v>2026</v>
      </c>
      <c r="B75" s="84" t="s">
        <v>331</v>
      </c>
      <c r="C75" s="84">
        <v>8</v>
      </c>
      <c r="D75" s="118">
        <v>0.004662247584225102</v>
      </c>
      <c r="E75" s="118">
        <v>2.0022689385737373</v>
      </c>
      <c r="F75" s="84" t="s">
        <v>2626</v>
      </c>
      <c r="G75" s="84" t="b">
        <v>0</v>
      </c>
      <c r="H75" s="84" t="b">
        <v>0</v>
      </c>
      <c r="I75" s="84" t="b">
        <v>0</v>
      </c>
      <c r="J75" s="84" t="b">
        <v>0</v>
      </c>
      <c r="K75" s="84" t="b">
        <v>0</v>
      </c>
      <c r="L75" s="84" t="b">
        <v>0</v>
      </c>
    </row>
    <row r="76" spans="1:12" ht="15">
      <c r="A76" s="84" t="s">
        <v>331</v>
      </c>
      <c r="B76" s="84" t="s">
        <v>2463</v>
      </c>
      <c r="C76" s="84">
        <v>8</v>
      </c>
      <c r="D76" s="118">
        <v>0.004662247584225102</v>
      </c>
      <c r="E76" s="118">
        <v>2.4213982463157127</v>
      </c>
      <c r="F76" s="84" t="s">
        <v>2626</v>
      </c>
      <c r="G76" s="84" t="b">
        <v>0</v>
      </c>
      <c r="H76" s="84" t="b">
        <v>0</v>
      </c>
      <c r="I76" s="84" t="b">
        <v>0</v>
      </c>
      <c r="J76" s="84" t="b">
        <v>0</v>
      </c>
      <c r="K76" s="84" t="b">
        <v>0</v>
      </c>
      <c r="L76" s="84" t="b">
        <v>0</v>
      </c>
    </row>
    <row r="77" spans="1:12" ht="15">
      <c r="A77" s="84" t="s">
        <v>2463</v>
      </c>
      <c r="B77" s="84" t="s">
        <v>2464</v>
      </c>
      <c r="C77" s="84">
        <v>8</v>
      </c>
      <c r="D77" s="118">
        <v>0.004662247584225102</v>
      </c>
      <c r="E77" s="118">
        <v>2.4213982463157127</v>
      </c>
      <c r="F77" s="84" t="s">
        <v>2626</v>
      </c>
      <c r="G77" s="84" t="b">
        <v>0</v>
      </c>
      <c r="H77" s="84" t="b">
        <v>0</v>
      </c>
      <c r="I77" s="84" t="b">
        <v>0</v>
      </c>
      <c r="J77" s="84" t="b">
        <v>0</v>
      </c>
      <c r="K77" s="84" t="b">
        <v>0</v>
      </c>
      <c r="L77" s="84" t="b">
        <v>0</v>
      </c>
    </row>
    <row r="78" spans="1:12" ht="15">
      <c r="A78" s="84" t="s">
        <v>2464</v>
      </c>
      <c r="B78" s="84" t="s">
        <v>2465</v>
      </c>
      <c r="C78" s="84">
        <v>8</v>
      </c>
      <c r="D78" s="118">
        <v>0.004662247584225102</v>
      </c>
      <c r="E78" s="118">
        <v>2.4213982463157127</v>
      </c>
      <c r="F78" s="84" t="s">
        <v>2626</v>
      </c>
      <c r="G78" s="84" t="b">
        <v>0</v>
      </c>
      <c r="H78" s="84" t="b">
        <v>0</v>
      </c>
      <c r="I78" s="84" t="b">
        <v>0</v>
      </c>
      <c r="J78" s="84" t="b">
        <v>0</v>
      </c>
      <c r="K78" s="84" t="b">
        <v>0</v>
      </c>
      <c r="L78" s="84" t="b">
        <v>0</v>
      </c>
    </row>
    <row r="79" spans="1:12" ht="15">
      <c r="A79" s="84" t="s">
        <v>2465</v>
      </c>
      <c r="B79" s="84" t="s">
        <v>330</v>
      </c>
      <c r="C79" s="84">
        <v>8</v>
      </c>
      <c r="D79" s="118">
        <v>0.004662247584225102</v>
      </c>
      <c r="E79" s="118">
        <v>2.4213982463157127</v>
      </c>
      <c r="F79" s="84" t="s">
        <v>2626</v>
      </c>
      <c r="G79" s="84" t="b">
        <v>0</v>
      </c>
      <c r="H79" s="84" t="b">
        <v>0</v>
      </c>
      <c r="I79" s="84" t="b">
        <v>0</v>
      </c>
      <c r="J79" s="84" t="b">
        <v>0</v>
      </c>
      <c r="K79" s="84" t="b">
        <v>0</v>
      </c>
      <c r="L79" s="84" t="b">
        <v>0</v>
      </c>
    </row>
    <row r="80" spans="1:12" ht="15">
      <c r="A80" s="84" t="s">
        <v>330</v>
      </c>
      <c r="B80" s="84" t="s">
        <v>2466</v>
      </c>
      <c r="C80" s="84">
        <v>8</v>
      </c>
      <c r="D80" s="118">
        <v>0.004662247584225102</v>
      </c>
      <c r="E80" s="118">
        <v>2.4213982463157127</v>
      </c>
      <c r="F80" s="84" t="s">
        <v>2626</v>
      </c>
      <c r="G80" s="84" t="b">
        <v>0</v>
      </c>
      <c r="H80" s="84" t="b">
        <v>0</v>
      </c>
      <c r="I80" s="84" t="b">
        <v>0</v>
      </c>
      <c r="J80" s="84" t="b">
        <v>0</v>
      </c>
      <c r="K80" s="84" t="b">
        <v>0</v>
      </c>
      <c r="L80" s="84" t="b">
        <v>0</v>
      </c>
    </row>
    <row r="81" spans="1:12" ht="15">
      <c r="A81" s="84" t="s">
        <v>315</v>
      </c>
      <c r="B81" s="84" t="s">
        <v>2020</v>
      </c>
      <c r="C81" s="84">
        <v>8</v>
      </c>
      <c r="D81" s="118">
        <v>0.004662247584225102</v>
      </c>
      <c r="E81" s="118">
        <v>2.3244882333076564</v>
      </c>
      <c r="F81" s="84" t="s">
        <v>2626</v>
      </c>
      <c r="G81" s="84" t="b">
        <v>0</v>
      </c>
      <c r="H81" s="84" t="b">
        <v>0</v>
      </c>
      <c r="I81" s="84" t="b">
        <v>0</v>
      </c>
      <c r="J81" s="84" t="b">
        <v>0</v>
      </c>
      <c r="K81" s="84" t="b">
        <v>0</v>
      </c>
      <c r="L81" s="84" t="b">
        <v>0</v>
      </c>
    </row>
    <row r="82" spans="1:12" ht="15">
      <c r="A82" s="84" t="s">
        <v>2450</v>
      </c>
      <c r="B82" s="84" t="s">
        <v>2467</v>
      </c>
      <c r="C82" s="84">
        <v>8</v>
      </c>
      <c r="D82" s="118">
        <v>0.004662247584225102</v>
      </c>
      <c r="E82" s="118">
        <v>2.3702457238683317</v>
      </c>
      <c r="F82" s="84" t="s">
        <v>2626</v>
      </c>
      <c r="G82" s="84" t="b">
        <v>0</v>
      </c>
      <c r="H82" s="84" t="b">
        <v>0</v>
      </c>
      <c r="I82" s="84" t="b">
        <v>0</v>
      </c>
      <c r="J82" s="84" t="b">
        <v>0</v>
      </c>
      <c r="K82" s="84" t="b">
        <v>0</v>
      </c>
      <c r="L82" s="84" t="b">
        <v>0</v>
      </c>
    </row>
    <row r="83" spans="1:12" ht="15">
      <c r="A83" s="84" t="s">
        <v>1958</v>
      </c>
      <c r="B83" s="84" t="s">
        <v>2030</v>
      </c>
      <c r="C83" s="84">
        <v>8</v>
      </c>
      <c r="D83" s="118">
        <v>0.004662247584225102</v>
      </c>
      <c r="E83" s="118">
        <v>1.4213982463157127</v>
      </c>
      <c r="F83" s="84" t="s">
        <v>2626</v>
      </c>
      <c r="G83" s="84" t="b">
        <v>0</v>
      </c>
      <c r="H83" s="84" t="b">
        <v>0</v>
      </c>
      <c r="I83" s="84" t="b">
        <v>0</v>
      </c>
      <c r="J83" s="84" t="b">
        <v>0</v>
      </c>
      <c r="K83" s="84" t="b">
        <v>0</v>
      </c>
      <c r="L83" s="84" t="b">
        <v>0</v>
      </c>
    </row>
    <row r="84" spans="1:12" ht="15">
      <c r="A84" s="84" t="s">
        <v>2030</v>
      </c>
      <c r="B84" s="84" t="s">
        <v>2036</v>
      </c>
      <c r="C84" s="84">
        <v>8</v>
      </c>
      <c r="D84" s="118">
        <v>0.004662247584225102</v>
      </c>
      <c r="E84" s="118">
        <v>1.6043289299016994</v>
      </c>
      <c r="F84" s="84" t="s">
        <v>2626</v>
      </c>
      <c r="G84" s="84" t="b">
        <v>0</v>
      </c>
      <c r="H84" s="84" t="b">
        <v>0</v>
      </c>
      <c r="I84" s="84" t="b">
        <v>0</v>
      </c>
      <c r="J84" s="84" t="b">
        <v>0</v>
      </c>
      <c r="K84" s="84" t="b">
        <v>0</v>
      </c>
      <c r="L84" s="84" t="b">
        <v>0</v>
      </c>
    </row>
    <row r="85" spans="1:12" ht="15">
      <c r="A85" s="84" t="s">
        <v>2036</v>
      </c>
      <c r="B85" s="84" t="s">
        <v>2468</v>
      </c>
      <c r="C85" s="84">
        <v>8</v>
      </c>
      <c r="D85" s="118">
        <v>0.004662247584225102</v>
      </c>
      <c r="E85" s="118">
        <v>2.023458237643675</v>
      </c>
      <c r="F85" s="84" t="s">
        <v>2626</v>
      </c>
      <c r="G85" s="84" t="b">
        <v>0</v>
      </c>
      <c r="H85" s="84" t="b">
        <v>0</v>
      </c>
      <c r="I85" s="84" t="b">
        <v>0</v>
      </c>
      <c r="J85" s="84" t="b">
        <v>0</v>
      </c>
      <c r="K85" s="84" t="b">
        <v>0</v>
      </c>
      <c r="L85" s="84" t="b">
        <v>0</v>
      </c>
    </row>
    <row r="86" spans="1:12" ht="15">
      <c r="A86" s="84" t="s">
        <v>2468</v>
      </c>
      <c r="B86" s="84" t="s">
        <v>2469</v>
      </c>
      <c r="C86" s="84">
        <v>8</v>
      </c>
      <c r="D86" s="118">
        <v>0.004662247584225102</v>
      </c>
      <c r="E86" s="118">
        <v>2.4213982463157127</v>
      </c>
      <c r="F86" s="84" t="s">
        <v>2626</v>
      </c>
      <c r="G86" s="84" t="b">
        <v>0</v>
      </c>
      <c r="H86" s="84" t="b">
        <v>0</v>
      </c>
      <c r="I86" s="84" t="b">
        <v>0</v>
      </c>
      <c r="J86" s="84" t="b">
        <v>0</v>
      </c>
      <c r="K86" s="84" t="b">
        <v>0</v>
      </c>
      <c r="L86" s="84" t="b">
        <v>0</v>
      </c>
    </row>
    <row r="87" spans="1:12" ht="15">
      <c r="A87" s="84" t="s">
        <v>2469</v>
      </c>
      <c r="B87" s="84" t="s">
        <v>2470</v>
      </c>
      <c r="C87" s="84">
        <v>8</v>
      </c>
      <c r="D87" s="118">
        <v>0.004662247584225102</v>
      </c>
      <c r="E87" s="118">
        <v>2.4213982463157127</v>
      </c>
      <c r="F87" s="84" t="s">
        <v>2626</v>
      </c>
      <c r="G87" s="84" t="b">
        <v>0</v>
      </c>
      <c r="H87" s="84" t="b">
        <v>0</v>
      </c>
      <c r="I87" s="84" t="b">
        <v>0</v>
      </c>
      <c r="J87" s="84" t="b">
        <v>0</v>
      </c>
      <c r="K87" s="84" t="b">
        <v>0</v>
      </c>
      <c r="L87" s="84" t="b">
        <v>0</v>
      </c>
    </row>
    <row r="88" spans="1:12" ht="15">
      <c r="A88" s="84" t="s">
        <v>2470</v>
      </c>
      <c r="B88" s="84" t="s">
        <v>2471</v>
      </c>
      <c r="C88" s="84">
        <v>8</v>
      </c>
      <c r="D88" s="118">
        <v>0.004662247584225102</v>
      </c>
      <c r="E88" s="118">
        <v>2.4213982463157127</v>
      </c>
      <c r="F88" s="84" t="s">
        <v>2626</v>
      </c>
      <c r="G88" s="84" t="b">
        <v>0</v>
      </c>
      <c r="H88" s="84" t="b">
        <v>0</v>
      </c>
      <c r="I88" s="84" t="b">
        <v>0</v>
      </c>
      <c r="J88" s="84" t="b">
        <v>0</v>
      </c>
      <c r="K88" s="84" t="b">
        <v>0</v>
      </c>
      <c r="L88" s="84" t="b">
        <v>0</v>
      </c>
    </row>
    <row r="89" spans="1:12" ht="15">
      <c r="A89" s="84" t="s">
        <v>2471</v>
      </c>
      <c r="B89" s="84" t="s">
        <v>2472</v>
      </c>
      <c r="C89" s="84">
        <v>8</v>
      </c>
      <c r="D89" s="118">
        <v>0.004662247584225102</v>
      </c>
      <c r="E89" s="118">
        <v>2.4213982463157127</v>
      </c>
      <c r="F89" s="84" t="s">
        <v>2626</v>
      </c>
      <c r="G89" s="84" t="b">
        <v>0</v>
      </c>
      <c r="H89" s="84" t="b">
        <v>0</v>
      </c>
      <c r="I89" s="84" t="b">
        <v>0</v>
      </c>
      <c r="J89" s="84" t="b">
        <v>0</v>
      </c>
      <c r="K89" s="84" t="b">
        <v>0</v>
      </c>
      <c r="L89" s="84" t="b">
        <v>0</v>
      </c>
    </row>
    <row r="90" spans="1:12" ht="15">
      <c r="A90" s="84" t="s">
        <v>2472</v>
      </c>
      <c r="B90" s="84" t="s">
        <v>2473</v>
      </c>
      <c r="C90" s="84">
        <v>8</v>
      </c>
      <c r="D90" s="118">
        <v>0.004662247584225102</v>
      </c>
      <c r="E90" s="118">
        <v>2.4213982463157127</v>
      </c>
      <c r="F90" s="84" t="s">
        <v>2626</v>
      </c>
      <c r="G90" s="84" t="b">
        <v>0</v>
      </c>
      <c r="H90" s="84" t="b">
        <v>0</v>
      </c>
      <c r="I90" s="84" t="b">
        <v>0</v>
      </c>
      <c r="J90" s="84" t="b">
        <v>0</v>
      </c>
      <c r="K90" s="84" t="b">
        <v>0</v>
      </c>
      <c r="L90" s="84" t="b">
        <v>0</v>
      </c>
    </row>
    <row r="91" spans="1:12" ht="15">
      <c r="A91" s="84" t="s">
        <v>2003</v>
      </c>
      <c r="B91" s="84" t="s">
        <v>2004</v>
      </c>
      <c r="C91" s="84">
        <v>8</v>
      </c>
      <c r="D91" s="118">
        <v>0.004662247584225102</v>
      </c>
      <c r="E91" s="118">
        <v>0.7312021662871991</v>
      </c>
      <c r="F91" s="84" t="s">
        <v>2626</v>
      </c>
      <c r="G91" s="84" t="b">
        <v>0</v>
      </c>
      <c r="H91" s="84" t="b">
        <v>0</v>
      </c>
      <c r="I91" s="84" t="b">
        <v>0</v>
      </c>
      <c r="J91" s="84" t="b">
        <v>0</v>
      </c>
      <c r="K91" s="84" t="b">
        <v>0</v>
      </c>
      <c r="L91" s="84" t="b">
        <v>0</v>
      </c>
    </row>
    <row r="92" spans="1:12" ht="15">
      <c r="A92" s="84" t="s">
        <v>2062</v>
      </c>
      <c r="B92" s="84" t="s">
        <v>2063</v>
      </c>
      <c r="C92" s="84">
        <v>8</v>
      </c>
      <c r="D92" s="118">
        <v>0.004662247584225102</v>
      </c>
      <c r="E92" s="118">
        <v>2.4213982463157127</v>
      </c>
      <c r="F92" s="84" t="s">
        <v>2626</v>
      </c>
      <c r="G92" s="84" t="b">
        <v>0</v>
      </c>
      <c r="H92" s="84" t="b">
        <v>0</v>
      </c>
      <c r="I92" s="84" t="b">
        <v>0</v>
      </c>
      <c r="J92" s="84" t="b">
        <v>0</v>
      </c>
      <c r="K92" s="84" t="b">
        <v>0</v>
      </c>
      <c r="L92" s="84" t="b">
        <v>0</v>
      </c>
    </row>
    <row r="93" spans="1:12" ht="15">
      <c r="A93" s="84" t="s">
        <v>2063</v>
      </c>
      <c r="B93" s="84" t="s">
        <v>2064</v>
      </c>
      <c r="C93" s="84">
        <v>8</v>
      </c>
      <c r="D93" s="118">
        <v>0.004662247584225102</v>
      </c>
      <c r="E93" s="118">
        <v>2.4213982463157127</v>
      </c>
      <c r="F93" s="84" t="s">
        <v>2626</v>
      </c>
      <c r="G93" s="84" t="b">
        <v>0</v>
      </c>
      <c r="H93" s="84" t="b">
        <v>0</v>
      </c>
      <c r="I93" s="84" t="b">
        <v>0</v>
      </c>
      <c r="J93" s="84" t="b">
        <v>0</v>
      </c>
      <c r="K93" s="84" t="b">
        <v>0</v>
      </c>
      <c r="L93" s="84" t="b">
        <v>0</v>
      </c>
    </row>
    <row r="94" spans="1:12" ht="15">
      <c r="A94" s="84" t="s">
        <v>2064</v>
      </c>
      <c r="B94" s="84" t="s">
        <v>2065</v>
      </c>
      <c r="C94" s="84">
        <v>8</v>
      </c>
      <c r="D94" s="118">
        <v>0.004662247584225102</v>
      </c>
      <c r="E94" s="118">
        <v>2.4213982463157127</v>
      </c>
      <c r="F94" s="84" t="s">
        <v>2626</v>
      </c>
      <c r="G94" s="84" t="b">
        <v>0</v>
      </c>
      <c r="H94" s="84" t="b">
        <v>0</v>
      </c>
      <c r="I94" s="84" t="b">
        <v>0</v>
      </c>
      <c r="J94" s="84" t="b">
        <v>0</v>
      </c>
      <c r="K94" s="84" t="b">
        <v>1</v>
      </c>
      <c r="L94" s="84" t="b">
        <v>0</v>
      </c>
    </row>
    <row r="95" spans="1:12" ht="15">
      <c r="A95" s="84" t="s">
        <v>2065</v>
      </c>
      <c r="B95" s="84" t="s">
        <v>2066</v>
      </c>
      <c r="C95" s="84">
        <v>8</v>
      </c>
      <c r="D95" s="118">
        <v>0.004662247584225102</v>
      </c>
      <c r="E95" s="118">
        <v>2.2105448810008195</v>
      </c>
      <c r="F95" s="84" t="s">
        <v>2626</v>
      </c>
      <c r="G95" s="84" t="b">
        <v>0</v>
      </c>
      <c r="H95" s="84" t="b">
        <v>1</v>
      </c>
      <c r="I95" s="84" t="b">
        <v>0</v>
      </c>
      <c r="J95" s="84" t="b">
        <v>0</v>
      </c>
      <c r="K95" s="84" t="b">
        <v>0</v>
      </c>
      <c r="L95" s="84" t="b">
        <v>0</v>
      </c>
    </row>
    <row r="96" spans="1:12" ht="15">
      <c r="A96" s="84" t="s">
        <v>2066</v>
      </c>
      <c r="B96" s="84" t="s">
        <v>2067</v>
      </c>
      <c r="C96" s="84">
        <v>8</v>
      </c>
      <c r="D96" s="118">
        <v>0.004662247584225102</v>
      </c>
      <c r="E96" s="118">
        <v>2.2105448810008195</v>
      </c>
      <c r="F96" s="84" t="s">
        <v>2626</v>
      </c>
      <c r="G96" s="84" t="b">
        <v>0</v>
      </c>
      <c r="H96" s="84" t="b">
        <v>0</v>
      </c>
      <c r="I96" s="84" t="b">
        <v>0</v>
      </c>
      <c r="J96" s="84" t="b">
        <v>0</v>
      </c>
      <c r="K96" s="84" t="b">
        <v>0</v>
      </c>
      <c r="L96" s="84" t="b">
        <v>0</v>
      </c>
    </row>
    <row r="97" spans="1:12" ht="15">
      <c r="A97" s="84" t="s">
        <v>2067</v>
      </c>
      <c r="B97" s="84" t="s">
        <v>2068</v>
      </c>
      <c r="C97" s="84">
        <v>8</v>
      </c>
      <c r="D97" s="118">
        <v>0.004662247584225102</v>
      </c>
      <c r="E97" s="118">
        <v>2.4213982463157127</v>
      </c>
      <c r="F97" s="84" t="s">
        <v>2626</v>
      </c>
      <c r="G97" s="84" t="b">
        <v>0</v>
      </c>
      <c r="H97" s="84" t="b">
        <v>0</v>
      </c>
      <c r="I97" s="84" t="b">
        <v>0</v>
      </c>
      <c r="J97" s="84" t="b">
        <v>0</v>
      </c>
      <c r="K97" s="84" t="b">
        <v>0</v>
      </c>
      <c r="L97" s="84" t="b">
        <v>0</v>
      </c>
    </row>
    <row r="98" spans="1:12" ht="15">
      <c r="A98" s="84" t="s">
        <v>2068</v>
      </c>
      <c r="B98" s="84" t="s">
        <v>2069</v>
      </c>
      <c r="C98" s="84">
        <v>8</v>
      </c>
      <c r="D98" s="118">
        <v>0.004662247584225102</v>
      </c>
      <c r="E98" s="118">
        <v>2.4213982463157127</v>
      </c>
      <c r="F98" s="84" t="s">
        <v>2626</v>
      </c>
      <c r="G98" s="84" t="b">
        <v>0</v>
      </c>
      <c r="H98" s="84" t="b">
        <v>0</v>
      </c>
      <c r="I98" s="84" t="b">
        <v>0</v>
      </c>
      <c r="J98" s="84" t="b">
        <v>0</v>
      </c>
      <c r="K98" s="84" t="b">
        <v>0</v>
      </c>
      <c r="L98" s="84" t="b">
        <v>0</v>
      </c>
    </row>
    <row r="99" spans="1:12" ht="15">
      <c r="A99" s="84" t="s">
        <v>2069</v>
      </c>
      <c r="B99" s="84" t="s">
        <v>2070</v>
      </c>
      <c r="C99" s="84">
        <v>8</v>
      </c>
      <c r="D99" s="118">
        <v>0.004662247584225102</v>
      </c>
      <c r="E99" s="118">
        <v>2.3702457238683317</v>
      </c>
      <c r="F99" s="84" t="s">
        <v>2626</v>
      </c>
      <c r="G99" s="84" t="b">
        <v>0</v>
      </c>
      <c r="H99" s="84" t="b">
        <v>0</v>
      </c>
      <c r="I99" s="84" t="b">
        <v>0</v>
      </c>
      <c r="J99" s="84" t="b">
        <v>0</v>
      </c>
      <c r="K99" s="84" t="b">
        <v>0</v>
      </c>
      <c r="L99" s="84" t="b">
        <v>0</v>
      </c>
    </row>
    <row r="100" spans="1:12" ht="15">
      <c r="A100" s="84" t="s">
        <v>2070</v>
      </c>
      <c r="B100" s="84" t="s">
        <v>2071</v>
      </c>
      <c r="C100" s="84">
        <v>8</v>
      </c>
      <c r="D100" s="118">
        <v>0.004662247584225102</v>
      </c>
      <c r="E100" s="118">
        <v>2.1272076751820372</v>
      </c>
      <c r="F100" s="84" t="s">
        <v>2626</v>
      </c>
      <c r="G100" s="84" t="b">
        <v>0</v>
      </c>
      <c r="H100" s="84" t="b">
        <v>0</v>
      </c>
      <c r="I100" s="84" t="b">
        <v>0</v>
      </c>
      <c r="J100" s="84" t="b">
        <v>0</v>
      </c>
      <c r="K100" s="84" t="b">
        <v>0</v>
      </c>
      <c r="L100" s="84" t="b">
        <v>0</v>
      </c>
    </row>
    <row r="101" spans="1:12" ht="15">
      <c r="A101" s="84" t="s">
        <v>2071</v>
      </c>
      <c r="B101" s="84" t="s">
        <v>2475</v>
      </c>
      <c r="C101" s="84">
        <v>8</v>
      </c>
      <c r="D101" s="118">
        <v>0.004662247584225102</v>
      </c>
      <c r="E101" s="118">
        <v>2.2453069872600318</v>
      </c>
      <c r="F101" s="84" t="s">
        <v>2626</v>
      </c>
      <c r="G101" s="84" t="b">
        <v>0</v>
      </c>
      <c r="H101" s="84" t="b">
        <v>0</v>
      </c>
      <c r="I101" s="84" t="b">
        <v>0</v>
      </c>
      <c r="J101" s="84" t="b">
        <v>0</v>
      </c>
      <c r="K101" s="84" t="b">
        <v>0</v>
      </c>
      <c r="L101" s="84" t="b">
        <v>0</v>
      </c>
    </row>
    <row r="102" spans="1:12" ht="15">
      <c r="A102" s="84" t="s">
        <v>243</v>
      </c>
      <c r="B102" s="84" t="s">
        <v>2051</v>
      </c>
      <c r="C102" s="84">
        <v>8</v>
      </c>
      <c r="D102" s="118">
        <v>0.004662247584225102</v>
      </c>
      <c r="E102" s="118">
        <v>1.9627603972900636</v>
      </c>
      <c r="F102" s="84" t="s">
        <v>2626</v>
      </c>
      <c r="G102" s="84" t="b">
        <v>0</v>
      </c>
      <c r="H102" s="84" t="b">
        <v>0</v>
      </c>
      <c r="I102" s="84" t="b">
        <v>0</v>
      </c>
      <c r="J102" s="84" t="b">
        <v>0</v>
      </c>
      <c r="K102" s="84" t="b">
        <v>0</v>
      </c>
      <c r="L102" s="84" t="b">
        <v>0</v>
      </c>
    </row>
    <row r="103" spans="1:12" ht="15">
      <c r="A103" s="84" t="s">
        <v>2051</v>
      </c>
      <c r="B103" s="84" t="s">
        <v>2476</v>
      </c>
      <c r="C103" s="84">
        <v>8</v>
      </c>
      <c r="D103" s="118">
        <v>0.004662247584225102</v>
      </c>
      <c r="E103" s="118">
        <v>1.9265482246356187</v>
      </c>
      <c r="F103" s="84" t="s">
        <v>2626</v>
      </c>
      <c r="G103" s="84" t="b">
        <v>0</v>
      </c>
      <c r="H103" s="84" t="b">
        <v>0</v>
      </c>
      <c r="I103" s="84" t="b">
        <v>0</v>
      </c>
      <c r="J103" s="84" t="b">
        <v>0</v>
      </c>
      <c r="K103" s="84" t="b">
        <v>0</v>
      </c>
      <c r="L103" s="84" t="b">
        <v>0</v>
      </c>
    </row>
    <row r="104" spans="1:12" ht="15">
      <c r="A104" s="84" t="s">
        <v>319</v>
      </c>
      <c r="B104" s="84" t="s">
        <v>2455</v>
      </c>
      <c r="C104" s="84">
        <v>7</v>
      </c>
      <c r="D104" s="118">
        <v>0.004257356044103979</v>
      </c>
      <c r="E104" s="118">
        <v>1.9095148853368384</v>
      </c>
      <c r="F104" s="84" t="s">
        <v>2626</v>
      </c>
      <c r="G104" s="84" t="b">
        <v>0</v>
      </c>
      <c r="H104" s="84" t="b">
        <v>0</v>
      </c>
      <c r="I104" s="84" t="b">
        <v>0</v>
      </c>
      <c r="J104" s="84" t="b">
        <v>0</v>
      </c>
      <c r="K104" s="84" t="b">
        <v>0</v>
      </c>
      <c r="L104" s="84" t="b">
        <v>0</v>
      </c>
    </row>
    <row r="105" spans="1:12" ht="15">
      <c r="A105" s="84" t="s">
        <v>319</v>
      </c>
      <c r="B105" s="84" t="s">
        <v>2440</v>
      </c>
      <c r="C105" s="84">
        <v>7</v>
      </c>
      <c r="D105" s="118">
        <v>0.004257356044103979</v>
      </c>
      <c r="E105" s="118">
        <v>1.7546129253510951</v>
      </c>
      <c r="F105" s="84" t="s">
        <v>2626</v>
      </c>
      <c r="G105" s="84" t="b">
        <v>0</v>
      </c>
      <c r="H105" s="84" t="b">
        <v>0</v>
      </c>
      <c r="I105" s="84" t="b">
        <v>0</v>
      </c>
      <c r="J105" s="84" t="b">
        <v>0</v>
      </c>
      <c r="K105" s="84" t="b">
        <v>0</v>
      </c>
      <c r="L105" s="84" t="b">
        <v>0</v>
      </c>
    </row>
    <row r="106" spans="1:12" ht="15">
      <c r="A106" s="84" t="s">
        <v>2466</v>
      </c>
      <c r="B106" s="84" t="s">
        <v>2477</v>
      </c>
      <c r="C106" s="84">
        <v>7</v>
      </c>
      <c r="D106" s="118">
        <v>0.004257356044103979</v>
      </c>
      <c r="E106" s="118">
        <v>2.4213982463157127</v>
      </c>
      <c r="F106" s="84" t="s">
        <v>2626</v>
      </c>
      <c r="G106" s="84" t="b">
        <v>0</v>
      </c>
      <c r="H106" s="84" t="b">
        <v>0</v>
      </c>
      <c r="I106" s="84" t="b">
        <v>0</v>
      </c>
      <c r="J106" s="84" t="b">
        <v>0</v>
      </c>
      <c r="K106" s="84" t="b">
        <v>0</v>
      </c>
      <c r="L106" s="84" t="b">
        <v>0</v>
      </c>
    </row>
    <row r="107" spans="1:12" ht="15">
      <c r="A107" s="84" t="s">
        <v>2473</v>
      </c>
      <c r="B107" s="84" t="s">
        <v>2478</v>
      </c>
      <c r="C107" s="84">
        <v>7</v>
      </c>
      <c r="D107" s="118">
        <v>0.004257356044103979</v>
      </c>
      <c r="E107" s="118">
        <v>2.4213982463157127</v>
      </c>
      <c r="F107" s="84" t="s">
        <v>2626</v>
      </c>
      <c r="G107" s="84" t="b">
        <v>0</v>
      </c>
      <c r="H107" s="84" t="b">
        <v>0</v>
      </c>
      <c r="I107" s="84" t="b">
        <v>0</v>
      </c>
      <c r="J107" s="84" t="b">
        <v>0</v>
      </c>
      <c r="K107" s="84" t="b">
        <v>0</v>
      </c>
      <c r="L107" s="84" t="b">
        <v>0</v>
      </c>
    </row>
    <row r="108" spans="1:12" ht="15">
      <c r="A108" s="84" t="s">
        <v>2073</v>
      </c>
      <c r="B108" s="84" t="s">
        <v>2074</v>
      </c>
      <c r="C108" s="84">
        <v>7</v>
      </c>
      <c r="D108" s="118">
        <v>0.004257356044103979</v>
      </c>
      <c r="E108" s="118">
        <v>2.023458237643675</v>
      </c>
      <c r="F108" s="84" t="s">
        <v>2626</v>
      </c>
      <c r="G108" s="84" t="b">
        <v>0</v>
      </c>
      <c r="H108" s="84" t="b">
        <v>0</v>
      </c>
      <c r="I108" s="84" t="b">
        <v>0</v>
      </c>
      <c r="J108" s="84" t="b">
        <v>0</v>
      </c>
      <c r="K108" s="84" t="b">
        <v>0</v>
      </c>
      <c r="L108" s="84" t="b">
        <v>0</v>
      </c>
    </row>
    <row r="109" spans="1:12" ht="15">
      <c r="A109" s="84" t="s">
        <v>2074</v>
      </c>
      <c r="B109" s="84" t="s">
        <v>2075</v>
      </c>
      <c r="C109" s="84">
        <v>7</v>
      </c>
      <c r="D109" s="118">
        <v>0.004257356044103979</v>
      </c>
      <c r="E109" s="118">
        <v>2.023458237643675</v>
      </c>
      <c r="F109" s="84" t="s">
        <v>2626</v>
      </c>
      <c r="G109" s="84" t="b">
        <v>0</v>
      </c>
      <c r="H109" s="84" t="b">
        <v>0</v>
      </c>
      <c r="I109" s="84" t="b">
        <v>0</v>
      </c>
      <c r="J109" s="84" t="b">
        <v>0</v>
      </c>
      <c r="K109" s="84" t="b">
        <v>0</v>
      </c>
      <c r="L109" s="84" t="b">
        <v>0</v>
      </c>
    </row>
    <row r="110" spans="1:12" ht="15">
      <c r="A110" s="84" t="s">
        <v>2075</v>
      </c>
      <c r="B110" s="84" t="s">
        <v>2076</v>
      </c>
      <c r="C110" s="84">
        <v>7</v>
      </c>
      <c r="D110" s="118">
        <v>0.004257356044103979</v>
      </c>
      <c r="E110" s="118">
        <v>2.2453069872600318</v>
      </c>
      <c r="F110" s="84" t="s">
        <v>2626</v>
      </c>
      <c r="G110" s="84" t="b">
        <v>0</v>
      </c>
      <c r="H110" s="84" t="b">
        <v>0</v>
      </c>
      <c r="I110" s="84" t="b">
        <v>0</v>
      </c>
      <c r="J110" s="84" t="b">
        <v>0</v>
      </c>
      <c r="K110" s="84" t="b">
        <v>0</v>
      </c>
      <c r="L110" s="84" t="b">
        <v>0</v>
      </c>
    </row>
    <row r="111" spans="1:12" ht="15">
      <c r="A111" s="84" t="s">
        <v>2076</v>
      </c>
      <c r="B111" s="84" t="s">
        <v>2077</v>
      </c>
      <c r="C111" s="84">
        <v>7</v>
      </c>
      <c r="D111" s="118">
        <v>0.004257356044103979</v>
      </c>
      <c r="E111" s="118">
        <v>2.2453069872600318</v>
      </c>
      <c r="F111" s="84" t="s">
        <v>2626</v>
      </c>
      <c r="G111" s="84" t="b">
        <v>0</v>
      </c>
      <c r="H111" s="84" t="b">
        <v>0</v>
      </c>
      <c r="I111" s="84" t="b">
        <v>0</v>
      </c>
      <c r="J111" s="84" t="b">
        <v>0</v>
      </c>
      <c r="K111" s="84" t="b">
        <v>0</v>
      </c>
      <c r="L111" s="84" t="b">
        <v>0</v>
      </c>
    </row>
    <row r="112" spans="1:12" ht="15">
      <c r="A112" s="84" t="s">
        <v>2077</v>
      </c>
      <c r="B112" s="84" t="s">
        <v>2078</v>
      </c>
      <c r="C112" s="84">
        <v>7</v>
      </c>
      <c r="D112" s="118">
        <v>0.004257356044103979</v>
      </c>
      <c r="E112" s="118">
        <v>2.4213982463157127</v>
      </c>
      <c r="F112" s="84" t="s">
        <v>2626</v>
      </c>
      <c r="G112" s="84" t="b">
        <v>0</v>
      </c>
      <c r="H112" s="84" t="b">
        <v>0</v>
      </c>
      <c r="I112" s="84" t="b">
        <v>0</v>
      </c>
      <c r="J112" s="84" t="b">
        <v>0</v>
      </c>
      <c r="K112" s="84" t="b">
        <v>0</v>
      </c>
      <c r="L112" s="84" t="b">
        <v>0</v>
      </c>
    </row>
    <row r="113" spans="1:12" ht="15">
      <c r="A113" s="84" t="s">
        <v>2078</v>
      </c>
      <c r="B113" s="84" t="s">
        <v>337</v>
      </c>
      <c r="C113" s="84">
        <v>7</v>
      </c>
      <c r="D113" s="118">
        <v>0.004257356044103979</v>
      </c>
      <c r="E113" s="118">
        <v>2.4213982463157127</v>
      </c>
      <c r="F113" s="84" t="s">
        <v>2626</v>
      </c>
      <c r="G113" s="84" t="b">
        <v>0</v>
      </c>
      <c r="H113" s="84" t="b">
        <v>0</v>
      </c>
      <c r="I113" s="84" t="b">
        <v>0</v>
      </c>
      <c r="J113" s="84" t="b">
        <v>0</v>
      </c>
      <c r="K113" s="84" t="b">
        <v>0</v>
      </c>
      <c r="L113" s="84" t="b">
        <v>0</v>
      </c>
    </row>
    <row r="114" spans="1:12" ht="15">
      <c r="A114" s="84" t="s">
        <v>337</v>
      </c>
      <c r="B114" s="84" t="s">
        <v>312</v>
      </c>
      <c r="C114" s="84">
        <v>7</v>
      </c>
      <c r="D114" s="118">
        <v>0.004257356044103979</v>
      </c>
      <c r="E114" s="118">
        <v>2.4793901932933995</v>
      </c>
      <c r="F114" s="84" t="s">
        <v>2626</v>
      </c>
      <c r="G114" s="84" t="b">
        <v>0</v>
      </c>
      <c r="H114" s="84" t="b">
        <v>0</v>
      </c>
      <c r="I114" s="84" t="b">
        <v>0</v>
      </c>
      <c r="J114" s="84" t="b">
        <v>0</v>
      </c>
      <c r="K114" s="84" t="b">
        <v>0</v>
      </c>
      <c r="L114" s="84" t="b">
        <v>0</v>
      </c>
    </row>
    <row r="115" spans="1:12" ht="15">
      <c r="A115" s="84" t="s">
        <v>312</v>
      </c>
      <c r="B115" s="84" t="s">
        <v>2003</v>
      </c>
      <c r="C115" s="84">
        <v>7</v>
      </c>
      <c r="D115" s="118">
        <v>0.004257356044103979</v>
      </c>
      <c r="E115" s="118">
        <v>1.49197932060142</v>
      </c>
      <c r="F115" s="84" t="s">
        <v>2626</v>
      </c>
      <c r="G115" s="84" t="b">
        <v>0</v>
      </c>
      <c r="H115" s="84" t="b">
        <v>0</v>
      </c>
      <c r="I115" s="84" t="b">
        <v>0</v>
      </c>
      <c r="J115" s="84" t="b">
        <v>0</v>
      </c>
      <c r="K115" s="84" t="b">
        <v>0</v>
      </c>
      <c r="L115" s="84" t="b">
        <v>0</v>
      </c>
    </row>
    <row r="116" spans="1:12" ht="15">
      <c r="A116" s="84" t="s">
        <v>2004</v>
      </c>
      <c r="B116" s="84" t="s">
        <v>2454</v>
      </c>
      <c r="C116" s="84">
        <v>7</v>
      </c>
      <c r="D116" s="118">
        <v>0.004257356044103979</v>
      </c>
      <c r="E116" s="118">
        <v>1.4749810743883445</v>
      </c>
      <c r="F116" s="84" t="s">
        <v>2626</v>
      </c>
      <c r="G116" s="84" t="b">
        <v>0</v>
      </c>
      <c r="H116" s="84" t="b">
        <v>0</v>
      </c>
      <c r="I116" s="84" t="b">
        <v>0</v>
      </c>
      <c r="J116" s="84" t="b">
        <v>0</v>
      </c>
      <c r="K116" s="84" t="b">
        <v>0</v>
      </c>
      <c r="L116" s="84" t="b">
        <v>0</v>
      </c>
    </row>
    <row r="117" spans="1:12" ht="15">
      <c r="A117" s="84" t="s">
        <v>2454</v>
      </c>
      <c r="B117" s="84" t="s">
        <v>2479</v>
      </c>
      <c r="C117" s="84">
        <v>7</v>
      </c>
      <c r="D117" s="118">
        <v>0.004257356044103979</v>
      </c>
      <c r="E117" s="118">
        <v>2.4213982463157127</v>
      </c>
      <c r="F117" s="84" t="s">
        <v>2626</v>
      </c>
      <c r="G117" s="84" t="b">
        <v>0</v>
      </c>
      <c r="H117" s="84" t="b">
        <v>0</v>
      </c>
      <c r="I117" s="84" t="b">
        <v>0</v>
      </c>
      <c r="J117" s="84" t="b">
        <v>0</v>
      </c>
      <c r="K117" s="84" t="b">
        <v>0</v>
      </c>
      <c r="L117" s="84" t="b">
        <v>0</v>
      </c>
    </row>
    <row r="118" spans="1:12" ht="15">
      <c r="A118" s="84" t="s">
        <v>262</v>
      </c>
      <c r="B118" s="84" t="s">
        <v>2062</v>
      </c>
      <c r="C118" s="84">
        <v>7</v>
      </c>
      <c r="D118" s="118">
        <v>0.004257356044103979</v>
      </c>
      <c r="E118" s="118">
        <v>2.4793901932933995</v>
      </c>
      <c r="F118" s="84" t="s">
        <v>2626</v>
      </c>
      <c r="G118" s="84" t="b">
        <v>0</v>
      </c>
      <c r="H118" s="84" t="b">
        <v>0</v>
      </c>
      <c r="I118" s="84" t="b">
        <v>0</v>
      </c>
      <c r="J118" s="84" t="b">
        <v>0</v>
      </c>
      <c r="K118" s="84" t="b">
        <v>0</v>
      </c>
      <c r="L118" s="84" t="b">
        <v>0</v>
      </c>
    </row>
    <row r="119" spans="1:12" ht="15">
      <c r="A119" s="84" t="s">
        <v>2475</v>
      </c>
      <c r="B119" s="84" t="s">
        <v>2481</v>
      </c>
      <c r="C119" s="84">
        <v>7</v>
      </c>
      <c r="D119" s="118">
        <v>0.004257356044103979</v>
      </c>
      <c r="E119" s="118">
        <v>2.4213982463157127</v>
      </c>
      <c r="F119" s="84" t="s">
        <v>2626</v>
      </c>
      <c r="G119" s="84" t="b">
        <v>0</v>
      </c>
      <c r="H119" s="84" t="b">
        <v>0</v>
      </c>
      <c r="I119" s="84" t="b">
        <v>0</v>
      </c>
      <c r="J119" s="84" t="b">
        <v>0</v>
      </c>
      <c r="K119" s="84" t="b">
        <v>0</v>
      </c>
      <c r="L119" s="84" t="b">
        <v>0</v>
      </c>
    </row>
    <row r="120" spans="1:12" ht="15">
      <c r="A120" s="84" t="s">
        <v>311</v>
      </c>
      <c r="B120" s="84" t="s">
        <v>2073</v>
      </c>
      <c r="C120" s="84">
        <v>6</v>
      </c>
      <c r="D120" s="118">
        <v>0.003825183681003971</v>
      </c>
      <c r="E120" s="118">
        <v>2.5463369829240126</v>
      </c>
      <c r="F120" s="84" t="s">
        <v>2626</v>
      </c>
      <c r="G120" s="84" t="b">
        <v>0</v>
      </c>
      <c r="H120" s="84" t="b">
        <v>0</v>
      </c>
      <c r="I120" s="84" t="b">
        <v>0</v>
      </c>
      <c r="J120" s="84" t="b">
        <v>0</v>
      </c>
      <c r="K120" s="84" t="b">
        <v>0</v>
      </c>
      <c r="L120" s="84" t="b">
        <v>0</v>
      </c>
    </row>
    <row r="121" spans="1:12" ht="15">
      <c r="A121" s="84" t="s">
        <v>2004</v>
      </c>
      <c r="B121" s="84" t="s">
        <v>2003</v>
      </c>
      <c r="C121" s="84">
        <v>6</v>
      </c>
      <c r="D121" s="118">
        <v>0.003825183681003971</v>
      </c>
      <c r="E121" s="118">
        <v>0.5297678814908199</v>
      </c>
      <c r="F121" s="84" t="s">
        <v>2626</v>
      </c>
      <c r="G121" s="84" t="b">
        <v>0</v>
      </c>
      <c r="H121" s="84" t="b">
        <v>0</v>
      </c>
      <c r="I121" s="84" t="b">
        <v>0</v>
      </c>
      <c r="J121" s="84" t="b">
        <v>0</v>
      </c>
      <c r="K121" s="84" t="b">
        <v>0</v>
      </c>
      <c r="L121" s="84" t="b">
        <v>0</v>
      </c>
    </row>
    <row r="122" spans="1:12" ht="15">
      <c r="A122" s="84" t="s">
        <v>2441</v>
      </c>
      <c r="B122" s="84" t="s">
        <v>2485</v>
      </c>
      <c r="C122" s="84">
        <v>6</v>
      </c>
      <c r="D122" s="118">
        <v>0.003825183681003971</v>
      </c>
      <c r="E122" s="118">
        <v>2.4793901932933995</v>
      </c>
      <c r="F122" s="84" t="s">
        <v>2626</v>
      </c>
      <c r="G122" s="84" t="b">
        <v>0</v>
      </c>
      <c r="H122" s="84" t="b">
        <v>0</v>
      </c>
      <c r="I122" s="84" t="b">
        <v>0</v>
      </c>
      <c r="J122" s="84" t="b">
        <v>0</v>
      </c>
      <c r="K122" s="84" t="b">
        <v>0</v>
      </c>
      <c r="L122" s="84" t="b">
        <v>0</v>
      </c>
    </row>
    <row r="123" spans="1:12" ht="15">
      <c r="A123" s="84" t="s">
        <v>2486</v>
      </c>
      <c r="B123" s="84" t="s">
        <v>2446</v>
      </c>
      <c r="C123" s="84">
        <v>6</v>
      </c>
      <c r="D123" s="118">
        <v>0.003825183681003971</v>
      </c>
      <c r="E123" s="118">
        <v>2.3244882333076564</v>
      </c>
      <c r="F123" s="84" t="s">
        <v>2626</v>
      </c>
      <c r="G123" s="84" t="b">
        <v>0</v>
      </c>
      <c r="H123" s="84" t="b">
        <v>0</v>
      </c>
      <c r="I123" s="84" t="b">
        <v>0</v>
      </c>
      <c r="J123" s="84" t="b">
        <v>0</v>
      </c>
      <c r="K123" s="84" t="b">
        <v>0</v>
      </c>
      <c r="L123" s="84" t="b">
        <v>0</v>
      </c>
    </row>
    <row r="124" spans="1:12" ht="15">
      <c r="A124" s="84" t="s">
        <v>2487</v>
      </c>
      <c r="B124" s="84" t="s">
        <v>2488</v>
      </c>
      <c r="C124" s="84">
        <v>5</v>
      </c>
      <c r="D124" s="118">
        <v>0.003361143965942452</v>
      </c>
      <c r="E124" s="118">
        <v>2.6255182289716377</v>
      </c>
      <c r="F124" s="84" t="s">
        <v>2626</v>
      </c>
      <c r="G124" s="84" t="b">
        <v>0</v>
      </c>
      <c r="H124" s="84" t="b">
        <v>0</v>
      </c>
      <c r="I124" s="84" t="b">
        <v>0</v>
      </c>
      <c r="J124" s="84" t="b">
        <v>0</v>
      </c>
      <c r="K124" s="84" t="b">
        <v>0</v>
      </c>
      <c r="L124" s="84" t="b">
        <v>0</v>
      </c>
    </row>
    <row r="125" spans="1:12" ht="15">
      <c r="A125" s="84" t="s">
        <v>2488</v>
      </c>
      <c r="B125" s="84" t="s">
        <v>2004</v>
      </c>
      <c r="C125" s="84">
        <v>5</v>
      </c>
      <c r="D125" s="118">
        <v>0.003361143965942452</v>
      </c>
      <c r="E125" s="118">
        <v>1.576300206301456</v>
      </c>
      <c r="F125" s="84" t="s">
        <v>2626</v>
      </c>
      <c r="G125" s="84" t="b">
        <v>0</v>
      </c>
      <c r="H125" s="84" t="b">
        <v>0</v>
      </c>
      <c r="I125" s="84" t="b">
        <v>0</v>
      </c>
      <c r="J125" s="84" t="b">
        <v>0</v>
      </c>
      <c r="K125" s="84" t="b">
        <v>0</v>
      </c>
      <c r="L125" s="84" t="b">
        <v>0</v>
      </c>
    </row>
    <row r="126" spans="1:12" ht="15">
      <c r="A126" s="84" t="s">
        <v>2453</v>
      </c>
      <c r="B126" s="84" t="s">
        <v>2005</v>
      </c>
      <c r="C126" s="84">
        <v>5</v>
      </c>
      <c r="D126" s="118">
        <v>0.003361143965942452</v>
      </c>
      <c r="E126" s="118">
        <v>1.48943213158754</v>
      </c>
      <c r="F126" s="84" t="s">
        <v>2626</v>
      </c>
      <c r="G126" s="84" t="b">
        <v>0</v>
      </c>
      <c r="H126" s="84" t="b">
        <v>0</v>
      </c>
      <c r="I126" s="84" t="b">
        <v>0</v>
      </c>
      <c r="J126" s="84" t="b">
        <v>0</v>
      </c>
      <c r="K126" s="84" t="b">
        <v>0</v>
      </c>
      <c r="L126" s="84" t="b">
        <v>0</v>
      </c>
    </row>
    <row r="127" spans="1:12" ht="15">
      <c r="A127" s="84" t="s">
        <v>2489</v>
      </c>
      <c r="B127" s="84" t="s">
        <v>2490</v>
      </c>
      <c r="C127" s="84">
        <v>5</v>
      </c>
      <c r="D127" s="118">
        <v>0.003361143965942452</v>
      </c>
      <c r="E127" s="118">
        <v>2.6255182289716377</v>
      </c>
      <c r="F127" s="84" t="s">
        <v>2626</v>
      </c>
      <c r="G127" s="84" t="b">
        <v>0</v>
      </c>
      <c r="H127" s="84" t="b">
        <v>0</v>
      </c>
      <c r="I127" s="84" t="b">
        <v>0</v>
      </c>
      <c r="J127" s="84" t="b">
        <v>0</v>
      </c>
      <c r="K127" s="84" t="b">
        <v>0</v>
      </c>
      <c r="L127" s="84" t="b">
        <v>0</v>
      </c>
    </row>
    <row r="128" spans="1:12" ht="15">
      <c r="A128" s="84" t="s">
        <v>2490</v>
      </c>
      <c r="B128" s="84" t="s">
        <v>2004</v>
      </c>
      <c r="C128" s="84">
        <v>5</v>
      </c>
      <c r="D128" s="118">
        <v>0.003361143965942452</v>
      </c>
      <c r="E128" s="118">
        <v>1.576300206301456</v>
      </c>
      <c r="F128" s="84" t="s">
        <v>2626</v>
      </c>
      <c r="G128" s="84" t="b">
        <v>0</v>
      </c>
      <c r="H128" s="84" t="b">
        <v>0</v>
      </c>
      <c r="I128" s="84" t="b">
        <v>0</v>
      </c>
      <c r="J128" s="84" t="b">
        <v>0</v>
      </c>
      <c r="K128" s="84" t="b">
        <v>0</v>
      </c>
      <c r="L128" s="84" t="b">
        <v>0</v>
      </c>
    </row>
    <row r="129" spans="1:12" ht="15">
      <c r="A129" s="84" t="s">
        <v>2493</v>
      </c>
      <c r="B129" s="84" t="s">
        <v>2051</v>
      </c>
      <c r="C129" s="84">
        <v>5</v>
      </c>
      <c r="D129" s="118">
        <v>0.003361143965942452</v>
      </c>
      <c r="E129" s="118">
        <v>1.9627603972900636</v>
      </c>
      <c r="F129" s="84" t="s">
        <v>2626</v>
      </c>
      <c r="G129" s="84" t="b">
        <v>0</v>
      </c>
      <c r="H129" s="84" t="b">
        <v>0</v>
      </c>
      <c r="I129" s="84" t="b">
        <v>0</v>
      </c>
      <c r="J129" s="84" t="b">
        <v>0</v>
      </c>
      <c r="K129" s="84" t="b">
        <v>0</v>
      </c>
      <c r="L129" s="84" t="b">
        <v>0</v>
      </c>
    </row>
    <row r="130" spans="1:12" ht="15">
      <c r="A130" s="84" t="s">
        <v>2051</v>
      </c>
      <c r="B130" s="84" t="s">
        <v>2494</v>
      </c>
      <c r="C130" s="84">
        <v>5</v>
      </c>
      <c r="D130" s="118">
        <v>0.003361143965942452</v>
      </c>
      <c r="E130" s="118">
        <v>1.926548224635619</v>
      </c>
      <c r="F130" s="84" t="s">
        <v>2626</v>
      </c>
      <c r="G130" s="84" t="b">
        <v>0</v>
      </c>
      <c r="H130" s="84" t="b">
        <v>0</v>
      </c>
      <c r="I130" s="84" t="b">
        <v>0</v>
      </c>
      <c r="J130" s="84" t="b">
        <v>0</v>
      </c>
      <c r="K130" s="84" t="b">
        <v>0</v>
      </c>
      <c r="L130" s="84" t="b">
        <v>0</v>
      </c>
    </row>
    <row r="131" spans="1:12" ht="15">
      <c r="A131" s="84" t="s">
        <v>2494</v>
      </c>
      <c r="B131" s="84" t="s">
        <v>2474</v>
      </c>
      <c r="C131" s="84">
        <v>5</v>
      </c>
      <c r="D131" s="118">
        <v>0.003361143965942452</v>
      </c>
      <c r="E131" s="118">
        <v>2.4213982463157127</v>
      </c>
      <c r="F131" s="84" t="s">
        <v>2626</v>
      </c>
      <c r="G131" s="84" t="b">
        <v>0</v>
      </c>
      <c r="H131" s="84" t="b">
        <v>0</v>
      </c>
      <c r="I131" s="84" t="b">
        <v>0</v>
      </c>
      <c r="J131" s="84" t="b">
        <v>0</v>
      </c>
      <c r="K131" s="84" t="b">
        <v>0</v>
      </c>
      <c r="L131" s="84" t="b">
        <v>0</v>
      </c>
    </row>
    <row r="132" spans="1:12" ht="15">
      <c r="A132" s="84" t="s">
        <v>2474</v>
      </c>
      <c r="B132" s="84" t="s">
        <v>2495</v>
      </c>
      <c r="C132" s="84">
        <v>5</v>
      </c>
      <c r="D132" s="118">
        <v>0.003361143965942452</v>
      </c>
      <c r="E132" s="118">
        <v>2.4213982463157127</v>
      </c>
      <c r="F132" s="84" t="s">
        <v>2626</v>
      </c>
      <c r="G132" s="84" t="b">
        <v>0</v>
      </c>
      <c r="H132" s="84" t="b">
        <v>0</v>
      </c>
      <c r="I132" s="84" t="b">
        <v>0</v>
      </c>
      <c r="J132" s="84" t="b">
        <v>0</v>
      </c>
      <c r="K132" s="84" t="b">
        <v>0</v>
      </c>
      <c r="L132" s="84" t="b">
        <v>0</v>
      </c>
    </row>
    <row r="133" spans="1:12" ht="15">
      <c r="A133" s="84" t="s">
        <v>2495</v>
      </c>
      <c r="B133" s="84" t="s">
        <v>2496</v>
      </c>
      <c r="C133" s="84">
        <v>5</v>
      </c>
      <c r="D133" s="118">
        <v>0.003361143965942452</v>
      </c>
      <c r="E133" s="118">
        <v>2.6255182289716377</v>
      </c>
      <c r="F133" s="84" t="s">
        <v>2626</v>
      </c>
      <c r="G133" s="84" t="b">
        <v>0</v>
      </c>
      <c r="H133" s="84" t="b">
        <v>0</v>
      </c>
      <c r="I133" s="84" t="b">
        <v>0</v>
      </c>
      <c r="J133" s="84" t="b">
        <v>0</v>
      </c>
      <c r="K133" s="84" t="b">
        <v>0</v>
      </c>
      <c r="L133" s="84" t="b">
        <v>0</v>
      </c>
    </row>
    <row r="134" spans="1:12" ht="15">
      <c r="A134" s="84" t="s">
        <v>2496</v>
      </c>
      <c r="B134" s="84" t="s">
        <v>2497</v>
      </c>
      <c r="C134" s="84">
        <v>5</v>
      </c>
      <c r="D134" s="118">
        <v>0.003361143965942452</v>
      </c>
      <c r="E134" s="118">
        <v>2.6255182289716377</v>
      </c>
      <c r="F134" s="84" t="s">
        <v>2626</v>
      </c>
      <c r="G134" s="84" t="b">
        <v>0</v>
      </c>
      <c r="H134" s="84" t="b">
        <v>0</v>
      </c>
      <c r="I134" s="84" t="b">
        <v>0</v>
      </c>
      <c r="J134" s="84" t="b">
        <v>0</v>
      </c>
      <c r="K134" s="84" t="b">
        <v>0</v>
      </c>
      <c r="L134" s="84" t="b">
        <v>0</v>
      </c>
    </row>
    <row r="135" spans="1:12" ht="15">
      <c r="A135" s="84" t="s">
        <v>2497</v>
      </c>
      <c r="B135" s="84" t="s">
        <v>2057</v>
      </c>
      <c r="C135" s="84">
        <v>5</v>
      </c>
      <c r="D135" s="118">
        <v>0.003361143965942452</v>
      </c>
      <c r="E135" s="118">
        <v>2.148396974251975</v>
      </c>
      <c r="F135" s="84" t="s">
        <v>2626</v>
      </c>
      <c r="G135" s="84" t="b">
        <v>0</v>
      </c>
      <c r="H135" s="84" t="b">
        <v>0</v>
      </c>
      <c r="I135" s="84" t="b">
        <v>0</v>
      </c>
      <c r="J135" s="84" t="b">
        <v>0</v>
      </c>
      <c r="K135" s="84" t="b">
        <v>0</v>
      </c>
      <c r="L135" s="84" t="b">
        <v>0</v>
      </c>
    </row>
    <row r="136" spans="1:12" ht="15">
      <c r="A136" s="84" t="s">
        <v>2057</v>
      </c>
      <c r="B136" s="84" t="s">
        <v>2066</v>
      </c>
      <c r="C136" s="84">
        <v>5</v>
      </c>
      <c r="D136" s="118">
        <v>0.003361143965942452</v>
      </c>
      <c r="E136" s="118">
        <v>1.7334236262811573</v>
      </c>
      <c r="F136" s="84" t="s">
        <v>2626</v>
      </c>
      <c r="G136" s="84" t="b">
        <v>0</v>
      </c>
      <c r="H136" s="84" t="b">
        <v>0</v>
      </c>
      <c r="I136" s="84" t="b">
        <v>0</v>
      </c>
      <c r="J136" s="84" t="b">
        <v>0</v>
      </c>
      <c r="K136" s="84" t="b">
        <v>0</v>
      </c>
      <c r="L136" s="84" t="b">
        <v>0</v>
      </c>
    </row>
    <row r="137" spans="1:12" ht="15">
      <c r="A137" s="84" t="s">
        <v>2066</v>
      </c>
      <c r="B137" s="84" t="s">
        <v>2498</v>
      </c>
      <c r="C137" s="84">
        <v>5</v>
      </c>
      <c r="D137" s="118">
        <v>0.003361143965942452</v>
      </c>
      <c r="E137" s="118">
        <v>2.2105448810008195</v>
      </c>
      <c r="F137" s="84" t="s">
        <v>2626</v>
      </c>
      <c r="G137" s="84" t="b">
        <v>0</v>
      </c>
      <c r="H137" s="84" t="b">
        <v>0</v>
      </c>
      <c r="I137" s="84" t="b">
        <v>0</v>
      </c>
      <c r="J137" s="84" t="b">
        <v>0</v>
      </c>
      <c r="K137" s="84" t="b">
        <v>0</v>
      </c>
      <c r="L137" s="84" t="b">
        <v>0</v>
      </c>
    </row>
    <row r="138" spans="1:12" ht="15">
      <c r="A138" s="84" t="s">
        <v>2498</v>
      </c>
      <c r="B138" s="84" t="s">
        <v>2499</v>
      </c>
      <c r="C138" s="84">
        <v>5</v>
      </c>
      <c r="D138" s="118">
        <v>0.003361143965942452</v>
      </c>
      <c r="E138" s="118">
        <v>2.6255182289716377</v>
      </c>
      <c r="F138" s="84" t="s">
        <v>2626</v>
      </c>
      <c r="G138" s="84" t="b">
        <v>0</v>
      </c>
      <c r="H138" s="84" t="b">
        <v>0</v>
      </c>
      <c r="I138" s="84" t="b">
        <v>0</v>
      </c>
      <c r="J138" s="84" t="b">
        <v>0</v>
      </c>
      <c r="K138" s="84" t="b">
        <v>0</v>
      </c>
      <c r="L138" s="84" t="b">
        <v>0</v>
      </c>
    </row>
    <row r="139" spans="1:12" ht="15">
      <c r="A139" s="84" t="s">
        <v>2499</v>
      </c>
      <c r="B139" s="84" t="s">
        <v>2480</v>
      </c>
      <c r="C139" s="84">
        <v>5</v>
      </c>
      <c r="D139" s="118">
        <v>0.003361143965942452</v>
      </c>
      <c r="E139" s="118">
        <v>2.4793901932933995</v>
      </c>
      <c r="F139" s="84" t="s">
        <v>2626</v>
      </c>
      <c r="G139" s="84" t="b">
        <v>0</v>
      </c>
      <c r="H139" s="84" t="b">
        <v>0</v>
      </c>
      <c r="I139" s="84" t="b">
        <v>0</v>
      </c>
      <c r="J139" s="84" t="b">
        <v>0</v>
      </c>
      <c r="K139" s="84" t="b">
        <v>0</v>
      </c>
      <c r="L139" s="84" t="b">
        <v>0</v>
      </c>
    </row>
    <row r="140" spans="1:12" ht="15">
      <c r="A140" s="84" t="s">
        <v>2480</v>
      </c>
      <c r="B140" s="84" t="s">
        <v>2076</v>
      </c>
      <c r="C140" s="84">
        <v>5</v>
      </c>
      <c r="D140" s="118">
        <v>0.003361143965942452</v>
      </c>
      <c r="E140" s="118">
        <v>2.0991789515817936</v>
      </c>
      <c r="F140" s="84" t="s">
        <v>2626</v>
      </c>
      <c r="G140" s="84" t="b">
        <v>0</v>
      </c>
      <c r="H140" s="84" t="b">
        <v>0</v>
      </c>
      <c r="I140" s="84" t="b">
        <v>0</v>
      </c>
      <c r="J140" s="84" t="b">
        <v>0</v>
      </c>
      <c r="K140" s="84" t="b">
        <v>0</v>
      </c>
      <c r="L140" s="84" t="b">
        <v>0</v>
      </c>
    </row>
    <row r="141" spans="1:12" ht="15">
      <c r="A141" s="84" t="s">
        <v>2076</v>
      </c>
      <c r="B141" s="84" t="s">
        <v>2500</v>
      </c>
      <c r="C141" s="84">
        <v>5</v>
      </c>
      <c r="D141" s="118">
        <v>0.003361143965942452</v>
      </c>
      <c r="E141" s="118">
        <v>2.2453069872600318</v>
      </c>
      <c r="F141" s="84" t="s">
        <v>2626</v>
      </c>
      <c r="G141" s="84" t="b">
        <v>0</v>
      </c>
      <c r="H141" s="84" t="b">
        <v>0</v>
      </c>
      <c r="I141" s="84" t="b">
        <v>0</v>
      </c>
      <c r="J141" s="84" t="b">
        <v>0</v>
      </c>
      <c r="K141" s="84" t="b">
        <v>0</v>
      </c>
      <c r="L141" s="84" t="b">
        <v>0</v>
      </c>
    </row>
    <row r="142" spans="1:12" ht="15">
      <c r="A142" s="84" t="s">
        <v>2485</v>
      </c>
      <c r="B142" s="84" t="s">
        <v>2486</v>
      </c>
      <c r="C142" s="84">
        <v>5</v>
      </c>
      <c r="D142" s="118">
        <v>0.003361143965942452</v>
      </c>
      <c r="E142" s="118">
        <v>2.467155736876388</v>
      </c>
      <c r="F142" s="84" t="s">
        <v>2626</v>
      </c>
      <c r="G142" s="84" t="b">
        <v>0</v>
      </c>
      <c r="H142" s="84" t="b">
        <v>0</v>
      </c>
      <c r="I142" s="84" t="b">
        <v>0</v>
      </c>
      <c r="J142" s="84" t="b">
        <v>0</v>
      </c>
      <c r="K142" s="84" t="b">
        <v>0</v>
      </c>
      <c r="L142" s="84" t="b">
        <v>0</v>
      </c>
    </row>
    <row r="143" spans="1:12" ht="15">
      <c r="A143" s="84" t="s">
        <v>2453</v>
      </c>
      <c r="B143" s="84" t="s">
        <v>2004</v>
      </c>
      <c r="C143" s="84">
        <v>4</v>
      </c>
      <c r="D143" s="118">
        <v>0.002858783731926716</v>
      </c>
      <c r="E143" s="118">
        <v>1.2241176881900935</v>
      </c>
      <c r="F143" s="84" t="s">
        <v>2626</v>
      </c>
      <c r="G143" s="84" t="b">
        <v>0</v>
      </c>
      <c r="H143" s="84" t="b">
        <v>0</v>
      </c>
      <c r="I143" s="84" t="b">
        <v>0</v>
      </c>
      <c r="J143" s="84" t="b">
        <v>0</v>
      </c>
      <c r="K143" s="84" t="b">
        <v>0</v>
      </c>
      <c r="L143" s="84" t="b">
        <v>0</v>
      </c>
    </row>
    <row r="144" spans="1:12" ht="15">
      <c r="A144" s="84" t="s">
        <v>2038</v>
      </c>
      <c r="B144" s="84" t="s">
        <v>2502</v>
      </c>
      <c r="C144" s="84">
        <v>4</v>
      </c>
      <c r="D144" s="118">
        <v>0.002858783731926716</v>
      </c>
      <c r="E144" s="118">
        <v>2.148396974251975</v>
      </c>
      <c r="F144" s="84" t="s">
        <v>2626</v>
      </c>
      <c r="G144" s="84" t="b">
        <v>0</v>
      </c>
      <c r="H144" s="84" t="b">
        <v>0</v>
      </c>
      <c r="I144" s="84" t="b">
        <v>0</v>
      </c>
      <c r="J144" s="84" t="b">
        <v>0</v>
      </c>
      <c r="K144" s="84" t="b">
        <v>0</v>
      </c>
      <c r="L144" s="84" t="b">
        <v>0</v>
      </c>
    </row>
    <row r="145" spans="1:12" ht="15">
      <c r="A145" s="84" t="s">
        <v>321</v>
      </c>
      <c r="B145" s="84" t="s">
        <v>2489</v>
      </c>
      <c r="C145" s="84">
        <v>4</v>
      </c>
      <c r="D145" s="118">
        <v>0.002858783731926716</v>
      </c>
      <c r="E145" s="118">
        <v>1.8193382549877504</v>
      </c>
      <c r="F145" s="84" t="s">
        <v>2626</v>
      </c>
      <c r="G145" s="84" t="b">
        <v>0</v>
      </c>
      <c r="H145" s="84" t="b">
        <v>0</v>
      </c>
      <c r="I145" s="84" t="b">
        <v>0</v>
      </c>
      <c r="J145" s="84" t="b">
        <v>0</v>
      </c>
      <c r="K145" s="84" t="b">
        <v>0</v>
      </c>
      <c r="L145" s="84" t="b">
        <v>0</v>
      </c>
    </row>
    <row r="146" spans="1:12" ht="15">
      <c r="A146" s="84" t="s">
        <v>2483</v>
      </c>
      <c r="B146" s="84" t="s">
        <v>2491</v>
      </c>
      <c r="C146" s="84">
        <v>4</v>
      </c>
      <c r="D146" s="118">
        <v>0.002858783731926716</v>
      </c>
      <c r="E146" s="118">
        <v>2.4494269699159563</v>
      </c>
      <c r="F146" s="84" t="s">
        <v>2626</v>
      </c>
      <c r="G146" s="84" t="b">
        <v>0</v>
      </c>
      <c r="H146" s="84" t="b">
        <v>0</v>
      </c>
      <c r="I146" s="84" t="b">
        <v>0</v>
      </c>
      <c r="J146" s="84" t="b">
        <v>0</v>
      </c>
      <c r="K146" s="84" t="b">
        <v>0</v>
      </c>
      <c r="L146" s="84" t="b">
        <v>0</v>
      </c>
    </row>
    <row r="147" spans="1:12" ht="15">
      <c r="A147" s="84" t="s">
        <v>2505</v>
      </c>
      <c r="B147" s="84" t="s">
        <v>2506</v>
      </c>
      <c r="C147" s="84">
        <v>4</v>
      </c>
      <c r="D147" s="118">
        <v>0.002858783731926716</v>
      </c>
      <c r="E147" s="118">
        <v>2.722428241979694</v>
      </c>
      <c r="F147" s="84" t="s">
        <v>2626</v>
      </c>
      <c r="G147" s="84" t="b">
        <v>0</v>
      </c>
      <c r="H147" s="84" t="b">
        <v>0</v>
      </c>
      <c r="I147" s="84" t="b">
        <v>0</v>
      </c>
      <c r="J147" s="84" t="b">
        <v>0</v>
      </c>
      <c r="K147" s="84" t="b">
        <v>0</v>
      </c>
      <c r="L147" s="84" t="b">
        <v>0</v>
      </c>
    </row>
    <row r="148" spans="1:12" ht="15">
      <c r="A148" s="84" t="s">
        <v>1958</v>
      </c>
      <c r="B148" s="84" t="s">
        <v>2487</v>
      </c>
      <c r="C148" s="84">
        <v>3</v>
      </c>
      <c r="D148" s="118">
        <v>0.0023083367953626093</v>
      </c>
      <c r="E148" s="118">
        <v>1.597489505371394</v>
      </c>
      <c r="F148" s="84" t="s">
        <v>2626</v>
      </c>
      <c r="G148" s="84" t="b">
        <v>0</v>
      </c>
      <c r="H148" s="84" t="b">
        <v>0</v>
      </c>
      <c r="I148" s="84" t="b">
        <v>0</v>
      </c>
      <c r="J148" s="84" t="b">
        <v>0</v>
      </c>
      <c r="K148" s="84" t="b">
        <v>0</v>
      </c>
      <c r="L148" s="84" t="b">
        <v>0</v>
      </c>
    </row>
    <row r="149" spans="1:12" ht="15">
      <c r="A149" s="84" t="s">
        <v>336</v>
      </c>
      <c r="B149" s="84" t="s">
        <v>317</v>
      </c>
      <c r="C149" s="84">
        <v>3</v>
      </c>
      <c r="D149" s="118">
        <v>0.0023083367953626093</v>
      </c>
      <c r="E149" s="118">
        <v>2.5463369829240126</v>
      </c>
      <c r="F149" s="84" t="s">
        <v>2626</v>
      </c>
      <c r="G149" s="84" t="b">
        <v>0</v>
      </c>
      <c r="H149" s="84" t="b">
        <v>0</v>
      </c>
      <c r="I149" s="84" t="b">
        <v>0</v>
      </c>
      <c r="J149" s="84" t="b">
        <v>0</v>
      </c>
      <c r="K149" s="84" t="b">
        <v>0</v>
      </c>
      <c r="L149" s="84" t="b">
        <v>0</v>
      </c>
    </row>
    <row r="150" spans="1:12" ht="15">
      <c r="A150" s="84" t="s">
        <v>317</v>
      </c>
      <c r="B150" s="84" t="s">
        <v>338</v>
      </c>
      <c r="C150" s="84">
        <v>3</v>
      </c>
      <c r="D150" s="118">
        <v>0.0023083367953626093</v>
      </c>
      <c r="E150" s="118">
        <v>2.847366978587994</v>
      </c>
      <c r="F150" s="84" t="s">
        <v>2626</v>
      </c>
      <c r="G150" s="84" t="b">
        <v>0</v>
      </c>
      <c r="H150" s="84" t="b">
        <v>0</v>
      </c>
      <c r="I150" s="84" t="b">
        <v>0</v>
      </c>
      <c r="J150" s="84" t="b">
        <v>0</v>
      </c>
      <c r="K150" s="84" t="b">
        <v>0</v>
      </c>
      <c r="L150" s="84" t="b">
        <v>0</v>
      </c>
    </row>
    <row r="151" spans="1:12" ht="15">
      <c r="A151" s="84" t="s">
        <v>2006</v>
      </c>
      <c r="B151" s="84" t="s">
        <v>2005</v>
      </c>
      <c r="C151" s="84">
        <v>3</v>
      </c>
      <c r="D151" s="118">
        <v>0.0023083367953626093</v>
      </c>
      <c r="E151" s="118">
        <v>0.6903469743682537</v>
      </c>
      <c r="F151" s="84" t="s">
        <v>2626</v>
      </c>
      <c r="G151" s="84" t="b">
        <v>0</v>
      </c>
      <c r="H151" s="84" t="b">
        <v>0</v>
      </c>
      <c r="I151" s="84" t="b">
        <v>0</v>
      </c>
      <c r="J151" s="84" t="b">
        <v>0</v>
      </c>
      <c r="K151" s="84" t="b">
        <v>0</v>
      </c>
      <c r="L151" s="84" t="b">
        <v>0</v>
      </c>
    </row>
    <row r="152" spans="1:12" ht="15">
      <c r="A152" s="84" t="s">
        <v>2503</v>
      </c>
      <c r="B152" s="84" t="s">
        <v>2509</v>
      </c>
      <c r="C152" s="84">
        <v>3</v>
      </c>
      <c r="D152" s="118">
        <v>0.0023083367953626093</v>
      </c>
      <c r="E152" s="118">
        <v>2.722428241979694</v>
      </c>
      <c r="F152" s="84" t="s">
        <v>2626</v>
      </c>
      <c r="G152" s="84" t="b">
        <v>0</v>
      </c>
      <c r="H152" s="84" t="b">
        <v>0</v>
      </c>
      <c r="I152" s="84" t="b">
        <v>0</v>
      </c>
      <c r="J152" s="84" t="b">
        <v>0</v>
      </c>
      <c r="K152" s="84" t="b">
        <v>0</v>
      </c>
      <c r="L152" s="84" t="b">
        <v>0</v>
      </c>
    </row>
    <row r="153" spans="1:12" ht="15">
      <c r="A153" s="84" t="s">
        <v>2509</v>
      </c>
      <c r="B153" s="84" t="s">
        <v>332</v>
      </c>
      <c r="C153" s="84">
        <v>3</v>
      </c>
      <c r="D153" s="118">
        <v>0.0023083367953626093</v>
      </c>
      <c r="E153" s="118">
        <v>2.5463369829240126</v>
      </c>
      <c r="F153" s="84" t="s">
        <v>2626</v>
      </c>
      <c r="G153" s="84" t="b">
        <v>0</v>
      </c>
      <c r="H153" s="84" t="b">
        <v>0</v>
      </c>
      <c r="I153" s="84" t="b">
        <v>0</v>
      </c>
      <c r="J153" s="84" t="b">
        <v>0</v>
      </c>
      <c r="K153" s="84" t="b">
        <v>0</v>
      </c>
      <c r="L153" s="84" t="b">
        <v>0</v>
      </c>
    </row>
    <row r="154" spans="1:12" ht="15">
      <c r="A154" s="84" t="s">
        <v>332</v>
      </c>
      <c r="B154" s="84" t="s">
        <v>2482</v>
      </c>
      <c r="C154" s="84">
        <v>3</v>
      </c>
      <c r="D154" s="118">
        <v>0.0023083367953626093</v>
      </c>
      <c r="E154" s="118">
        <v>2.2453069872600318</v>
      </c>
      <c r="F154" s="84" t="s">
        <v>2626</v>
      </c>
      <c r="G154" s="84" t="b">
        <v>0</v>
      </c>
      <c r="H154" s="84" t="b">
        <v>0</v>
      </c>
      <c r="I154" s="84" t="b">
        <v>0</v>
      </c>
      <c r="J154" s="84" t="b">
        <v>0</v>
      </c>
      <c r="K154" s="84" t="b">
        <v>0</v>
      </c>
      <c r="L154" s="84" t="b">
        <v>0</v>
      </c>
    </row>
    <row r="155" spans="1:12" ht="15">
      <c r="A155" s="84" t="s">
        <v>2482</v>
      </c>
      <c r="B155" s="84" t="s">
        <v>2510</v>
      </c>
      <c r="C155" s="84">
        <v>3</v>
      </c>
      <c r="D155" s="118">
        <v>0.0023083367953626093</v>
      </c>
      <c r="E155" s="118">
        <v>2.5463369829240126</v>
      </c>
      <c r="F155" s="84" t="s">
        <v>2626</v>
      </c>
      <c r="G155" s="84" t="b">
        <v>0</v>
      </c>
      <c r="H155" s="84" t="b">
        <v>0</v>
      </c>
      <c r="I155" s="84" t="b">
        <v>0</v>
      </c>
      <c r="J155" s="84" t="b">
        <v>0</v>
      </c>
      <c r="K155" s="84" t="b">
        <v>0</v>
      </c>
      <c r="L155" s="84" t="b">
        <v>0</v>
      </c>
    </row>
    <row r="156" spans="1:12" ht="15">
      <c r="A156" s="84" t="s">
        <v>2510</v>
      </c>
      <c r="B156" s="84" t="s">
        <v>2019</v>
      </c>
      <c r="C156" s="84">
        <v>3</v>
      </c>
      <c r="D156" s="118">
        <v>0.0023083367953626093</v>
      </c>
      <c r="E156" s="118">
        <v>2.4793901932933995</v>
      </c>
      <c r="F156" s="84" t="s">
        <v>2626</v>
      </c>
      <c r="G156" s="84" t="b">
        <v>0</v>
      </c>
      <c r="H156" s="84" t="b">
        <v>0</v>
      </c>
      <c r="I156" s="84" t="b">
        <v>0</v>
      </c>
      <c r="J156" s="84" t="b">
        <v>0</v>
      </c>
      <c r="K156" s="84" t="b">
        <v>0</v>
      </c>
      <c r="L156" s="84" t="b">
        <v>0</v>
      </c>
    </row>
    <row r="157" spans="1:12" ht="15">
      <c r="A157" s="84" t="s">
        <v>2019</v>
      </c>
      <c r="B157" s="84" t="s">
        <v>2483</v>
      </c>
      <c r="C157" s="84">
        <v>3</v>
      </c>
      <c r="D157" s="118">
        <v>0.0023083367953626093</v>
      </c>
      <c r="E157" s="118">
        <v>2.1995494966993565</v>
      </c>
      <c r="F157" s="84" t="s">
        <v>2626</v>
      </c>
      <c r="G157" s="84" t="b">
        <v>0</v>
      </c>
      <c r="H157" s="84" t="b">
        <v>0</v>
      </c>
      <c r="I157" s="84" t="b">
        <v>0</v>
      </c>
      <c r="J157" s="84" t="b">
        <v>0</v>
      </c>
      <c r="K157" s="84" t="b">
        <v>0</v>
      </c>
      <c r="L157" s="84" t="b">
        <v>0</v>
      </c>
    </row>
    <row r="158" spans="1:12" ht="15">
      <c r="A158" s="84" t="s">
        <v>2491</v>
      </c>
      <c r="B158" s="84" t="s">
        <v>2511</v>
      </c>
      <c r="C158" s="84">
        <v>3</v>
      </c>
      <c r="D158" s="118">
        <v>0.0023083367953626093</v>
      </c>
      <c r="E158" s="118">
        <v>2.847366978587994</v>
      </c>
      <c r="F158" s="84" t="s">
        <v>2626</v>
      </c>
      <c r="G158" s="84" t="b">
        <v>0</v>
      </c>
      <c r="H158" s="84" t="b">
        <v>0</v>
      </c>
      <c r="I158" s="84" t="b">
        <v>0</v>
      </c>
      <c r="J158" s="84" t="b">
        <v>0</v>
      </c>
      <c r="K158" s="84" t="b">
        <v>0</v>
      </c>
      <c r="L158" s="84" t="b">
        <v>0</v>
      </c>
    </row>
    <row r="159" spans="1:12" ht="15">
      <c r="A159" s="84" t="s">
        <v>2019</v>
      </c>
      <c r="B159" s="84" t="s">
        <v>2482</v>
      </c>
      <c r="C159" s="84">
        <v>3</v>
      </c>
      <c r="D159" s="118">
        <v>0.0023083367953626093</v>
      </c>
      <c r="E159" s="118">
        <v>2.1203682506517314</v>
      </c>
      <c r="F159" s="84" t="s">
        <v>2626</v>
      </c>
      <c r="G159" s="84" t="b">
        <v>0</v>
      </c>
      <c r="H159" s="84" t="b">
        <v>0</v>
      </c>
      <c r="I159" s="84" t="b">
        <v>0</v>
      </c>
      <c r="J159" s="84" t="b">
        <v>0</v>
      </c>
      <c r="K159" s="84" t="b">
        <v>0</v>
      </c>
      <c r="L159" s="84" t="b">
        <v>0</v>
      </c>
    </row>
    <row r="160" spans="1:12" ht="15">
      <c r="A160" s="84" t="s">
        <v>2482</v>
      </c>
      <c r="B160" s="84" t="s">
        <v>332</v>
      </c>
      <c r="C160" s="84">
        <v>3</v>
      </c>
      <c r="D160" s="118">
        <v>0.0023083367953626093</v>
      </c>
      <c r="E160" s="118">
        <v>2.2453069872600318</v>
      </c>
      <c r="F160" s="84" t="s">
        <v>2626</v>
      </c>
      <c r="G160" s="84" t="b">
        <v>0</v>
      </c>
      <c r="H160" s="84" t="b">
        <v>0</v>
      </c>
      <c r="I160" s="84" t="b">
        <v>0</v>
      </c>
      <c r="J160" s="84" t="b">
        <v>0</v>
      </c>
      <c r="K160" s="84" t="b">
        <v>0</v>
      </c>
      <c r="L160" s="84" t="b">
        <v>0</v>
      </c>
    </row>
    <row r="161" spans="1:12" ht="15">
      <c r="A161" s="84" t="s">
        <v>332</v>
      </c>
      <c r="B161" s="84" t="s">
        <v>2016</v>
      </c>
      <c r="C161" s="84">
        <v>3</v>
      </c>
      <c r="D161" s="118">
        <v>0.0023083367953626093</v>
      </c>
      <c r="E161" s="118">
        <v>1.576300206301456</v>
      </c>
      <c r="F161" s="84" t="s">
        <v>2626</v>
      </c>
      <c r="G161" s="84" t="b">
        <v>0</v>
      </c>
      <c r="H161" s="84" t="b">
        <v>0</v>
      </c>
      <c r="I161" s="84" t="b">
        <v>0</v>
      </c>
      <c r="J161" s="84" t="b">
        <v>0</v>
      </c>
      <c r="K161" s="84" t="b">
        <v>0</v>
      </c>
      <c r="L161" s="84" t="b">
        <v>0</v>
      </c>
    </row>
    <row r="162" spans="1:12" ht="15">
      <c r="A162" s="84" t="s">
        <v>2016</v>
      </c>
      <c r="B162" s="84" t="s">
        <v>2512</v>
      </c>
      <c r="C162" s="84">
        <v>3</v>
      </c>
      <c r="D162" s="118">
        <v>0.0023083367953626093</v>
      </c>
      <c r="E162" s="118">
        <v>2.6255182289716377</v>
      </c>
      <c r="F162" s="84" t="s">
        <v>2626</v>
      </c>
      <c r="G162" s="84" t="b">
        <v>0</v>
      </c>
      <c r="H162" s="84" t="b">
        <v>0</v>
      </c>
      <c r="I162" s="84" t="b">
        <v>0</v>
      </c>
      <c r="J162" s="84" t="b">
        <v>0</v>
      </c>
      <c r="K162" s="84" t="b">
        <v>0</v>
      </c>
      <c r="L162" s="84" t="b">
        <v>0</v>
      </c>
    </row>
    <row r="163" spans="1:12" ht="15">
      <c r="A163" s="84" t="s">
        <v>2512</v>
      </c>
      <c r="B163" s="84" t="s">
        <v>2014</v>
      </c>
      <c r="C163" s="84">
        <v>3</v>
      </c>
      <c r="D163" s="118">
        <v>0.0023083367953626093</v>
      </c>
      <c r="E163" s="118">
        <v>1.8473669785879938</v>
      </c>
      <c r="F163" s="84" t="s">
        <v>2626</v>
      </c>
      <c r="G163" s="84" t="b">
        <v>0</v>
      </c>
      <c r="H163" s="84" t="b">
        <v>0</v>
      </c>
      <c r="I163" s="84" t="b">
        <v>0</v>
      </c>
      <c r="J163" s="84" t="b">
        <v>0</v>
      </c>
      <c r="K163" s="84" t="b">
        <v>0</v>
      </c>
      <c r="L163" s="84" t="b">
        <v>0</v>
      </c>
    </row>
    <row r="164" spans="1:12" ht="15">
      <c r="A164" s="84" t="s">
        <v>2014</v>
      </c>
      <c r="B164" s="84" t="s">
        <v>2513</v>
      </c>
      <c r="C164" s="84">
        <v>3</v>
      </c>
      <c r="D164" s="118">
        <v>0.0023083367953626093</v>
      </c>
      <c r="E164" s="118">
        <v>1.8473669785879938</v>
      </c>
      <c r="F164" s="84" t="s">
        <v>2626</v>
      </c>
      <c r="G164" s="84" t="b">
        <v>0</v>
      </c>
      <c r="H164" s="84" t="b">
        <v>0</v>
      </c>
      <c r="I164" s="84" t="b">
        <v>0</v>
      </c>
      <c r="J164" s="84" t="b">
        <v>0</v>
      </c>
      <c r="K164" s="84" t="b">
        <v>0</v>
      </c>
      <c r="L164" s="84" t="b">
        <v>0</v>
      </c>
    </row>
    <row r="165" spans="1:12" ht="15">
      <c r="A165" s="84" t="s">
        <v>2513</v>
      </c>
      <c r="B165" s="84" t="s">
        <v>2484</v>
      </c>
      <c r="C165" s="84">
        <v>3</v>
      </c>
      <c r="D165" s="118">
        <v>0.0023083367953626093</v>
      </c>
      <c r="E165" s="118">
        <v>2.5463369829240126</v>
      </c>
      <c r="F165" s="84" t="s">
        <v>2626</v>
      </c>
      <c r="G165" s="84" t="b">
        <v>0</v>
      </c>
      <c r="H165" s="84" t="b">
        <v>0</v>
      </c>
      <c r="I165" s="84" t="b">
        <v>0</v>
      </c>
      <c r="J165" s="84" t="b">
        <v>0</v>
      </c>
      <c r="K165" s="84" t="b">
        <v>0</v>
      </c>
      <c r="L165" s="84" t="b">
        <v>0</v>
      </c>
    </row>
    <row r="166" spans="1:12" ht="15">
      <c r="A166" s="84" t="s">
        <v>2484</v>
      </c>
      <c r="B166" s="84" t="s">
        <v>2514</v>
      </c>
      <c r="C166" s="84">
        <v>3</v>
      </c>
      <c r="D166" s="118">
        <v>0.0023083367953626093</v>
      </c>
      <c r="E166" s="118">
        <v>2.5463369829240126</v>
      </c>
      <c r="F166" s="84" t="s">
        <v>2626</v>
      </c>
      <c r="G166" s="84" t="b">
        <v>0</v>
      </c>
      <c r="H166" s="84" t="b">
        <v>0</v>
      </c>
      <c r="I166" s="84" t="b">
        <v>0</v>
      </c>
      <c r="J166" s="84" t="b">
        <v>0</v>
      </c>
      <c r="K166" s="84" t="b">
        <v>0</v>
      </c>
      <c r="L166" s="84" t="b">
        <v>0</v>
      </c>
    </row>
    <row r="167" spans="1:12" ht="15">
      <c r="A167" s="84" t="s">
        <v>2515</v>
      </c>
      <c r="B167" s="84" t="s">
        <v>2516</v>
      </c>
      <c r="C167" s="84">
        <v>3</v>
      </c>
      <c r="D167" s="118">
        <v>0.0023083367953626093</v>
      </c>
      <c r="E167" s="118">
        <v>2.847366978587994</v>
      </c>
      <c r="F167" s="84" t="s">
        <v>2626</v>
      </c>
      <c r="G167" s="84" t="b">
        <v>0</v>
      </c>
      <c r="H167" s="84" t="b">
        <v>0</v>
      </c>
      <c r="I167" s="84" t="b">
        <v>0</v>
      </c>
      <c r="J167" s="84" t="b">
        <v>0</v>
      </c>
      <c r="K167" s="84" t="b">
        <v>0</v>
      </c>
      <c r="L167" s="84" t="b">
        <v>0</v>
      </c>
    </row>
    <row r="168" spans="1:12" ht="15">
      <c r="A168" s="84" t="s">
        <v>2516</v>
      </c>
      <c r="B168" s="84" t="s">
        <v>2517</v>
      </c>
      <c r="C168" s="84">
        <v>3</v>
      </c>
      <c r="D168" s="118">
        <v>0.0023083367953626093</v>
      </c>
      <c r="E168" s="118">
        <v>2.847366978587994</v>
      </c>
      <c r="F168" s="84" t="s">
        <v>2626</v>
      </c>
      <c r="G168" s="84" t="b">
        <v>0</v>
      </c>
      <c r="H168" s="84" t="b">
        <v>0</v>
      </c>
      <c r="I168" s="84" t="b">
        <v>0</v>
      </c>
      <c r="J168" s="84" t="b">
        <v>0</v>
      </c>
      <c r="K168" s="84" t="b">
        <v>0</v>
      </c>
      <c r="L168" s="84" t="b">
        <v>0</v>
      </c>
    </row>
    <row r="169" spans="1:12" ht="15">
      <c r="A169" s="84" t="s">
        <v>2517</v>
      </c>
      <c r="B169" s="84" t="s">
        <v>2074</v>
      </c>
      <c r="C169" s="84">
        <v>3</v>
      </c>
      <c r="D169" s="118">
        <v>0.0023083367953626093</v>
      </c>
      <c r="E169" s="118">
        <v>2.023458237643675</v>
      </c>
      <c r="F169" s="84" t="s">
        <v>2626</v>
      </c>
      <c r="G169" s="84" t="b">
        <v>0</v>
      </c>
      <c r="H169" s="84" t="b">
        <v>0</v>
      </c>
      <c r="I169" s="84" t="b">
        <v>0</v>
      </c>
      <c r="J169" s="84" t="b">
        <v>0</v>
      </c>
      <c r="K169" s="84" t="b">
        <v>0</v>
      </c>
      <c r="L169" s="84" t="b">
        <v>0</v>
      </c>
    </row>
    <row r="170" spans="1:12" ht="15">
      <c r="A170" s="84" t="s">
        <v>2074</v>
      </c>
      <c r="B170" s="84" t="s">
        <v>2518</v>
      </c>
      <c r="C170" s="84">
        <v>3</v>
      </c>
      <c r="D170" s="118">
        <v>0.0023083367953626093</v>
      </c>
      <c r="E170" s="118">
        <v>2.023458237643675</v>
      </c>
      <c r="F170" s="84" t="s">
        <v>2626</v>
      </c>
      <c r="G170" s="84" t="b">
        <v>0</v>
      </c>
      <c r="H170" s="84" t="b">
        <v>0</v>
      </c>
      <c r="I170" s="84" t="b">
        <v>0</v>
      </c>
      <c r="J170" s="84" t="b">
        <v>0</v>
      </c>
      <c r="K170" s="84" t="b">
        <v>0</v>
      </c>
      <c r="L170" s="84" t="b">
        <v>0</v>
      </c>
    </row>
    <row r="171" spans="1:12" ht="15">
      <c r="A171" s="84" t="s">
        <v>2518</v>
      </c>
      <c r="B171" s="84" t="s">
        <v>2519</v>
      </c>
      <c r="C171" s="84">
        <v>3</v>
      </c>
      <c r="D171" s="118">
        <v>0.0023083367953626093</v>
      </c>
      <c r="E171" s="118">
        <v>2.847366978587994</v>
      </c>
      <c r="F171" s="84" t="s">
        <v>2626</v>
      </c>
      <c r="G171" s="84" t="b">
        <v>0</v>
      </c>
      <c r="H171" s="84" t="b">
        <v>0</v>
      </c>
      <c r="I171" s="84" t="b">
        <v>0</v>
      </c>
      <c r="J171" s="84" t="b">
        <v>0</v>
      </c>
      <c r="K171" s="84" t="b">
        <v>0</v>
      </c>
      <c r="L171" s="84" t="b">
        <v>0</v>
      </c>
    </row>
    <row r="172" spans="1:12" ht="15">
      <c r="A172" s="84" t="s">
        <v>2519</v>
      </c>
      <c r="B172" s="84" t="s">
        <v>2520</v>
      </c>
      <c r="C172" s="84">
        <v>3</v>
      </c>
      <c r="D172" s="118">
        <v>0.0023083367953626093</v>
      </c>
      <c r="E172" s="118">
        <v>2.847366978587994</v>
      </c>
      <c r="F172" s="84" t="s">
        <v>2626</v>
      </c>
      <c r="G172" s="84" t="b">
        <v>0</v>
      </c>
      <c r="H172" s="84" t="b">
        <v>0</v>
      </c>
      <c r="I172" s="84" t="b">
        <v>0</v>
      </c>
      <c r="J172" s="84" t="b">
        <v>0</v>
      </c>
      <c r="K172" s="84" t="b">
        <v>0</v>
      </c>
      <c r="L172" s="84" t="b">
        <v>0</v>
      </c>
    </row>
    <row r="173" spans="1:12" ht="15">
      <c r="A173" s="84" t="s">
        <v>2520</v>
      </c>
      <c r="B173" s="84" t="s">
        <v>2027</v>
      </c>
      <c r="C173" s="84">
        <v>3</v>
      </c>
      <c r="D173" s="118">
        <v>0.0023083367953626093</v>
      </c>
      <c r="E173" s="118">
        <v>1.9265482246356187</v>
      </c>
      <c r="F173" s="84" t="s">
        <v>2626</v>
      </c>
      <c r="G173" s="84" t="b">
        <v>0</v>
      </c>
      <c r="H173" s="84" t="b">
        <v>0</v>
      </c>
      <c r="I173" s="84" t="b">
        <v>0</v>
      </c>
      <c r="J173" s="84" t="b">
        <v>0</v>
      </c>
      <c r="K173" s="84" t="b">
        <v>0</v>
      </c>
      <c r="L173" s="84" t="b">
        <v>0</v>
      </c>
    </row>
    <row r="174" spans="1:12" ht="15">
      <c r="A174" s="84" t="s">
        <v>2027</v>
      </c>
      <c r="B174" s="84" t="s">
        <v>2521</v>
      </c>
      <c r="C174" s="84">
        <v>3</v>
      </c>
      <c r="D174" s="118">
        <v>0.0023083367953626093</v>
      </c>
      <c r="E174" s="118">
        <v>1.9265482246356187</v>
      </c>
      <c r="F174" s="84" t="s">
        <v>2626</v>
      </c>
      <c r="G174" s="84" t="b">
        <v>0</v>
      </c>
      <c r="H174" s="84" t="b">
        <v>0</v>
      </c>
      <c r="I174" s="84" t="b">
        <v>0</v>
      </c>
      <c r="J174" s="84" t="b">
        <v>0</v>
      </c>
      <c r="K174" s="84" t="b">
        <v>0</v>
      </c>
      <c r="L174" s="84" t="b">
        <v>0</v>
      </c>
    </row>
    <row r="175" spans="1:12" ht="15">
      <c r="A175" s="84" t="s">
        <v>2521</v>
      </c>
      <c r="B175" s="84" t="s">
        <v>2522</v>
      </c>
      <c r="C175" s="84">
        <v>3</v>
      </c>
      <c r="D175" s="118">
        <v>0.0023083367953626093</v>
      </c>
      <c r="E175" s="118">
        <v>2.847366978587994</v>
      </c>
      <c r="F175" s="84" t="s">
        <v>2626</v>
      </c>
      <c r="G175" s="84" t="b">
        <v>0</v>
      </c>
      <c r="H175" s="84" t="b">
        <v>0</v>
      </c>
      <c r="I175" s="84" t="b">
        <v>0</v>
      </c>
      <c r="J175" s="84" t="b">
        <v>0</v>
      </c>
      <c r="K175" s="84" t="b">
        <v>0</v>
      </c>
      <c r="L175" s="84" t="b">
        <v>0</v>
      </c>
    </row>
    <row r="176" spans="1:12" ht="15">
      <c r="A176" s="84" t="s">
        <v>2522</v>
      </c>
      <c r="B176" s="84" t="s">
        <v>2523</v>
      </c>
      <c r="C176" s="84">
        <v>3</v>
      </c>
      <c r="D176" s="118">
        <v>0.0023083367953626093</v>
      </c>
      <c r="E176" s="118">
        <v>2.847366978587994</v>
      </c>
      <c r="F176" s="84" t="s">
        <v>2626</v>
      </c>
      <c r="G176" s="84" t="b">
        <v>0</v>
      </c>
      <c r="H176" s="84" t="b">
        <v>0</v>
      </c>
      <c r="I176" s="84" t="b">
        <v>0</v>
      </c>
      <c r="J176" s="84" t="b">
        <v>0</v>
      </c>
      <c r="K176" s="84" t="b">
        <v>0</v>
      </c>
      <c r="L176" s="84" t="b">
        <v>0</v>
      </c>
    </row>
    <row r="177" spans="1:12" ht="15">
      <c r="A177" s="84" t="s">
        <v>2523</v>
      </c>
      <c r="B177" s="84" t="s">
        <v>2524</v>
      </c>
      <c r="C177" s="84">
        <v>3</v>
      </c>
      <c r="D177" s="118">
        <v>0.0023083367953626093</v>
      </c>
      <c r="E177" s="118">
        <v>2.847366978587994</v>
      </c>
      <c r="F177" s="84" t="s">
        <v>2626</v>
      </c>
      <c r="G177" s="84" t="b">
        <v>0</v>
      </c>
      <c r="H177" s="84" t="b">
        <v>0</v>
      </c>
      <c r="I177" s="84" t="b">
        <v>0</v>
      </c>
      <c r="J177" s="84" t="b">
        <v>0</v>
      </c>
      <c r="K177" s="84" t="b">
        <v>0</v>
      </c>
      <c r="L177" s="84" t="b">
        <v>0</v>
      </c>
    </row>
    <row r="178" spans="1:12" ht="15">
      <c r="A178" s="84" t="s">
        <v>2524</v>
      </c>
      <c r="B178" s="84" t="s">
        <v>2525</v>
      </c>
      <c r="C178" s="84">
        <v>3</v>
      </c>
      <c r="D178" s="118">
        <v>0.0023083367953626093</v>
      </c>
      <c r="E178" s="118">
        <v>2.847366978587994</v>
      </c>
      <c r="F178" s="84" t="s">
        <v>2626</v>
      </c>
      <c r="G178" s="84" t="b">
        <v>0</v>
      </c>
      <c r="H178" s="84" t="b">
        <v>0</v>
      </c>
      <c r="I178" s="84" t="b">
        <v>0</v>
      </c>
      <c r="J178" s="84" t="b">
        <v>0</v>
      </c>
      <c r="K178" s="84" t="b">
        <v>0</v>
      </c>
      <c r="L178" s="84" t="b">
        <v>0</v>
      </c>
    </row>
    <row r="179" spans="1:12" ht="15">
      <c r="A179" s="84" t="s">
        <v>2525</v>
      </c>
      <c r="B179" s="84" t="s">
        <v>2526</v>
      </c>
      <c r="C179" s="84">
        <v>3</v>
      </c>
      <c r="D179" s="118">
        <v>0.0023083367953626093</v>
      </c>
      <c r="E179" s="118">
        <v>2.847366978587994</v>
      </c>
      <c r="F179" s="84" t="s">
        <v>2626</v>
      </c>
      <c r="G179" s="84" t="b">
        <v>0</v>
      </c>
      <c r="H179" s="84" t="b">
        <v>0</v>
      </c>
      <c r="I179" s="84" t="b">
        <v>0</v>
      </c>
      <c r="J179" s="84" t="b">
        <v>0</v>
      </c>
      <c r="K179" s="84" t="b">
        <v>0</v>
      </c>
      <c r="L179" s="84" t="b">
        <v>0</v>
      </c>
    </row>
    <row r="180" spans="1:12" ht="15">
      <c r="A180" s="84" t="s">
        <v>2526</v>
      </c>
      <c r="B180" s="84" t="s">
        <v>2527</v>
      </c>
      <c r="C180" s="84">
        <v>3</v>
      </c>
      <c r="D180" s="118">
        <v>0.0023083367953626093</v>
      </c>
      <c r="E180" s="118">
        <v>2.847366978587994</v>
      </c>
      <c r="F180" s="84" t="s">
        <v>2626</v>
      </c>
      <c r="G180" s="84" t="b">
        <v>0</v>
      </c>
      <c r="H180" s="84" t="b">
        <v>0</v>
      </c>
      <c r="I180" s="84" t="b">
        <v>0</v>
      </c>
      <c r="J180" s="84" t="b">
        <v>0</v>
      </c>
      <c r="K180" s="84" t="b">
        <v>1</v>
      </c>
      <c r="L180" s="84" t="b">
        <v>0</v>
      </c>
    </row>
    <row r="181" spans="1:12" ht="15">
      <c r="A181" s="84" t="s">
        <v>2527</v>
      </c>
      <c r="B181" s="84" t="s">
        <v>2080</v>
      </c>
      <c r="C181" s="84">
        <v>3</v>
      </c>
      <c r="D181" s="118">
        <v>0.0023083367953626093</v>
      </c>
      <c r="E181" s="118">
        <v>2.0457346323548276</v>
      </c>
      <c r="F181" s="84" t="s">
        <v>2626</v>
      </c>
      <c r="G181" s="84" t="b">
        <v>0</v>
      </c>
      <c r="H181" s="84" t="b">
        <v>1</v>
      </c>
      <c r="I181" s="84" t="b">
        <v>0</v>
      </c>
      <c r="J181" s="84" t="b">
        <v>0</v>
      </c>
      <c r="K181" s="84" t="b">
        <v>0</v>
      </c>
      <c r="L181" s="84" t="b">
        <v>0</v>
      </c>
    </row>
    <row r="182" spans="1:12" ht="15">
      <c r="A182" s="84" t="s">
        <v>2080</v>
      </c>
      <c r="B182" s="84" t="s">
        <v>2047</v>
      </c>
      <c r="C182" s="84">
        <v>3</v>
      </c>
      <c r="D182" s="118">
        <v>0.0023083367953626093</v>
      </c>
      <c r="E182" s="118">
        <v>1.744704636690846</v>
      </c>
      <c r="F182" s="84" t="s">
        <v>2626</v>
      </c>
      <c r="G182" s="84" t="b">
        <v>0</v>
      </c>
      <c r="H182" s="84" t="b">
        <v>0</v>
      </c>
      <c r="I182" s="84" t="b">
        <v>0</v>
      </c>
      <c r="J182" s="84" t="b">
        <v>0</v>
      </c>
      <c r="K182" s="84" t="b">
        <v>0</v>
      </c>
      <c r="L182" s="84" t="b">
        <v>0</v>
      </c>
    </row>
    <row r="183" spans="1:12" ht="15">
      <c r="A183" s="84" t="s">
        <v>2047</v>
      </c>
      <c r="B183" s="84" t="s">
        <v>2528</v>
      </c>
      <c r="C183" s="84">
        <v>3</v>
      </c>
      <c r="D183" s="118">
        <v>0.0023083367953626093</v>
      </c>
      <c r="E183" s="118">
        <v>2.5463369829240126</v>
      </c>
      <c r="F183" s="84" t="s">
        <v>2626</v>
      </c>
      <c r="G183" s="84" t="b">
        <v>0</v>
      </c>
      <c r="H183" s="84" t="b">
        <v>0</v>
      </c>
      <c r="I183" s="84" t="b">
        <v>0</v>
      </c>
      <c r="J183" s="84" t="b">
        <v>0</v>
      </c>
      <c r="K183" s="84" t="b">
        <v>0</v>
      </c>
      <c r="L183" s="84" t="b">
        <v>0</v>
      </c>
    </row>
    <row r="184" spans="1:12" ht="15">
      <c r="A184" s="84" t="s">
        <v>2492</v>
      </c>
      <c r="B184" s="84" t="s">
        <v>2529</v>
      </c>
      <c r="C184" s="84">
        <v>3</v>
      </c>
      <c r="D184" s="118">
        <v>0.0023083367953626093</v>
      </c>
      <c r="E184" s="118">
        <v>2.6255182289716377</v>
      </c>
      <c r="F184" s="84" t="s">
        <v>2626</v>
      </c>
      <c r="G184" s="84" t="b">
        <v>0</v>
      </c>
      <c r="H184" s="84" t="b">
        <v>0</v>
      </c>
      <c r="I184" s="84" t="b">
        <v>0</v>
      </c>
      <c r="J184" s="84" t="b">
        <v>0</v>
      </c>
      <c r="K184" s="84" t="b">
        <v>0</v>
      </c>
      <c r="L184" s="84" t="b">
        <v>0</v>
      </c>
    </row>
    <row r="185" spans="1:12" ht="15">
      <c r="A185" s="84" t="s">
        <v>2529</v>
      </c>
      <c r="B185" s="84" t="s">
        <v>2530</v>
      </c>
      <c r="C185" s="84">
        <v>3</v>
      </c>
      <c r="D185" s="118">
        <v>0.0023083367953626093</v>
      </c>
      <c r="E185" s="118">
        <v>2.847366978587994</v>
      </c>
      <c r="F185" s="84" t="s">
        <v>2626</v>
      </c>
      <c r="G185" s="84" t="b">
        <v>0</v>
      </c>
      <c r="H185" s="84" t="b">
        <v>0</v>
      </c>
      <c r="I185" s="84" t="b">
        <v>0</v>
      </c>
      <c r="J185" s="84" t="b">
        <v>0</v>
      </c>
      <c r="K185" s="84" t="b">
        <v>0</v>
      </c>
      <c r="L185" s="84" t="b">
        <v>0</v>
      </c>
    </row>
    <row r="186" spans="1:12" ht="15">
      <c r="A186" s="84" t="s">
        <v>2530</v>
      </c>
      <c r="B186" s="84" t="s">
        <v>2531</v>
      </c>
      <c r="C186" s="84">
        <v>3</v>
      </c>
      <c r="D186" s="118">
        <v>0.0023083367953626093</v>
      </c>
      <c r="E186" s="118">
        <v>2.847366978587994</v>
      </c>
      <c r="F186" s="84" t="s">
        <v>2626</v>
      </c>
      <c r="G186" s="84" t="b">
        <v>0</v>
      </c>
      <c r="H186" s="84" t="b">
        <v>0</v>
      </c>
      <c r="I186" s="84" t="b">
        <v>0</v>
      </c>
      <c r="J186" s="84" t="b">
        <v>1</v>
      </c>
      <c r="K186" s="84" t="b">
        <v>0</v>
      </c>
      <c r="L186" s="84" t="b">
        <v>0</v>
      </c>
    </row>
    <row r="187" spans="1:12" ht="15">
      <c r="A187" s="84" t="s">
        <v>2531</v>
      </c>
      <c r="B187" s="84" t="s">
        <v>2532</v>
      </c>
      <c r="C187" s="84">
        <v>3</v>
      </c>
      <c r="D187" s="118">
        <v>0.0023083367953626093</v>
      </c>
      <c r="E187" s="118">
        <v>2.847366978587994</v>
      </c>
      <c r="F187" s="84" t="s">
        <v>2626</v>
      </c>
      <c r="G187" s="84" t="b">
        <v>1</v>
      </c>
      <c r="H187" s="84" t="b">
        <v>0</v>
      </c>
      <c r="I187" s="84" t="b">
        <v>0</v>
      </c>
      <c r="J187" s="84" t="b">
        <v>0</v>
      </c>
      <c r="K187" s="84" t="b">
        <v>0</v>
      </c>
      <c r="L187" s="84" t="b">
        <v>0</v>
      </c>
    </row>
    <row r="188" spans="1:12" ht="15">
      <c r="A188" s="84" t="s">
        <v>2532</v>
      </c>
      <c r="B188" s="84" t="s">
        <v>2533</v>
      </c>
      <c r="C188" s="84">
        <v>3</v>
      </c>
      <c r="D188" s="118">
        <v>0.0023083367953626093</v>
      </c>
      <c r="E188" s="118">
        <v>2.847366978587994</v>
      </c>
      <c r="F188" s="84" t="s">
        <v>2626</v>
      </c>
      <c r="G188" s="84" t="b">
        <v>0</v>
      </c>
      <c r="H188" s="84" t="b">
        <v>0</v>
      </c>
      <c r="I188" s="84" t="b">
        <v>0</v>
      </c>
      <c r="J188" s="84" t="b">
        <v>0</v>
      </c>
      <c r="K188" s="84" t="b">
        <v>1</v>
      </c>
      <c r="L188" s="84" t="b">
        <v>0</v>
      </c>
    </row>
    <row r="189" spans="1:12" ht="15">
      <c r="A189" s="84" t="s">
        <v>2533</v>
      </c>
      <c r="B189" s="84" t="s">
        <v>2534</v>
      </c>
      <c r="C189" s="84">
        <v>3</v>
      </c>
      <c r="D189" s="118">
        <v>0.0023083367953626093</v>
      </c>
      <c r="E189" s="118">
        <v>2.847366978587994</v>
      </c>
      <c r="F189" s="84" t="s">
        <v>2626</v>
      </c>
      <c r="G189" s="84" t="b">
        <v>0</v>
      </c>
      <c r="H189" s="84" t="b">
        <v>1</v>
      </c>
      <c r="I189" s="84" t="b">
        <v>0</v>
      </c>
      <c r="J189" s="84" t="b">
        <v>0</v>
      </c>
      <c r="K189" s="84" t="b">
        <v>0</v>
      </c>
      <c r="L189" s="84" t="b">
        <v>0</v>
      </c>
    </row>
    <row r="190" spans="1:12" ht="15">
      <c r="A190" s="84" t="s">
        <v>2534</v>
      </c>
      <c r="B190" s="84" t="s">
        <v>2535</v>
      </c>
      <c r="C190" s="84">
        <v>3</v>
      </c>
      <c r="D190" s="118">
        <v>0.0023083367953626093</v>
      </c>
      <c r="E190" s="118">
        <v>2.847366978587994</v>
      </c>
      <c r="F190" s="84" t="s">
        <v>2626</v>
      </c>
      <c r="G190" s="84" t="b">
        <v>0</v>
      </c>
      <c r="H190" s="84" t="b">
        <v>0</v>
      </c>
      <c r="I190" s="84" t="b">
        <v>0</v>
      </c>
      <c r="J190" s="84" t="b">
        <v>0</v>
      </c>
      <c r="K190" s="84" t="b">
        <v>0</v>
      </c>
      <c r="L190" s="84" t="b">
        <v>0</v>
      </c>
    </row>
    <row r="191" spans="1:12" ht="15">
      <c r="A191" s="84" t="s">
        <v>2535</v>
      </c>
      <c r="B191" s="84" t="s">
        <v>2536</v>
      </c>
      <c r="C191" s="84">
        <v>3</v>
      </c>
      <c r="D191" s="118">
        <v>0.0023083367953626093</v>
      </c>
      <c r="E191" s="118">
        <v>2.847366978587994</v>
      </c>
      <c r="F191" s="84" t="s">
        <v>2626</v>
      </c>
      <c r="G191" s="84" t="b">
        <v>0</v>
      </c>
      <c r="H191" s="84" t="b">
        <v>0</v>
      </c>
      <c r="I191" s="84" t="b">
        <v>0</v>
      </c>
      <c r="J191" s="84" t="b">
        <v>0</v>
      </c>
      <c r="K191" s="84" t="b">
        <v>0</v>
      </c>
      <c r="L191" s="84" t="b">
        <v>0</v>
      </c>
    </row>
    <row r="192" spans="1:12" ht="15">
      <c r="A192" s="84" t="s">
        <v>2536</v>
      </c>
      <c r="B192" s="84" t="s">
        <v>2537</v>
      </c>
      <c r="C192" s="84">
        <v>3</v>
      </c>
      <c r="D192" s="118">
        <v>0.0023083367953626093</v>
      </c>
      <c r="E192" s="118">
        <v>2.847366978587994</v>
      </c>
      <c r="F192" s="84" t="s">
        <v>2626</v>
      </c>
      <c r="G192" s="84" t="b">
        <v>0</v>
      </c>
      <c r="H192" s="84" t="b">
        <v>0</v>
      </c>
      <c r="I192" s="84" t="b">
        <v>0</v>
      </c>
      <c r="J192" s="84" t="b">
        <v>0</v>
      </c>
      <c r="K192" s="84" t="b">
        <v>0</v>
      </c>
      <c r="L192" s="84" t="b">
        <v>0</v>
      </c>
    </row>
    <row r="193" spans="1:12" ht="15">
      <c r="A193" s="84" t="s">
        <v>2537</v>
      </c>
      <c r="B193" s="84" t="s">
        <v>2071</v>
      </c>
      <c r="C193" s="84">
        <v>3</v>
      </c>
      <c r="D193" s="118">
        <v>0.0023083367953626093</v>
      </c>
      <c r="E193" s="118">
        <v>2.1783601976294182</v>
      </c>
      <c r="F193" s="84" t="s">
        <v>2626</v>
      </c>
      <c r="G193" s="84" t="b">
        <v>0</v>
      </c>
      <c r="H193" s="84" t="b">
        <v>0</v>
      </c>
      <c r="I193" s="84" t="b">
        <v>0</v>
      </c>
      <c r="J193" s="84" t="b">
        <v>0</v>
      </c>
      <c r="K193" s="84" t="b">
        <v>0</v>
      </c>
      <c r="L193" s="84" t="b">
        <v>0</v>
      </c>
    </row>
    <row r="194" spans="1:12" ht="15">
      <c r="A194" s="84" t="s">
        <v>270</v>
      </c>
      <c r="B194" s="84" t="s">
        <v>2493</v>
      </c>
      <c r="C194" s="84">
        <v>3</v>
      </c>
      <c r="D194" s="118">
        <v>0.0023083367953626093</v>
      </c>
      <c r="E194" s="118">
        <v>2.847366978587994</v>
      </c>
      <c r="F194" s="84" t="s">
        <v>2626</v>
      </c>
      <c r="G194" s="84" t="b">
        <v>0</v>
      </c>
      <c r="H194" s="84" t="b">
        <v>0</v>
      </c>
      <c r="I194" s="84" t="b">
        <v>0</v>
      </c>
      <c r="J194" s="84" t="b">
        <v>0</v>
      </c>
      <c r="K194" s="84" t="b">
        <v>0</v>
      </c>
      <c r="L194" s="84" t="b">
        <v>0</v>
      </c>
    </row>
    <row r="195" spans="1:12" ht="15">
      <c r="A195" s="84" t="s">
        <v>2500</v>
      </c>
      <c r="B195" s="84" t="s">
        <v>2538</v>
      </c>
      <c r="C195" s="84">
        <v>3</v>
      </c>
      <c r="D195" s="118">
        <v>0.0023083367953626093</v>
      </c>
      <c r="E195" s="118">
        <v>2.6255182289716377</v>
      </c>
      <c r="F195" s="84" t="s">
        <v>2626</v>
      </c>
      <c r="G195" s="84" t="b">
        <v>0</v>
      </c>
      <c r="H195" s="84" t="b">
        <v>0</v>
      </c>
      <c r="I195" s="84" t="b">
        <v>0</v>
      </c>
      <c r="J195" s="84" t="b">
        <v>0</v>
      </c>
      <c r="K195" s="84" t="b">
        <v>0</v>
      </c>
      <c r="L195" s="84" t="b">
        <v>0</v>
      </c>
    </row>
    <row r="196" spans="1:12" ht="15">
      <c r="A196" s="84" t="s">
        <v>2040</v>
      </c>
      <c r="B196" s="84" t="s">
        <v>2041</v>
      </c>
      <c r="C196" s="84">
        <v>3</v>
      </c>
      <c r="D196" s="118">
        <v>0.0023083367953626093</v>
      </c>
      <c r="E196" s="118">
        <v>2.847366978587994</v>
      </c>
      <c r="F196" s="84" t="s">
        <v>2626</v>
      </c>
      <c r="G196" s="84" t="b">
        <v>0</v>
      </c>
      <c r="H196" s="84" t="b">
        <v>0</v>
      </c>
      <c r="I196" s="84" t="b">
        <v>0</v>
      </c>
      <c r="J196" s="84" t="b">
        <v>0</v>
      </c>
      <c r="K196" s="84" t="b">
        <v>0</v>
      </c>
      <c r="L196" s="84" t="b">
        <v>0</v>
      </c>
    </row>
    <row r="197" spans="1:12" ht="15">
      <c r="A197" s="84" t="s">
        <v>2041</v>
      </c>
      <c r="B197" s="84" t="s">
        <v>2042</v>
      </c>
      <c r="C197" s="84">
        <v>3</v>
      </c>
      <c r="D197" s="118">
        <v>0.0023083367953626093</v>
      </c>
      <c r="E197" s="118">
        <v>2.847366978587994</v>
      </c>
      <c r="F197" s="84" t="s">
        <v>2626</v>
      </c>
      <c r="G197" s="84" t="b">
        <v>0</v>
      </c>
      <c r="H197" s="84" t="b">
        <v>0</v>
      </c>
      <c r="I197" s="84" t="b">
        <v>0</v>
      </c>
      <c r="J197" s="84" t="b">
        <v>0</v>
      </c>
      <c r="K197" s="84" t="b">
        <v>0</v>
      </c>
      <c r="L197" s="84" t="b">
        <v>0</v>
      </c>
    </row>
    <row r="198" spans="1:12" ht="15">
      <c r="A198" s="84" t="s">
        <v>2042</v>
      </c>
      <c r="B198" s="84" t="s">
        <v>2043</v>
      </c>
      <c r="C198" s="84">
        <v>3</v>
      </c>
      <c r="D198" s="118">
        <v>0.0023083367953626093</v>
      </c>
      <c r="E198" s="118">
        <v>2.847366978587994</v>
      </c>
      <c r="F198" s="84" t="s">
        <v>2626</v>
      </c>
      <c r="G198" s="84" t="b">
        <v>0</v>
      </c>
      <c r="H198" s="84" t="b">
        <v>0</v>
      </c>
      <c r="I198" s="84" t="b">
        <v>0</v>
      </c>
      <c r="J198" s="84" t="b">
        <v>0</v>
      </c>
      <c r="K198" s="84" t="b">
        <v>0</v>
      </c>
      <c r="L198" s="84" t="b">
        <v>0</v>
      </c>
    </row>
    <row r="199" spans="1:12" ht="15">
      <c r="A199" s="84" t="s">
        <v>2043</v>
      </c>
      <c r="B199" s="84" t="s">
        <v>2044</v>
      </c>
      <c r="C199" s="84">
        <v>3</v>
      </c>
      <c r="D199" s="118">
        <v>0.0023083367953626093</v>
      </c>
      <c r="E199" s="118">
        <v>2.847366978587994</v>
      </c>
      <c r="F199" s="84" t="s">
        <v>2626</v>
      </c>
      <c r="G199" s="84" t="b">
        <v>0</v>
      </c>
      <c r="H199" s="84" t="b">
        <v>0</v>
      </c>
      <c r="I199" s="84" t="b">
        <v>0</v>
      </c>
      <c r="J199" s="84" t="b">
        <v>0</v>
      </c>
      <c r="K199" s="84" t="b">
        <v>0</v>
      </c>
      <c r="L199" s="84" t="b">
        <v>0</v>
      </c>
    </row>
    <row r="200" spans="1:12" ht="15">
      <c r="A200" s="84" t="s">
        <v>2044</v>
      </c>
      <c r="B200" s="84" t="s">
        <v>2045</v>
      </c>
      <c r="C200" s="84">
        <v>3</v>
      </c>
      <c r="D200" s="118">
        <v>0.0023083367953626093</v>
      </c>
      <c r="E200" s="118">
        <v>2.847366978587994</v>
      </c>
      <c r="F200" s="84" t="s">
        <v>2626</v>
      </c>
      <c r="G200" s="84" t="b">
        <v>0</v>
      </c>
      <c r="H200" s="84" t="b">
        <v>0</v>
      </c>
      <c r="I200" s="84" t="b">
        <v>0</v>
      </c>
      <c r="J200" s="84" t="b">
        <v>0</v>
      </c>
      <c r="K200" s="84" t="b">
        <v>0</v>
      </c>
      <c r="L200" s="84" t="b">
        <v>0</v>
      </c>
    </row>
    <row r="201" spans="1:12" ht="15">
      <c r="A201" s="84" t="s">
        <v>2045</v>
      </c>
      <c r="B201" s="84" t="s">
        <v>2046</v>
      </c>
      <c r="C201" s="84">
        <v>3</v>
      </c>
      <c r="D201" s="118">
        <v>0.0023083367953626093</v>
      </c>
      <c r="E201" s="118">
        <v>2.722428241979694</v>
      </c>
      <c r="F201" s="84" t="s">
        <v>2626</v>
      </c>
      <c r="G201" s="84" t="b">
        <v>0</v>
      </c>
      <c r="H201" s="84" t="b">
        <v>0</v>
      </c>
      <c r="I201" s="84" t="b">
        <v>0</v>
      </c>
      <c r="J201" s="84" t="b">
        <v>0</v>
      </c>
      <c r="K201" s="84" t="b">
        <v>0</v>
      </c>
      <c r="L201" s="84" t="b">
        <v>0</v>
      </c>
    </row>
    <row r="202" spans="1:12" ht="15">
      <c r="A202" s="84" t="s">
        <v>2046</v>
      </c>
      <c r="B202" s="84" t="s">
        <v>2047</v>
      </c>
      <c r="C202" s="84">
        <v>3</v>
      </c>
      <c r="D202" s="118">
        <v>0.0023083367953626093</v>
      </c>
      <c r="E202" s="118">
        <v>2.4213982463157127</v>
      </c>
      <c r="F202" s="84" t="s">
        <v>2626</v>
      </c>
      <c r="G202" s="84" t="b">
        <v>0</v>
      </c>
      <c r="H202" s="84" t="b">
        <v>0</v>
      </c>
      <c r="I202" s="84" t="b">
        <v>0</v>
      </c>
      <c r="J202" s="84" t="b">
        <v>0</v>
      </c>
      <c r="K202" s="84" t="b">
        <v>0</v>
      </c>
      <c r="L202" s="84" t="b">
        <v>0</v>
      </c>
    </row>
    <row r="203" spans="1:12" ht="15">
      <c r="A203" s="84" t="s">
        <v>2047</v>
      </c>
      <c r="B203" s="84" t="s">
        <v>2048</v>
      </c>
      <c r="C203" s="84">
        <v>3</v>
      </c>
      <c r="D203" s="118">
        <v>0.0023083367953626093</v>
      </c>
      <c r="E203" s="118">
        <v>2.5463369829240126</v>
      </c>
      <c r="F203" s="84" t="s">
        <v>2626</v>
      </c>
      <c r="G203" s="84" t="b">
        <v>0</v>
      </c>
      <c r="H203" s="84" t="b">
        <v>0</v>
      </c>
      <c r="I203" s="84" t="b">
        <v>0</v>
      </c>
      <c r="J203" s="84" t="b">
        <v>0</v>
      </c>
      <c r="K203" s="84" t="b">
        <v>0</v>
      </c>
      <c r="L203" s="84" t="b">
        <v>0</v>
      </c>
    </row>
    <row r="204" spans="1:12" ht="15">
      <c r="A204" s="84" t="s">
        <v>2048</v>
      </c>
      <c r="B204" s="84" t="s">
        <v>2049</v>
      </c>
      <c r="C204" s="84">
        <v>3</v>
      </c>
      <c r="D204" s="118">
        <v>0.0023083367953626093</v>
      </c>
      <c r="E204" s="118">
        <v>2.847366978587994</v>
      </c>
      <c r="F204" s="84" t="s">
        <v>2626</v>
      </c>
      <c r="G204" s="84" t="b">
        <v>0</v>
      </c>
      <c r="H204" s="84" t="b">
        <v>0</v>
      </c>
      <c r="I204" s="84" t="b">
        <v>0</v>
      </c>
      <c r="J204" s="84" t="b">
        <v>0</v>
      </c>
      <c r="K204" s="84" t="b">
        <v>0</v>
      </c>
      <c r="L204" s="84" t="b">
        <v>0</v>
      </c>
    </row>
    <row r="205" spans="1:12" ht="15">
      <c r="A205" s="84" t="s">
        <v>2049</v>
      </c>
      <c r="B205" s="84" t="s">
        <v>2539</v>
      </c>
      <c r="C205" s="84">
        <v>3</v>
      </c>
      <c r="D205" s="118">
        <v>0.0023083367953626093</v>
      </c>
      <c r="E205" s="118">
        <v>2.847366978587994</v>
      </c>
      <c r="F205" s="84" t="s">
        <v>2626</v>
      </c>
      <c r="G205" s="84" t="b">
        <v>0</v>
      </c>
      <c r="H205" s="84" t="b">
        <v>0</v>
      </c>
      <c r="I205" s="84" t="b">
        <v>0</v>
      </c>
      <c r="J205" s="84" t="b">
        <v>0</v>
      </c>
      <c r="K205" s="84" t="b">
        <v>0</v>
      </c>
      <c r="L205" s="84" t="b">
        <v>0</v>
      </c>
    </row>
    <row r="206" spans="1:12" ht="15">
      <c r="A206" s="84" t="s">
        <v>2539</v>
      </c>
      <c r="B206" s="84" t="s">
        <v>2540</v>
      </c>
      <c r="C206" s="84">
        <v>3</v>
      </c>
      <c r="D206" s="118">
        <v>0.0023083367953626093</v>
      </c>
      <c r="E206" s="118">
        <v>2.847366978587994</v>
      </c>
      <c r="F206" s="84" t="s">
        <v>2626</v>
      </c>
      <c r="G206" s="84" t="b">
        <v>0</v>
      </c>
      <c r="H206" s="84" t="b">
        <v>0</v>
      </c>
      <c r="I206" s="84" t="b">
        <v>0</v>
      </c>
      <c r="J206" s="84" t="b">
        <v>0</v>
      </c>
      <c r="K206" s="84" t="b">
        <v>0</v>
      </c>
      <c r="L206" s="84" t="b">
        <v>0</v>
      </c>
    </row>
    <row r="207" spans="1:12" ht="15">
      <c r="A207" s="84" t="s">
        <v>2540</v>
      </c>
      <c r="B207" s="84" t="s">
        <v>2474</v>
      </c>
      <c r="C207" s="84">
        <v>3</v>
      </c>
      <c r="D207" s="118">
        <v>0.0023083367953626093</v>
      </c>
      <c r="E207" s="118">
        <v>2.4213982463157127</v>
      </c>
      <c r="F207" s="84" t="s">
        <v>2626</v>
      </c>
      <c r="G207" s="84" t="b">
        <v>0</v>
      </c>
      <c r="H207" s="84" t="b">
        <v>0</v>
      </c>
      <c r="I207" s="84" t="b">
        <v>0</v>
      </c>
      <c r="J207" s="84" t="b">
        <v>0</v>
      </c>
      <c r="K207" s="84" t="b">
        <v>0</v>
      </c>
      <c r="L207" s="84" t="b">
        <v>0</v>
      </c>
    </row>
    <row r="208" spans="1:12" ht="15">
      <c r="A208" s="84" t="s">
        <v>2474</v>
      </c>
      <c r="B208" s="84" t="s">
        <v>333</v>
      </c>
      <c r="C208" s="84">
        <v>3</v>
      </c>
      <c r="D208" s="118">
        <v>0.0023083367953626093</v>
      </c>
      <c r="E208" s="118">
        <v>2.4213982463157127</v>
      </c>
      <c r="F208" s="84" t="s">
        <v>2626</v>
      </c>
      <c r="G208" s="84" t="b">
        <v>0</v>
      </c>
      <c r="H208" s="84" t="b">
        <v>0</v>
      </c>
      <c r="I208" s="84" t="b">
        <v>0</v>
      </c>
      <c r="J208" s="84" t="b">
        <v>0</v>
      </c>
      <c r="K208" s="84" t="b">
        <v>0</v>
      </c>
      <c r="L208" s="84" t="b">
        <v>0</v>
      </c>
    </row>
    <row r="209" spans="1:12" ht="15">
      <c r="A209" s="84" t="s">
        <v>333</v>
      </c>
      <c r="B209" s="84" t="s">
        <v>2010</v>
      </c>
      <c r="C209" s="84">
        <v>3</v>
      </c>
      <c r="D209" s="118">
        <v>0.0023083367953626093</v>
      </c>
      <c r="E209" s="118">
        <v>1.8773302019654372</v>
      </c>
      <c r="F209" s="84" t="s">
        <v>2626</v>
      </c>
      <c r="G209" s="84" t="b">
        <v>0</v>
      </c>
      <c r="H209" s="84" t="b">
        <v>0</v>
      </c>
      <c r="I209" s="84" t="b">
        <v>0</v>
      </c>
      <c r="J209" s="84" t="b">
        <v>0</v>
      </c>
      <c r="K209" s="84" t="b">
        <v>0</v>
      </c>
      <c r="L209" s="84" t="b">
        <v>0</v>
      </c>
    </row>
    <row r="210" spans="1:12" ht="15">
      <c r="A210" s="84" t="s">
        <v>2081</v>
      </c>
      <c r="B210" s="84" t="s">
        <v>2082</v>
      </c>
      <c r="C210" s="84">
        <v>3</v>
      </c>
      <c r="D210" s="118">
        <v>0.0023083367953626093</v>
      </c>
      <c r="E210" s="118">
        <v>2.847366978587994</v>
      </c>
      <c r="F210" s="84" t="s">
        <v>2626</v>
      </c>
      <c r="G210" s="84" t="b">
        <v>0</v>
      </c>
      <c r="H210" s="84" t="b">
        <v>0</v>
      </c>
      <c r="I210" s="84" t="b">
        <v>0</v>
      </c>
      <c r="J210" s="84" t="b">
        <v>0</v>
      </c>
      <c r="K210" s="84" t="b">
        <v>0</v>
      </c>
      <c r="L210" s="84" t="b">
        <v>0</v>
      </c>
    </row>
    <row r="211" spans="1:12" ht="15">
      <c r="A211" s="84" t="s">
        <v>2082</v>
      </c>
      <c r="B211" s="84" t="s">
        <v>2080</v>
      </c>
      <c r="C211" s="84">
        <v>3</v>
      </c>
      <c r="D211" s="118">
        <v>0.0023083367953626093</v>
      </c>
      <c r="E211" s="118">
        <v>2.0457346323548276</v>
      </c>
      <c r="F211" s="84" t="s">
        <v>2626</v>
      </c>
      <c r="G211" s="84" t="b">
        <v>0</v>
      </c>
      <c r="H211" s="84" t="b">
        <v>0</v>
      </c>
      <c r="I211" s="84" t="b">
        <v>0</v>
      </c>
      <c r="J211" s="84" t="b">
        <v>0</v>
      </c>
      <c r="K211" s="84" t="b">
        <v>0</v>
      </c>
      <c r="L211" s="84" t="b">
        <v>0</v>
      </c>
    </row>
    <row r="212" spans="1:12" ht="15">
      <c r="A212" s="84" t="s">
        <v>2080</v>
      </c>
      <c r="B212" s="84" t="s">
        <v>2083</v>
      </c>
      <c r="C212" s="84">
        <v>3</v>
      </c>
      <c r="D212" s="118">
        <v>0.0023083367953626093</v>
      </c>
      <c r="E212" s="118">
        <v>2.0457346323548276</v>
      </c>
      <c r="F212" s="84" t="s">
        <v>2626</v>
      </c>
      <c r="G212" s="84" t="b">
        <v>0</v>
      </c>
      <c r="H212" s="84" t="b">
        <v>0</v>
      </c>
      <c r="I212" s="84" t="b">
        <v>0</v>
      </c>
      <c r="J212" s="84" t="b">
        <v>0</v>
      </c>
      <c r="K212" s="84" t="b">
        <v>0</v>
      </c>
      <c r="L212" s="84" t="b">
        <v>0</v>
      </c>
    </row>
    <row r="213" spans="1:12" ht="15">
      <c r="A213" s="84" t="s">
        <v>2083</v>
      </c>
      <c r="B213" s="84" t="s">
        <v>2084</v>
      </c>
      <c r="C213" s="84">
        <v>3</v>
      </c>
      <c r="D213" s="118">
        <v>0.0023083367953626093</v>
      </c>
      <c r="E213" s="118">
        <v>2.847366978587994</v>
      </c>
      <c r="F213" s="84" t="s">
        <v>2626</v>
      </c>
      <c r="G213" s="84" t="b">
        <v>0</v>
      </c>
      <c r="H213" s="84" t="b">
        <v>0</v>
      </c>
      <c r="I213" s="84" t="b">
        <v>0</v>
      </c>
      <c r="J213" s="84" t="b">
        <v>0</v>
      </c>
      <c r="K213" s="84" t="b">
        <v>0</v>
      </c>
      <c r="L213" s="84" t="b">
        <v>0</v>
      </c>
    </row>
    <row r="214" spans="1:12" ht="15">
      <c r="A214" s="84" t="s">
        <v>2084</v>
      </c>
      <c r="B214" s="84" t="s">
        <v>2085</v>
      </c>
      <c r="C214" s="84">
        <v>3</v>
      </c>
      <c r="D214" s="118">
        <v>0.0023083367953626093</v>
      </c>
      <c r="E214" s="118">
        <v>2.847366978587994</v>
      </c>
      <c r="F214" s="84" t="s">
        <v>2626</v>
      </c>
      <c r="G214" s="84" t="b">
        <v>0</v>
      </c>
      <c r="H214" s="84" t="b">
        <v>0</v>
      </c>
      <c r="I214" s="84" t="b">
        <v>0</v>
      </c>
      <c r="J214" s="84" t="b">
        <v>0</v>
      </c>
      <c r="K214" s="84" t="b">
        <v>0</v>
      </c>
      <c r="L214" s="84" t="b">
        <v>0</v>
      </c>
    </row>
    <row r="215" spans="1:12" ht="15">
      <c r="A215" s="84" t="s">
        <v>2085</v>
      </c>
      <c r="B215" s="84" t="s">
        <v>2543</v>
      </c>
      <c r="C215" s="84">
        <v>3</v>
      </c>
      <c r="D215" s="118">
        <v>0.0023083367953626093</v>
      </c>
      <c r="E215" s="118">
        <v>2.847366978587994</v>
      </c>
      <c r="F215" s="84" t="s">
        <v>2626</v>
      </c>
      <c r="G215" s="84" t="b">
        <v>0</v>
      </c>
      <c r="H215" s="84" t="b">
        <v>0</v>
      </c>
      <c r="I215" s="84" t="b">
        <v>0</v>
      </c>
      <c r="J215" s="84" t="b">
        <v>0</v>
      </c>
      <c r="K215" s="84" t="b">
        <v>0</v>
      </c>
      <c r="L215" s="84" t="b">
        <v>0</v>
      </c>
    </row>
    <row r="216" spans="1:12" ht="15">
      <c r="A216" s="84" t="s">
        <v>2543</v>
      </c>
      <c r="B216" s="84" t="s">
        <v>2544</v>
      </c>
      <c r="C216" s="84">
        <v>3</v>
      </c>
      <c r="D216" s="118">
        <v>0.0023083367953626093</v>
      </c>
      <c r="E216" s="118">
        <v>2.847366978587994</v>
      </c>
      <c r="F216" s="84" t="s">
        <v>2626</v>
      </c>
      <c r="G216" s="84" t="b">
        <v>0</v>
      </c>
      <c r="H216" s="84" t="b">
        <v>0</v>
      </c>
      <c r="I216" s="84" t="b">
        <v>0</v>
      </c>
      <c r="J216" s="84" t="b">
        <v>0</v>
      </c>
      <c r="K216" s="84" t="b">
        <v>0</v>
      </c>
      <c r="L216" s="84" t="b">
        <v>0</v>
      </c>
    </row>
    <row r="217" spans="1:12" ht="15">
      <c r="A217" s="84" t="s">
        <v>2544</v>
      </c>
      <c r="B217" s="84" t="s">
        <v>2545</v>
      </c>
      <c r="C217" s="84">
        <v>3</v>
      </c>
      <c r="D217" s="118">
        <v>0.0023083367953626093</v>
      </c>
      <c r="E217" s="118">
        <v>2.847366978587994</v>
      </c>
      <c r="F217" s="84" t="s">
        <v>2626</v>
      </c>
      <c r="G217" s="84" t="b">
        <v>0</v>
      </c>
      <c r="H217" s="84" t="b">
        <v>0</v>
      </c>
      <c r="I217" s="84" t="b">
        <v>0</v>
      </c>
      <c r="J217" s="84" t="b">
        <v>0</v>
      </c>
      <c r="K217" s="84" t="b">
        <v>0</v>
      </c>
      <c r="L217" s="84" t="b">
        <v>0</v>
      </c>
    </row>
    <row r="218" spans="1:12" ht="15">
      <c r="A218" s="84" t="s">
        <v>2545</v>
      </c>
      <c r="B218" s="84" t="s">
        <v>2546</v>
      </c>
      <c r="C218" s="84">
        <v>3</v>
      </c>
      <c r="D218" s="118">
        <v>0.0023083367953626093</v>
      </c>
      <c r="E218" s="118">
        <v>2.847366978587994</v>
      </c>
      <c r="F218" s="84" t="s">
        <v>2626</v>
      </c>
      <c r="G218" s="84" t="b">
        <v>0</v>
      </c>
      <c r="H218" s="84" t="b">
        <v>0</v>
      </c>
      <c r="I218" s="84" t="b">
        <v>0</v>
      </c>
      <c r="J218" s="84" t="b">
        <v>0</v>
      </c>
      <c r="K218" s="84" t="b">
        <v>0</v>
      </c>
      <c r="L218" s="84" t="b">
        <v>0</v>
      </c>
    </row>
    <row r="219" spans="1:12" ht="15">
      <c r="A219" s="84" t="s">
        <v>2546</v>
      </c>
      <c r="B219" s="84" t="s">
        <v>2547</v>
      </c>
      <c r="C219" s="84">
        <v>3</v>
      </c>
      <c r="D219" s="118">
        <v>0.0023083367953626093</v>
      </c>
      <c r="E219" s="118">
        <v>2.847366978587994</v>
      </c>
      <c r="F219" s="84" t="s">
        <v>2626</v>
      </c>
      <c r="G219" s="84" t="b">
        <v>0</v>
      </c>
      <c r="H219" s="84" t="b">
        <v>0</v>
      </c>
      <c r="I219" s="84" t="b">
        <v>0</v>
      </c>
      <c r="J219" s="84" t="b">
        <v>0</v>
      </c>
      <c r="K219" s="84" t="b">
        <v>0</v>
      </c>
      <c r="L219" s="84" t="b">
        <v>0</v>
      </c>
    </row>
    <row r="220" spans="1:12" ht="15">
      <c r="A220" s="84" t="s">
        <v>2547</v>
      </c>
      <c r="B220" s="84" t="s">
        <v>2548</v>
      </c>
      <c r="C220" s="84">
        <v>3</v>
      </c>
      <c r="D220" s="118">
        <v>0.0023083367953626093</v>
      </c>
      <c r="E220" s="118">
        <v>2.847366978587994</v>
      </c>
      <c r="F220" s="84" t="s">
        <v>2626</v>
      </c>
      <c r="G220" s="84" t="b">
        <v>0</v>
      </c>
      <c r="H220" s="84" t="b">
        <v>0</v>
      </c>
      <c r="I220" s="84" t="b">
        <v>0</v>
      </c>
      <c r="J220" s="84" t="b">
        <v>0</v>
      </c>
      <c r="K220" s="84" t="b">
        <v>0</v>
      </c>
      <c r="L220" s="84" t="b">
        <v>0</v>
      </c>
    </row>
    <row r="221" spans="1:12" ht="15">
      <c r="A221" s="84" t="s">
        <v>2548</v>
      </c>
      <c r="B221" s="84" t="s">
        <v>2549</v>
      </c>
      <c r="C221" s="84">
        <v>3</v>
      </c>
      <c r="D221" s="118">
        <v>0.0023083367953626093</v>
      </c>
      <c r="E221" s="118">
        <v>2.847366978587994</v>
      </c>
      <c r="F221" s="84" t="s">
        <v>2626</v>
      </c>
      <c r="G221" s="84" t="b">
        <v>0</v>
      </c>
      <c r="H221" s="84" t="b">
        <v>0</v>
      </c>
      <c r="I221" s="84" t="b">
        <v>0</v>
      </c>
      <c r="J221" s="84" t="b">
        <v>0</v>
      </c>
      <c r="K221" s="84" t="b">
        <v>0</v>
      </c>
      <c r="L221" s="84" t="b">
        <v>0</v>
      </c>
    </row>
    <row r="222" spans="1:12" ht="15">
      <c r="A222" s="84" t="s">
        <v>2446</v>
      </c>
      <c r="B222" s="84" t="s">
        <v>2505</v>
      </c>
      <c r="C222" s="84">
        <v>3</v>
      </c>
      <c r="D222" s="118">
        <v>0.0023083367953626093</v>
      </c>
      <c r="E222" s="118">
        <v>2.3544514566850996</v>
      </c>
      <c r="F222" s="84" t="s">
        <v>2626</v>
      </c>
      <c r="G222" s="84" t="b">
        <v>0</v>
      </c>
      <c r="H222" s="84" t="b">
        <v>0</v>
      </c>
      <c r="I222" s="84" t="b">
        <v>0</v>
      </c>
      <c r="J222" s="84" t="b">
        <v>0</v>
      </c>
      <c r="K222" s="84" t="b">
        <v>0</v>
      </c>
      <c r="L222" s="84" t="b">
        <v>0</v>
      </c>
    </row>
    <row r="223" spans="1:12" ht="15">
      <c r="A223" s="84" t="s">
        <v>2439</v>
      </c>
      <c r="B223" s="84" t="s">
        <v>2440</v>
      </c>
      <c r="C223" s="84">
        <v>3</v>
      </c>
      <c r="D223" s="118">
        <v>0.0023083367953626093</v>
      </c>
      <c r="E223" s="118">
        <v>1.722428241979694</v>
      </c>
      <c r="F223" s="84" t="s">
        <v>2626</v>
      </c>
      <c r="G223" s="84" t="b">
        <v>0</v>
      </c>
      <c r="H223" s="84" t="b">
        <v>0</v>
      </c>
      <c r="I223" s="84" t="b">
        <v>0</v>
      </c>
      <c r="J223" s="84" t="b">
        <v>0</v>
      </c>
      <c r="K223" s="84" t="b">
        <v>0</v>
      </c>
      <c r="L223" s="84" t="b">
        <v>0</v>
      </c>
    </row>
    <row r="224" spans="1:12" ht="15">
      <c r="A224" s="84" t="s">
        <v>2006</v>
      </c>
      <c r="B224" s="84" t="s">
        <v>2555</v>
      </c>
      <c r="C224" s="84">
        <v>2</v>
      </c>
      <c r="D224" s="118">
        <v>0.0016932218358704405</v>
      </c>
      <c r="E224" s="118">
        <v>1.7930093162654013</v>
      </c>
      <c r="F224" s="84" t="s">
        <v>2626</v>
      </c>
      <c r="G224" s="84" t="b">
        <v>0</v>
      </c>
      <c r="H224" s="84" t="b">
        <v>0</v>
      </c>
      <c r="I224" s="84" t="b">
        <v>0</v>
      </c>
      <c r="J224" s="84" t="b">
        <v>0</v>
      </c>
      <c r="K224" s="84" t="b">
        <v>0</v>
      </c>
      <c r="L224" s="84" t="b">
        <v>0</v>
      </c>
    </row>
    <row r="225" spans="1:12" ht="15">
      <c r="A225" s="84" t="s">
        <v>315</v>
      </c>
      <c r="B225" s="84" t="s">
        <v>318</v>
      </c>
      <c r="C225" s="84">
        <v>2</v>
      </c>
      <c r="D225" s="118">
        <v>0.0016932218358704405</v>
      </c>
      <c r="E225" s="118">
        <v>2.3244882333076564</v>
      </c>
      <c r="F225" s="84" t="s">
        <v>2626</v>
      </c>
      <c r="G225" s="84" t="b">
        <v>0</v>
      </c>
      <c r="H225" s="84" t="b">
        <v>0</v>
      </c>
      <c r="I225" s="84" t="b">
        <v>0</v>
      </c>
      <c r="J225" s="84" t="b">
        <v>0</v>
      </c>
      <c r="K225" s="84" t="b">
        <v>0</v>
      </c>
      <c r="L225" s="84" t="b">
        <v>0</v>
      </c>
    </row>
    <row r="226" spans="1:12" ht="15">
      <c r="A226" s="84" t="s">
        <v>318</v>
      </c>
      <c r="B226" s="84" t="s">
        <v>336</v>
      </c>
      <c r="C226" s="84">
        <v>2</v>
      </c>
      <c r="D226" s="118">
        <v>0.0016932218358704405</v>
      </c>
      <c r="E226" s="118">
        <v>2.5463369829240126</v>
      </c>
      <c r="F226" s="84" t="s">
        <v>2626</v>
      </c>
      <c r="G226" s="84" t="b">
        <v>0</v>
      </c>
      <c r="H226" s="84" t="b">
        <v>0</v>
      </c>
      <c r="I226" s="84" t="b">
        <v>0</v>
      </c>
      <c r="J226" s="84" t="b">
        <v>0</v>
      </c>
      <c r="K226" s="84" t="b">
        <v>0</v>
      </c>
      <c r="L226" s="84" t="b">
        <v>0</v>
      </c>
    </row>
    <row r="227" spans="1:12" ht="15">
      <c r="A227" s="84" t="s">
        <v>338</v>
      </c>
      <c r="B227" s="84" t="s">
        <v>2004</v>
      </c>
      <c r="C227" s="84">
        <v>2</v>
      </c>
      <c r="D227" s="118">
        <v>0.0016932218358704405</v>
      </c>
      <c r="E227" s="118">
        <v>1.4002089472457746</v>
      </c>
      <c r="F227" s="84" t="s">
        <v>2626</v>
      </c>
      <c r="G227" s="84" t="b">
        <v>0</v>
      </c>
      <c r="H227" s="84" t="b">
        <v>0</v>
      </c>
      <c r="I227" s="84" t="b">
        <v>0</v>
      </c>
      <c r="J227" s="84" t="b">
        <v>0</v>
      </c>
      <c r="K227" s="84" t="b">
        <v>0</v>
      </c>
      <c r="L227" s="84" t="b">
        <v>0</v>
      </c>
    </row>
    <row r="228" spans="1:12" ht="15">
      <c r="A228" s="84" t="s">
        <v>2004</v>
      </c>
      <c r="B228" s="84" t="s">
        <v>2501</v>
      </c>
      <c r="C228" s="84">
        <v>2</v>
      </c>
      <c r="D228" s="118">
        <v>0.0016932218358704405</v>
      </c>
      <c r="E228" s="118">
        <v>1.2830955481494313</v>
      </c>
      <c r="F228" s="84" t="s">
        <v>2626</v>
      </c>
      <c r="G228" s="84" t="b">
        <v>0</v>
      </c>
      <c r="H228" s="84" t="b">
        <v>0</v>
      </c>
      <c r="I228" s="84" t="b">
        <v>0</v>
      </c>
      <c r="J228" s="84" t="b">
        <v>0</v>
      </c>
      <c r="K228" s="84" t="b">
        <v>0</v>
      </c>
      <c r="L228" s="84" t="b">
        <v>0</v>
      </c>
    </row>
    <row r="229" spans="1:12" ht="15">
      <c r="A229" s="84" t="s">
        <v>2501</v>
      </c>
      <c r="B229" s="84" t="s">
        <v>2556</v>
      </c>
      <c r="C229" s="84">
        <v>2</v>
      </c>
      <c r="D229" s="118">
        <v>0.0016932218358704405</v>
      </c>
      <c r="E229" s="118">
        <v>2.722428241979694</v>
      </c>
      <c r="F229" s="84" t="s">
        <v>2626</v>
      </c>
      <c r="G229" s="84" t="b">
        <v>0</v>
      </c>
      <c r="H229" s="84" t="b">
        <v>0</v>
      </c>
      <c r="I229" s="84" t="b">
        <v>0</v>
      </c>
      <c r="J229" s="84" t="b">
        <v>0</v>
      </c>
      <c r="K229" s="84" t="b">
        <v>0</v>
      </c>
      <c r="L229" s="84" t="b">
        <v>0</v>
      </c>
    </row>
    <row r="230" spans="1:12" ht="15">
      <c r="A230" s="84" t="s">
        <v>2556</v>
      </c>
      <c r="B230" s="84" t="s">
        <v>2557</v>
      </c>
      <c r="C230" s="84">
        <v>2</v>
      </c>
      <c r="D230" s="118">
        <v>0.0016932218358704405</v>
      </c>
      <c r="E230" s="118">
        <v>3.023458237643675</v>
      </c>
      <c r="F230" s="84" t="s">
        <v>2626</v>
      </c>
      <c r="G230" s="84" t="b">
        <v>0</v>
      </c>
      <c r="H230" s="84" t="b">
        <v>0</v>
      </c>
      <c r="I230" s="84" t="b">
        <v>0</v>
      </c>
      <c r="J230" s="84" t="b">
        <v>0</v>
      </c>
      <c r="K230" s="84" t="b">
        <v>0</v>
      </c>
      <c r="L230" s="84" t="b">
        <v>0</v>
      </c>
    </row>
    <row r="231" spans="1:12" ht="15">
      <c r="A231" s="84" t="s">
        <v>2558</v>
      </c>
      <c r="B231" s="84" t="s">
        <v>2559</v>
      </c>
      <c r="C231" s="84">
        <v>2</v>
      </c>
      <c r="D231" s="118">
        <v>0.0016932218358704405</v>
      </c>
      <c r="E231" s="118">
        <v>3.023458237643675</v>
      </c>
      <c r="F231" s="84" t="s">
        <v>2626</v>
      </c>
      <c r="G231" s="84" t="b">
        <v>0</v>
      </c>
      <c r="H231" s="84" t="b">
        <v>0</v>
      </c>
      <c r="I231" s="84" t="b">
        <v>0</v>
      </c>
      <c r="J231" s="84" t="b">
        <v>0</v>
      </c>
      <c r="K231" s="84" t="b">
        <v>0</v>
      </c>
      <c r="L231" s="84" t="b">
        <v>0</v>
      </c>
    </row>
    <row r="232" spans="1:12" ht="15">
      <c r="A232" s="84" t="s">
        <v>2559</v>
      </c>
      <c r="B232" s="84" t="s">
        <v>2560</v>
      </c>
      <c r="C232" s="84">
        <v>2</v>
      </c>
      <c r="D232" s="118">
        <v>0.0016932218358704405</v>
      </c>
      <c r="E232" s="118">
        <v>3.023458237643675</v>
      </c>
      <c r="F232" s="84" t="s">
        <v>2626</v>
      </c>
      <c r="G232" s="84" t="b">
        <v>0</v>
      </c>
      <c r="H232" s="84" t="b">
        <v>0</v>
      </c>
      <c r="I232" s="84" t="b">
        <v>0</v>
      </c>
      <c r="J232" s="84" t="b">
        <v>0</v>
      </c>
      <c r="K232" s="84" t="b">
        <v>0</v>
      </c>
      <c r="L232" s="84" t="b">
        <v>0</v>
      </c>
    </row>
    <row r="233" spans="1:12" ht="15">
      <c r="A233" s="84" t="s">
        <v>2560</v>
      </c>
      <c r="B233" s="84" t="s">
        <v>2004</v>
      </c>
      <c r="C233" s="84">
        <v>2</v>
      </c>
      <c r="D233" s="118">
        <v>0.0016932218358704405</v>
      </c>
      <c r="E233" s="118">
        <v>1.576300206301456</v>
      </c>
      <c r="F233" s="84" t="s">
        <v>2626</v>
      </c>
      <c r="G233" s="84" t="b">
        <v>0</v>
      </c>
      <c r="H233" s="84" t="b">
        <v>0</v>
      </c>
      <c r="I233" s="84" t="b">
        <v>0</v>
      </c>
      <c r="J233" s="84" t="b">
        <v>0</v>
      </c>
      <c r="K233" s="84" t="b">
        <v>0</v>
      </c>
      <c r="L233" s="84" t="b">
        <v>0</v>
      </c>
    </row>
    <row r="234" spans="1:12" ht="15">
      <c r="A234" s="84" t="s">
        <v>2004</v>
      </c>
      <c r="B234" s="84" t="s">
        <v>2561</v>
      </c>
      <c r="C234" s="84">
        <v>2</v>
      </c>
      <c r="D234" s="118">
        <v>0.0016932218358704405</v>
      </c>
      <c r="E234" s="118">
        <v>1.5841255438134125</v>
      </c>
      <c r="F234" s="84" t="s">
        <v>2626</v>
      </c>
      <c r="G234" s="84" t="b">
        <v>0</v>
      </c>
      <c r="H234" s="84" t="b">
        <v>0</v>
      </c>
      <c r="I234" s="84" t="b">
        <v>0</v>
      </c>
      <c r="J234" s="84" t="b">
        <v>0</v>
      </c>
      <c r="K234" s="84" t="b">
        <v>0</v>
      </c>
      <c r="L234" s="84" t="b">
        <v>0</v>
      </c>
    </row>
    <row r="235" spans="1:12" ht="15">
      <c r="A235" s="84" t="s">
        <v>2561</v>
      </c>
      <c r="B235" s="84" t="s">
        <v>2006</v>
      </c>
      <c r="C235" s="84">
        <v>2</v>
      </c>
      <c r="D235" s="118">
        <v>0.0016932218358704405</v>
      </c>
      <c r="E235" s="118">
        <v>1.7562865092406614</v>
      </c>
      <c r="F235" s="84" t="s">
        <v>2626</v>
      </c>
      <c r="G235" s="84" t="b">
        <v>0</v>
      </c>
      <c r="H235" s="84" t="b">
        <v>0</v>
      </c>
      <c r="I235" s="84" t="b">
        <v>0</v>
      </c>
      <c r="J235" s="84" t="b">
        <v>0</v>
      </c>
      <c r="K235" s="84" t="b">
        <v>0</v>
      </c>
      <c r="L235" s="84" t="b">
        <v>0</v>
      </c>
    </row>
    <row r="236" spans="1:12" ht="15">
      <c r="A236" s="84" t="s">
        <v>2005</v>
      </c>
      <c r="B236" s="84" t="s">
        <v>2562</v>
      </c>
      <c r="C236" s="84">
        <v>2</v>
      </c>
      <c r="D236" s="118">
        <v>0.0016932218358704405</v>
      </c>
      <c r="E236" s="118">
        <v>1.7681857325403691</v>
      </c>
      <c r="F236" s="84" t="s">
        <v>2626</v>
      </c>
      <c r="G236" s="84" t="b">
        <v>0</v>
      </c>
      <c r="H236" s="84" t="b">
        <v>0</v>
      </c>
      <c r="I236" s="84" t="b">
        <v>0</v>
      </c>
      <c r="J236" s="84" t="b">
        <v>0</v>
      </c>
      <c r="K236" s="84" t="b">
        <v>0</v>
      </c>
      <c r="L236" s="84" t="b">
        <v>0</v>
      </c>
    </row>
    <row r="237" spans="1:12" ht="15">
      <c r="A237" s="84" t="s">
        <v>2562</v>
      </c>
      <c r="B237" s="84" t="s">
        <v>2003</v>
      </c>
      <c r="C237" s="84">
        <v>2</v>
      </c>
      <c r="D237" s="118">
        <v>0.0016932218358704405</v>
      </c>
      <c r="E237" s="118">
        <v>1.49197932060142</v>
      </c>
      <c r="F237" s="84" t="s">
        <v>2626</v>
      </c>
      <c r="G237" s="84" t="b">
        <v>0</v>
      </c>
      <c r="H237" s="84" t="b">
        <v>0</v>
      </c>
      <c r="I237" s="84" t="b">
        <v>0</v>
      </c>
      <c r="J237" s="84" t="b">
        <v>0</v>
      </c>
      <c r="K237" s="84" t="b">
        <v>0</v>
      </c>
      <c r="L237" s="84" t="b">
        <v>0</v>
      </c>
    </row>
    <row r="238" spans="1:12" ht="15">
      <c r="A238" s="84" t="s">
        <v>2007</v>
      </c>
      <c r="B238" s="84" t="s">
        <v>2563</v>
      </c>
      <c r="C238" s="84">
        <v>2</v>
      </c>
      <c r="D238" s="118">
        <v>0.0016932218358704405</v>
      </c>
      <c r="E238" s="118">
        <v>1.7930093162654013</v>
      </c>
      <c r="F238" s="84" t="s">
        <v>2626</v>
      </c>
      <c r="G238" s="84" t="b">
        <v>0</v>
      </c>
      <c r="H238" s="84" t="b">
        <v>0</v>
      </c>
      <c r="I238" s="84" t="b">
        <v>0</v>
      </c>
      <c r="J238" s="84" t="b">
        <v>0</v>
      </c>
      <c r="K238" s="84" t="b">
        <v>0</v>
      </c>
      <c r="L238" s="84" t="b">
        <v>0</v>
      </c>
    </row>
    <row r="239" spans="1:12" ht="15">
      <c r="A239" s="84" t="s">
        <v>2563</v>
      </c>
      <c r="B239" s="84" t="s">
        <v>2442</v>
      </c>
      <c r="C239" s="84">
        <v>2</v>
      </c>
      <c r="D239" s="118">
        <v>0.0016932218358704405</v>
      </c>
      <c r="E239" s="118">
        <v>2.3244882333076564</v>
      </c>
      <c r="F239" s="84" t="s">
        <v>2626</v>
      </c>
      <c r="G239" s="84" t="b">
        <v>0</v>
      </c>
      <c r="H239" s="84" t="b">
        <v>0</v>
      </c>
      <c r="I239" s="84" t="b">
        <v>0</v>
      </c>
      <c r="J239" s="84" t="b">
        <v>0</v>
      </c>
      <c r="K239" s="84" t="b">
        <v>0</v>
      </c>
      <c r="L239" s="84" t="b">
        <v>0</v>
      </c>
    </row>
    <row r="240" spans="1:12" ht="15">
      <c r="A240" s="84" t="s">
        <v>2442</v>
      </c>
      <c r="B240" s="84" t="s">
        <v>2487</v>
      </c>
      <c r="C240" s="84">
        <v>2</v>
      </c>
      <c r="D240" s="118">
        <v>0.0016932218358704405</v>
      </c>
      <c r="E240" s="118">
        <v>1.9265482246356187</v>
      </c>
      <c r="F240" s="84" t="s">
        <v>2626</v>
      </c>
      <c r="G240" s="84" t="b">
        <v>0</v>
      </c>
      <c r="H240" s="84" t="b">
        <v>0</v>
      </c>
      <c r="I240" s="84" t="b">
        <v>0</v>
      </c>
      <c r="J240" s="84" t="b">
        <v>0</v>
      </c>
      <c r="K240" s="84" t="b">
        <v>0</v>
      </c>
      <c r="L240" s="84" t="b">
        <v>0</v>
      </c>
    </row>
    <row r="241" spans="1:12" ht="15">
      <c r="A241" s="84" t="s">
        <v>310</v>
      </c>
      <c r="B241" s="84" t="s">
        <v>2503</v>
      </c>
      <c r="C241" s="84">
        <v>2</v>
      </c>
      <c r="D241" s="118">
        <v>0.0016932218358704405</v>
      </c>
      <c r="E241" s="118">
        <v>2.4494269699159563</v>
      </c>
      <c r="F241" s="84" t="s">
        <v>2626</v>
      </c>
      <c r="G241" s="84" t="b">
        <v>0</v>
      </c>
      <c r="H241" s="84" t="b">
        <v>0</v>
      </c>
      <c r="I241" s="84" t="b">
        <v>0</v>
      </c>
      <c r="J241" s="84" t="b">
        <v>0</v>
      </c>
      <c r="K241" s="84" t="b">
        <v>0</v>
      </c>
      <c r="L241" s="84" t="b">
        <v>0</v>
      </c>
    </row>
    <row r="242" spans="1:12" ht="15">
      <c r="A242" s="84" t="s">
        <v>2511</v>
      </c>
      <c r="B242" s="84" t="s">
        <v>2564</v>
      </c>
      <c r="C242" s="84">
        <v>2</v>
      </c>
      <c r="D242" s="118">
        <v>0.0016932218358704405</v>
      </c>
      <c r="E242" s="118">
        <v>2.847366978587994</v>
      </c>
      <c r="F242" s="84" t="s">
        <v>2626</v>
      </c>
      <c r="G242" s="84" t="b">
        <v>0</v>
      </c>
      <c r="H242" s="84" t="b">
        <v>0</v>
      </c>
      <c r="I242" s="84" t="b">
        <v>0</v>
      </c>
      <c r="J242" s="84" t="b">
        <v>0</v>
      </c>
      <c r="K242" s="84" t="b">
        <v>0</v>
      </c>
      <c r="L242" s="84" t="b">
        <v>0</v>
      </c>
    </row>
    <row r="243" spans="1:12" ht="15">
      <c r="A243" s="84" t="s">
        <v>310</v>
      </c>
      <c r="B243" s="84" t="s">
        <v>2019</v>
      </c>
      <c r="C243" s="84">
        <v>2</v>
      </c>
      <c r="D243" s="118">
        <v>0.0016932218358704405</v>
      </c>
      <c r="E243" s="118">
        <v>2.081450184621362</v>
      </c>
      <c r="F243" s="84" t="s">
        <v>2626</v>
      </c>
      <c r="G243" s="84" t="b">
        <v>0</v>
      </c>
      <c r="H243" s="84" t="b">
        <v>0</v>
      </c>
      <c r="I243" s="84" t="b">
        <v>0</v>
      </c>
      <c r="J243" s="84" t="b">
        <v>0</v>
      </c>
      <c r="K243" s="84" t="b">
        <v>0</v>
      </c>
      <c r="L243" s="84" t="b">
        <v>0</v>
      </c>
    </row>
    <row r="244" spans="1:12" ht="15">
      <c r="A244" s="84" t="s">
        <v>2514</v>
      </c>
      <c r="B244" s="84" t="s">
        <v>2565</v>
      </c>
      <c r="C244" s="84">
        <v>2</v>
      </c>
      <c r="D244" s="118">
        <v>0.0016932218358704405</v>
      </c>
      <c r="E244" s="118">
        <v>2.847366978587994</v>
      </c>
      <c r="F244" s="84" t="s">
        <v>2626</v>
      </c>
      <c r="G244" s="84" t="b">
        <v>0</v>
      </c>
      <c r="H244" s="84" t="b">
        <v>0</v>
      </c>
      <c r="I244" s="84" t="b">
        <v>0</v>
      </c>
      <c r="J244" s="84" t="b">
        <v>0</v>
      </c>
      <c r="K244" s="84" t="b">
        <v>0</v>
      </c>
      <c r="L244" s="84" t="b">
        <v>0</v>
      </c>
    </row>
    <row r="245" spans="1:12" ht="15">
      <c r="A245" s="84" t="s">
        <v>308</v>
      </c>
      <c r="B245" s="84" t="s">
        <v>2515</v>
      </c>
      <c r="C245" s="84">
        <v>2</v>
      </c>
      <c r="D245" s="118">
        <v>0.0016932218358704405</v>
      </c>
      <c r="E245" s="118">
        <v>3.023458237643675</v>
      </c>
      <c r="F245" s="84" t="s">
        <v>2626</v>
      </c>
      <c r="G245" s="84" t="b">
        <v>0</v>
      </c>
      <c r="H245" s="84" t="b">
        <v>0</v>
      </c>
      <c r="I245" s="84" t="b">
        <v>0</v>
      </c>
      <c r="J245" s="84" t="b">
        <v>0</v>
      </c>
      <c r="K245" s="84" t="b">
        <v>0</v>
      </c>
      <c r="L245" s="84" t="b">
        <v>0</v>
      </c>
    </row>
    <row r="246" spans="1:12" ht="15">
      <c r="A246" s="84" t="s">
        <v>276</v>
      </c>
      <c r="B246" s="84" t="s">
        <v>2492</v>
      </c>
      <c r="C246" s="84">
        <v>2</v>
      </c>
      <c r="D246" s="118">
        <v>0.0016932218358704405</v>
      </c>
      <c r="E246" s="118">
        <v>2.847366978587994</v>
      </c>
      <c r="F246" s="84" t="s">
        <v>2626</v>
      </c>
      <c r="G246" s="84" t="b">
        <v>0</v>
      </c>
      <c r="H246" s="84" t="b">
        <v>0</v>
      </c>
      <c r="I246" s="84" t="b">
        <v>0</v>
      </c>
      <c r="J246" s="84" t="b">
        <v>0</v>
      </c>
      <c r="K246" s="84" t="b">
        <v>0</v>
      </c>
      <c r="L246" s="84" t="b">
        <v>0</v>
      </c>
    </row>
    <row r="247" spans="1:12" ht="15">
      <c r="A247" s="84" t="s">
        <v>2500</v>
      </c>
      <c r="B247" s="84" t="s">
        <v>2480</v>
      </c>
      <c r="C247" s="84">
        <v>2</v>
      </c>
      <c r="D247" s="118">
        <v>0.0016932218358704405</v>
      </c>
      <c r="E247" s="118">
        <v>2.081450184621362</v>
      </c>
      <c r="F247" s="84" t="s">
        <v>2626</v>
      </c>
      <c r="G247" s="84" t="b">
        <v>0</v>
      </c>
      <c r="H247" s="84" t="b">
        <v>0</v>
      </c>
      <c r="I247" s="84" t="b">
        <v>0</v>
      </c>
      <c r="J247" s="84" t="b">
        <v>0</v>
      </c>
      <c r="K247" s="84" t="b">
        <v>0</v>
      </c>
      <c r="L247" s="84" t="b">
        <v>0</v>
      </c>
    </row>
    <row r="248" spans="1:12" ht="15">
      <c r="A248" s="84" t="s">
        <v>2480</v>
      </c>
      <c r="B248" s="84" t="s">
        <v>2567</v>
      </c>
      <c r="C248" s="84">
        <v>2</v>
      </c>
      <c r="D248" s="118">
        <v>0.0016932218358704405</v>
      </c>
      <c r="E248" s="118">
        <v>2.4793901932933995</v>
      </c>
      <c r="F248" s="84" t="s">
        <v>2626</v>
      </c>
      <c r="G248" s="84" t="b">
        <v>0</v>
      </c>
      <c r="H248" s="84" t="b">
        <v>0</v>
      </c>
      <c r="I248" s="84" t="b">
        <v>0</v>
      </c>
      <c r="J248" s="84" t="b">
        <v>0</v>
      </c>
      <c r="K248" s="84" t="b">
        <v>0</v>
      </c>
      <c r="L248" s="84" t="b">
        <v>0</v>
      </c>
    </row>
    <row r="249" spans="1:12" ht="15">
      <c r="A249" s="84" t="s">
        <v>2567</v>
      </c>
      <c r="B249" s="84" t="s">
        <v>2568</v>
      </c>
      <c r="C249" s="84">
        <v>2</v>
      </c>
      <c r="D249" s="118">
        <v>0.0016932218358704405</v>
      </c>
      <c r="E249" s="118">
        <v>3.023458237643675</v>
      </c>
      <c r="F249" s="84" t="s">
        <v>2626</v>
      </c>
      <c r="G249" s="84" t="b">
        <v>0</v>
      </c>
      <c r="H249" s="84" t="b">
        <v>0</v>
      </c>
      <c r="I249" s="84" t="b">
        <v>0</v>
      </c>
      <c r="J249" s="84" t="b">
        <v>0</v>
      </c>
      <c r="K249" s="84" t="b">
        <v>0</v>
      </c>
      <c r="L249" s="84" t="b">
        <v>0</v>
      </c>
    </row>
    <row r="250" spans="1:12" ht="15">
      <c r="A250" s="84" t="s">
        <v>2568</v>
      </c>
      <c r="B250" s="84" t="s">
        <v>2569</v>
      </c>
      <c r="C250" s="84">
        <v>2</v>
      </c>
      <c r="D250" s="118">
        <v>0.0016932218358704405</v>
      </c>
      <c r="E250" s="118">
        <v>3.023458237643675</v>
      </c>
      <c r="F250" s="84" t="s">
        <v>2626</v>
      </c>
      <c r="G250" s="84" t="b">
        <v>0</v>
      </c>
      <c r="H250" s="84" t="b">
        <v>0</v>
      </c>
      <c r="I250" s="84" t="b">
        <v>0</v>
      </c>
      <c r="J250" s="84" t="b">
        <v>0</v>
      </c>
      <c r="K250" s="84" t="b">
        <v>0</v>
      </c>
      <c r="L250" s="84" t="b">
        <v>0</v>
      </c>
    </row>
    <row r="251" spans="1:12" ht="15">
      <c r="A251" s="84" t="s">
        <v>2569</v>
      </c>
      <c r="B251" s="84" t="s">
        <v>2003</v>
      </c>
      <c r="C251" s="84">
        <v>2</v>
      </c>
      <c r="D251" s="118">
        <v>0.0016932218358704405</v>
      </c>
      <c r="E251" s="118">
        <v>1.49197932060142</v>
      </c>
      <c r="F251" s="84" t="s">
        <v>2626</v>
      </c>
      <c r="G251" s="84" t="b">
        <v>0</v>
      </c>
      <c r="H251" s="84" t="b">
        <v>0</v>
      </c>
      <c r="I251" s="84" t="b">
        <v>0</v>
      </c>
      <c r="J251" s="84" t="b">
        <v>0</v>
      </c>
      <c r="K251" s="84" t="b">
        <v>0</v>
      </c>
      <c r="L251" s="84" t="b">
        <v>0</v>
      </c>
    </row>
    <row r="252" spans="1:12" ht="15">
      <c r="A252" s="84" t="s">
        <v>2003</v>
      </c>
      <c r="B252" s="84" t="s">
        <v>2570</v>
      </c>
      <c r="C252" s="84">
        <v>2</v>
      </c>
      <c r="D252" s="118">
        <v>0.0016932218358704405</v>
      </c>
      <c r="E252" s="118">
        <v>1.576300206301456</v>
      </c>
      <c r="F252" s="84" t="s">
        <v>2626</v>
      </c>
      <c r="G252" s="84" t="b">
        <v>0</v>
      </c>
      <c r="H252" s="84" t="b">
        <v>0</v>
      </c>
      <c r="I252" s="84" t="b">
        <v>0</v>
      </c>
      <c r="J252" s="84" t="b">
        <v>0</v>
      </c>
      <c r="K252" s="84" t="b">
        <v>0</v>
      </c>
      <c r="L252" s="84" t="b">
        <v>0</v>
      </c>
    </row>
    <row r="253" spans="1:12" ht="15">
      <c r="A253" s="84" t="s">
        <v>2570</v>
      </c>
      <c r="B253" s="84" t="s">
        <v>2571</v>
      </c>
      <c r="C253" s="84">
        <v>2</v>
      </c>
      <c r="D253" s="118">
        <v>0.0016932218358704405</v>
      </c>
      <c r="E253" s="118">
        <v>3.023458237643675</v>
      </c>
      <c r="F253" s="84" t="s">
        <v>2626</v>
      </c>
      <c r="G253" s="84" t="b">
        <v>0</v>
      </c>
      <c r="H253" s="84" t="b">
        <v>0</v>
      </c>
      <c r="I253" s="84" t="b">
        <v>0</v>
      </c>
      <c r="J253" s="84" t="b">
        <v>0</v>
      </c>
      <c r="K253" s="84" t="b">
        <v>0</v>
      </c>
      <c r="L253" s="84" t="b">
        <v>0</v>
      </c>
    </row>
    <row r="254" spans="1:12" ht="15">
      <c r="A254" s="84" t="s">
        <v>2571</v>
      </c>
      <c r="B254" s="84" t="s">
        <v>2504</v>
      </c>
      <c r="C254" s="84">
        <v>2</v>
      </c>
      <c r="D254" s="118">
        <v>0.0016932218358704405</v>
      </c>
      <c r="E254" s="118">
        <v>2.722428241979694</v>
      </c>
      <c r="F254" s="84" t="s">
        <v>2626</v>
      </c>
      <c r="G254" s="84" t="b">
        <v>0</v>
      </c>
      <c r="H254" s="84" t="b">
        <v>0</v>
      </c>
      <c r="I254" s="84" t="b">
        <v>0</v>
      </c>
      <c r="J254" s="84" t="b">
        <v>0</v>
      </c>
      <c r="K254" s="84" t="b">
        <v>0</v>
      </c>
      <c r="L254" s="84" t="b">
        <v>0</v>
      </c>
    </row>
    <row r="255" spans="1:12" ht="15">
      <c r="A255" s="84" t="s">
        <v>2504</v>
      </c>
      <c r="B255" s="84" t="s">
        <v>2572</v>
      </c>
      <c r="C255" s="84">
        <v>2</v>
      </c>
      <c r="D255" s="118">
        <v>0.0016932218358704405</v>
      </c>
      <c r="E255" s="118">
        <v>2.722428241979694</v>
      </c>
      <c r="F255" s="84" t="s">
        <v>2626</v>
      </c>
      <c r="G255" s="84" t="b">
        <v>0</v>
      </c>
      <c r="H255" s="84" t="b">
        <v>0</v>
      </c>
      <c r="I255" s="84" t="b">
        <v>0</v>
      </c>
      <c r="J255" s="84" t="b">
        <v>0</v>
      </c>
      <c r="K255" s="84" t="b">
        <v>0</v>
      </c>
      <c r="L255" s="84" t="b">
        <v>0</v>
      </c>
    </row>
    <row r="256" spans="1:12" ht="15">
      <c r="A256" s="84" t="s">
        <v>2572</v>
      </c>
      <c r="B256" s="84" t="s">
        <v>2071</v>
      </c>
      <c r="C256" s="84">
        <v>2</v>
      </c>
      <c r="D256" s="118">
        <v>0.0016932218358704405</v>
      </c>
      <c r="E256" s="118">
        <v>2.1783601976294182</v>
      </c>
      <c r="F256" s="84" t="s">
        <v>2626</v>
      </c>
      <c r="G256" s="84" t="b">
        <v>0</v>
      </c>
      <c r="H256" s="84" t="b">
        <v>0</v>
      </c>
      <c r="I256" s="84" t="b">
        <v>0</v>
      </c>
      <c r="J256" s="84" t="b">
        <v>0</v>
      </c>
      <c r="K256" s="84" t="b">
        <v>0</v>
      </c>
      <c r="L256" s="84" t="b">
        <v>0</v>
      </c>
    </row>
    <row r="257" spans="1:12" ht="15">
      <c r="A257" s="84" t="s">
        <v>2071</v>
      </c>
      <c r="B257" s="84" t="s">
        <v>2573</v>
      </c>
      <c r="C257" s="84">
        <v>2</v>
      </c>
      <c r="D257" s="118">
        <v>0.0016932218358704405</v>
      </c>
      <c r="E257" s="118">
        <v>2.2453069872600318</v>
      </c>
      <c r="F257" s="84" t="s">
        <v>2626</v>
      </c>
      <c r="G257" s="84" t="b">
        <v>0</v>
      </c>
      <c r="H257" s="84" t="b">
        <v>0</v>
      </c>
      <c r="I257" s="84" t="b">
        <v>0</v>
      </c>
      <c r="J257" s="84" t="b">
        <v>0</v>
      </c>
      <c r="K257" s="84" t="b">
        <v>0</v>
      </c>
      <c r="L257" s="84" t="b">
        <v>0</v>
      </c>
    </row>
    <row r="258" spans="1:12" ht="15">
      <c r="A258" s="84" t="s">
        <v>2573</v>
      </c>
      <c r="B258" s="84" t="s">
        <v>2574</v>
      </c>
      <c r="C258" s="84">
        <v>2</v>
      </c>
      <c r="D258" s="118">
        <v>0.0016932218358704405</v>
      </c>
      <c r="E258" s="118">
        <v>3.023458237643675</v>
      </c>
      <c r="F258" s="84" t="s">
        <v>2626</v>
      </c>
      <c r="G258" s="84" t="b">
        <v>0</v>
      </c>
      <c r="H258" s="84" t="b">
        <v>0</v>
      </c>
      <c r="I258" s="84" t="b">
        <v>0</v>
      </c>
      <c r="J258" s="84" t="b">
        <v>0</v>
      </c>
      <c r="K258" s="84" t="b">
        <v>0</v>
      </c>
      <c r="L258" s="84" t="b">
        <v>0</v>
      </c>
    </row>
    <row r="259" spans="1:12" ht="15">
      <c r="A259" s="84" t="s">
        <v>2574</v>
      </c>
      <c r="B259" s="84" t="s">
        <v>2575</v>
      </c>
      <c r="C259" s="84">
        <v>2</v>
      </c>
      <c r="D259" s="118">
        <v>0.0016932218358704405</v>
      </c>
      <c r="E259" s="118">
        <v>3.023458237643675</v>
      </c>
      <c r="F259" s="84" t="s">
        <v>2626</v>
      </c>
      <c r="G259" s="84" t="b">
        <v>0</v>
      </c>
      <c r="H259" s="84" t="b">
        <v>0</v>
      </c>
      <c r="I259" s="84" t="b">
        <v>0</v>
      </c>
      <c r="J259" s="84" t="b">
        <v>0</v>
      </c>
      <c r="K259" s="84" t="b">
        <v>0</v>
      </c>
      <c r="L259" s="84" t="b">
        <v>0</v>
      </c>
    </row>
    <row r="260" spans="1:12" ht="15">
      <c r="A260" s="84" t="s">
        <v>2575</v>
      </c>
      <c r="B260" s="84" t="s">
        <v>2576</v>
      </c>
      <c r="C260" s="84">
        <v>2</v>
      </c>
      <c r="D260" s="118">
        <v>0.0016932218358704405</v>
      </c>
      <c r="E260" s="118">
        <v>3.023458237643675</v>
      </c>
      <c r="F260" s="84" t="s">
        <v>2626</v>
      </c>
      <c r="G260" s="84" t="b">
        <v>0</v>
      </c>
      <c r="H260" s="84" t="b">
        <v>0</v>
      </c>
      <c r="I260" s="84" t="b">
        <v>0</v>
      </c>
      <c r="J260" s="84" t="b">
        <v>0</v>
      </c>
      <c r="K260" s="84" t="b">
        <v>0</v>
      </c>
      <c r="L260" s="84" t="b">
        <v>0</v>
      </c>
    </row>
    <row r="261" spans="1:12" ht="15">
      <c r="A261" s="84" t="s">
        <v>212</v>
      </c>
      <c r="B261" s="84" t="s">
        <v>2040</v>
      </c>
      <c r="C261" s="84">
        <v>2</v>
      </c>
      <c r="D261" s="118">
        <v>0.0016932218358704405</v>
      </c>
      <c r="E261" s="118">
        <v>3.023458237643675</v>
      </c>
      <c r="F261" s="84" t="s">
        <v>2626</v>
      </c>
      <c r="G261" s="84" t="b">
        <v>0</v>
      </c>
      <c r="H261" s="84" t="b">
        <v>0</v>
      </c>
      <c r="I261" s="84" t="b">
        <v>0</v>
      </c>
      <c r="J261" s="84" t="b">
        <v>0</v>
      </c>
      <c r="K261" s="84" t="b">
        <v>0</v>
      </c>
      <c r="L261" s="84" t="b">
        <v>0</v>
      </c>
    </row>
    <row r="262" spans="1:12" ht="15">
      <c r="A262" s="84" t="s">
        <v>2577</v>
      </c>
      <c r="B262" s="84" t="s">
        <v>2541</v>
      </c>
      <c r="C262" s="84">
        <v>2</v>
      </c>
      <c r="D262" s="118">
        <v>0.0016932218358704405</v>
      </c>
      <c r="E262" s="118">
        <v>2.847366978587994</v>
      </c>
      <c r="F262" s="84" t="s">
        <v>2626</v>
      </c>
      <c r="G262" s="84" t="b">
        <v>0</v>
      </c>
      <c r="H262" s="84" t="b">
        <v>0</v>
      </c>
      <c r="I262" s="84" t="b">
        <v>0</v>
      </c>
      <c r="J262" s="84" t="b">
        <v>0</v>
      </c>
      <c r="K262" s="84" t="b">
        <v>0</v>
      </c>
      <c r="L262" s="84" t="b">
        <v>0</v>
      </c>
    </row>
    <row r="263" spans="1:12" ht="15">
      <c r="A263" s="84" t="s">
        <v>2541</v>
      </c>
      <c r="B263" s="84" t="s">
        <v>2578</v>
      </c>
      <c r="C263" s="84">
        <v>2</v>
      </c>
      <c r="D263" s="118">
        <v>0.0016932218358704405</v>
      </c>
      <c r="E263" s="118">
        <v>2.847366978587994</v>
      </c>
      <c r="F263" s="84" t="s">
        <v>2626</v>
      </c>
      <c r="G263" s="84" t="b">
        <v>0</v>
      </c>
      <c r="H263" s="84" t="b">
        <v>0</v>
      </c>
      <c r="I263" s="84" t="b">
        <v>0</v>
      </c>
      <c r="J263" s="84" t="b">
        <v>0</v>
      </c>
      <c r="K263" s="84" t="b">
        <v>0</v>
      </c>
      <c r="L263" s="84" t="b">
        <v>0</v>
      </c>
    </row>
    <row r="264" spans="1:12" ht="15">
      <c r="A264" s="84" t="s">
        <v>2578</v>
      </c>
      <c r="B264" s="84" t="s">
        <v>2579</v>
      </c>
      <c r="C264" s="84">
        <v>2</v>
      </c>
      <c r="D264" s="118">
        <v>0.0016932218358704405</v>
      </c>
      <c r="E264" s="118">
        <v>3.023458237643675</v>
      </c>
      <c r="F264" s="84" t="s">
        <v>2626</v>
      </c>
      <c r="G264" s="84" t="b">
        <v>0</v>
      </c>
      <c r="H264" s="84" t="b">
        <v>0</v>
      </c>
      <c r="I264" s="84" t="b">
        <v>0</v>
      </c>
      <c r="J264" s="84" t="b">
        <v>0</v>
      </c>
      <c r="K264" s="84" t="b">
        <v>0</v>
      </c>
      <c r="L264" s="84" t="b">
        <v>0</v>
      </c>
    </row>
    <row r="265" spans="1:12" ht="15">
      <c r="A265" s="84" t="s">
        <v>2579</v>
      </c>
      <c r="B265" s="84" t="s">
        <v>252</v>
      </c>
      <c r="C265" s="84">
        <v>2</v>
      </c>
      <c r="D265" s="118">
        <v>0.0016932218358704405</v>
      </c>
      <c r="E265" s="118">
        <v>3.023458237643675</v>
      </c>
      <c r="F265" s="84" t="s">
        <v>2626</v>
      </c>
      <c r="G265" s="84" t="b">
        <v>0</v>
      </c>
      <c r="H265" s="84" t="b">
        <v>0</v>
      </c>
      <c r="I265" s="84" t="b">
        <v>0</v>
      </c>
      <c r="J265" s="84" t="b">
        <v>0</v>
      </c>
      <c r="K265" s="84" t="b">
        <v>0</v>
      </c>
      <c r="L265" s="84" t="b">
        <v>0</v>
      </c>
    </row>
    <row r="266" spans="1:12" ht="15">
      <c r="A266" s="84" t="s">
        <v>252</v>
      </c>
      <c r="B266" s="84" t="s">
        <v>2580</v>
      </c>
      <c r="C266" s="84">
        <v>2</v>
      </c>
      <c r="D266" s="118">
        <v>0.0016932218358704405</v>
      </c>
      <c r="E266" s="118">
        <v>3.023458237643675</v>
      </c>
      <c r="F266" s="84" t="s">
        <v>2626</v>
      </c>
      <c r="G266" s="84" t="b">
        <v>0</v>
      </c>
      <c r="H266" s="84" t="b">
        <v>0</v>
      </c>
      <c r="I266" s="84" t="b">
        <v>0</v>
      </c>
      <c r="J266" s="84" t="b">
        <v>0</v>
      </c>
      <c r="K266" s="84" t="b">
        <v>0</v>
      </c>
      <c r="L266" s="84" t="b">
        <v>0</v>
      </c>
    </row>
    <row r="267" spans="1:12" ht="15">
      <c r="A267" s="84" t="s">
        <v>2580</v>
      </c>
      <c r="B267" s="84" t="s">
        <v>2581</v>
      </c>
      <c r="C267" s="84">
        <v>2</v>
      </c>
      <c r="D267" s="118">
        <v>0.0016932218358704405</v>
      </c>
      <c r="E267" s="118">
        <v>3.023458237643675</v>
      </c>
      <c r="F267" s="84" t="s">
        <v>2626</v>
      </c>
      <c r="G267" s="84" t="b">
        <v>0</v>
      </c>
      <c r="H267" s="84" t="b">
        <v>0</v>
      </c>
      <c r="I267" s="84" t="b">
        <v>0</v>
      </c>
      <c r="J267" s="84" t="b">
        <v>0</v>
      </c>
      <c r="K267" s="84" t="b">
        <v>0</v>
      </c>
      <c r="L267" s="84" t="b">
        <v>0</v>
      </c>
    </row>
    <row r="268" spans="1:12" ht="15">
      <c r="A268" s="84" t="s">
        <v>2581</v>
      </c>
      <c r="B268" s="84" t="s">
        <v>2582</v>
      </c>
      <c r="C268" s="84">
        <v>2</v>
      </c>
      <c r="D268" s="118">
        <v>0.0016932218358704405</v>
      </c>
      <c r="E268" s="118">
        <v>3.023458237643675</v>
      </c>
      <c r="F268" s="84" t="s">
        <v>2626</v>
      </c>
      <c r="G268" s="84" t="b">
        <v>0</v>
      </c>
      <c r="H268" s="84" t="b">
        <v>0</v>
      </c>
      <c r="I268" s="84" t="b">
        <v>0</v>
      </c>
      <c r="J268" s="84" t="b">
        <v>0</v>
      </c>
      <c r="K268" s="84" t="b">
        <v>0</v>
      </c>
      <c r="L268" s="84" t="b">
        <v>0</v>
      </c>
    </row>
    <row r="269" spans="1:12" ht="15">
      <c r="A269" s="84" t="s">
        <v>2582</v>
      </c>
      <c r="B269" s="84" t="s">
        <v>2583</v>
      </c>
      <c r="C269" s="84">
        <v>2</v>
      </c>
      <c r="D269" s="118">
        <v>0.0016932218358704405</v>
      </c>
      <c r="E269" s="118">
        <v>3.023458237643675</v>
      </c>
      <c r="F269" s="84" t="s">
        <v>2626</v>
      </c>
      <c r="G269" s="84" t="b">
        <v>0</v>
      </c>
      <c r="H269" s="84" t="b">
        <v>0</v>
      </c>
      <c r="I269" s="84" t="b">
        <v>0</v>
      </c>
      <c r="J269" s="84" t="b">
        <v>0</v>
      </c>
      <c r="K269" s="84" t="b">
        <v>0</v>
      </c>
      <c r="L269" s="84" t="b">
        <v>0</v>
      </c>
    </row>
    <row r="270" spans="1:12" ht="15">
      <c r="A270" s="84" t="s">
        <v>2583</v>
      </c>
      <c r="B270" s="84" t="s">
        <v>2584</v>
      </c>
      <c r="C270" s="84">
        <v>2</v>
      </c>
      <c r="D270" s="118">
        <v>0.0016932218358704405</v>
      </c>
      <c r="E270" s="118">
        <v>3.023458237643675</v>
      </c>
      <c r="F270" s="84" t="s">
        <v>2626</v>
      </c>
      <c r="G270" s="84" t="b">
        <v>0</v>
      </c>
      <c r="H270" s="84" t="b">
        <v>0</v>
      </c>
      <c r="I270" s="84" t="b">
        <v>0</v>
      </c>
      <c r="J270" s="84" t="b">
        <v>0</v>
      </c>
      <c r="K270" s="84" t="b">
        <v>0</v>
      </c>
      <c r="L270" s="84" t="b">
        <v>0</v>
      </c>
    </row>
    <row r="271" spans="1:12" ht="15">
      <c r="A271" s="84" t="s">
        <v>2584</v>
      </c>
      <c r="B271" s="84" t="s">
        <v>2585</v>
      </c>
      <c r="C271" s="84">
        <v>2</v>
      </c>
      <c r="D271" s="118">
        <v>0.0016932218358704405</v>
      </c>
      <c r="E271" s="118">
        <v>3.023458237643675</v>
      </c>
      <c r="F271" s="84" t="s">
        <v>2626</v>
      </c>
      <c r="G271" s="84" t="b">
        <v>0</v>
      </c>
      <c r="H271" s="84" t="b">
        <v>0</v>
      </c>
      <c r="I271" s="84" t="b">
        <v>0</v>
      </c>
      <c r="J271" s="84" t="b">
        <v>0</v>
      </c>
      <c r="K271" s="84" t="b">
        <v>0</v>
      </c>
      <c r="L271" s="84" t="b">
        <v>0</v>
      </c>
    </row>
    <row r="272" spans="1:12" ht="15">
      <c r="A272" s="84" t="s">
        <v>2585</v>
      </c>
      <c r="B272" s="84" t="s">
        <v>2586</v>
      </c>
      <c r="C272" s="84">
        <v>2</v>
      </c>
      <c r="D272" s="118">
        <v>0.0016932218358704405</v>
      </c>
      <c r="E272" s="118">
        <v>3.023458237643675</v>
      </c>
      <c r="F272" s="84" t="s">
        <v>2626</v>
      </c>
      <c r="G272" s="84" t="b">
        <v>0</v>
      </c>
      <c r="H272" s="84" t="b">
        <v>0</v>
      </c>
      <c r="I272" s="84" t="b">
        <v>0</v>
      </c>
      <c r="J272" s="84" t="b">
        <v>0</v>
      </c>
      <c r="K272" s="84" t="b">
        <v>0</v>
      </c>
      <c r="L272" s="84" t="b">
        <v>0</v>
      </c>
    </row>
    <row r="273" spans="1:12" ht="15">
      <c r="A273" s="84" t="s">
        <v>2587</v>
      </c>
      <c r="B273" s="84" t="s">
        <v>2003</v>
      </c>
      <c r="C273" s="84">
        <v>2</v>
      </c>
      <c r="D273" s="118">
        <v>0.0016932218358704405</v>
      </c>
      <c r="E273" s="118">
        <v>1.49197932060142</v>
      </c>
      <c r="F273" s="84" t="s">
        <v>2626</v>
      </c>
      <c r="G273" s="84" t="b">
        <v>0</v>
      </c>
      <c r="H273" s="84" t="b">
        <v>0</v>
      </c>
      <c r="I273" s="84" t="b">
        <v>0</v>
      </c>
      <c r="J273" s="84" t="b">
        <v>0</v>
      </c>
      <c r="K273" s="84" t="b">
        <v>0</v>
      </c>
      <c r="L273" s="84" t="b">
        <v>0</v>
      </c>
    </row>
    <row r="274" spans="1:12" ht="15">
      <c r="A274" s="84" t="s">
        <v>250</v>
      </c>
      <c r="B274" s="84" t="s">
        <v>2081</v>
      </c>
      <c r="C274" s="84">
        <v>2</v>
      </c>
      <c r="D274" s="118">
        <v>0.0016932218358704405</v>
      </c>
      <c r="E274" s="118">
        <v>2.722428241979694</v>
      </c>
      <c r="F274" s="84" t="s">
        <v>2626</v>
      </c>
      <c r="G274" s="84" t="b">
        <v>0</v>
      </c>
      <c r="H274" s="84" t="b">
        <v>0</v>
      </c>
      <c r="I274" s="84" t="b">
        <v>0</v>
      </c>
      <c r="J274" s="84" t="b">
        <v>0</v>
      </c>
      <c r="K274" s="84" t="b">
        <v>0</v>
      </c>
      <c r="L274" s="84" t="b">
        <v>0</v>
      </c>
    </row>
    <row r="275" spans="1:12" ht="15">
      <c r="A275" s="84" t="s">
        <v>2549</v>
      </c>
      <c r="B275" s="84" t="s">
        <v>2589</v>
      </c>
      <c r="C275" s="84">
        <v>2</v>
      </c>
      <c r="D275" s="118">
        <v>0.0016932218358704405</v>
      </c>
      <c r="E275" s="118">
        <v>2.847366978587994</v>
      </c>
      <c r="F275" s="84" t="s">
        <v>2626</v>
      </c>
      <c r="G275" s="84" t="b">
        <v>0</v>
      </c>
      <c r="H275" s="84" t="b">
        <v>0</v>
      </c>
      <c r="I275" s="84" t="b">
        <v>0</v>
      </c>
      <c r="J275" s="84" t="b">
        <v>0</v>
      </c>
      <c r="K275" s="84" t="b">
        <v>0</v>
      </c>
      <c r="L275" s="84" t="b">
        <v>0</v>
      </c>
    </row>
    <row r="276" spans="1:12" ht="15">
      <c r="A276" s="84" t="s">
        <v>2542</v>
      </c>
      <c r="B276" s="84" t="s">
        <v>2590</v>
      </c>
      <c r="C276" s="84">
        <v>2</v>
      </c>
      <c r="D276" s="118">
        <v>0.0016932218358704405</v>
      </c>
      <c r="E276" s="118">
        <v>2.847366978587994</v>
      </c>
      <c r="F276" s="84" t="s">
        <v>2626</v>
      </c>
      <c r="G276" s="84" t="b">
        <v>0</v>
      </c>
      <c r="H276" s="84" t="b">
        <v>0</v>
      </c>
      <c r="I276" s="84" t="b">
        <v>0</v>
      </c>
      <c r="J276" s="84" t="b">
        <v>0</v>
      </c>
      <c r="K276" s="84" t="b">
        <v>0</v>
      </c>
      <c r="L276" s="84" t="b">
        <v>0</v>
      </c>
    </row>
    <row r="277" spans="1:12" ht="15">
      <c r="A277" s="84" t="s">
        <v>2590</v>
      </c>
      <c r="B277" s="84" t="s">
        <v>2591</v>
      </c>
      <c r="C277" s="84">
        <v>2</v>
      </c>
      <c r="D277" s="118">
        <v>0.0016932218358704405</v>
      </c>
      <c r="E277" s="118">
        <v>3.023458237643675</v>
      </c>
      <c r="F277" s="84" t="s">
        <v>2626</v>
      </c>
      <c r="G277" s="84" t="b">
        <v>0</v>
      </c>
      <c r="H277" s="84" t="b">
        <v>0</v>
      </c>
      <c r="I277" s="84" t="b">
        <v>0</v>
      </c>
      <c r="J277" s="84" t="b">
        <v>0</v>
      </c>
      <c r="K277" s="84" t="b">
        <v>0</v>
      </c>
      <c r="L277" s="84" t="b">
        <v>0</v>
      </c>
    </row>
    <row r="278" spans="1:12" ht="15">
      <c r="A278" s="84" t="s">
        <v>2591</v>
      </c>
      <c r="B278" s="84" t="s">
        <v>2592</v>
      </c>
      <c r="C278" s="84">
        <v>2</v>
      </c>
      <c r="D278" s="118">
        <v>0.0016932218358704405</v>
      </c>
      <c r="E278" s="118">
        <v>3.023458237643675</v>
      </c>
      <c r="F278" s="84" t="s">
        <v>2626</v>
      </c>
      <c r="G278" s="84" t="b">
        <v>0</v>
      </c>
      <c r="H278" s="84" t="b">
        <v>0</v>
      </c>
      <c r="I278" s="84" t="b">
        <v>0</v>
      </c>
      <c r="J278" s="84" t="b">
        <v>0</v>
      </c>
      <c r="K278" s="84" t="b">
        <v>0</v>
      </c>
      <c r="L278" s="84" t="b">
        <v>0</v>
      </c>
    </row>
    <row r="279" spans="1:12" ht="15">
      <c r="A279" s="84" t="s">
        <v>2592</v>
      </c>
      <c r="B279" s="84" t="s">
        <v>2003</v>
      </c>
      <c r="C279" s="84">
        <v>2</v>
      </c>
      <c r="D279" s="118">
        <v>0.0016932218358704405</v>
      </c>
      <c r="E279" s="118">
        <v>1.49197932060142</v>
      </c>
      <c r="F279" s="84" t="s">
        <v>2626</v>
      </c>
      <c r="G279" s="84" t="b">
        <v>0</v>
      </c>
      <c r="H279" s="84" t="b">
        <v>0</v>
      </c>
      <c r="I279" s="84" t="b">
        <v>0</v>
      </c>
      <c r="J279" s="84" t="b">
        <v>0</v>
      </c>
      <c r="K279" s="84" t="b">
        <v>0</v>
      </c>
      <c r="L279" s="84" t="b">
        <v>0</v>
      </c>
    </row>
    <row r="280" spans="1:12" ht="15">
      <c r="A280" s="84" t="s">
        <v>2051</v>
      </c>
      <c r="B280" s="84" t="s">
        <v>2593</v>
      </c>
      <c r="C280" s="84">
        <v>2</v>
      </c>
      <c r="D280" s="118">
        <v>0.0016932218358704405</v>
      </c>
      <c r="E280" s="118">
        <v>1.9265482246356187</v>
      </c>
      <c r="F280" s="84" t="s">
        <v>2626</v>
      </c>
      <c r="G280" s="84" t="b">
        <v>0</v>
      </c>
      <c r="H280" s="84" t="b">
        <v>0</v>
      </c>
      <c r="I280" s="84" t="b">
        <v>0</v>
      </c>
      <c r="J280" s="84" t="b">
        <v>0</v>
      </c>
      <c r="K280" s="84" t="b">
        <v>0</v>
      </c>
      <c r="L280" s="84" t="b">
        <v>0</v>
      </c>
    </row>
    <row r="281" spans="1:12" ht="15">
      <c r="A281" s="84" t="s">
        <v>2593</v>
      </c>
      <c r="B281" s="84" t="s">
        <v>2003</v>
      </c>
      <c r="C281" s="84">
        <v>2</v>
      </c>
      <c r="D281" s="118">
        <v>0.0016932218358704405</v>
      </c>
      <c r="E281" s="118">
        <v>1.49197932060142</v>
      </c>
      <c r="F281" s="84" t="s">
        <v>2626</v>
      </c>
      <c r="G281" s="84" t="b">
        <v>0</v>
      </c>
      <c r="H281" s="84" t="b">
        <v>0</v>
      </c>
      <c r="I281" s="84" t="b">
        <v>0</v>
      </c>
      <c r="J281" s="84" t="b">
        <v>0</v>
      </c>
      <c r="K281" s="84" t="b">
        <v>0</v>
      </c>
      <c r="L281" s="84" t="b">
        <v>0</v>
      </c>
    </row>
    <row r="282" spans="1:12" ht="15">
      <c r="A282" s="84" t="s">
        <v>2003</v>
      </c>
      <c r="B282" s="84" t="s">
        <v>334</v>
      </c>
      <c r="C282" s="84">
        <v>2</v>
      </c>
      <c r="D282" s="118">
        <v>0.0016932218358704405</v>
      </c>
      <c r="E282" s="118">
        <v>1.576300206301456</v>
      </c>
      <c r="F282" s="84" t="s">
        <v>2626</v>
      </c>
      <c r="G282" s="84" t="b">
        <v>0</v>
      </c>
      <c r="H282" s="84" t="b">
        <v>0</v>
      </c>
      <c r="I282" s="84" t="b">
        <v>0</v>
      </c>
      <c r="J282" s="84" t="b">
        <v>0</v>
      </c>
      <c r="K282" s="84" t="b">
        <v>0</v>
      </c>
      <c r="L282" s="84" t="b">
        <v>0</v>
      </c>
    </row>
    <row r="283" spans="1:12" ht="15">
      <c r="A283" s="84" t="s">
        <v>334</v>
      </c>
      <c r="B283" s="84" t="s">
        <v>2594</v>
      </c>
      <c r="C283" s="84">
        <v>2</v>
      </c>
      <c r="D283" s="118">
        <v>0.0016932218358704405</v>
      </c>
      <c r="E283" s="118">
        <v>3.023458237643675</v>
      </c>
      <c r="F283" s="84" t="s">
        <v>2626</v>
      </c>
      <c r="G283" s="84" t="b">
        <v>0</v>
      </c>
      <c r="H283" s="84" t="b">
        <v>0</v>
      </c>
      <c r="I283" s="84" t="b">
        <v>0</v>
      </c>
      <c r="J283" s="84" t="b">
        <v>0</v>
      </c>
      <c r="K283" s="84" t="b">
        <v>0</v>
      </c>
      <c r="L283" s="84" t="b">
        <v>0</v>
      </c>
    </row>
    <row r="284" spans="1:12" ht="15">
      <c r="A284" s="84" t="s">
        <v>2594</v>
      </c>
      <c r="B284" s="84" t="s">
        <v>2595</v>
      </c>
      <c r="C284" s="84">
        <v>2</v>
      </c>
      <c r="D284" s="118">
        <v>0.0016932218358704405</v>
      </c>
      <c r="E284" s="118">
        <v>3.023458237643675</v>
      </c>
      <c r="F284" s="84" t="s">
        <v>2626</v>
      </c>
      <c r="G284" s="84" t="b">
        <v>0</v>
      </c>
      <c r="H284" s="84" t="b">
        <v>0</v>
      </c>
      <c r="I284" s="84" t="b">
        <v>0</v>
      </c>
      <c r="J284" s="84" t="b">
        <v>0</v>
      </c>
      <c r="K284" s="84" t="b">
        <v>0</v>
      </c>
      <c r="L284" s="84" t="b">
        <v>0</v>
      </c>
    </row>
    <row r="285" spans="1:12" ht="15">
      <c r="A285" s="84" t="s">
        <v>2595</v>
      </c>
      <c r="B285" s="84" t="s">
        <v>2550</v>
      </c>
      <c r="C285" s="84">
        <v>2</v>
      </c>
      <c r="D285" s="118">
        <v>0.0016932218358704405</v>
      </c>
      <c r="E285" s="118">
        <v>2.847366978587994</v>
      </c>
      <c r="F285" s="84" t="s">
        <v>2626</v>
      </c>
      <c r="G285" s="84" t="b">
        <v>0</v>
      </c>
      <c r="H285" s="84" t="b">
        <v>0</v>
      </c>
      <c r="I285" s="84" t="b">
        <v>0</v>
      </c>
      <c r="J285" s="84" t="b">
        <v>0</v>
      </c>
      <c r="K285" s="84" t="b">
        <v>0</v>
      </c>
      <c r="L285" s="84" t="b">
        <v>0</v>
      </c>
    </row>
    <row r="286" spans="1:12" ht="15">
      <c r="A286" s="84" t="s">
        <v>2550</v>
      </c>
      <c r="B286" s="84" t="s">
        <v>2504</v>
      </c>
      <c r="C286" s="84">
        <v>2</v>
      </c>
      <c r="D286" s="118">
        <v>0.0016932218358704405</v>
      </c>
      <c r="E286" s="118">
        <v>2.5463369829240126</v>
      </c>
      <c r="F286" s="84" t="s">
        <v>2626</v>
      </c>
      <c r="G286" s="84" t="b">
        <v>0</v>
      </c>
      <c r="H286" s="84" t="b">
        <v>0</v>
      </c>
      <c r="I286" s="84" t="b">
        <v>0</v>
      </c>
      <c r="J286" s="84" t="b">
        <v>0</v>
      </c>
      <c r="K286" s="84" t="b">
        <v>0</v>
      </c>
      <c r="L286" s="84" t="b">
        <v>0</v>
      </c>
    </row>
    <row r="287" spans="1:12" ht="15">
      <c r="A287" s="84" t="s">
        <v>2504</v>
      </c>
      <c r="B287" s="84" t="s">
        <v>2596</v>
      </c>
      <c r="C287" s="84">
        <v>2</v>
      </c>
      <c r="D287" s="118">
        <v>0.0016932218358704405</v>
      </c>
      <c r="E287" s="118">
        <v>2.722428241979694</v>
      </c>
      <c r="F287" s="84" t="s">
        <v>2626</v>
      </c>
      <c r="G287" s="84" t="b">
        <v>0</v>
      </c>
      <c r="H287" s="84" t="b">
        <v>0</v>
      </c>
      <c r="I287" s="84" t="b">
        <v>0</v>
      </c>
      <c r="J287" s="84" t="b">
        <v>0</v>
      </c>
      <c r="K287" s="84" t="b">
        <v>0</v>
      </c>
      <c r="L287" s="84" t="b">
        <v>0</v>
      </c>
    </row>
    <row r="288" spans="1:12" ht="15">
      <c r="A288" s="84" t="s">
        <v>2506</v>
      </c>
      <c r="B288" s="84" t="s">
        <v>2597</v>
      </c>
      <c r="C288" s="84">
        <v>2</v>
      </c>
      <c r="D288" s="118">
        <v>0.0016932218358704405</v>
      </c>
      <c r="E288" s="118">
        <v>3.023458237643675</v>
      </c>
      <c r="F288" s="84" t="s">
        <v>2626</v>
      </c>
      <c r="G288" s="84" t="b">
        <v>0</v>
      </c>
      <c r="H288" s="84" t="b">
        <v>0</v>
      </c>
      <c r="I288" s="84" t="b">
        <v>0</v>
      </c>
      <c r="J288" s="84" t="b">
        <v>0</v>
      </c>
      <c r="K288" s="84" t="b">
        <v>0</v>
      </c>
      <c r="L288" s="84" t="b">
        <v>0</v>
      </c>
    </row>
    <row r="289" spans="1:12" ht="15">
      <c r="A289" s="84" t="s">
        <v>2597</v>
      </c>
      <c r="B289" s="84" t="s">
        <v>2598</v>
      </c>
      <c r="C289" s="84">
        <v>2</v>
      </c>
      <c r="D289" s="118">
        <v>0.0016932218358704405</v>
      </c>
      <c r="E289" s="118">
        <v>3.023458237643675</v>
      </c>
      <c r="F289" s="84" t="s">
        <v>2626</v>
      </c>
      <c r="G289" s="84" t="b">
        <v>0</v>
      </c>
      <c r="H289" s="84" t="b">
        <v>0</v>
      </c>
      <c r="I289" s="84" t="b">
        <v>0</v>
      </c>
      <c r="J289" s="84" t="b">
        <v>0</v>
      </c>
      <c r="K289" s="84" t="b">
        <v>0</v>
      </c>
      <c r="L289" s="84" t="b">
        <v>0</v>
      </c>
    </row>
    <row r="290" spans="1:12" ht="15">
      <c r="A290" s="84" t="s">
        <v>2508</v>
      </c>
      <c r="B290" s="84" t="s">
        <v>2600</v>
      </c>
      <c r="C290" s="84">
        <v>2</v>
      </c>
      <c r="D290" s="118">
        <v>0.0016932218358704405</v>
      </c>
      <c r="E290" s="118">
        <v>2.847366978587994</v>
      </c>
      <c r="F290" s="84" t="s">
        <v>2626</v>
      </c>
      <c r="G290" s="84" t="b">
        <v>0</v>
      </c>
      <c r="H290" s="84" t="b">
        <v>0</v>
      </c>
      <c r="I290" s="84" t="b">
        <v>0</v>
      </c>
      <c r="J290" s="84" t="b">
        <v>0</v>
      </c>
      <c r="K290" s="84" t="b">
        <v>0</v>
      </c>
      <c r="L290" s="84" t="b">
        <v>0</v>
      </c>
    </row>
    <row r="291" spans="1:12" ht="15">
      <c r="A291" s="84" t="s">
        <v>2600</v>
      </c>
      <c r="B291" s="84" t="s">
        <v>2554</v>
      </c>
      <c r="C291" s="84">
        <v>2</v>
      </c>
      <c r="D291" s="118">
        <v>0.0016932218358704405</v>
      </c>
      <c r="E291" s="118">
        <v>2.847366978587994</v>
      </c>
      <c r="F291" s="84" t="s">
        <v>2626</v>
      </c>
      <c r="G291" s="84" t="b">
        <v>0</v>
      </c>
      <c r="H291" s="84" t="b">
        <v>0</v>
      </c>
      <c r="I291" s="84" t="b">
        <v>0</v>
      </c>
      <c r="J291" s="84" t="b">
        <v>0</v>
      </c>
      <c r="K291" s="84" t="b">
        <v>0</v>
      </c>
      <c r="L291" s="84" t="b">
        <v>0</v>
      </c>
    </row>
    <row r="292" spans="1:12" ht="15">
      <c r="A292" s="84" t="s">
        <v>2554</v>
      </c>
      <c r="B292" s="84" t="s">
        <v>2601</v>
      </c>
      <c r="C292" s="84">
        <v>2</v>
      </c>
      <c r="D292" s="118">
        <v>0.0016932218358704405</v>
      </c>
      <c r="E292" s="118">
        <v>2.847366978587994</v>
      </c>
      <c r="F292" s="84" t="s">
        <v>2626</v>
      </c>
      <c r="G292" s="84" t="b">
        <v>0</v>
      </c>
      <c r="H292" s="84" t="b">
        <v>0</v>
      </c>
      <c r="I292" s="84" t="b">
        <v>0</v>
      </c>
      <c r="J292" s="84" t="b">
        <v>0</v>
      </c>
      <c r="K292" s="84" t="b">
        <v>0</v>
      </c>
      <c r="L292" s="84" t="b">
        <v>0</v>
      </c>
    </row>
    <row r="293" spans="1:12" ht="15">
      <c r="A293" s="84" t="s">
        <v>2601</v>
      </c>
      <c r="B293" s="84" t="s">
        <v>2553</v>
      </c>
      <c r="C293" s="84">
        <v>2</v>
      </c>
      <c r="D293" s="118">
        <v>0.0016932218358704405</v>
      </c>
      <c r="E293" s="118">
        <v>2.847366978587994</v>
      </c>
      <c r="F293" s="84" t="s">
        <v>2626</v>
      </c>
      <c r="G293" s="84" t="b">
        <v>0</v>
      </c>
      <c r="H293" s="84" t="b">
        <v>0</v>
      </c>
      <c r="I293" s="84" t="b">
        <v>0</v>
      </c>
      <c r="J293" s="84" t="b">
        <v>0</v>
      </c>
      <c r="K293" s="84" t="b">
        <v>0</v>
      </c>
      <c r="L293" s="84" t="b">
        <v>0</v>
      </c>
    </row>
    <row r="294" spans="1:12" ht="15">
      <c r="A294" s="84" t="s">
        <v>2553</v>
      </c>
      <c r="B294" s="84" t="s">
        <v>2602</v>
      </c>
      <c r="C294" s="84">
        <v>2</v>
      </c>
      <c r="D294" s="118">
        <v>0.0016932218358704405</v>
      </c>
      <c r="E294" s="118">
        <v>2.847366978587994</v>
      </c>
      <c r="F294" s="84" t="s">
        <v>2626</v>
      </c>
      <c r="G294" s="84" t="b">
        <v>0</v>
      </c>
      <c r="H294" s="84" t="b">
        <v>0</v>
      </c>
      <c r="I294" s="84" t="b">
        <v>0</v>
      </c>
      <c r="J294" s="84" t="b">
        <v>0</v>
      </c>
      <c r="K294" s="84" t="b">
        <v>0</v>
      </c>
      <c r="L294" s="84" t="b">
        <v>0</v>
      </c>
    </row>
    <row r="295" spans="1:12" ht="15">
      <c r="A295" s="84" t="s">
        <v>2602</v>
      </c>
      <c r="B295" s="84" t="s">
        <v>2603</v>
      </c>
      <c r="C295" s="84">
        <v>2</v>
      </c>
      <c r="D295" s="118">
        <v>0.0016932218358704405</v>
      </c>
      <c r="E295" s="118">
        <v>3.023458237643675</v>
      </c>
      <c r="F295" s="84" t="s">
        <v>2626</v>
      </c>
      <c r="G295" s="84" t="b">
        <v>0</v>
      </c>
      <c r="H295" s="84" t="b">
        <v>0</v>
      </c>
      <c r="I295" s="84" t="b">
        <v>0</v>
      </c>
      <c r="J295" s="84" t="b">
        <v>0</v>
      </c>
      <c r="K295" s="84" t="b">
        <v>0</v>
      </c>
      <c r="L295" s="84" t="b">
        <v>0</v>
      </c>
    </row>
    <row r="296" spans="1:12" ht="15">
      <c r="A296" s="84" t="s">
        <v>2603</v>
      </c>
      <c r="B296" s="84" t="s">
        <v>2604</v>
      </c>
      <c r="C296" s="84">
        <v>2</v>
      </c>
      <c r="D296" s="118">
        <v>0.0016932218358704405</v>
      </c>
      <c r="E296" s="118">
        <v>3.023458237643675</v>
      </c>
      <c r="F296" s="84" t="s">
        <v>2626</v>
      </c>
      <c r="G296" s="84" t="b">
        <v>0</v>
      </c>
      <c r="H296" s="84" t="b">
        <v>0</v>
      </c>
      <c r="I296" s="84" t="b">
        <v>0</v>
      </c>
      <c r="J296" s="84" t="b">
        <v>0</v>
      </c>
      <c r="K296" s="84" t="b">
        <v>0</v>
      </c>
      <c r="L296" s="84" t="b">
        <v>0</v>
      </c>
    </row>
    <row r="297" spans="1:12" ht="15">
      <c r="A297" s="84" t="s">
        <v>2604</v>
      </c>
      <c r="B297" s="84" t="s">
        <v>2605</v>
      </c>
      <c r="C297" s="84">
        <v>2</v>
      </c>
      <c r="D297" s="118">
        <v>0.0016932218358704405</v>
      </c>
      <c r="E297" s="118">
        <v>3.023458237643675</v>
      </c>
      <c r="F297" s="84" t="s">
        <v>2626</v>
      </c>
      <c r="G297" s="84" t="b">
        <v>0</v>
      </c>
      <c r="H297" s="84" t="b">
        <v>0</v>
      </c>
      <c r="I297" s="84" t="b">
        <v>0</v>
      </c>
      <c r="J297" s="84" t="b">
        <v>0</v>
      </c>
      <c r="K297" s="84" t="b">
        <v>0</v>
      </c>
      <c r="L297" s="84" t="b">
        <v>0</v>
      </c>
    </row>
    <row r="298" spans="1:12" ht="15">
      <c r="A298" s="84" t="s">
        <v>2605</v>
      </c>
      <c r="B298" s="84" t="s">
        <v>2606</v>
      </c>
      <c r="C298" s="84">
        <v>2</v>
      </c>
      <c r="D298" s="118">
        <v>0.0016932218358704405</v>
      </c>
      <c r="E298" s="118">
        <v>3.023458237643675</v>
      </c>
      <c r="F298" s="84" t="s">
        <v>2626</v>
      </c>
      <c r="G298" s="84" t="b">
        <v>0</v>
      </c>
      <c r="H298" s="84" t="b">
        <v>0</v>
      </c>
      <c r="I298" s="84" t="b">
        <v>0</v>
      </c>
      <c r="J298" s="84" t="b">
        <v>0</v>
      </c>
      <c r="K298" s="84" t="b">
        <v>0</v>
      </c>
      <c r="L298" s="84" t="b">
        <v>0</v>
      </c>
    </row>
    <row r="299" spans="1:12" ht="15">
      <c r="A299" s="84" t="s">
        <v>2606</v>
      </c>
      <c r="B299" s="84" t="s">
        <v>2003</v>
      </c>
      <c r="C299" s="84">
        <v>2</v>
      </c>
      <c r="D299" s="118">
        <v>0.0016932218358704405</v>
      </c>
      <c r="E299" s="118">
        <v>1.49197932060142</v>
      </c>
      <c r="F299" s="84" t="s">
        <v>2626</v>
      </c>
      <c r="G299" s="84" t="b">
        <v>0</v>
      </c>
      <c r="H299" s="84" t="b">
        <v>0</v>
      </c>
      <c r="I299" s="84" t="b">
        <v>0</v>
      </c>
      <c r="J299" s="84" t="b">
        <v>0</v>
      </c>
      <c r="K299" s="84" t="b">
        <v>0</v>
      </c>
      <c r="L299" s="84" t="b">
        <v>0</v>
      </c>
    </row>
    <row r="300" spans="1:12" ht="15">
      <c r="A300" s="84" t="s">
        <v>2483</v>
      </c>
      <c r="B300" s="84" t="s">
        <v>2607</v>
      </c>
      <c r="C300" s="84">
        <v>2</v>
      </c>
      <c r="D300" s="118">
        <v>0.0016932218358704405</v>
      </c>
      <c r="E300" s="118">
        <v>2.5463369829240126</v>
      </c>
      <c r="F300" s="84" t="s">
        <v>2626</v>
      </c>
      <c r="G300" s="84" t="b">
        <v>0</v>
      </c>
      <c r="H300" s="84" t="b">
        <v>0</v>
      </c>
      <c r="I300" s="84" t="b">
        <v>0</v>
      </c>
      <c r="J300" s="84" t="b">
        <v>0</v>
      </c>
      <c r="K300" s="84" t="b">
        <v>0</v>
      </c>
      <c r="L300" s="84" t="b">
        <v>0</v>
      </c>
    </row>
    <row r="301" spans="1:12" ht="15">
      <c r="A301" s="84" t="s">
        <v>2607</v>
      </c>
      <c r="B301" s="84" t="s">
        <v>2501</v>
      </c>
      <c r="C301" s="84">
        <v>2</v>
      </c>
      <c r="D301" s="118">
        <v>0.0016932218358704405</v>
      </c>
      <c r="E301" s="118">
        <v>2.722428241979694</v>
      </c>
      <c r="F301" s="84" t="s">
        <v>2626</v>
      </c>
      <c r="G301" s="84" t="b">
        <v>0</v>
      </c>
      <c r="H301" s="84" t="b">
        <v>0</v>
      </c>
      <c r="I301" s="84" t="b">
        <v>0</v>
      </c>
      <c r="J301" s="84" t="b">
        <v>0</v>
      </c>
      <c r="K301" s="84" t="b">
        <v>0</v>
      </c>
      <c r="L301" s="84" t="b">
        <v>0</v>
      </c>
    </row>
    <row r="302" spans="1:12" ht="15">
      <c r="A302" s="84" t="s">
        <v>2501</v>
      </c>
      <c r="B302" s="84" t="s">
        <v>2019</v>
      </c>
      <c r="C302" s="84">
        <v>2</v>
      </c>
      <c r="D302" s="118">
        <v>0.0016932218358704405</v>
      </c>
      <c r="E302" s="118">
        <v>2.1783601976294182</v>
      </c>
      <c r="F302" s="84" t="s">
        <v>2626</v>
      </c>
      <c r="G302" s="84" t="b">
        <v>0</v>
      </c>
      <c r="H302" s="84" t="b">
        <v>0</v>
      </c>
      <c r="I302" s="84" t="b">
        <v>0</v>
      </c>
      <c r="J302" s="84" t="b">
        <v>0</v>
      </c>
      <c r="K302" s="84" t="b">
        <v>0</v>
      </c>
      <c r="L302" s="84" t="b">
        <v>0</v>
      </c>
    </row>
    <row r="303" spans="1:12" ht="15">
      <c r="A303" s="84" t="s">
        <v>2019</v>
      </c>
      <c r="B303" s="84" t="s">
        <v>2608</v>
      </c>
      <c r="C303" s="84">
        <v>2</v>
      </c>
      <c r="D303" s="118">
        <v>0.0016932218358704405</v>
      </c>
      <c r="E303" s="118">
        <v>2.4213982463157127</v>
      </c>
      <c r="F303" s="84" t="s">
        <v>2626</v>
      </c>
      <c r="G303" s="84" t="b">
        <v>0</v>
      </c>
      <c r="H303" s="84" t="b">
        <v>0</v>
      </c>
      <c r="I303" s="84" t="b">
        <v>0</v>
      </c>
      <c r="J303" s="84" t="b">
        <v>0</v>
      </c>
      <c r="K303" s="84" t="b">
        <v>0</v>
      </c>
      <c r="L303" s="84" t="b">
        <v>0</v>
      </c>
    </row>
    <row r="304" spans="1:12" ht="15">
      <c r="A304" s="84" t="s">
        <v>2608</v>
      </c>
      <c r="B304" s="84" t="s">
        <v>2609</v>
      </c>
      <c r="C304" s="84">
        <v>2</v>
      </c>
      <c r="D304" s="118">
        <v>0.0016932218358704405</v>
      </c>
      <c r="E304" s="118">
        <v>3.023458237643675</v>
      </c>
      <c r="F304" s="84" t="s">
        <v>2626</v>
      </c>
      <c r="G304" s="84" t="b">
        <v>0</v>
      </c>
      <c r="H304" s="84" t="b">
        <v>0</v>
      </c>
      <c r="I304" s="84" t="b">
        <v>0</v>
      </c>
      <c r="J304" s="84" t="b">
        <v>0</v>
      </c>
      <c r="K304" s="84" t="b">
        <v>0</v>
      </c>
      <c r="L304" s="84" t="b">
        <v>0</v>
      </c>
    </row>
    <row r="305" spans="1:12" ht="15">
      <c r="A305" s="84" t="s">
        <v>2609</v>
      </c>
      <c r="B305" s="84" t="s">
        <v>2610</v>
      </c>
      <c r="C305" s="84">
        <v>2</v>
      </c>
      <c r="D305" s="118">
        <v>0.0016932218358704405</v>
      </c>
      <c r="E305" s="118">
        <v>3.023458237643675</v>
      </c>
      <c r="F305" s="84" t="s">
        <v>2626</v>
      </c>
      <c r="G305" s="84" t="b">
        <v>0</v>
      </c>
      <c r="H305" s="84" t="b">
        <v>0</v>
      </c>
      <c r="I305" s="84" t="b">
        <v>0</v>
      </c>
      <c r="J305" s="84" t="b">
        <v>0</v>
      </c>
      <c r="K305" s="84" t="b">
        <v>0</v>
      </c>
      <c r="L305" s="84" t="b">
        <v>0</v>
      </c>
    </row>
    <row r="306" spans="1:12" ht="15">
      <c r="A306" s="84" t="s">
        <v>2610</v>
      </c>
      <c r="B306" s="84" t="s">
        <v>2014</v>
      </c>
      <c r="C306" s="84">
        <v>2</v>
      </c>
      <c r="D306" s="118">
        <v>0.0016932218358704405</v>
      </c>
      <c r="E306" s="118">
        <v>1.847366978587994</v>
      </c>
      <c r="F306" s="84" t="s">
        <v>2626</v>
      </c>
      <c r="G306" s="84" t="b">
        <v>0</v>
      </c>
      <c r="H306" s="84" t="b">
        <v>0</v>
      </c>
      <c r="I306" s="84" t="b">
        <v>0</v>
      </c>
      <c r="J306" s="84" t="b">
        <v>0</v>
      </c>
      <c r="K306" s="84" t="b">
        <v>0</v>
      </c>
      <c r="L306" s="84" t="b">
        <v>0</v>
      </c>
    </row>
    <row r="307" spans="1:12" ht="15">
      <c r="A307" s="84" t="s">
        <v>2014</v>
      </c>
      <c r="B307" s="84" t="s">
        <v>2611</v>
      </c>
      <c r="C307" s="84">
        <v>2</v>
      </c>
      <c r="D307" s="118">
        <v>0.0016932218358704405</v>
      </c>
      <c r="E307" s="118">
        <v>1.847366978587994</v>
      </c>
      <c r="F307" s="84" t="s">
        <v>2626</v>
      </c>
      <c r="G307" s="84" t="b">
        <v>0</v>
      </c>
      <c r="H307" s="84" t="b">
        <v>0</v>
      </c>
      <c r="I307" s="84" t="b">
        <v>0</v>
      </c>
      <c r="J307" s="84" t="b">
        <v>0</v>
      </c>
      <c r="K307" s="84" t="b">
        <v>0</v>
      </c>
      <c r="L307" s="84" t="b">
        <v>0</v>
      </c>
    </row>
    <row r="308" spans="1:12" ht="15">
      <c r="A308" s="84" t="s">
        <v>2611</v>
      </c>
      <c r="B308" s="84" t="s">
        <v>2612</v>
      </c>
      <c r="C308" s="84">
        <v>2</v>
      </c>
      <c r="D308" s="118">
        <v>0.0016932218358704405</v>
      </c>
      <c r="E308" s="118">
        <v>3.023458237643675</v>
      </c>
      <c r="F308" s="84" t="s">
        <v>2626</v>
      </c>
      <c r="G308" s="84" t="b">
        <v>0</v>
      </c>
      <c r="H308" s="84" t="b">
        <v>0</v>
      </c>
      <c r="I308" s="84" t="b">
        <v>0</v>
      </c>
      <c r="J308" s="84" t="b">
        <v>0</v>
      </c>
      <c r="K308" s="84" t="b">
        <v>0</v>
      </c>
      <c r="L308" s="84" t="b">
        <v>0</v>
      </c>
    </row>
    <row r="309" spans="1:12" ht="15">
      <c r="A309" s="84" t="s">
        <v>2612</v>
      </c>
      <c r="B309" s="84" t="s">
        <v>2613</v>
      </c>
      <c r="C309" s="84">
        <v>2</v>
      </c>
      <c r="D309" s="118">
        <v>0.0016932218358704405</v>
      </c>
      <c r="E309" s="118">
        <v>3.023458237643675</v>
      </c>
      <c r="F309" s="84" t="s">
        <v>2626</v>
      </c>
      <c r="G309" s="84" t="b">
        <v>0</v>
      </c>
      <c r="H309" s="84" t="b">
        <v>0</v>
      </c>
      <c r="I309" s="84" t="b">
        <v>0</v>
      </c>
      <c r="J309" s="84" t="b">
        <v>0</v>
      </c>
      <c r="K309" s="84" t="b">
        <v>0</v>
      </c>
      <c r="L309" s="84" t="b">
        <v>0</v>
      </c>
    </row>
    <row r="310" spans="1:12" ht="15">
      <c r="A310" s="84" t="s">
        <v>2003</v>
      </c>
      <c r="B310" s="84" t="s">
        <v>2614</v>
      </c>
      <c r="C310" s="84">
        <v>2</v>
      </c>
      <c r="D310" s="118">
        <v>0.0016932218358704405</v>
      </c>
      <c r="E310" s="118">
        <v>1.576300206301456</v>
      </c>
      <c r="F310" s="84" t="s">
        <v>2626</v>
      </c>
      <c r="G310" s="84" t="b">
        <v>0</v>
      </c>
      <c r="H310" s="84" t="b">
        <v>0</v>
      </c>
      <c r="I310" s="84" t="b">
        <v>0</v>
      </c>
      <c r="J310" s="84" t="b">
        <v>0</v>
      </c>
      <c r="K310" s="84" t="b">
        <v>0</v>
      </c>
      <c r="L310" s="84" t="b">
        <v>0</v>
      </c>
    </row>
    <row r="311" spans="1:12" ht="15">
      <c r="A311" s="84" t="s">
        <v>2614</v>
      </c>
      <c r="B311" s="84" t="s">
        <v>2446</v>
      </c>
      <c r="C311" s="84">
        <v>2</v>
      </c>
      <c r="D311" s="118">
        <v>0.0016932218358704405</v>
      </c>
      <c r="E311" s="118">
        <v>2.3244882333076564</v>
      </c>
      <c r="F311" s="84" t="s">
        <v>2626</v>
      </c>
      <c r="G311" s="84" t="b">
        <v>0</v>
      </c>
      <c r="H311" s="84" t="b">
        <v>0</v>
      </c>
      <c r="I311" s="84" t="b">
        <v>0</v>
      </c>
      <c r="J311" s="84" t="b">
        <v>0</v>
      </c>
      <c r="K311" s="84" t="b">
        <v>0</v>
      </c>
      <c r="L311" s="84" t="b">
        <v>0</v>
      </c>
    </row>
    <row r="312" spans="1:12" ht="15">
      <c r="A312" s="84" t="s">
        <v>2616</v>
      </c>
      <c r="B312" s="84" t="s">
        <v>2617</v>
      </c>
      <c r="C312" s="84">
        <v>2</v>
      </c>
      <c r="D312" s="118">
        <v>0.0016932218358704405</v>
      </c>
      <c r="E312" s="118">
        <v>3.023458237643675</v>
      </c>
      <c r="F312" s="84" t="s">
        <v>2626</v>
      </c>
      <c r="G312" s="84" t="b">
        <v>0</v>
      </c>
      <c r="H312" s="84" t="b">
        <v>0</v>
      </c>
      <c r="I312" s="84" t="b">
        <v>0</v>
      </c>
      <c r="J312" s="84" t="b">
        <v>0</v>
      </c>
      <c r="K312" s="84" t="b">
        <v>0</v>
      </c>
      <c r="L312" s="84" t="b">
        <v>0</v>
      </c>
    </row>
    <row r="313" spans="1:12" ht="15">
      <c r="A313" s="84" t="s">
        <v>2617</v>
      </c>
      <c r="B313" s="84" t="s">
        <v>2618</v>
      </c>
      <c r="C313" s="84">
        <v>2</v>
      </c>
      <c r="D313" s="118">
        <v>0.0016932218358704405</v>
      </c>
      <c r="E313" s="118">
        <v>3.023458237643675</v>
      </c>
      <c r="F313" s="84" t="s">
        <v>2626</v>
      </c>
      <c r="G313" s="84" t="b">
        <v>0</v>
      </c>
      <c r="H313" s="84" t="b">
        <v>0</v>
      </c>
      <c r="I313" s="84" t="b">
        <v>0</v>
      </c>
      <c r="J313" s="84" t="b">
        <v>0</v>
      </c>
      <c r="K313" s="84" t="b">
        <v>0</v>
      </c>
      <c r="L313" s="84" t="b">
        <v>0</v>
      </c>
    </row>
    <row r="314" spans="1:12" ht="15">
      <c r="A314" s="84" t="s">
        <v>2618</v>
      </c>
      <c r="B314" s="84" t="s">
        <v>2551</v>
      </c>
      <c r="C314" s="84">
        <v>2</v>
      </c>
      <c r="D314" s="118">
        <v>0.0016932218358704405</v>
      </c>
      <c r="E314" s="118">
        <v>2.847366978587994</v>
      </c>
      <c r="F314" s="84" t="s">
        <v>2626</v>
      </c>
      <c r="G314" s="84" t="b">
        <v>0</v>
      </c>
      <c r="H314" s="84" t="b">
        <v>0</v>
      </c>
      <c r="I314" s="84" t="b">
        <v>0</v>
      </c>
      <c r="J314" s="84" t="b">
        <v>0</v>
      </c>
      <c r="K314" s="84" t="b">
        <v>0</v>
      </c>
      <c r="L314" s="84" t="b">
        <v>0</v>
      </c>
    </row>
    <row r="315" spans="1:12" ht="15">
      <c r="A315" s="84" t="s">
        <v>2551</v>
      </c>
      <c r="B315" s="84" t="s">
        <v>2507</v>
      </c>
      <c r="C315" s="84">
        <v>2</v>
      </c>
      <c r="D315" s="118">
        <v>0.0016932218358704405</v>
      </c>
      <c r="E315" s="118">
        <v>2.6712757195323125</v>
      </c>
      <c r="F315" s="84" t="s">
        <v>2626</v>
      </c>
      <c r="G315" s="84" t="b">
        <v>0</v>
      </c>
      <c r="H315" s="84" t="b">
        <v>0</v>
      </c>
      <c r="I315" s="84" t="b">
        <v>0</v>
      </c>
      <c r="J315" s="84" t="b">
        <v>0</v>
      </c>
      <c r="K315" s="84" t="b">
        <v>0</v>
      </c>
      <c r="L315" s="84" t="b">
        <v>0</v>
      </c>
    </row>
    <row r="316" spans="1:12" ht="15">
      <c r="A316" s="84" t="s">
        <v>2507</v>
      </c>
      <c r="B316" s="84" t="s">
        <v>2552</v>
      </c>
      <c r="C316" s="84">
        <v>2</v>
      </c>
      <c r="D316" s="118">
        <v>0.0016932218358704405</v>
      </c>
      <c r="E316" s="118">
        <v>2.6712757195323125</v>
      </c>
      <c r="F316" s="84" t="s">
        <v>2626</v>
      </c>
      <c r="G316" s="84" t="b">
        <v>0</v>
      </c>
      <c r="H316" s="84" t="b">
        <v>0</v>
      </c>
      <c r="I316" s="84" t="b">
        <v>0</v>
      </c>
      <c r="J316" s="84" t="b">
        <v>0</v>
      </c>
      <c r="K316" s="84" t="b">
        <v>0</v>
      </c>
      <c r="L316" s="84" t="b">
        <v>0</v>
      </c>
    </row>
    <row r="317" spans="1:12" ht="15">
      <c r="A317" s="84" t="s">
        <v>2552</v>
      </c>
      <c r="B317" s="84" t="s">
        <v>2619</v>
      </c>
      <c r="C317" s="84">
        <v>2</v>
      </c>
      <c r="D317" s="118">
        <v>0.0016932218358704405</v>
      </c>
      <c r="E317" s="118">
        <v>2.847366978587994</v>
      </c>
      <c r="F317" s="84" t="s">
        <v>2626</v>
      </c>
      <c r="G317" s="84" t="b">
        <v>0</v>
      </c>
      <c r="H317" s="84" t="b">
        <v>0</v>
      </c>
      <c r="I317" s="84" t="b">
        <v>0</v>
      </c>
      <c r="J317" s="84" t="b">
        <v>0</v>
      </c>
      <c r="K317" s="84" t="b">
        <v>0</v>
      </c>
      <c r="L317" s="84" t="b">
        <v>0</v>
      </c>
    </row>
    <row r="318" spans="1:12" ht="15">
      <c r="A318" s="84" t="s">
        <v>2619</v>
      </c>
      <c r="B318" s="84" t="s">
        <v>2620</v>
      </c>
      <c r="C318" s="84">
        <v>2</v>
      </c>
      <c r="D318" s="118">
        <v>0.0016932218358704405</v>
      </c>
      <c r="E318" s="118">
        <v>3.023458237643675</v>
      </c>
      <c r="F318" s="84" t="s">
        <v>2626</v>
      </c>
      <c r="G318" s="84" t="b">
        <v>0</v>
      </c>
      <c r="H318" s="84" t="b">
        <v>0</v>
      </c>
      <c r="I318" s="84" t="b">
        <v>0</v>
      </c>
      <c r="J318" s="84" t="b">
        <v>0</v>
      </c>
      <c r="K318" s="84" t="b">
        <v>0</v>
      </c>
      <c r="L318" s="84" t="b">
        <v>0</v>
      </c>
    </row>
    <row r="319" spans="1:12" ht="15">
      <c r="A319" s="84" t="s">
        <v>2620</v>
      </c>
      <c r="B319" s="84" t="s">
        <v>2621</v>
      </c>
      <c r="C319" s="84">
        <v>2</v>
      </c>
      <c r="D319" s="118">
        <v>0.0016932218358704405</v>
      </c>
      <c r="E319" s="118">
        <v>3.023458237643675</v>
      </c>
      <c r="F319" s="84" t="s">
        <v>2626</v>
      </c>
      <c r="G319" s="84" t="b">
        <v>0</v>
      </c>
      <c r="H319" s="84" t="b">
        <v>0</v>
      </c>
      <c r="I319" s="84" t="b">
        <v>0</v>
      </c>
      <c r="J319" s="84" t="b">
        <v>0</v>
      </c>
      <c r="K319" s="84" t="b">
        <v>0</v>
      </c>
      <c r="L319" s="84" t="b">
        <v>0</v>
      </c>
    </row>
    <row r="320" spans="1:12" ht="15">
      <c r="A320" s="84" t="s">
        <v>2621</v>
      </c>
      <c r="B320" s="84" t="s">
        <v>2439</v>
      </c>
      <c r="C320" s="84">
        <v>2</v>
      </c>
      <c r="D320" s="118">
        <v>0.0016932218358704405</v>
      </c>
      <c r="E320" s="118">
        <v>2.2453069872600318</v>
      </c>
      <c r="F320" s="84" t="s">
        <v>2626</v>
      </c>
      <c r="G320" s="84" t="b">
        <v>0</v>
      </c>
      <c r="H320" s="84" t="b">
        <v>0</v>
      </c>
      <c r="I320" s="84" t="b">
        <v>0</v>
      </c>
      <c r="J320" s="84" t="b">
        <v>0</v>
      </c>
      <c r="K320" s="84" t="b">
        <v>0</v>
      </c>
      <c r="L320" s="84" t="b">
        <v>0</v>
      </c>
    </row>
    <row r="321" spans="1:12" ht="15">
      <c r="A321" s="84" t="s">
        <v>2440</v>
      </c>
      <c r="B321" s="84" t="s">
        <v>2622</v>
      </c>
      <c r="C321" s="84">
        <v>2</v>
      </c>
      <c r="D321" s="118">
        <v>0.0016932218358704405</v>
      </c>
      <c r="E321" s="118">
        <v>2.2830955481494315</v>
      </c>
      <c r="F321" s="84" t="s">
        <v>2626</v>
      </c>
      <c r="G321" s="84" t="b">
        <v>0</v>
      </c>
      <c r="H321" s="84" t="b">
        <v>0</v>
      </c>
      <c r="I321" s="84" t="b">
        <v>0</v>
      </c>
      <c r="J321" s="84" t="b">
        <v>0</v>
      </c>
      <c r="K321" s="84" t="b">
        <v>0</v>
      </c>
      <c r="L321" s="84" t="b">
        <v>0</v>
      </c>
    </row>
    <row r="322" spans="1:12" ht="15">
      <c r="A322" s="84" t="s">
        <v>2622</v>
      </c>
      <c r="B322" s="84" t="s">
        <v>2484</v>
      </c>
      <c r="C322" s="84">
        <v>2</v>
      </c>
      <c r="D322" s="118">
        <v>0.0016932218358704405</v>
      </c>
      <c r="E322" s="118">
        <v>2.5463369829240126</v>
      </c>
      <c r="F322" s="84" t="s">
        <v>2626</v>
      </c>
      <c r="G322" s="84" t="b">
        <v>0</v>
      </c>
      <c r="H322" s="84" t="b">
        <v>0</v>
      </c>
      <c r="I322" s="84" t="b">
        <v>0</v>
      </c>
      <c r="J322" s="84" t="b">
        <v>0</v>
      </c>
      <c r="K322" s="84" t="b">
        <v>0</v>
      </c>
      <c r="L322" s="84" t="b">
        <v>0</v>
      </c>
    </row>
    <row r="323" spans="1:12" ht="15">
      <c r="A323" s="84" t="s">
        <v>2484</v>
      </c>
      <c r="B323" s="84" t="s">
        <v>2623</v>
      </c>
      <c r="C323" s="84">
        <v>2</v>
      </c>
      <c r="D323" s="118">
        <v>0.0016932218358704405</v>
      </c>
      <c r="E323" s="118">
        <v>2.5463369829240126</v>
      </c>
      <c r="F323" s="84" t="s">
        <v>2626</v>
      </c>
      <c r="G323" s="84" t="b">
        <v>0</v>
      </c>
      <c r="H323" s="84" t="b">
        <v>0</v>
      </c>
      <c r="I323" s="84" t="b">
        <v>0</v>
      </c>
      <c r="J323" s="84" t="b">
        <v>0</v>
      </c>
      <c r="K323" s="84" t="b">
        <v>0</v>
      </c>
      <c r="L323" s="84" t="b">
        <v>0</v>
      </c>
    </row>
    <row r="324" spans="1:12" ht="15">
      <c r="A324" s="84" t="s">
        <v>2009</v>
      </c>
      <c r="B324" s="84" t="s">
        <v>2010</v>
      </c>
      <c r="C324" s="84">
        <v>23</v>
      </c>
      <c r="D324" s="118">
        <v>0.003589999875225122</v>
      </c>
      <c r="E324" s="118">
        <v>0.9542425094393249</v>
      </c>
      <c r="F324" s="84" t="s">
        <v>1866</v>
      </c>
      <c r="G324" s="84" t="b">
        <v>0</v>
      </c>
      <c r="H324" s="84" t="b">
        <v>0</v>
      </c>
      <c r="I324" s="84" t="b">
        <v>0</v>
      </c>
      <c r="J324" s="84" t="b">
        <v>0</v>
      </c>
      <c r="K324" s="84" t="b">
        <v>0</v>
      </c>
      <c r="L324" s="84" t="b">
        <v>0</v>
      </c>
    </row>
    <row r="325" spans="1:12" ht="15">
      <c r="A325" s="84" t="s">
        <v>2010</v>
      </c>
      <c r="B325" s="84" t="s">
        <v>2011</v>
      </c>
      <c r="C325" s="84">
        <v>23</v>
      </c>
      <c r="D325" s="118">
        <v>0.003589999875225122</v>
      </c>
      <c r="E325" s="118">
        <v>0.9542425094393249</v>
      </c>
      <c r="F325" s="84" t="s">
        <v>1866</v>
      </c>
      <c r="G325" s="84" t="b">
        <v>0</v>
      </c>
      <c r="H325" s="84" t="b">
        <v>0</v>
      </c>
      <c r="I325" s="84" t="b">
        <v>0</v>
      </c>
      <c r="J325" s="84" t="b">
        <v>0</v>
      </c>
      <c r="K325" s="84" t="b">
        <v>0</v>
      </c>
      <c r="L325" s="84" t="b">
        <v>0</v>
      </c>
    </row>
    <row r="326" spans="1:12" ht="15">
      <c r="A326" s="84" t="s">
        <v>2011</v>
      </c>
      <c r="B326" s="84" t="s">
        <v>2012</v>
      </c>
      <c r="C326" s="84">
        <v>23</v>
      </c>
      <c r="D326" s="118">
        <v>0.003589999875225122</v>
      </c>
      <c r="E326" s="118">
        <v>0.9542425094393249</v>
      </c>
      <c r="F326" s="84" t="s">
        <v>1866</v>
      </c>
      <c r="G326" s="84" t="b">
        <v>0</v>
      </c>
      <c r="H326" s="84" t="b">
        <v>0</v>
      </c>
      <c r="I326" s="84" t="b">
        <v>0</v>
      </c>
      <c r="J326" s="84" t="b">
        <v>0</v>
      </c>
      <c r="K326" s="84" t="b">
        <v>0</v>
      </c>
      <c r="L326" s="84" t="b">
        <v>0</v>
      </c>
    </row>
    <row r="327" spans="1:12" ht="15">
      <c r="A327" s="84" t="s">
        <v>2012</v>
      </c>
      <c r="B327" s="84" t="s">
        <v>2013</v>
      </c>
      <c r="C327" s="84">
        <v>23</v>
      </c>
      <c r="D327" s="118">
        <v>0.003589999875225122</v>
      </c>
      <c r="E327" s="118">
        <v>0.9542425094393249</v>
      </c>
      <c r="F327" s="84" t="s">
        <v>1866</v>
      </c>
      <c r="G327" s="84" t="b">
        <v>0</v>
      </c>
      <c r="H327" s="84" t="b">
        <v>0</v>
      </c>
      <c r="I327" s="84" t="b">
        <v>0</v>
      </c>
      <c r="J327" s="84" t="b">
        <v>0</v>
      </c>
      <c r="K327" s="84" t="b">
        <v>0</v>
      </c>
      <c r="L327" s="84" t="b">
        <v>0</v>
      </c>
    </row>
    <row r="328" spans="1:12" ht="15">
      <c r="A328" s="84" t="s">
        <v>2013</v>
      </c>
      <c r="B328" s="84" t="s">
        <v>2014</v>
      </c>
      <c r="C328" s="84">
        <v>23</v>
      </c>
      <c r="D328" s="118">
        <v>0.003589999875225122</v>
      </c>
      <c r="E328" s="118">
        <v>0.9542425094393249</v>
      </c>
      <c r="F328" s="84" t="s">
        <v>1866</v>
      </c>
      <c r="G328" s="84" t="b">
        <v>0</v>
      </c>
      <c r="H328" s="84" t="b">
        <v>0</v>
      </c>
      <c r="I328" s="84" t="b">
        <v>0</v>
      </c>
      <c r="J328" s="84" t="b">
        <v>0</v>
      </c>
      <c r="K328" s="84" t="b">
        <v>0</v>
      </c>
      <c r="L328" s="84" t="b">
        <v>0</v>
      </c>
    </row>
    <row r="329" spans="1:12" ht="15">
      <c r="A329" s="84" t="s">
        <v>2014</v>
      </c>
      <c r="B329" s="84" t="s">
        <v>2015</v>
      </c>
      <c r="C329" s="84">
        <v>23</v>
      </c>
      <c r="D329" s="118">
        <v>0.003589999875225122</v>
      </c>
      <c r="E329" s="118">
        <v>0.9542425094393249</v>
      </c>
      <c r="F329" s="84" t="s">
        <v>1866</v>
      </c>
      <c r="G329" s="84" t="b">
        <v>0</v>
      </c>
      <c r="H329" s="84" t="b">
        <v>0</v>
      </c>
      <c r="I329" s="84" t="b">
        <v>0</v>
      </c>
      <c r="J329" s="84" t="b">
        <v>0</v>
      </c>
      <c r="K329" s="84" t="b">
        <v>0</v>
      </c>
      <c r="L329" s="84" t="b">
        <v>0</v>
      </c>
    </row>
    <row r="330" spans="1:12" ht="15">
      <c r="A330" s="84" t="s">
        <v>2015</v>
      </c>
      <c r="B330" s="84" t="s">
        <v>2016</v>
      </c>
      <c r="C330" s="84">
        <v>23</v>
      </c>
      <c r="D330" s="118">
        <v>0.003589999875225122</v>
      </c>
      <c r="E330" s="118">
        <v>0.9542425094393249</v>
      </c>
      <c r="F330" s="84" t="s">
        <v>1866</v>
      </c>
      <c r="G330" s="84" t="b">
        <v>0</v>
      </c>
      <c r="H330" s="84" t="b">
        <v>0</v>
      </c>
      <c r="I330" s="84" t="b">
        <v>0</v>
      </c>
      <c r="J330" s="84" t="b">
        <v>0</v>
      </c>
      <c r="K330" s="84" t="b">
        <v>0</v>
      </c>
      <c r="L330" s="84" t="b">
        <v>0</v>
      </c>
    </row>
    <row r="331" spans="1:12" ht="15">
      <c r="A331" s="84" t="s">
        <v>313</v>
      </c>
      <c r="B331" s="84" t="s">
        <v>2009</v>
      </c>
      <c r="C331" s="84">
        <v>22</v>
      </c>
      <c r="D331" s="118">
        <v>0.0052645741926564266</v>
      </c>
      <c r="E331" s="118">
        <v>0.9735476646347114</v>
      </c>
      <c r="F331" s="84" t="s">
        <v>1866</v>
      </c>
      <c r="G331" s="84" t="b">
        <v>0</v>
      </c>
      <c r="H331" s="84" t="b">
        <v>0</v>
      </c>
      <c r="I331" s="84" t="b">
        <v>0</v>
      </c>
      <c r="J331" s="84" t="b">
        <v>0</v>
      </c>
      <c r="K331" s="84" t="b">
        <v>0</v>
      </c>
      <c r="L331" s="84" t="b">
        <v>0</v>
      </c>
    </row>
    <row r="332" spans="1:12" ht="15">
      <c r="A332" s="84" t="s">
        <v>2007</v>
      </c>
      <c r="B332" s="84" t="s">
        <v>1958</v>
      </c>
      <c r="C332" s="84">
        <v>2</v>
      </c>
      <c r="D332" s="118">
        <v>0.00945612080179359</v>
      </c>
      <c r="E332" s="118">
        <v>2.0149403497929366</v>
      </c>
      <c r="F332" s="84" t="s">
        <v>1866</v>
      </c>
      <c r="G332" s="84" t="b">
        <v>0</v>
      </c>
      <c r="H332" s="84" t="b">
        <v>0</v>
      </c>
      <c r="I332" s="84" t="b">
        <v>0</v>
      </c>
      <c r="J332" s="84" t="b">
        <v>0</v>
      </c>
      <c r="K332" s="84" t="b">
        <v>0</v>
      </c>
      <c r="L332" s="84" t="b">
        <v>0</v>
      </c>
    </row>
    <row r="333" spans="1:12" ht="15">
      <c r="A333" s="84" t="s">
        <v>2020</v>
      </c>
      <c r="B333" s="84" t="s">
        <v>2004</v>
      </c>
      <c r="C333" s="84">
        <v>8</v>
      </c>
      <c r="D333" s="118">
        <v>0.010903471099591009</v>
      </c>
      <c r="E333" s="118">
        <v>1.3319572471440413</v>
      </c>
      <c r="F333" s="84" t="s">
        <v>1867</v>
      </c>
      <c r="G333" s="84" t="b">
        <v>0</v>
      </c>
      <c r="H333" s="84" t="b">
        <v>0</v>
      </c>
      <c r="I333" s="84" t="b">
        <v>0</v>
      </c>
      <c r="J333" s="84" t="b">
        <v>0</v>
      </c>
      <c r="K333" s="84" t="b">
        <v>0</v>
      </c>
      <c r="L333" s="84" t="b">
        <v>0</v>
      </c>
    </row>
    <row r="334" spans="1:12" ht="15">
      <c r="A334" s="84" t="s">
        <v>2004</v>
      </c>
      <c r="B334" s="84" t="s">
        <v>2018</v>
      </c>
      <c r="C334" s="84">
        <v>8</v>
      </c>
      <c r="D334" s="118">
        <v>0.010903471099591009</v>
      </c>
      <c r="E334" s="118">
        <v>1.28080472469666</v>
      </c>
      <c r="F334" s="84" t="s">
        <v>1867</v>
      </c>
      <c r="G334" s="84" t="b">
        <v>0</v>
      </c>
      <c r="H334" s="84" t="b">
        <v>0</v>
      </c>
      <c r="I334" s="84" t="b">
        <v>0</v>
      </c>
      <c r="J334" s="84" t="b">
        <v>0</v>
      </c>
      <c r="K334" s="84" t="b">
        <v>0</v>
      </c>
      <c r="L334" s="84" t="b">
        <v>0</v>
      </c>
    </row>
    <row r="335" spans="1:12" ht="15">
      <c r="A335" s="84" t="s">
        <v>2018</v>
      </c>
      <c r="B335" s="84" t="s">
        <v>2021</v>
      </c>
      <c r="C335" s="84">
        <v>8</v>
      </c>
      <c r="D335" s="118">
        <v>0.010903471099591009</v>
      </c>
      <c r="E335" s="118">
        <v>1.6999340324386356</v>
      </c>
      <c r="F335" s="84" t="s">
        <v>1867</v>
      </c>
      <c r="G335" s="84" t="b">
        <v>0</v>
      </c>
      <c r="H335" s="84" t="b">
        <v>0</v>
      </c>
      <c r="I335" s="84" t="b">
        <v>0</v>
      </c>
      <c r="J335" s="84" t="b">
        <v>0</v>
      </c>
      <c r="K335" s="84" t="b">
        <v>0</v>
      </c>
      <c r="L335" s="84" t="b">
        <v>0</v>
      </c>
    </row>
    <row r="336" spans="1:12" ht="15">
      <c r="A336" s="84" t="s">
        <v>2021</v>
      </c>
      <c r="B336" s="84" t="s">
        <v>2022</v>
      </c>
      <c r="C336" s="84">
        <v>8</v>
      </c>
      <c r="D336" s="118">
        <v>0.010903471099591009</v>
      </c>
      <c r="E336" s="118">
        <v>1.751086554886017</v>
      </c>
      <c r="F336" s="84" t="s">
        <v>1867</v>
      </c>
      <c r="G336" s="84" t="b">
        <v>0</v>
      </c>
      <c r="H336" s="84" t="b">
        <v>0</v>
      </c>
      <c r="I336" s="84" t="b">
        <v>0</v>
      </c>
      <c r="J336" s="84" t="b">
        <v>0</v>
      </c>
      <c r="K336" s="84" t="b">
        <v>0</v>
      </c>
      <c r="L336" s="84" t="b">
        <v>0</v>
      </c>
    </row>
    <row r="337" spans="1:12" ht="15">
      <c r="A337" s="84" t="s">
        <v>2022</v>
      </c>
      <c r="B337" s="84" t="s">
        <v>2023</v>
      </c>
      <c r="C337" s="84">
        <v>8</v>
      </c>
      <c r="D337" s="118">
        <v>0.010903471099591009</v>
      </c>
      <c r="E337" s="118">
        <v>1.751086554886017</v>
      </c>
      <c r="F337" s="84" t="s">
        <v>1867</v>
      </c>
      <c r="G337" s="84" t="b">
        <v>0</v>
      </c>
      <c r="H337" s="84" t="b">
        <v>0</v>
      </c>
      <c r="I337" s="84" t="b">
        <v>0</v>
      </c>
      <c r="J337" s="84" t="b">
        <v>0</v>
      </c>
      <c r="K337" s="84" t="b">
        <v>0</v>
      </c>
      <c r="L337" s="84" t="b">
        <v>0</v>
      </c>
    </row>
    <row r="338" spans="1:12" ht="15">
      <c r="A338" s="84" t="s">
        <v>2023</v>
      </c>
      <c r="B338" s="84" t="s">
        <v>2024</v>
      </c>
      <c r="C338" s="84">
        <v>8</v>
      </c>
      <c r="D338" s="118">
        <v>0.010903471099591009</v>
      </c>
      <c r="E338" s="118">
        <v>1.751086554886017</v>
      </c>
      <c r="F338" s="84" t="s">
        <v>1867</v>
      </c>
      <c r="G338" s="84" t="b">
        <v>0</v>
      </c>
      <c r="H338" s="84" t="b">
        <v>0</v>
      </c>
      <c r="I338" s="84" t="b">
        <v>0</v>
      </c>
      <c r="J338" s="84" t="b">
        <v>0</v>
      </c>
      <c r="K338" s="84" t="b">
        <v>0</v>
      </c>
      <c r="L338" s="84" t="b">
        <v>0</v>
      </c>
    </row>
    <row r="339" spans="1:12" ht="15">
      <c r="A339" s="84" t="s">
        <v>2024</v>
      </c>
      <c r="B339" s="84" t="s">
        <v>2447</v>
      </c>
      <c r="C339" s="84">
        <v>8</v>
      </c>
      <c r="D339" s="118">
        <v>0.010903471099591009</v>
      </c>
      <c r="E339" s="118">
        <v>1.751086554886017</v>
      </c>
      <c r="F339" s="84" t="s">
        <v>1867</v>
      </c>
      <c r="G339" s="84" t="b">
        <v>0</v>
      </c>
      <c r="H339" s="84" t="b">
        <v>0</v>
      </c>
      <c r="I339" s="84" t="b">
        <v>0</v>
      </c>
      <c r="J339" s="84" t="b">
        <v>0</v>
      </c>
      <c r="K339" s="84" t="b">
        <v>0</v>
      </c>
      <c r="L339" s="84" t="b">
        <v>0</v>
      </c>
    </row>
    <row r="340" spans="1:12" ht="15">
      <c r="A340" s="84" t="s">
        <v>2447</v>
      </c>
      <c r="B340" s="84" t="s">
        <v>2448</v>
      </c>
      <c r="C340" s="84">
        <v>8</v>
      </c>
      <c r="D340" s="118">
        <v>0.010903471099591009</v>
      </c>
      <c r="E340" s="118">
        <v>1.751086554886017</v>
      </c>
      <c r="F340" s="84" t="s">
        <v>1867</v>
      </c>
      <c r="G340" s="84" t="b">
        <v>0</v>
      </c>
      <c r="H340" s="84" t="b">
        <v>0</v>
      </c>
      <c r="I340" s="84" t="b">
        <v>0</v>
      </c>
      <c r="J340" s="84" t="b">
        <v>0</v>
      </c>
      <c r="K340" s="84" t="b">
        <v>0</v>
      </c>
      <c r="L340" s="84" t="b">
        <v>0</v>
      </c>
    </row>
    <row r="341" spans="1:12" ht="15">
      <c r="A341" s="84" t="s">
        <v>2448</v>
      </c>
      <c r="B341" s="84" t="s">
        <v>2449</v>
      </c>
      <c r="C341" s="84">
        <v>8</v>
      </c>
      <c r="D341" s="118">
        <v>0.010903471099591009</v>
      </c>
      <c r="E341" s="118">
        <v>1.751086554886017</v>
      </c>
      <c r="F341" s="84" t="s">
        <v>1867</v>
      </c>
      <c r="G341" s="84" t="b">
        <v>0</v>
      </c>
      <c r="H341" s="84" t="b">
        <v>0</v>
      </c>
      <c r="I341" s="84" t="b">
        <v>0</v>
      </c>
      <c r="J341" s="84" t="b">
        <v>0</v>
      </c>
      <c r="K341" s="84" t="b">
        <v>0</v>
      </c>
      <c r="L341" s="84" t="b">
        <v>0</v>
      </c>
    </row>
    <row r="342" spans="1:12" ht="15">
      <c r="A342" s="84" t="s">
        <v>2449</v>
      </c>
      <c r="B342" s="84" t="s">
        <v>2450</v>
      </c>
      <c r="C342" s="84">
        <v>8</v>
      </c>
      <c r="D342" s="118">
        <v>0.010903471099591009</v>
      </c>
      <c r="E342" s="118">
        <v>1.751086554886017</v>
      </c>
      <c r="F342" s="84" t="s">
        <v>1867</v>
      </c>
      <c r="G342" s="84" t="b">
        <v>0</v>
      </c>
      <c r="H342" s="84" t="b">
        <v>0</v>
      </c>
      <c r="I342" s="84" t="b">
        <v>0</v>
      </c>
      <c r="J342" s="84" t="b">
        <v>0</v>
      </c>
      <c r="K342" s="84" t="b">
        <v>0</v>
      </c>
      <c r="L342" s="84" t="b">
        <v>0</v>
      </c>
    </row>
    <row r="343" spans="1:12" ht="15">
      <c r="A343" s="84" t="s">
        <v>315</v>
      </c>
      <c r="B343" s="84" t="s">
        <v>2020</v>
      </c>
      <c r="C343" s="84">
        <v>7</v>
      </c>
      <c r="D343" s="118">
        <v>0.010372388910592556</v>
      </c>
      <c r="E343" s="118">
        <v>1.6999340324386356</v>
      </c>
      <c r="F343" s="84" t="s">
        <v>1867</v>
      </c>
      <c r="G343" s="84" t="b">
        <v>0</v>
      </c>
      <c r="H343" s="84" t="b">
        <v>0</v>
      </c>
      <c r="I343" s="84" t="b">
        <v>0</v>
      </c>
      <c r="J343" s="84" t="b">
        <v>0</v>
      </c>
      <c r="K343" s="84" t="b">
        <v>0</v>
      </c>
      <c r="L343" s="84" t="b">
        <v>0</v>
      </c>
    </row>
    <row r="344" spans="1:12" ht="15">
      <c r="A344" s="84" t="s">
        <v>2450</v>
      </c>
      <c r="B344" s="84" t="s">
        <v>2467</v>
      </c>
      <c r="C344" s="84">
        <v>7</v>
      </c>
      <c r="D344" s="118">
        <v>0.010372388910592556</v>
      </c>
      <c r="E344" s="118">
        <v>1.751086554886017</v>
      </c>
      <c r="F344" s="84" t="s">
        <v>1867</v>
      </c>
      <c r="G344" s="84" t="b">
        <v>0</v>
      </c>
      <c r="H344" s="84" t="b">
        <v>0</v>
      </c>
      <c r="I344" s="84" t="b">
        <v>0</v>
      </c>
      <c r="J344" s="84" t="b">
        <v>0</v>
      </c>
      <c r="K344" s="84" t="b">
        <v>0</v>
      </c>
      <c r="L344" s="84" t="b">
        <v>0</v>
      </c>
    </row>
    <row r="345" spans="1:12" ht="15">
      <c r="A345" s="84" t="s">
        <v>2005</v>
      </c>
      <c r="B345" s="84" t="s">
        <v>2003</v>
      </c>
      <c r="C345" s="84">
        <v>6</v>
      </c>
      <c r="D345" s="118">
        <v>0.009713735332172353</v>
      </c>
      <c r="E345" s="118">
        <v>1.4500565592220358</v>
      </c>
      <c r="F345" s="84" t="s">
        <v>1867</v>
      </c>
      <c r="G345" s="84" t="b">
        <v>0</v>
      </c>
      <c r="H345" s="84" t="b">
        <v>0</v>
      </c>
      <c r="I345" s="84" t="b">
        <v>0</v>
      </c>
      <c r="J345" s="84" t="b">
        <v>0</v>
      </c>
      <c r="K345" s="84" t="b">
        <v>0</v>
      </c>
      <c r="L345" s="84" t="b">
        <v>0</v>
      </c>
    </row>
    <row r="346" spans="1:12" ht="15">
      <c r="A346" s="84" t="s">
        <v>2003</v>
      </c>
      <c r="B346" s="84" t="s">
        <v>2006</v>
      </c>
      <c r="C346" s="84">
        <v>6</v>
      </c>
      <c r="D346" s="118">
        <v>0.009713735332172353</v>
      </c>
      <c r="E346" s="118">
        <v>1.5292378052696605</v>
      </c>
      <c r="F346" s="84" t="s">
        <v>1867</v>
      </c>
      <c r="G346" s="84" t="b">
        <v>0</v>
      </c>
      <c r="H346" s="84" t="b">
        <v>0</v>
      </c>
      <c r="I346" s="84" t="b">
        <v>0</v>
      </c>
      <c r="J346" s="84" t="b">
        <v>0</v>
      </c>
      <c r="K346" s="84" t="b">
        <v>0</v>
      </c>
      <c r="L346" s="84" t="b">
        <v>0</v>
      </c>
    </row>
    <row r="347" spans="1:12" ht="15">
      <c r="A347" s="84" t="s">
        <v>2004</v>
      </c>
      <c r="B347" s="84" t="s">
        <v>2005</v>
      </c>
      <c r="C347" s="84">
        <v>5</v>
      </c>
      <c r="D347" s="118">
        <v>0.00890606270216164</v>
      </c>
      <c r="E347" s="118">
        <v>1.1278372644881165</v>
      </c>
      <c r="F347" s="84" t="s">
        <v>1867</v>
      </c>
      <c r="G347" s="84" t="b">
        <v>0</v>
      </c>
      <c r="H347" s="84" t="b">
        <v>0</v>
      </c>
      <c r="I347" s="84" t="b">
        <v>0</v>
      </c>
      <c r="J347" s="84" t="b">
        <v>0</v>
      </c>
      <c r="K347" s="84" t="b">
        <v>0</v>
      </c>
      <c r="L347" s="84" t="b">
        <v>0</v>
      </c>
    </row>
    <row r="348" spans="1:12" ht="15">
      <c r="A348" s="84" t="s">
        <v>2007</v>
      </c>
      <c r="B348" s="84" t="s">
        <v>1958</v>
      </c>
      <c r="C348" s="84">
        <v>5</v>
      </c>
      <c r="D348" s="118">
        <v>0.00890606270216164</v>
      </c>
      <c r="E348" s="118">
        <v>1.876025291494317</v>
      </c>
      <c r="F348" s="84" t="s">
        <v>1867</v>
      </c>
      <c r="G348" s="84" t="b">
        <v>0</v>
      </c>
      <c r="H348" s="84" t="b">
        <v>0</v>
      </c>
      <c r="I348" s="84" t="b">
        <v>0</v>
      </c>
      <c r="J348" s="84" t="b">
        <v>0</v>
      </c>
      <c r="K348" s="84" t="b">
        <v>0</v>
      </c>
      <c r="L348" s="84" t="b">
        <v>0</v>
      </c>
    </row>
    <row r="349" spans="1:12" ht="15">
      <c r="A349" s="84" t="s">
        <v>2483</v>
      </c>
      <c r="B349" s="84" t="s">
        <v>2491</v>
      </c>
      <c r="C349" s="84">
        <v>4</v>
      </c>
      <c r="D349" s="118">
        <v>0.007919194530647808</v>
      </c>
      <c r="E349" s="118">
        <v>1.7791152784862605</v>
      </c>
      <c r="F349" s="84" t="s">
        <v>1867</v>
      </c>
      <c r="G349" s="84" t="b">
        <v>0</v>
      </c>
      <c r="H349" s="84" t="b">
        <v>0</v>
      </c>
      <c r="I349" s="84" t="b">
        <v>0</v>
      </c>
      <c r="J349" s="84" t="b">
        <v>0</v>
      </c>
      <c r="K349" s="84" t="b">
        <v>0</v>
      </c>
      <c r="L349" s="84" t="b">
        <v>0</v>
      </c>
    </row>
    <row r="350" spans="1:12" ht="15">
      <c r="A350" s="84" t="s">
        <v>336</v>
      </c>
      <c r="B350" s="84" t="s">
        <v>317</v>
      </c>
      <c r="C350" s="84">
        <v>3</v>
      </c>
      <c r="D350" s="118">
        <v>0.006707461901725405</v>
      </c>
      <c r="E350" s="118">
        <v>1.9552065375419418</v>
      </c>
      <c r="F350" s="84" t="s">
        <v>1867</v>
      </c>
      <c r="G350" s="84" t="b">
        <v>0</v>
      </c>
      <c r="H350" s="84" t="b">
        <v>0</v>
      </c>
      <c r="I350" s="84" t="b">
        <v>0</v>
      </c>
      <c r="J350" s="84" t="b">
        <v>0</v>
      </c>
      <c r="K350" s="84" t="b">
        <v>0</v>
      </c>
      <c r="L350" s="84" t="b">
        <v>0</v>
      </c>
    </row>
    <row r="351" spans="1:12" ht="15">
      <c r="A351" s="84" t="s">
        <v>317</v>
      </c>
      <c r="B351" s="84" t="s">
        <v>338</v>
      </c>
      <c r="C351" s="84">
        <v>3</v>
      </c>
      <c r="D351" s="118">
        <v>0.006707461901725405</v>
      </c>
      <c r="E351" s="118">
        <v>2.177055287158298</v>
      </c>
      <c r="F351" s="84" t="s">
        <v>1867</v>
      </c>
      <c r="G351" s="84" t="b">
        <v>0</v>
      </c>
      <c r="H351" s="84" t="b">
        <v>0</v>
      </c>
      <c r="I351" s="84" t="b">
        <v>0</v>
      </c>
      <c r="J351" s="84" t="b">
        <v>0</v>
      </c>
      <c r="K351" s="84" t="b">
        <v>0</v>
      </c>
      <c r="L351" s="84" t="b">
        <v>0</v>
      </c>
    </row>
    <row r="352" spans="1:12" ht="15">
      <c r="A352" s="84" t="s">
        <v>2019</v>
      </c>
      <c r="B352" s="84" t="s">
        <v>2482</v>
      </c>
      <c r="C352" s="84">
        <v>3</v>
      </c>
      <c r="D352" s="118">
        <v>0.006707461901725405</v>
      </c>
      <c r="E352" s="118">
        <v>1.4500565592220358</v>
      </c>
      <c r="F352" s="84" t="s">
        <v>1867</v>
      </c>
      <c r="G352" s="84" t="b">
        <v>0</v>
      </c>
      <c r="H352" s="84" t="b">
        <v>0</v>
      </c>
      <c r="I352" s="84" t="b">
        <v>0</v>
      </c>
      <c r="J352" s="84" t="b">
        <v>0</v>
      </c>
      <c r="K352" s="84" t="b">
        <v>0</v>
      </c>
      <c r="L352" s="84" t="b">
        <v>0</v>
      </c>
    </row>
    <row r="353" spans="1:12" ht="15">
      <c r="A353" s="84" t="s">
        <v>2482</v>
      </c>
      <c r="B353" s="84" t="s">
        <v>332</v>
      </c>
      <c r="C353" s="84">
        <v>3</v>
      </c>
      <c r="D353" s="118">
        <v>0.006707461901725405</v>
      </c>
      <c r="E353" s="118">
        <v>1.5749952958303357</v>
      </c>
      <c r="F353" s="84" t="s">
        <v>1867</v>
      </c>
      <c r="G353" s="84" t="b">
        <v>0</v>
      </c>
      <c r="H353" s="84" t="b">
        <v>0</v>
      </c>
      <c r="I353" s="84" t="b">
        <v>0</v>
      </c>
      <c r="J353" s="84" t="b">
        <v>0</v>
      </c>
      <c r="K353" s="84" t="b">
        <v>0</v>
      </c>
      <c r="L353" s="84" t="b">
        <v>0</v>
      </c>
    </row>
    <row r="354" spans="1:12" ht="15">
      <c r="A354" s="84" t="s">
        <v>332</v>
      </c>
      <c r="B354" s="84" t="s">
        <v>2016</v>
      </c>
      <c r="C354" s="84">
        <v>3</v>
      </c>
      <c r="D354" s="118">
        <v>0.006707461901725405</v>
      </c>
      <c r="E354" s="118">
        <v>1.751086554886017</v>
      </c>
      <c r="F354" s="84" t="s">
        <v>1867</v>
      </c>
      <c r="G354" s="84" t="b">
        <v>0</v>
      </c>
      <c r="H354" s="84" t="b">
        <v>0</v>
      </c>
      <c r="I354" s="84" t="b">
        <v>0</v>
      </c>
      <c r="J354" s="84" t="b">
        <v>0</v>
      </c>
      <c r="K354" s="84" t="b">
        <v>0</v>
      </c>
      <c r="L354" s="84" t="b">
        <v>0</v>
      </c>
    </row>
    <row r="355" spans="1:12" ht="15">
      <c r="A355" s="84" t="s">
        <v>2016</v>
      </c>
      <c r="B355" s="84" t="s">
        <v>2512</v>
      </c>
      <c r="C355" s="84">
        <v>3</v>
      </c>
      <c r="D355" s="118">
        <v>0.006707461901725405</v>
      </c>
      <c r="E355" s="118">
        <v>2.177055287158298</v>
      </c>
      <c r="F355" s="84" t="s">
        <v>1867</v>
      </c>
      <c r="G355" s="84" t="b">
        <v>0</v>
      </c>
      <c r="H355" s="84" t="b">
        <v>0</v>
      </c>
      <c r="I355" s="84" t="b">
        <v>0</v>
      </c>
      <c r="J355" s="84" t="b">
        <v>0</v>
      </c>
      <c r="K355" s="84" t="b">
        <v>0</v>
      </c>
      <c r="L355" s="84" t="b">
        <v>0</v>
      </c>
    </row>
    <row r="356" spans="1:12" ht="15">
      <c r="A356" s="84" t="s">
        <v>2512</v>
      </c>
      <c r="B356" s="84" t="s">
        <v>2014</v>
      </c>
      <c r="C356" s="84">
        <v>3</v>
      </c>
      <c r="D356" s="118">
        <v>0.006707461901725405</v>
      </c>
      <c r="E356" s="118">
        <v>1.876025291494317</v>
      </c>
      <c r="F356" s="84" t="s">
        <v>1867</v>
      </c>
      <c r="G356" s="84" t="b">
        <v>0</v>
      </c>
      <c r="H356" s="84" t="b">
        <v>0</v>
      </c>
      <c r="I356" s="84" t="b">
        <v>0</v>
      </c>
      <c r="J356" s="84" t="b">
        <v>0</v>
      </c>
      <c r="K356" s="84" t="b">
        <v>0</v>
      </c>
      <c r="L356" s="84" t="b">
        <v>0</v>
      </c>
    </row>
    <row r="357" spans="1:12" ht="15">
      <c r="A357" s="84" t="s">
        <v>2014</v>
      </c>
      <c r="B357" s="84" t="s">
        <v>2513</v>
      </c>
      <c r="C357" s="84">
        <v>3</v>
      </c>
      <c r="D357" s="118">
        <v>0.006707461901725405</v>
      </c>
      <c r="E357" s="118">
        <v>1.876025291494317</v>
      </c>
      <c r="F357" s="84" t="s">
        <v>1867</v>
      </c>
      <c r="G357" s="84" t="b">
        <v>0</v>
      </c>
      <c r="H357" s="84" t="b">
        <v>0</v>
      </c>
      <c r="I357" s="84" t="b">
        <v>0</v>
      </c>
      <c r="J357" s="84" t="b">
        <v>0</v>
      </c>
      <c r="K357" s="84" t="b">
        <v>0</v>
      </c>
      <c r="L357" s="84" t="b">
        <v>0</v>
      </c>
    </row>
    <row r="358" spans="1:12" ht="15">
      <c r="A358" s="84" t="s">
        <v>2513</v>
      </c>
      <c r="B358" s="84" t="s">
        <v>2484</v>
      </c>
      <c r="C358" s="84">
        <v>3</v>
      </c>
      <c r="D358" s="118">
        <v>0.006707461901725405</v>
      </c>
      <c r="E358" s="118">
        <v>2.177055287158298</v>
      </c>
      <c r="F358" s="84" t="s">
        <v>1867</v>
      </c>
      <c r="G358" s="84" t="b">
        <v>0</v>
      </c>
      <c r="H358" s="84" t="b">
        <v>0</v>
      </c>
      <c r="I358" s="84" t="b">
        <v>0</v>
      </c>
      <c r="J358" s="84" t="b">
        <v>0</v>
      </c>
      <c r="K358" s="84" t="b">
        <v>0</v>
      </c>
      <c r="L358" s="84" t="b">
        <v>0</v>
      </c>
    </row>
    <row r="359" spans="1:12" ht="15">
      <c r="A359" s="84" t="s">
        <v>2484</v>
      </c>
      <c r="B359" s="84" t="s">
        <v>2514</v>
      </c>
      <c r="C359" s="84">
        <v>3</v>
      </c>
      <c r="D359" s="118">
        <v>0.006707461901725405</v>
      </c>
      <c r="E359" s="118">
        <v>2.177055287158298</v>
      </c>
      <c r="F359" s="84" t="s">
        <v>1867</v>
      </c>
      <c r="G359" s="84" t="b">
        <v>0</v>
      </c>
      <c r="H359" s="84" t="b">
        <v>0</v>
      </c>
      <c r="I359" s="84" t="b">
        <v>0</v>
      </c>
      <c r="J359" s="84" t="b">
        <v>0</v>
      </c>
      <c r="K359" s="84" t="b">
        <v>0</v>
      </c>
      <c r="L359" s="84" t="b">
        <v>0</v>
      </c>
    </row>
    <row r="360" spans="1:12" ht="15">
      <c r="A360" s="84" t="s">
        <v>2503</v>
      </c>
      <c r="B360" s="84" t="s">
        <v>2509</v>
      </c>
      <c r="C360" s="84">
        <v>3</v>
      </c>
      <c r="D360" s="118">
        <v>0.006707461901725405</v>
      </c>
      <c r="E360" s="118">
        <v>2.177055287158298</v>
      </c>
      <c r="F360" s="84" t="s">
        <v>1867</v>
      </c>
      <c r="G360" s="84" t="b">
        <v>0</v>
      </c>
      <c r="H360" s="84" t="b">
        <v>0</v>
      </c>
      <c r="I360" s="84" t="b">
        <v>0</v>
      </c>
      <c r="J360" s="84" t="b">
        <v>0</v>
      </c>
      <c r="K360" s="84" t="b">
        <v>0</v>
      </c>
      <c r="L360" s="84" t="b">
        <v>0</v>
      </c>
    </row>
    <row r="361" spans="1:12" ht="15">
      <c r="A361" s="84" t="s">
        <v>2509</v>
      </c>
      <c r="B361" s="84" t="s">
        <v>332</v>
      </c>
      <c r="C361" s="84">
        <v>3</v>
      </c>
      <c r="D361" s="118">
        <v>0.006707461901725405</v>
      </c>
      <c r="E361" s="118">
        <v>1.876025291494317</v>
      </c>
      <c r="F361" s="84" t="s">
        <v>1867</v>
      </c>
      <c r="G361" s="84" t="b">
        <v>0</v>
      </c>
      <c r="H361" s="84" t="b">
        <v>0</v>
      </c>
      <c r="I361" s="84" t="b">
        <v>0</v>
      </c>
      <c r="J361" s="84" t="b">
        <v>0</v>
      </c>
      <c r="K361" s="84" t="b">
        <v>0</v>
      </c>
      <c r="L361" s="84" t="b">
        <v>0</v>
      </c>
    </row>
    <row r="362" spans="1:12" ht="15">
      <c r="A362" s="84" t="s">
        <v>332</v>
      </c>
      <c r="B362" s="84" t="s">
        <v>2482</v>
      </c>
      <c r="C362" s="84">
        <v>3</v>
      </c>
      <c r="D362" s="118">
        <v>0.006707461901725405</v>
      </c>
      <c r="E362" s="118">
        <v>1.5749952958303357</v>
      </c>
      <c r="F362" s="84" t="s">
        <v>1867</v>
      </c>
      <c r="G362" s="84" t="b">
        <v>0</v>
      </c>
      <c r="H362" s="84" t="b">
        <v>0</v>
      </c>
      <c r="I362" s="84" t="b">
        <v>0</v>
      </c>
      <c r="J362" s="84" t="b">
        <v>0</v>
      </c>
      <c r="K362" s="84" t="b">
        <v>0</v>
      </c>
      <c r="L362" s="84" t="b">
        <v>0</v>
      </c>
    </row>
    <row r="363" spans="1:12" ht="15">
      <c r="A363" s="84" t="s">
        <v>2482</v>
      </c>
      <c r="B363" s="84" t="s">
        <v>2510</v>
      </c>
      <c r="C363" s="84">
        <v>3</v>
      </c>
      <c r="D363" s="118">
        <v>0.006707461901725405</v>
      </c>
      <c r="E363" s="118">
        <v>1.876025291494317</v>
      </c>
      <c r="F363" s="84" t="s">
        <v>1867</v>
      </c>
      <c r="G363" s="84" t="b">
        <v>0</v>
      </c>
      <c r="H363" s="84" t="b">
        <v>0</v>
      </c>
      <c r="I363" s="84" t="b">
        <v>0</v>
      </c>
      <c r="J363" s="84" t="b">
        <v>0</v>
      </c>
      <c r="K363" s="84" t="b">
        <v>0</v>
      </c>
      <c r="L363" s="84" t="b">
        <v>0</v>
      </c>
    </row>
    <row r="364" spans="1:12" ht="15">
      <c r="A364" s="84" t="s">
        <v>2510</v>
      </c>
      <c r="B364" s="84" t="s">
        <v>2019</v>
      </c>
      <c r="C364" s="84">
        <v>3</v>
      </c>
      <c r="D364" s="118">
        <v>0.006707461901725405</v>
      </c>
      <c r="E364" s="118">
        <v>1.8090785018637037</v>
      </c>
      <c r="F364" s="84" t="s">
        <v>1867</v>
      </c>
      <c r="G364" s="84" t="b">
        <v>0</v>
      </c>
      <c r="H364" s="84" t="b">
        <v>0</v>
      </c>
      <c r="I364" s="84" t="b">
        <v>0</v>
      </c>
      <c r="J364" s="84" t="b">
        <v>0</v>
      </c>
      <c r="K364" s="84" t="b">
        <v>0</v>
      </c>
      <c r="L364" s="84" t="b">
        <v>0</v>
      </c>
    </row>
    <row r="365" spans="1:12" ht="15">
      <c r="A365" s="84" t="s">
        <v>2019</v>
      </c>
      <c r="B365" s="84" t="s">
        <v>2483</v>
      </c>
      <c r="C365" s="84">
        <v>3</v>
      </c>
      <c r="D365" s="118">
        <v>0.006707461901725405</v>
      </c>
      <c r="E365" s="118">
        <v>1.5292378052696605</v>
      </c>
      <c r="F365" s="84" t="s">
        <v>1867</v>
      </c>
      <c r="G365" s="84" t="b">
        <v>0</v>
      </c>
      <c r="H365" s="84" t="b">
        <v>0</v>
      </c>
      <c r="I365" s="84" t="b">
        <v>0</v>
      </c>
      <c r="J365" s="84" t="b">
        <v>0</v>
      </c>
      <c r="K365" s="84" t="b">
        <v>0</v>
      </c>
      <c r="L365" s="84" t="b">
        <v>0</v>
      </c>
    </row>
    <row r="366" spans="1:12" ht="15">
      <c r="A366" s="84" t="s">
        <v>2491</v>
      </c>
      <c r="B366" s="84" t="s">
        <v>2511</v>
      </c>
      <c r="C366" s="84">
        <v>3</v>
      </c>
      <c r="D366" s="118">
        <v>0.006707461901725405</v>
      </c>
      <c r="E366" s="118">
        <v>2.177055287158298</v>
      </c>
      <c r="F366" s="84" t="s">
        <v>1867</v>
      </c>
      <c r="G366" s="84" t="b">
        <v>0</v>
      </c>
      <c r="H366" s="84" t="b">
        <v>0</v>
      </c>
      <c r="I366" s="84" t="b">
        <v>0</v>
      </c>
      <c r="J366" s="84" t="b">
        <v>0</v>
      </c>
      <c r="K366" s="84" t="b">
        <v>0</v>
      </c>
      <c r="L366" s="84" t="b">
        <v>0</v>
      </c>
    </row>
    <row r="367" spans="1:12" ht="15">
      <c r="A367" s="84" t="s">
        <v>2028</v>
      </c>
      <c r="B367" s="84" t="s">
        <v>2029</v>
      </c>
      <c r="C367" s="84">
        <v>3</v>
      </c>
      <c r="D367" s="118">
        <v>0.006707461901725405</v>
      </c>
      <c r="E367" s="118">
        <v>2.177055287158298</v>
      </c>
      <c r="F367" s="84" t="s">
        <v>1867</v>
      </c>
      <c r="G367" s="84" t="b">
        <v>0</v>
      </c>
      <c r="H367" s="84" t="b">
        <v>0</v>
      </c>
      <c r="I367" s="84" t="b">
        <v>0</v>
      </c>
      <c r="J367" s="84" t="b">
        <v>0</v>
      </c>
      <c r="K367" s="84" t="b">
        <v>0</v>
      </c>
      <c r="L367" s="84" t="b">
        <v>0</v>
      </c>
    </row>
    <row r="368" spans="1:12" ht="15">
      <c r="A368" s="84" t="s">
        <v>321</v>
      </c>
      <c r="B368" s="84" t="s">
        <v>2007</v>
      </c>
      <c r="C368" s="84">
        <v>3</v>
      </c>
      <c r="D368" s="118">
        <v>0.006707461901725405</v>
      </c>
      <c r="E368" s="118">
        <v>1.5080485061997224</v>
      </c>
      <c r="F368" s="84" t="s">
        <v>1867</v>
      </c>
      <c r="G368" s="84" t="b">
        <v>0</v>
      </c>
      <c r="H368" s="84" t="b">
        <v>0</v>
      </c>
      <c r="I368" s="84" t="b">
        <v>0</v>
      </c>
      <c r="J368" s="84" t="b">
        <v>0</v>
      </c>
      <c r="K368" s="84" t="b">
        <v>0</v>
      </c>
      <c r="L368" s="84" t="b">
        <v>0</v>
      </c>
    </row>
    <row r="369" spans="1:12" ht="15">
      <c r="A369" s="84" t="s">
        <v>321</v>
      </c>
      <c r="B369" s="84" t="s">
        <v>2037</v>
      </c>
      <c r="C369" s="84">
        <v>3</v>
      </c>
      <c r="D369" s="118">
        <v>0.006707461901725405</v>
      </c>
      <c r="E369" s="118">
        <v>1.8090785018637037</v>
      </c>
      <c r="F369" s="84" t="s">
        <v>1867</v>
      </c>
      <c r="G369" s="84" t="b">
        <v>0</v>
      </c>
      <c r="H369" s="84" t="b">
        <v>0</v>
      </c>
      <c r="I369" s="84" t="b">
        <v>0</v>
      </c>
      <c r="J369" s="84" t="b">
        <v>0</v>
      </c>
      <c r="K369" s="84" t="b">
        <v>0</v>
      </c>
      <c r="L369" s="84" t="b">
        <v>0</v>
      </c>
    </row>
    <row r="370" spans="1:12" ht="15">
      <c r="A370" s="84" t="s">
        <v>2037</v>
      </c>
      <c r="B370" s="84" t="s">
        <v>2007</v>
      </c>
      <c r="C370" s="84">
        <v>3</v>
      </c>
      <c r="D370" s="118">
        <v>0.006707461901725405</v>
      </c>
      <c r="E370" s="118">
        <v>1.876025291494317</v>
      </c>
      <c r="F370" s="84" t="s">
        <v>1867</v>
      </c>
      <c r="G370" s="84" t="b">
        <v>0</v>
      </c>
      <c r="H370" s="84" t="b">
        <v>0</v>
      </c>
      <c r="I370" s="84" t="b">
        <v>0</v>
      </c>
      <c r="J370" s="84" t="b">
        <v>0</v>
      </c>
      <c r="K370" s="84" t="b">
        <v>0</v>
      </c>
      <c r="L370" s="84" t="b">
        <v>0</v>
      </c>
    </row>
    <row r="371" spans="1:12" ht="15">
      <c r="A371" s="84" t="s">
        <v>2004</v>
      </c>
      <c r="B371" s="84" t="s">
        <v>2003</v>
      </c>
      <c r="C371" s="84">
        <v>3</v>
      </c>
      <c r="D371" s="118">
        <v>0.006707461901725405</v>
      </c>
      <c r="E371" s="118">
        <v>0.7298972558160789</v>
      </c>
      <c r="F371" s="84" t="s">
        <v>1867</v>
      </c>
      <c r="G371" s="84" t="b">
        <v>0</v>
      </c>
      <c r="H371" s="84" t="b">
        <v>0</v>
      </c>
      <c r="I371" s="84" t="b">
        <v>0</v>
      </c>
      <c r="J371" s="84" t="b">
        <v>0</v>
      </c>
      <c r="K371" s="84" t="b">
        <v>0</v>
      </c>
      <c r="L371" s="84" t="b">
        <v>0</v>
      </c>
    </row>
    <row r="372" spans="1:12" ht="15">
      <c r="A372" s="84" t="s">
        <v>315</v>
      </c>
      <c r="B372" s="84" t="s">
        <v>318</v>
      </c>
      <c r="C372" s="84">
        <v>2</v>
      </c>
      <c r="D372" s="118">
        <v>0.005193326755750056</v>
      </c>
      <c r="E372" s="118">
        <v>1.6999340324386356</v>
      </c>
      <c r="F372" s="84" t="s">
        <v>1867</v>
      </c>
      <c r="G372" s="84" t="b">
        <v>0</v>
      </c>
      <c r="H372" s="84" t="b">
        <v>0</v>
      </c>
      <c r="I372" s="84" t="b">
        <v>0</v>
      </c>
      <c r="J372" s="84" t="b">
        <v>0</v>
      </c>
      <c r="K372" s="84" t="b">
        <v>0</v>
      </c>
      <c r="L372" s="84" t="b">
        <v>0</v>
      </c>
    </row>
    <row r="373" spans="1:12" ht="15">
      <c r="A373" s="84" t="s">
        <v>318</v>
      </c>
      <c r="B373" s="84" t="s">
        <v>336</v>
      </c>
      <c r="C373" s="84">
        <v>2</v>
      </c>
      <c r="D373" s="118">
        <v>0.005193326755750056</v>
      </c>
      <c r="E373" s="118">
        <v>1.9552065375419416</v>
      </c>
      <c r="F373" s="84" t="s">
        <v>1867</v>
      </c>
      <c r="G373" s="84" t="b">
        <v>0</v>
      </c>
      <c r="H373" s="84" t="b">
        <v>0</v>
      </c>
      <c r="I373" s="84" t="b">
        <v>0</v>
      </c>
      <c r="J373" s="84" t="b">
        <v>0</v>
      </c>
      <c r="K373" s="84" t="b">
        <v>0</v>
      </c>
      <c r="L373" s="84" t="b">
        <v>0</v>
      </c>
    </row>
    <row r="374" spans="1:12" ht="15">
      <c r="A374" s="84" t="s">
        <v>338</v>
      </c>
      <c r="B374" s="84" t="s">
        <v>2004</v>
      </c>
      <c r="C374" s="84">
        <v>2</v>
      </c>
      <c r="D374" s="118">
        <v>0.005193326755750056</v>
      </c>
      <c r="E374" s="118">
        <v>1.15586598808836</v>
      </c>
      <c r="F374" s="84" t="s">
        <v>1867</v>
      </c>
      <c r="G374" s="84" t="b">
        <v>0</v>
      </c>
      <c r="H374" s="84" t="b">
        <v>0</v>
      </c>
      <c r="I374" s="84" t="b">
        <v>0</v>
      </c>
      <c r="J374" s="84" t="b">
        <v>0</v>
      </c>
      <c r="K374" s="84" t="b">
        <v>0</v>
      </c>
      <c r="L374" s="84" t="b">
        <v>0</v>
      </c>
    </row>
    <row r="375" spans="1:12" ht="15">
      <c r="A375" s="84" t="s">
        <v>2004</v>
      </c>
      <c r="B375" s="84" t="s">
        <v>2501</v>
      </c>
      <c r="C375" s="84">
        <v>2</v>
      </c>
      <c r="D375" s="118">
        <v>0.005193326755750056</v>
      </c>
      <c r="E375" s="118">
        <v>1.03092725148006</v>
      </c>
      <c r="F375" s="84" t="s">
        <v>1867</v>
      </c>
      <c r="G375" s="84" t="b">
        <v>0</v>
      </c>
      <c r="H375" s="84" t="b">
        <v>0</v>
      </c>
      <c r="I375" s="84" t="b">
        <v>0</v>
      </c>
      <c r="J375" s="84" t="b">
        <v>0</v>
      </c>
      <c r="K375" s="84" t="b">
        <v>0</v>
      </c>
      <c r="L375" s="84" t="b">
        <v>0</v>
      </c>
    </row>
    <row r="376" spans="1:12" ht="15">
      <c r="A376" s="84" t="s">
        <v>2501</v>
      </c>
      <c r="B376" s="84" t="s">
        <v>2556</v>
      </c>
      <c r="C376" s="84">
        <v>2</v>
      </c>
      <c r="D376" s="118">
        <v>0.005193326755750056</v>
      </c>
      <c r="E376" s="118">
        <v>2.0521165505499983</v>
      </c>
      <c r="F376" s="84" t="s">
        <v>1867</v>
      </c>
      <c r="G376" s="84" t="b">
        <v>0</v>
      </c>
      <c r="H376" s="84" t="b">
        <v>0</v>
      </c>
      <c r="I376" s="84" t="b">
        <v>0</v>
      </c>
      <c r="J376" s="84" t="b">
        <v>0</v>
      </c>
      <c r="K376" s="84" t="b">
        <v>0</v>
      </c>
      <c r="L376" s="84" t="b">
        <v>0</v>
      </c>
    </row>
    <row r="377" spans="1:12" ht="15">
      <c r="A377" s="84" t="s">
        <v>2556</v>
      </c>
      <c r="B377" s="84" t="s">
        <v>2557</v>
      </c>
      <c r="C377" s="84">
        <v>2</v>
      </c>
      <c r="D377" s="118">
        <v>0.005193326755750056</v>
      </c>
      <c r="E377" s="118">
        <v>2.3531465462139796</v>
      </c>
      <c r="F377" s="84" t="s">
        <v>1867</v>
      </c>
      <c r="G377" s="84" t="b">
        <v>0</v>
      </c>
      <c r="H377" s="84" t="b">
        <v>0</v>
      </c>
      <c r="I377" s="84" t="b">
        <v>0</v>
      </c>
      <c r="J377" s="84" t="b">
        <v>0</v>
      </c>
      <c r="K377" s="84" t="b">
        <v>0</v>
      </c>
      <c r="L377" s="84" t="b">
        <v>0</v>
      </c>
    </row>
    <row r="378" spans="1:12" ht="15">
      <c r="A378" s="84" t="s">
        <v>310</v>
      </c>
      <c r="B378" s="84" t="s">
        <v>2019</v>
      </c>
      <c r="C378" s="84">
        <v>2</v>
      </c>
      <c r="D378" s="118">
        <v>0.005193326755750056</v>
      </c>
      <c r="E378" s="118">
        <v>1.411138493191666</v>
      </c>
      <c r="F378" s="84" t="s">
        <v>1867</v>
      </c>
      <c r="G378" s="84" t="b">
        <v>0</v>
      </c>
      <c r="H378" s="84" t="b">
        <v>0</v>
      </c>
      <c r="I378" s="84" t="b">
        <v>0</v>
      </c>
      <c r="J378" s="84" t="b">
        <v>0</v>
      </c>
      <c r="K378" s="84" t="b">
        <v>0</v>
      </c>
      <c r="L378" s="84" t="b">
        <v>0</v>
      </c>
    </row>
    <row r="379" spans="1:12" ht="15">
      <c r="A379" s="84" t="s">
        <v>2514</v>
      </c>
      <c r="B379" s="84" t="s">
        <v>2565</v>
      </c>
      <c r="C379" s="84">
        <v>2</v>
      </c>
      <c r="D379" s="118">
        <v>0.005193326755750056</v>
      </c>
      <c r="E379" s="118">
        <v>2.177055287158298</v>
      </c>
      <c r="F379" s="84" t="s">
        <v>1867</v>
      </c>
      <c r="G379" s="84" t="b">
        <v>0</v>
      </c>
      <c r="H379" s="84" t="b">
        <v>0</v>
      </c>
      <c r="I379" s="84" t="b">
        <v>0</v>
      </c>
      <c r="J379" s="84" t="b">
        <v>0</v>
      </c>
      <c r="K379" s="84" t="b">
        <v>0</v>
      </c>
      <c r="L379" s="84" t="b">
        <v>0</v>
      </c>
    </row>
    <row r="380" spans="1:12" ht="15">
      <c r="A380" s="84" t="s">
        <v>310</v>
      </c>
      <c r="B380" s="84" t="s">
        <v>2503</v>
      </c>
      <c r="C380" s="84">
        <v>2</v>
      </c>
      <c r="D380" s="118">
        <v>0.005193326755750056</v>
      </c>
      <c r="E380" s="118">
        <v>1.9552065375419416</v>
      </c>
      <c r="F380" s="84" t="s">
        <v>1867</v>
      </c>
      <c r="G380" s="84" t="b">
        <v>0</v>
      </c>
      <c r="H380" s="84" t="b">
        <v>0</v>
      </c>
      <c r="I380" s="84" t="b">
        <v>0</v>
      </c>
      <c r="J380" s="84" t="b">
        <v>0</v>
      </c>
      <c r="K380" s="84" t="b">
        <v>0</v>
      </c>
      <c r="L380" s="84" t="b">
        <v>0</v>
      </c>
    </row>
    <row r="381" spans="1:12" ht="15">
      <c r="A381" s="84" t="s">
        <v>2511</v>
      </c>
      <c r="B381" s="84" t="s">
        <v>2564</v>
      </c>
      <c r="C381" s="84">
        <v>2</v>
      </c>
      <c r="D381" s="118">
        <v>0.005193326755750056</v>
      </c>
      <c r="E381" s="118">
        <v>2.177055287158298</v>
      </c>
      <c r="F381" s="84" t="s">
        <v>1867</v>
      </c>
      <c r="G381" s="84" t="b">
        <v>0</v>
      </c>
      <c r="H381" s="84" t="b">
        <v>0</v>
      </c>
      <c r="I381" s="84" t="b">
        <v>0</v>
      </c>
      <c r="J381" s="84" t="b">
        <v>0</v>
      </c>
      <c r="K381" s="84" t="b">
        <v>0</v>
      </c>
      <c r="L381" s="84" t="b">
        <v>0</v>
      </c>
    </row>
    <row r="382" spans="1:12" ht="15">
      <c r="A382" s="84" t="s">
        <v>319</v>
      </c>
      <c r="B382" s="84" t="s">
        <v>2030</v>
      </c>
      <c r="C382" s="84">
        <v>2</v>
      </c>
      <c r="D382" s="118">
        <v>0.005193326755750056</v>
      </c>
      <c r="E382" s="118">
        <v>1.876025291494317</v>
      </c>
      <c r="F382" s="84" t="s">
        <v>1867</v>
      </c>
      <c r="G382" s="84" t="b">
        <v>0</v>
      </c>
      <c r="H382" s="84" t="b">
        <v>0</v>
      </c>
      <c r="I382" s="84" t="b">
        <v>0</v>
      </c>
      <c r="J382" s="84" t="b">
        <v>0</v>
      </c>
      <c r="K382" s="84" t="b">
        <v>0</v>
      </c>
      <c r="L382" s="84" t="b">
        <v>0</v>
      </c>
    </row>
    <row r="383" spans="1:12" ht="15">
      <c r="A383" s="84" t="s">
        <v>2030</v>
      </c>
      <c r="B383" s="84" t="s">
        <v>2027</v>
      </c>
      <c r="C383" s="84">
        <v>2</v>
      </c>
      <c r="D383" s="118">
        <v>0.005193326755750056</v>
      </c>
      <c r="E383" s="118">
        <v>1.876025291494317</v>
      </c>
      <c r="F383" s="84" t="s">
        <v>1867</v>
      </c>
      <c r="G383" s="84" t="b">
        <v>0</v>
      </c>
      <c r="H383" s="84" t="b">
        <v>0</v>
      </c>
      <c r="I383" s="84" t="b">
        <v>0</v>
      </c>
      <c r="J383" s="84" t="b">
        <v>0</v>
      </c>
      <c r="K383" s="84" t="b">
        <v>0</v>
      </c>
      <c r="L383" s="84" t="b">
        <v>0</v>
      </c>
    </row>
    <row r="384" spans="1:12" ht="15">
      <c r="A384" s="84" t="s">
        <v>2027</v>
      </c>
      <c r="B384" s="84" t="s">
        <v>2031</v>
      </c>
      <c r="C384" s="84">
        <v>2</v>
      </c>
      <c r="D384" s="118">
        <v>0.005193326755750056</v>
      </c>
      <c r="E384" s="118">
        <v>2.0521165505499983</v>
      </c>
      <c r="F384" s="84" t="s">
        <v>1867</v>
      </c>
      <c r="G384" s="84" t="b">
        <v>0</v>
      </c>
      <c r="H384" s="84" t="b">
        <v>0</v>
      </c>
      <c r="I384" s="84" t="b">
        <v>0</v>
      </c>
      <c r="J384" s="84" t="b">
        <v>0</v>
      </c>
      <c r="K384" s="84" t="b">
        <v>0</v>
      </c>
      <c r="L384" s="84" t="b">
        <v>0</v>
      </c>
    </row>
    <row r="385" spans="1:12" ht="15">
      <c r="A385" s="84" t="s">
        <v>2031</v>
      </c>
      <c r="B385" s="84" t="s">
        <v>2028</v>
      </c>
      <c r="C385" s="84">
        <v>2</v>
      </c>
      <c r="D385" s="118">
        <v>0.005193326755750056</v>
      </c>
      <c r="E385" s="118">
        <v>2.177055287158298</v>
      </c>
      <c r="F385" s="84" t="s">
        <v>1867</v>
      </c>
      <c r="G385" s="84" t="b">
        <v>0</v>
      </c>
      <c r="H385" s="84" t="b">
        <v>0</v>
      </c>
      <c r="I385" s="84" t="b">
        <v>0</v>
      </c>
      <c r="J385" s="84" t="b">
        <v>0</v>
      </c>
      <c r="K385" s="84" t="b">
        <v>0</v>
      </c>
      <c r="L385" s="84" t="b">
        <v>0</v>
      </c>
    </row>
    <row r="386" spans="1:12" ht="15">
      <c r="A386" s="84" t="s">
        <v>2029</v>
      </c>
      <c r="B386" s="84" t="s">
        <v>2026</v>
      </c>
      <c r="C386" s="84">
        <v>2</v>
      </c>
      <c r="D386" s="118">
        <v>0.005193326755750056</v>
      </c>
      <c r="E386" s="118">
        <v>2.000964028102617</v>
      </c>
      <c r="F386" s="84" t="s">
        <v>1867</v>
      </c>
      <c r="G386" s="84" t="b">
        <v>0</v>
      </c>
      <c r="H386" s="84" t="b">
        <v>0</v>
      </c>
      <c r="I386" s="84" t="b">
        <v>0</v>
      </c>
      <c r="J386" s="84" t="b">
        <v>0</v>
      </c>
      <c r="K386" s="84" t="b">
        <v>0</v>
      </c>
      <c r="L386" s="84" t="b">
        <v>0</v>
      </c>
    </row>
    <row r="387" spans="1:12" ht="15">
      <c r="A387" s="84" t="s">
        <v>2026</v>
      </c>
      <c r="B387" s="84" t="s">
        <v>2032</v>
      </c>
      <c r="C387" s="84">
        <v>2</v>
      </c>
      <c r="D387" s="118">
        <v>0.005193326755750056</v>
      </c>
      <c r="E387" s="118">
        <v>2.177055287158298</v>
      </c>
      <c r="F387" s="84" t="s">
        <v>1867</v>
      </c>
      <c r="G387" s="84" t="b">
        <v>0</v>
      </c>
      <c r="H387" s="84" t="b">
        <v>0</v>
      </c>
      <c r="I387" s="84" t="b">
        <v>0</v>
      </c>
      <c r="J387" s="84" t="b">
        <v>0</v>
      </c>
      <c r="K387" s="84" t="b">
        <v>0</v>
      </c>
      <c r="L387" s="84" t="b">
        <v>0</v>
      </c>
    </row>
    <row r="388" spans="1:12" ht="15">
      <c r="A388" s="84" t="s">
        <v>2032</v>
      </c>
      <c r="B388" s="84" t="s">
        <v>2033</v>
      </c>
      <c r="C388" s="84">
        <v>2</v>
      </c>
      <c r="D388" s="118">
        <v>0.005193326755750056</v>
      </c>
      <c r="E388" s="118">
        <v>2.3531465462139796</v>
      </c>
      <c r="F388" s="84" t="s">
        <v>1867</v>
      </c>
      <c r="G388" s="84" t="b">
        <v>0</v>
      </c>
      <c r="H388" s="84" t="b">
        <v>0</v>
      </c>
      <c r="I388" s="84" t="b">
        <v>0</v>
      </c>
      <c r="J388" s="84" t="b">
        <v>0</v>
      </c>
      <c r="K388" s="84" t="b">
        <v>0</v>
      </c>
      <c r="L388" s="84" t="b">
        <v>0</v>
      </c>
    </row>
    <row r="389" spans="1:12" ht="15">
      <c r="A389" s="84" t="s">
        <v>2033</v>
      </c>
      <c r="B389" s="84" t="s">
        <v>2034</v>
      </c>
      <c r="C389" s="84">
        <v>2</v>
      </c>
      <c r="D389" s="118">
        <v>0.005193326755750056</v>
      </c>
      <c r="E389" s="118">
        <v>2.3531465462139796</v>
      </c>
      <c r="F389" s="84" t="s">
        <v>1867</v>
      </c>
      <c r="G389" s="84" t="b">
        <v>0</v>
      </c>
      <c r="H389" s="84" t="b">
        <v>0</v>
      </c>
      <c r="I389" s="84" t="b">
        <v>0</v>
      </c>
      <c r="J389" s="84" t="b">
        <v>0</v>
      </c>
      <c r="K389" s="84" t="b">
        <v>0</v>
      </c>
      <c r="L389" s="84" t="b">
        <v>0</v>
      </c>
    </row>
    <row r="390" spans="1:12" ht="15">
      <c r="A390" s="84" t="s">
        <v>2034</v>
      </c>
      <c r="B390" s="84" t="s">
        <v>2080</v>
      </c>
      <c r="C390" s="84">
        <v>2</v>
      </c>
      <c r="D390" s="118">
        <v>0.005193326755750056</v>
      </c>
      <c r="E390" s="118">
        <v>2.177055287158298</v>
      </c>
      <c r="F390" s="84" t="s">
        <v>1867</v>
      </c>
      <c r="G390" s="84" t="b">
        <v>0</v>
      </c>
      <c r="H390" s="84" t="b">
        <v>0</v>
      </c>
      <c r="I390" s="84" t="b">
        <v>0</v>
      </c>
      <c r="J390" s="84" t="b">
        <v>0</v>
      </c>
      <c r="K390" s="84" t="b">
        <v>0</v>
      </c>
      <c r="L390" s="84" t="b">
        <v>0</v>
      </c>
    </row>
    <row r="391" spans="1:12" ht="15">
      <c r="A391" s="84" t="s">
        <v>2080</v>
      </c>
      <c r="B391" s="84" t="s">
        <v>2435</v>
      </c>
      <c r="C391" s="84">
        <v>2</v>
      </c>
      <c r="D391" s="118">
        <v>0.005193326755750056</v>
      </c>
      <c r="E391" s="118">
        <v>2.177055287158298</v>
      </c>
      <c r="F391" s="84" t="s">
        <v>1867</v>
      </c>
      <c r="G391" s="84" t="b">
        <v>0</v>
      </c>
      <c r="H391" s="84" t="b">
        <v>0</v>
      </c>
      <c r="I391" s="84" t="b">
        <v>0</v>
      </c>
      <c r="J391" s="84" t="b">
        <v>0</v>
      </c>
      <c r="K391" s="84" t="b">
        <v>0</v>
      </c>
      <c r="L391" s="84" t="b">
        <v>0</v>
      </c>
    </row>
    <row r="392" spans="1:12" ht="15">
      <c r="A392" s="84" t="s">
        <v>2435</v>
      </c>
      <c r="B392" s="84" t="s">
        <v>2436</v>
      </c>
      <c r="C392" s="84">
        <v>2</v>
      </c>
      <c r="D392" s="118">
        <v>0.005193326755750056</v>
      </c>
      <c r="E392" s="118">
        <v>2.3531465462139796</v>
      </c>
      <c r="F392" s="84" t="s">
        <v>1867</v>
      </c>
      <c r="G392" s="84" t="b">
        <v>0</v>
      </c>
      <c r="H392" s="84" t="b">
        <v>0</v>
      </c>
      <c r="I392" s="84" t="b">
        <v>0</v>
      </c>
      <c r="J392" s="84" t="b">
        <v>0</v>
      </c>
      <c r="K392" s="84" t="b">
        <v>0</v>
      </c>
      <c r="L392" s="84" t="b">
        <v>0</v>
      </c>
    </row>
    <row r="393" spans="1:12" ht="15">
      <c r="A393" s="84" t="s">
        <v>2436</v>
      </c>
      <c r="B393" s="84" t="s">
        <v>2437</v>
      </c>
      <c r="C393" s="84">
        <v>2</v>
      </c>
      <c r="D393" s="118">
        <v>0.005193326755750056</v>
      </c>
      <c r="E393" s="118">
        <v>2.3531465462139796</v>
      </c>
      <c r="F393" s="84" t="s">
        <v>1867</v>
      </c>
      <c r="G393" s="84" t="b">
        <v>0</v>
      </c>
      <c r="H393" s="84" t="b">
        <v>0</v>
      </c>
      <c r="I393" s="84" t="b">
        <v>0</v>
      </c>
      <c r="J393" s="84" t="b">
        <v>0</v>
      </c>
      <c r="K393" s="84" t="b">
        <v>0</v>
      </c>
      <c r="L393" s="84" t="b">
        <v>0</v>
      </c>
    </row>
    <row r="394" spans="1:12" ht="15">
      <c r="A394" s="84" t="s">
        <v>2006</v>
      </c>
      <c r="B394" s="84" t="s">
        <v>2038</v>
      </c>
      <c r="C394" s="84">
        <v>2</v>
      </c>
      <c r="D394" s="118">
        <v>0.005193326755750056</v>
      </c>
      <c r="E394" s="118">
        <v>1.8090785018637037</v>
      </c>
      <c r="F394" s="84" t="s">
        <v>1867</v>
      </c>
      <c r="G394" s="84" t="b">
        <v>0</v>
      </c>
      <c r="H394" s="84" t="b">
        <v>0</v>
      </c>
      <c r="I394" s="84" t="b">
        <v>0</v>
      </c>
      <c r="J394" s="84" t="b">
        <v>0</v>
      </c>
      <c r="K394" s="84" t="b">
        <v>0</v>
      </c>
      <c r="L394" s="84" t="b">
        <v>0</v>
      </c>
    </row>
    <row r="395" spans="1:12" ht="15">
      <c r="A395" s="84" t="s">
        <v>1958</v>
      </c>
      <c r="B395" s="84" t="s">
        <v>2451</v>
      </c>
      <c r="C395" s="84">
        <v>2</v>
      </c>
      <c r="D395" s="118">
        <v>0.005193326755750056</v>
      </c>
      <c r="E395" s="118">
        <v>1.9552065375419416</v>
      </c>
      <c r="F395" s="84" t="s">
        <v>1867</v>
      </c>
      <c r="G395" s="84" t="b">
        <v>0</v>
      </c>
      <c r="H395" s="84" t="b">
        <v>0</v>
      </c>
      <c r="I395" s="84" t="b">
        <v>0</v>
      </c>
      <c r="J395" s="84" t="b">
        <v>0</v>
      </c>
      <c r="K395" s="84" t="b">
        <v>0</v>
      </c>
      <c r="L395" s="84" t="b">
        <v>0</v>
      </c>
    </row>
    <row r="396" spans="1:12" ht="15">
      <c r="A396" s="84" t="s">
        <v>2451</v>
      </c>
      <c r="B396" s="84" t="s">
        <v>2452</v>
      </c>
      <c r="C396" s="84">
        <v>2</v>
      </c>
      <c r="D396" s="118">
        <v>0.005193326755750056</v>
      </c>
      <c r="E396" s="118">
        <v>2.3531465462139796</v>
      </c>
      <c r="F396" s="84" t="s">
        <v>1867</v>
      </c>
      <c r="G396" s="84" t="b">
        <v>0</v>
      </c>
      <c r="H396" s="84" t="b">
        <v>0</v>
      </c>
      <c r="I396" s="84" t="b">
        <v>0</v>
      </c>
      <c r="J396" s="84" t="b">
        <v>0</v>
      </c>
      <c r="K396" s="84" t="b">
        <v>0</v>
      </c>
      <c r="L396" s="84" t="b">
        <v>0</v>
      </c>
    </row>
    <row r="397" spans="1:12" ht="15">
      <c r="A397" s="84" t="s">
        <v>2452</v>
      </c>
      <c r="B397" s="84" t="s">
        <v>2453</v>
      </c>
      <c r="C397" s="84">
        <v>2</v>
      </c>
      <c r="D397" s="118">
        <v>0.005193326755750056</v>
      </c>
      <c r="E397" s="118">
        <v>2.3531465462139796</v>
      </c>
      <c r="F397" s="84" t="s">
        <v>1867</v>
      </c>
      <c r="G397" s="84" t="b">
        <v>0</v>
      </c>
      <c r="H397" s="84" t="b">
        <v>0</v>
      </c>
      <c r="I397" s="84" t="b">
        <v>0</v>
      </c>
      <c r="J397" s="84" t="b">
        <v>0</v>
      </c>
      <c r="K397" s="84" t="b">
        <v>0</v>
      </c>
      <c r="L397" s="84" t="b">
        <v>0</v>
      </c>
    </row>
    <row r="398" spans="1:12" ht="15">
      <c r="A398" s="84" t="s">
        <v>2006</v>
      </c>
      <c r="B398" s="84" t="s">
        <v>2438</v>
      </c>
      <c r="C398" s="84">
        <v>2</v>
      </c>
      <c r="D398" s="118">
        <v>0.005193326755750056</v>
      </c>
      <c r="E398" s="118">
        <v>1.8090785018637037</v>
      </c>
      <c r="F398" s="84" t="s">
        <v>1867</v>
      </c>
      <c r="G398" s="84" t="b">
        <v>0</v>
      </c>
      <c r="H398" s="84" t="b">
        <v>0</v>
      </c>
      <c r="I398" s="84" t="b">
        <v>0</v>
      </c>
      <c r="J398" s="84" t="b">
        <v>0</v>
      </c>
      <c r="K398" s="84" t="b">
        <v>0</v>
      </c>
      <c r="L398" s="84" t="b">
        <v>0</v>
      </c>
    </row>
    <row r="399" spans="1:12" ht="15">
      <c r="A399" s="84" t="s">
        <v>2487</v>
      </c>
      <c r="B399" s="84" t="s">
        <v>2488</v>
      </c>
      <c r="C399" s="84">
        <v>2</v>
      </c>
      <c r="D399" s="118">
        <v>0.005193326755750056</v>
      </c>
      <c r="E399" s="118">
        <v>2.3531465462139796</v>
      </c>
      <c r="F399" s="84" t="s">
        <v>1867</v>
      </c>
      <c r="G399" s="84" t="b">
        <v>0</v>
      </c>
      <c r="H399" s="84" t="b">
        <v>0</v>
      </c>
      <c r="I399" s="84" t="b">
        <v>0</v>
      </c>
      <c r="J399" s="84" t="b">
        <v>0</v>
      </c>
      <c r="K399" s="84" t="b">
        <v>0</v>
      </c>
      <c r="L399" s="84" t="b">
        <v>0</v>
      </c>
    </row>
    <row r="400" spans="1:12" ht="15">
      <c r="A400" s="84" t="s">
        <v>2488</v>
      </c>
      <c r="B400" s="84" t="s">
        <v>2004</v>
      </c>
      <c r="C400" s="84">
        <v>2</v>
      </c>
      <c r="D400" s="118">
        <v>0.005193326755750056</v>
      </c>
      <c r="E400" s="118">
        <v>1.3319572471440413</v>
      </c>
      <c r="F400" s="84" t="s">
        <v>1867</v>
      </c>
      <c r="G400" s="84" t="b">
        <v>0</v>
      </c>
      <c r="H400" s="84" t="b">
        <v>0</v>
      </c>
      <c r="I400" s="84" t="b">
        <v>0</v>
      </c>
      <c r="J400" s="84" t="b">
        <v>0</v>
      </c>
      <c r="K400" s="84" t="b">
        <v>0</v>
      </c>
      <c r="L400" s="84" t="b">
        <v>0</v>
      </c>
    </row>
    <row r="401" spans="1:12" ht="15">
      <c r="A401" s="84" t="s">
        <v>2558</v>
      </c>
      <c r="B401" s="84" t="s">
        <v>2559</v>
      </c>
      <c r="C401" s="84">
        <v>2</v>
      </c>
      <c r="D401" s="118">
        <v>0.005193326755750056</v>
      </c>
      <c r="E401" s="118">
        <v>2.3531465462139796</v>
      </c>
      <c r="F401" s="84" t="s">
        <v>1867</v>
      </c>
      <c r="G401" s="84" t="b">
        <v>0</v>
      </c>
      <c r="H401" s="84" t="b">
        <v>0</v>
      </c>
      <c r="I401" s="84" t="b">
        <v>0</v>
      </c>
      <c r="J401" s="84" t="b">
        <v>0</v>
      </c>
      <c r="K401" s="84" t="b">
        <v>0</v>
      </c>
      <c r="L401" s="84" t="b">
        <v>0</v>
      </c>
    </row>
    <row r="402" spans="1:12" ht="15">
      <c r="A402" s="84" t="s">
        <v>2559</v>
      </c>
      <c r="B402" s="84" t="s">
        <v>2560</v>
      </c>
      <c r="C402" s="84">
        <v>2</v>
      </c>
      <c r="D402" s="118">
        <v>0.005193326755750056</v>
      </c>
      <c r="E402" s="118">
        <v>2.3531465462139796</v>
      </c>
      <c r="F402" s="84" t="s">
        <v>1867</v>
      </c>
      <c r="G402" s="84" t="b">
        <v>0</v>
      </c>
      <c r="H402" s="84" t="b">
        <v>0</v>
      </c>
      <c r="I402" s="84" t="b">
        <v>0</v>
      </c>
      <c r="J402" s="84" t="b">
        <v>0</v>
      </c>
      <c r="K402" s="84" t="b">
        <v>0</v>
      </c>
      <c r="L402" s="84" t="b">
        <v>0</v>
      </c>
    </row>
    <row r="403" spans="1:12" ht="15">
      <c r="A403" s="84" t="s">
        <v>2560</v>
      </c>
      <c r="B403" s="84" t="s">
        <v>2004</v>
      </c>
      <c r="C403" s="84">
        <v>2</v>
      </c>
      <c r="D403" s="118">
        <v>0.005193326755750056</v>
      </c>
      <c r="E403" s="118">
        <v>1.3319572471440413</v>
      </c>
      <c r="F403" s="84" t="s">
        <v>1867</v>
      </c>
      <c r="G403" s="84" t="b">
        <v>0</v>
      </c>
      <c r="H403" s="84" t="b">
        <v>0</v>
      </c>
      <c r="I403" s="84" t="b">
        <v>0</v>
      </c>
      <c r="J403" s="84" t="b">
        <v>0</v>
      </c>
      <c r="K403" s="84" t="b">
        <v>0</v>
      </c>
      <c r="L403" s="84" t="b">
        <v>0</v>
      </c>
    </row>
    <row r="404" spans="1:12" ht="15">
      <c r="A404" s="84" t="s">
        <v>2004</v>
      </c>
      <c r="B404" s="84" t="s">
        <v>2561</v>
      </c>
      <c r="C404" s="84">
        <v>2</v>
      </c>
      <c r="D404" s="118">
        <v>0.005193326755750056</v>
      </c>
      <c r="E404" s="118">
        <v>1.3319572471440413</v>
      </c>
      <c r="F404" s="84" t="s">
        <v>1867</v>
      </c>
      <c r="G404" s="84" t="b">
        <v>0</v>
      </c>
      <c r="H404" s="84" t="b">
        <v>0</v>
      </c>
      <c r="I404" s="84" t="b">
        <v>0</v>
      </c>
      <c r="J404" s="84" t="b">
        <v>0</v>
      </c>
      <c r="K404" s="84" t="b">
        <v>0</v>
      </c>
      <c r="L404" s="84" t="b">
        <v>0</v>
      </c>
    </row>
    <row r="405" spans="1:12" ht="15">
      <c r="A405" s="84" t="s">
        <v>2561</v>
      </c>
      <c r="B405" s="84" t="s">
        <v>2006</v>
      </c>
      <c r="C405" s="84">
        <v>2</v>
      </c>
      <c r="D405" s="118">
        <v>0.005193326755750056</v>
      </c>
      <c r="E405" s="118">
        <v>1.751086554886017</v>
      </c>
      <c r="F405" s="84" t="s">
        <v>1867</v>
      </c>
      <c r="G405" s="84" t="b">
        <v>0</v>
      </c>
      <c r="H405" s="84" t="b">
        <v>0</v>
      </c>
      <c r="I405" s="84" t="b">
        <v>0</v>
      </c>
      <c r="J405" s="84" t="b">
        <v>0</v>
      </c>
      <c r="K405" s="84" t="b">
        <v>0</v>
      </c>
      <c r="L405" s="84" t="b">
        <v>0</v>
      </c>
    </row>
    <row r="406" spans="1:12" ht="15">
      <c r="A406" s="84" t="s">
        <v>2006</v>
      </c>
      <c r="B406" s="84" t="s">
        <v>2005</v>
      </c>
      <c r="C406" s="84">
        <v>2</v>
      </c>
      <c r="D406" s="118">
        <v>0.005193326755750056</v>
      </c>
      <c r="E406" s="118">
        <v>1.2070185105357414</v>
      </c>
      <c r="F406" s="84" t="s">
        <v>1867</v>
      </c>
      <c r="G406" s="84" t="b">
        <v>0</v>
      </c>
      <c r="H406" s="84" t="b">
        <v>0</v>
      </c>
      <c r="I406" s="84" t="b">
        <v>0</v>
      </c>
      <c r="J406" s="84" t="b">
        <v>0</v>
      </c>
      <c r="K406" s="84" t="b">
        <v>0</v>
      </c>
      <c r="L406" s="84" t="b">
        <v>0</v>
      </c>
    </row>
    <row r="407" spans="1:12" ht="15">
      <c r="A407" s="84" t="s">
        <v>2005</v>
      </c>
      <c r="B407" s="84" t="s">
        <v>2562</v>
      </c>
      <c r="C407" s="84">
        <v>2</v>
      </c>
      <c r="D407" s="118">
        <v>0.005193326755750056</v>
      </c>
      <c r="E407" s="118">
        <v>1.751086554886017</v>
      </c>
      <c r="F407" s="84" t="s">
        <v>1867</v>
      </c>
      <c r="G407" s="84" t="b">
        <v>0</v>
      </c>
      <c r="H407" s="84" t="b">
        <v>0</v>
      </c>
      <c r="I407" s="84" t="b">
        <v>0</v>
      </c>
      <c r="J407" s="84" t="b">
        <v>0</v>
      </c>
      <c r="K407" s="84" t="b">
        <v>0</v>
      </c>
      <c r="L407" s="84" t="b">
        <v>0</v>
      </c>
    </row>
    <row r="408" spans="1:12" ht="15">
      <c r="A408" s="84" t="s">
        <v>2562</v>
      </c>
      <c r="B408" s="84" t="s">
        <v>2003</v>
      </c>
      <c r="C408" s="84">
        <v>2</v>
      </c>
      <c r="D408" s="118">
        <v>0.005193326755750056</v>
      </c>
      <c r="E408" s="118">
        <v>1.5749952958303357</v>
      </c>
      <c r="F408" s="84" t="s">
        <v>1867</v>
      </c>
      <c r="G408" s="84" t="b">
        <v>0</v>
      </c>
      <c r="H408" s="84" t="b">
        <v>0</v>
      </c>
      <c r="I408" s="84" t="b">
        <v>0</v>
      </c>
      <c r="J408" s="84" t="b">
        <v>0</v>
      </c>
      <c r="K408" s="84" t="b">
        <v>0</v>
      </c>
      <c r="L408" s="84" t="b">
        <v>0</v>
      </c>
    </row>
    <row r="409" spans="1:12" ht="15">
      <c r="A409" s="84" t="s">
        <v>2483</v>
      </c>
      <c r="B409" s="84" t="s">
        <v>2607</v>
      </c>
      <c r="C409" s="84">
        <v>2</v>
      </c>
      <c r="D409" s="118">
        <v>0.005193326755750056</v>
      </c>
      <c r="E409" s="118">
        <v>1.876025291494317</v>
      </c>
      <c r="F409" s="84" t="s">
        <v>1867</v>
      </c>
      <c r="G409" s="84" t="b">
        <v>0</v>
      </c>
      <c r="H409" s="84" t="b">
        <v>0</v>
      </c>
      <c r="I409" s="84" t="b">
        <v>0</v>
      </c>
      <c r="J409" s="84" t="b">
        <v>0</v>
      </c>
      <c r="K409" s="84" t="b">
        <v>0</v>
      </c>
      <c r="L409" s="84" t="b">
        <v>0</v>
      </c>
    </row>
    <row r="410" spans="1:12" ht="15">
      <c r="A410" s="84" t="s">
        <v>2607</v>
      </c>
      <c r="B410" s="84" t="s">
        <v>2501</v>
      </c>
      <c r="C410" s="84">
        <v>2</v>
      </c>
      <c r="D410" s="118">
        <v>0.005193326755750056</v>
      </c>
      <c r="E410" s="118">
        <v>2.0521165505499983</v>
      </c>
      <c r="F410" s="84" t="s">
        <v>1867</v>
      </c>
      <c r="G410" s="84" t="b">
        <v>0</v>
      </c>
      <c r="H410" s="84" t="b">
        <v>0</v>
      </c>
      <c r="I410" s="84" t="b">
        <v>0</v>
      </c>
      <c r="J410" s="84" t="b">
        <v>0</v>
      </c>
      <c r="K410" s="84" t="b">
        <v>0</v>
      </c>
      <c r="L410" s="84" t="b">
        <v>0</v>
      </c>
    </row>
    <row r="411" spans="1:12" ht="15">
      <c r="A411" s="84" t="s">
        <v>2501</v>
      </c>
      <c r="B411" s="84" t="s">
        <v>2019</v>
      </c>
      <c r="C411" s="84">
        <v>2</v>
      </c>
      <c r="D411" s="118">
        <v>0.005193326755750056</v>
      </c>
      <c r="E411" s="118">
        <v>1.5080485061997224</v>
      </c>
      <c r="F411" s="84" t="s">
        <v>1867</v>
      </c>
      <c r="G411" s="84" t="b">
        <v>0</v>
      </c>
      <c r="H411" s="84" t="b">
        <v>0</v>
      </c>
      <c r="I411" s="84" t="b">
        <v>0</v>
      </c>
      <c r="J411" s="84" t="b">
        <v>0</v>
      </c>
      <c r="K411" s="84" t="b">
        <v>0</v>
      </c>
      <c r="L411" s="84" t="b">
        <v>0</v>
      </c>
    </row>
    <row r="412" spans="1:12" ht="15">
      <c r="A412" s="84" t="s">
        <v>2019</v>
      </c>
      <c r="B412" s="84" t="s">
        <v>2608</v>
      </c>
      <c r="C412" s="84">
        <v>2</v>
      </c>
      <c r="D412" s="118">
        <v>0.005193326755750056</v>
      </c>
      <c r="E412" s="118">
        <v>1.751086554886017</v>
      </c>
      <c r="F412" s="84" t="s">
        <v>1867</v>
      </c>
      <c r="G412" s="84" t="b">
        <v>0</v>
      </c>
      <c r="H412" s="84" t="b">
        <v>0</v>
      </c>
      <c r="I412" s="84" t="b">
        <v>0</v>
      </c>
      <c r="J412" s="84" t="b">
        <v>0</v>
      </c>
      <c r="K412" s="84" t="b">
        <v>0</v>
      </c>
      <c r="L412" s="84" t="b">
        <v>0</v>
      </c>
    </row>
    <row r="413" spans="1:12" ht="15">
      <c r="A413" s="84" t="s">
        <v>2608</v>
      </c>
      <c r="B413" s="84" t="s">
        <v>2609</v>
      </c>
      <c r="C413" s="84">
        <v>2</v>
      </c>
      <c r="D413" s="118">
        <v>0.005193326755750056</v>
      </c>
      <c r="E413" s="118">
        <v>2.3531465462139796</v>
      </c>
      <c r="F413" s="84" t="s">
        <v>1867</v>
      </c>
      <c r="G413" s="84" t="b">
        <v>0</v>
      </c>
      <c r="H413" s="84" t="b">
        <v>0</v>
      </c>
      <c r="I413" s="84" t="b">
        <v>0</v>
      </c>
      <c r="J413" s="84" t="b">
        <v>0</v>
      </c>
      <c r="K413" s="84" t="b">
        <v>0</v>
      </c>
      <c r="L413" s="84" t="b">
        <v>0</v>
      </c>
    </row>
    <row r="414" spans="1:12" ht="15">
      <c r="A414" s="84" t="s">
        <v>2609</v>
      </c>
      <c r="B414" s="84" t="s">
        <v>2610</v>
      </c>
      <c r="C414" s="84">
        <v>2</v>
      </c>
      <c r="D414" s="118">
        <v>0.005193326755750056</v>
      </c>
      <c r="E414" s="118">
        <v>2.3531465462139796</v>
      </c>
      <c r="F414" s="84" t="s">
        <v>1867</v>
      </c>
      <c r="G414" s="84" t="b">
        <v>0</v>
      </c>
      <c r="H414" s="84" t="b">
        <v>0</v>
      </c>
      <c r="I414" s="84" t="b">
        <v>0</v>
      </c>
      <c r="J414" s="84" t="b">
        <v>0</v>
      </c>
      <c r="K414" s="84" t="b">
        <v>0</v>
      </c>
      <c r="L414" s="84" t="b">
        <v>0</v>
      </c>
    </row>
    <row r="415" spans="1:12" ht="15">
      <c r="A415" s="84" t="s">
        <v>2610</v>
      </c>
      <c r="B415" s="84" t="s">
        <v>2014</v>
      </c>
      <c r="C415" s="84">
        <v>2</v>
      </c>
      <c r="D415" s="118">
        <v>0.005193326755750056</v>
      </c>
      <c r="E415" s="118">
        <v>1.876025291494317</v>
      </c>
      <c r="F415" s="84" t="s">
        <v>1867</v>
      </c>
      <c r="G415" s="84" t="b">
        <v>0</v>
      </c>
      <c r="H415" s="84" t="b">
        <v>0</v>
      </c>
      <c r="I415" s="84" t="b">
        <v>0</v>
      </c>
      <c r="J415" s="84" t="b">
        <v>0</v>
      </c>
      <c r="K415" s="84" t="b">
        <v>0</v>
      </c>
      <c r="L415" s="84" t="b">
        <v>0</v>
      </c>
    </row>
    <row r="416" spans="1:12" ht="15">
      <c r="A416" s="84" t="s">
        <v>2014</v>
      </c>
      <c r="B416" s="84" t="s">
        <v>2611</v>
      </c>
      <c r="C416" s="84">
        <v>2</v>
      </c>
      <c r="D416" s="118">
        <v>0.005193326755750056</v>
      </c>
      <c r="E416" s="118">
        <v>1.876025291494317</v>
      </c>
      <c r="F416" s="84" t="s">
        <v>1867</v>
      </c>
      <c r="G416" s="84" t="b">
        <v>0</v>
      </c>
      <c r="H416" s="84" t="b">
        <v>0</v>
      </c>
      <c r="I416" s="84" t="b">
        <v>0</v>
      </c>
      <c r="J416" s="84" t="b">
        <v>0</v>
      </c>
      <c r="K416" s="84" t="b">
        <v>0</v>
      </c>
      <c r="L416" s="84" t="b">
        <v>0</v>
      </c>
    </row>
    <row r="417" spans="1:12" ht="15">
      <c r="A417" s="84" t="s">
        <v>2611</v>
      </c>
      <c r="B417" s="84" t="s">
        <v>2612</v>
      </c>
      <c r="C417" s="84">
        <v>2</v>
      </c>
      <c r="D417" s="118">
        <v>0.005193326755750056</v>
      </c>
      <c r="E417" s="118">
        <v>2.3531465462139796</v>
      </c>
      <c r="F417" s="84" t="s">
        <v>1867</v>
      </c>
      <c r="G417" s="84" t="b">
        <v>0</v>
      </c>
      <c r="H417" s="84" t="b">
        <v>0</v>
      </c>
      <c r="I417" s="84" t="b">
        <v>0</v>
      </c>
      <c r="J417" s="84" t="b">
        <v>0</v>
      </c>
      <c r="K417" s="84" t="b">
        <v>0</v>
      </c>
      <c r="L417" s="84" t="b">
        <v>0</v>
      </c>
    </row>
    <row r="418" spans="1:12" ht="15">
      <c r="A418" s="84" t="s">
        <v>2612</v>
      </c>
      <c r="B418" s="84" t="s">
        <v>2613</v>
      </c>
      <c r="C418" s="84">
        <v>2</v>
      </c>
      <c r="D418" s="118">
        <v>0.005193326755750056</v>
      </c>
      <c r="E418" s="118">
        <v>2.3531465462139796</v>
      </c>
      <c r="F418" s="84" t="s">
        <v>1867</v>
      </c>
      <c r="G418" s="84" t="b">
        <v>0</v>
      </c>
      <c r="H418" s="84" t="b">
        <v>0</v>
      </c>
      <c r="I418" s="84" t="b">
        <v>0</v>
      </c>
      <c r="J418" s="84" t="b">
        <v>0</v>
      </c>
      <c r="K418" s="84" t="b">
        <v>0</v>
      </c>
      <c r="L418" s="84" t="b">
        <v>0</v>
      </c>
    </row>
    <row r="419" spans="1:12" ht="15">
      <c r="A419" s="84" t="s">
        <v>2003</v>
      </c>
      <c r="B419" s="84" t="s">
        <v>2614</v>
      </c>
      <c r="C419" s="84">
        <v>2</v>
      </c>
      <c r="D419" s="118">
        <v>0.005193326755750056</v>
      </c>
      <c r="E419" s="118">
        <v>1.6541765418779604</v>
      </c>
      <c r="F419" s="84" t="s">
        <v>1867</v>
      </c>
      <c r="G419" s="84" t="b">
        <v>0</v>
      </c>
      <c r="H419" s="84" t="b">
        <v>0</v>
      </c>
      <c r="I419" s="84" t="b">
        <v>0</v>
      </c>
      <c r="J419" s="84" t="b">
        <v>0</v>
      </c>
      <c r="K419" s="84" t="b">
        <v>0</v>
      </c>
      <c r="L419" s="84" t="b">
        <v>0</v>
      </c>
    </row>
    <row r="420" spans="1:12" ht="15">
      <c r="A420" s="84" t="s">
        <v>2614</v>
      </c>
      <c r="B420" s="84" t="s">
        <v>2446</v>
      </c>
      <c r="C420" s="84">
        <v>2</v>
      </c>
      <c r="D420" s="118">
        <v>0.005193326755750056</v>
      </c>
      <c r="E420" s="118">
        <v>2.177055287158298</v>
      </c>
      <c r="F420" s="84" t="s">
        <v>1867</v>
      </c>
      <c r="G420" s="84" t="b">
        <v>0</v>
      </c>
      <c r="H420" s="84" t="b">
        <v>0</v>
      </c>
      <c r="I420" s="84" t="b">
        <v>0</v>
      </c>
      <c r="J420" s="84" t="b">
        <v>0</v>
      </c>
      <c r="K420" s="84" t="b">
        <v>0</v>
      </c>
      <c r="L420" s="84" t="b">
        <v>0</v>
      </c>
    </row>
    <row r="421" spans="1:12" ht="15">
      <c r="A421" s="84" t="s">
        <v>2577</v>
      </c>
      <c r="B421" s="84" t="s">
        <v>2541</v>
      </c>
      <c r="C421" s="84">
        <v>2</v>
      </c>
      <c r="D421" s="118">
        <v>0.005193326755750056</v>
      </c>
      <c r="E421" s="118">
        <v>2.177055287158298</v>
      </c>
      <c r="F421" s="84" t="s">
        <v>1867</v>
      </c>
      <c r="G421" s="84" t="b">
        <v>0</v>
      </c>
      <c r="H421" s="84" t="b">
        <v>0</v>
      </c>
      <c r="I421" s="84" t="b">
        <v>0</v>
      </c>
      <c r="J421" s="84" t="b">
        <v>0</v>
      </c>
      <c r="K421" s="84" t="b">
        <v>0</v>
      </c>
      <c r="L421" s="84" t="b">
        <v>0</v>
      </c>
    </row>
    <row r="422" spans="1:12" ht="15">
      <c r="A422" s="84" t="s">
        <v>2541</v>
      </c>
      <c r="B422" s="84" t="s">
        <v>2578</v>
      </c>
      <c r="C422" s="84">
        <v>2</v>
      </c>
      <c r="D422" s="118">
        <v>0.005193326755750056</v>
      </c>
      <c r="E422" s="118">
        <v>2.177055287158298</v>
      </c>
      <c r="F422" s="84" t="s">
        <v>1867</v>
      </c>
      <c r="G422" s="84" t="b">
        <v>0</v>
      </c>
      <c r="H422" s="84" t="b">
        <v>0</v>
      </c>
      <c r="I422" s="84" t="b">
        <v>0</v>
      </c>
      <c r="J422" s="84" t="b">
        <v>0</v>
      </c>
      <c r="K422" s="84" t="b">
        <v>0</v>
      </c>
      <c r="L422" s="84" t="b">
        <v>0</v>
      </c>
    </row>
    <row r="423" spans="1:12" ht="15">
      <c r="A423" s="84" t="s">
        <v>2578</v>
      </c>
      <c r="B423" s="84" t="s">
        <v>2579</v>
      </c>
      <c r="C423" s="84">
        <v>2</v>
      </c>
      <c r="D423" s="118">
        <v>0.005193326755750056</v>
      </c>
      <c r="E423" s="118">
        <v>2.3531465462139796</v>
      </c>
      <c r="F423" s="84" t="s">
        <v>1867</v>
      </c>
      <c r="G423" s="84" t="b">
        <v>0</v>
      </c>
      <c r="H423" s="84" t="b">
        <v>0</v>
      </c>
      <c r="I423" s="84" t="b">
        <v>0</v>
      </c>
      <c r="J423" s="84" t="b">
        <v>0</v>
      </c>
      <c r="K423" s="84" t="b">
        <v>0</v>
      </c>
      <c r="L423" s="84" t="b">
        <v>0</v>
      </c>
    </row>
    <row r="424" spans="1:12" ht="15">
      <c r="A424" s="84" t="s">
        <v>2579</v>
      </c>
      <c r="B424" s="84" t="s">
        <v>252</v>
      </c>
      <c r="C424" s="84">
        <v>2</v>
      </c>
      <c r="D424" s="118">
        <v>0.005193326755750056</v>
      </c>
      <c r="E424" s="118">
        <v>2.3531465462139796</v>
      </c>
      <c r="F424" s="84" t="s">
        <v>1867</v>
      </c>
      <c r="G424" s="84" t="b">
        <v>0</v>
      </c>
      <c r="H424" s="84" t="b">
        <v>0</v>
      </c>
      <c r="I424" s="84" t="b">
        <v>0</v>
      </c>
      <c r="J424" s="84" t="b">
        <v>0</v>
      </c>
      <c r="K424" s="84" t="b">
        <v>0</v>
      </c>
      <c r="L424" s="84" t="b">
        <v>0</v>
      </c>
    </row>
    <row r="425" spans="1:12" ht="15">
      <c r="A425" s="84" t="s">
        <v>252</v>
      </c>
      <c r="B425" s="84" t="s">
        <v>2580</v>
      </c>
      <c r="C425" s="84">
        <v>2</v>
      </c>
      <c r="D425" s="118">
        <v>0.005193326755750056</v>
      </c>
      <c r="E425" s="118">
        <v>2.3531465462139796</v>
      </c>
      <c r="F425" s="84" t="s">
        <v>1867</v>
      </c>
      <c r="G425" s="84" t="b">
        <v>0</v>
      </c>
      <c r="H425" s="84" t="b">
        <v>0</v>
      </c>
      <c r="I425" s="84" t="b">
        <v>0</v>
      </c>
      <c r="J425" s="84" t="b">
        <v>0</v>
      </c>
      <c r="K425" s="84" t="b">
        <v>0</v>
      </c>
      <c r="L425" s="84" t="b">
        <v>0</v>
      </c>
    </row>
    <row r="426" spans="1:12" ht="15">
      <c r="A426" s="84" t="s">
        <v>2580</v>
      </c>
      <c r="B426" s="84" t="s">
        <v>2581</v>
      </c>
      <c r="C426" s="84">
        <v>2</v>
      </c>
      <c r="D426" s="118">
        <v>0.005193326755750056</v>
      </c>
      <c r="E426" s="118">
        <v>2.3531465462139796</v>
      </c>
      <c r="F426" s="84" t="s">
        <v>1867</v>
      </c>
      <c r="G426" s="84" t="b">
        <v>0</v>
      </c>
      <c r="H426" s="84" t="b">
        <v>0</v>
      </c>
      <c r="I426" s="84" t="b">
        <v>0</v>
      </c>
      <c r="J426" s="84" t="b">
        <v>0</v>
      </c>
      <c r="K426" s="84" t="b">
        <v>0</v>
      </c>
      <c r="L426" s="84" t="b">
        <v>0</v>
      </c>
    </row>
    <row r="427" spans="1:12" ht="15">
      <c r="A427" s="84" t="s">
        <v>2581</v>
      </c>
      <c r="B427" s="84" t="s">
        <v>2582</v>
      </c>
      <c r="C427" s="84">
        <v>2</v>
      </c>
      <c r="D427" s="118">
        <v>0.005193326755750056</v>
      </c>
      <c r="E427" s="118">
        <v>2.3531465462139796</v>
      </c>
      <c r="F427" s="84" t="s">
        <v>1867</v>
      </c>
      <c r="G427" s="84" t="b">
        <v>0</v>
      </c>
      <c r="H427" s="84" t="b">
        <v>0</v>
      </c>
      <c r="I427" s="84" t="b">
        <v>0</v>
      </c>
      <c r="J427" s="84" t="b">
        <v>0</v>
      </c>
      <c r="K427" s="84" t="b">
        <v>0</v>
      </c>
      <c r="L427" s="84" t="b">
        <v>0</v>
      </c>
    </row>
    <row r="428" spans="1:12" ht="15">
      <c r="A428" s="84" t="s">
        <v>2582</v>
      </c>
      <c r="B428" s="84" t="s">
        <v>2583</v>
      </c>
      <c r="C428" s="84">
        <v>2</v>
      </c>
      <c r="D428" s="118">
        <v>0.005193326755750056</v>
      </c>
      <c r="E428" s="118">
        <v>2.3531465462139796</v>
      </c>
      <c r="F428" s="84" t="s">
        <v>1867</v>
      </c>
      <c r="G428" s="84" t="b">
        <v>0</v>
      </c>
      <c r="H428" s="84" t="b">
        <v>0</v>
      </c>
      <c r="I428" s="84" t="b">
        <v>0</v>
      </c>
      <c r="J428" s="84" t="b">
        <v>0</v>
      </c>
      <c r="K428" s="84" t="b">
        <v>0</v>
      </c>
      <c r="L428" s="84" t="b">
        <v>0</v>
      </c>
    </row>
    <row r="429" spans="1:12" ht="15">
      <c r="A429" s="84" t="s">
        <v>2583</v>
      </c>
      <c r="B429" s="84" t="s">
        <v>2584</v>
      </c>
      <c r="C429" s="84">
        <v>2</v>
      </c>
      <c r="D429" s="118">
        <v>0.005193326755750056</v>
      </c>
      <c r="E429" s="118">
        <v>2.3531465462139796</v>
      </c>
      <c r="F429" s="84" t="s">
        <v>1867</v>
      </c>
      <c r="G429" s="84" t="b">
        <v>0</v>
      </c>
      <c r="H429" s="84" t="b">
        <v>0</v>
      </c>
      <c r="I429" s="84" t="b">
        <v>0</v>
      </c>
      <c r="J429" s="84" t="b">
        <v>0</v>
      </c>
      <c r="K429" s="84" t="b">
        <v>0</v>
      </c>
      <c r="L429" s="84" t="b">
        <v>0</v>
      </c>
    </row>
    <row r="430" spans="1:12" ht="15">
      <c r="A430" s="84" t="s">
        <v>2584</v>
      </c>
      <c r="B430" s="84" t="s">
        <v>2585</v>
      </c>
      <c r="C430" s="84">
        <v>2</v>
      </c>
      <c r="D430" s="118">
        <v>0.005193326755750056</v>
      </c>
      <c r="E430" s="118">
        <v>2.3531465462139796</v>
      </c>
      <c r="F430" s="84" t="s">
        <v>1867</v>
      </c>
      <c r="G430" s="84" t="b">
        <v>0</v>
      </c>
      <c r="H430" s="84" t="b">
        <v>0</v>
      </c>
      <c r="I430" s="84" t="b">
        <v>0</v>
      </c>
      <c r="J430" s="84" t="b">
        <v>0</v>
      </c>
      <c r="K430" s="84" t="b">
        <v>0</v>
      </c>
      <c r="L430" s="84" t="b">
        <v>0</v>
      </c>
    </row>
    <row r="431" spans="1:12" ht="15">
      <c r="A431" s="84" t="s">
        <v>2585</v>
      </c>
      <c r="B431" s="84" t="s">
        <v>2586</v>
      </c>
      <c r="C431" s="84">
        <v>2</v>
      </c>
      <c r="D431" s="118">
        <v>0.005193326755750056</v>
      </c>
      <c r="E431" s="118">
        <v>2.3531465462139796</v>
      </c>
      <c r="F431" s="84" t="s">
        <v>1867</v>
      </c>
      <c r="G431" s="84" t="b">
        <v>0</v>
      </c>
      <c r="H431" s="84" t="b">
        <v>0</v>
      </c>
      <c r="I431" s="84" t="b">
        <v>0</v>
      </c>
      <c r="J431" s="84" t="b">
        <v>0</v>
      </c>
      <c r="K431" s="84" t="b">
        <v>0</v>
      </c>
      <c r="L431" s="84" t="b">
        <v>0</v>
      </c>
    </row>
    <row r="432" spans="1:12" ht="15">
      <c r="A432" s="84" t="s">
        <v>2028</v>
      </c>
      <c r="B432" s="84" t="s">
        <v>2029</v>
      </c>
      <c r="C432" s="84">
        <v>17</v>
      </c>
      <c r="D432" s="118">
        <v>0.009206340504776624</v>
      </c>
      <c r="E432" s="118">
        <v>1.3061095211932563</v>
      </c>
      <c r="F432" s="84" t="s">
        <v>1868</v>
      </c>
      <c r="G432" s="84" t="b">
        <v>0</v>
      </c>
      <c r="H432" s="84" t="b">
        <v>0</v>
      </c>
      <c r="I432" s="84" t="b">
        <v>0</v>
      </c>
      <c r="J432" s="84" t="b">
        <v>0</v>
      </c>
      <c r="K432" s="84" t="b">
        <v>0</v>
      </c>
      <c r="L432" s="84" t="b">
        <v>0</v>
      </c>
    </row>
    <row r="433" spans="1:12" ht="15">
      <c r="A433" s="84" t="s">
        <v>2030</v>
      </c>
      <c r="B433" s="84" t="s">
        <v>2027</v>
      </c>
      <c r="C433" s="84">
        <v>11</v>
      </c>
      <c r="D433" s="118">
        <v>0.011562484822125027</v>
      </c>
      <c r="E433" s="118">
        <v>1.306109521193256</v>
      </c>
      <c r="F433" s="84" t="s">
        <v>1868</v>
      </c>
      <c r="G433" s="84" t="b">
        <v>0</v>
      </c>
      <c r="H433" s="84" t="b">
        <v>0</v>
      </c>
      <c r="I433" s="84" t="b">
        <v>0</v>
      </c>
      <c r="J433" s="84" t="b">
        <v>0</v>
      </c>
      <c r="K433" s="84" t="b">
        <v>0</v>
      </c>
      <c r="L433" s="84" t="b">
        <v>0</v>
      </c>
    </row>
    <row r="434" spans="1:12" ht="15">
      <c r="A434" s="84" t="s">
        <v>2027</v>
      </c>
      <c r="B434" s="84" t="s">
        <v>2031</v>
      </c>
      <c r="C434" s="84">
        <v>11</v>
      </c>
      <c r="D434" s="118">
        <v>0.011562484822125027</v>
      </c>
      <c r="E434" s="118">
        <v>1.306109521193256</v>
      </c>
      <c r="F434" s="84" t="s">
        <v>1868</v>
      </c>
      <c r="G434" s="84" t="b">
        <v>0</v>
      </c>
      <c r="H434" s="84" t="b">
        <v>0</v>
      </c>
      <c r="I434" s="84" t="b">
        <v>0</v>
      </c>
      <c r="J434" s="84" t="b">
        <v>0</v>
      </c>
      <c r="K434" s="84" t="b">
        <v>0</v>
      </c>
      <c r="L434" s="84" t="b">
        <v>0</v>
      </c>
    </row>
    <row r="435" spans="1:12" ht="15">
      <c r="A435" s="84" t="s">
        <v>2031</v>
      </c>
      <c r="B435" s="84" t="s">
        <v>2028</v>
      </c>
      <c r="C435" s="84">
        <v>11</v>
      </c>
      <c r="D435" s="118">
        <v>0.011562484822125027</v>
      </c>
      <c r="E435" s="118">
        <v>1.306109521193256</v>
      </c>
      <c r="F435" s="84" t="s">
        <v>1868</v>
      </c>
      <c r="G435" s="84" t="b">
        <v>0</v>
      </c>
      <c r="H435" s="84" t="b">
        <v>0</v>
      </c>
      <c r="I435" s="84" t="b">
        <v>0</v>
      </c>
      <c r="J435" s="84" t="b">
        <v>0</v>
      </c>
      <c r="K435" s="84" t="b">
        <v>0</v>
      </c>
      <c r="L435" s="84" t="b">
        <v>0</v>
      </c>
    </row>
    <row r="436" spans="1:12" ht="15">
      <c r="A436" s="84" t="s">
        <v>2029</v>
      </c>
      <c r="B436" s="84" t="s">
        <v>2026</v>
      </c>
      <c r="C436" s="84">
        <v>11</v>
      </c>
      <c r="D436" s="118">
        <v>0.011562484822125027</v>
      </c>
      <c r="E436" s="118">
        <v>1.0922297012481752</v>
      </c>
      <c r="F436" s="84" t="s">
        <v>1868</v>
      </c>
      <c r="G436" s="84" t="b">
        <v>0</v>
      </c>
      <c r="H436" s="84" t="b">
        <v>0</v>
      </c>
      <c r="I436" s="84" t="b">
        <v>0</v>
      </c>
      <c r="J436" s="84" t="b">
        <v>0</v>
      </c>
      <c r="K436" s="84" t="b">
        <v>0</v>
      </c>
      <c r="L436" s="84" t="b">
        <v>0</v>
      </c>
    </row>
    <row r="437" spans="1:12" ht="15">
      <c r="A437" s="84" t="s">
        <v>2026</v>
      </c>
      <c r="B437" s="84" t="s">
        <v>2032</v>
      </c>
      <c r="C437" s="84">
        <v>11</v>
      </c>
      <c r="D437" s="118">
        <v>0.011562484822125027</v>
      </c>
      <c r="E437" s="118">
        <v>1.281285937468224</v>
      </c>
      <c r="F437" s="84" t="s">
        <v>1868</v>
      </c>
      <c r="G437" s="84" t="b">
        <v>0</v>
      </c>
      <c r="H437" s="84" t="b">
        <v>0</v>
      </c>
      <c r="I437" s="84" t="b">
        <v>0</v>
      </c>
      <c r="J437" s="84" t="b">
        <v>0</v>
      </c>
      <c r="K437" s="84" t="b">
        <v>0</v>
      </c>
      <c r="L437" s="84" t="b">
        <v>0</v>
      </c>
    </row>
    <row r="438" spans="1:12" ht="15">
      <c r="A438" s="84" t="s">
        <v>2032</v>
      </c>
      <c r="B438" s="84" t="s">
        <v>2033</v>
      </c>
      <c r="C438" s="84">
        <v>11</v>
      </c>
      <c r="D438" s="118">
        <v>0.011562484822125027</v>
      </c>
      <c r="E438" s="118">
        <v>1.495165757413305</v>
      </c>
      <c r="F438" s="84" t="s">
        <v>1868</v>
      </c>
      <c r="G438" s="84" t="b">
        <v>0</v>
      </c>
      <c r="H438" s="84" t="b">
        <v>0</v>
      </c>
      <c r="I438" s="84" t="b">
        <v>0</v>
      </c>
      <c r="J438" s="84" t="b">
        <v>0</v>
      </c>
      <c r="K438" s="84" t="b">
        <v>0</v>
      </c>
      <c r="L438" s="84" t="b">
        <v>0</v>
      </c>
    </row>
    <row r="439" spans="1:12" ht="15">
      <c r="A439" s="84" t="s">
        <v>2033</v>
      </c>
      <c r="B439" s="84" t="s">
        <v>2034</v>
      </c>
      <c r="C439" s="84">
        <v>11</v>
      </c>
      <c r="D439" s="118">
        <v>0.011562484822125027</v>
      </c>
      <c r="E439" s="118">
        <v>1.495165757413305</v>
      </c>
      <c r="F439" s="84" t="s">
        <v>1868</v>
      </c>
      <c r="G439" s="84" t="b">
        <v>0</v>
      </c>
      <c r="H439" s="84" t="b">
        <v>0</v>
      </c>
      <c r="I439" s="84" t="b">
        <v>0</v>
      </c>
      <c r="J439" s="84" t="b">
        <v>0</v>
      </c>
      <c r="K439" s="84" t="b">
        <v>0</v>
      </c>
      <c r="L439" s="84" t="b">
        <v>0</v>
      </c>
    </row>
    <row r="440" spans="1:12" ht="15">
      <c r="A440" s="84" t="s">
        <v>2034</v>
      </c>
      <c r="B440" s="84" t="s">
        <v>2080</v>
      </c>
      <c r="C440" s="84">
        <v>11</v>
      </c>
      <c r="D440" s="118">
        <v>0.011562484822125027</v>
      </c>
      <c r="E440" s="118">
        <v>1.495165757413305</v>
      </c>
      <c r="F440" s="84" t="s">
        <v>1868</v>
      </c>
      <c r="G440" s="84" t="b">
        <v>0</v>
      </c>
      <c r="H440" s="84" t="b">
        <v>0</v>
      </c>
      <c r="I440" s="84" t="b">
        <v>0</v>
      </c>
      <c r="J440" s="84" t="b">
        <v>0</v>
      </c>
      <c r="K440" s="84" t="b">
        <v>0</v>
      </c>
      <c r="L440" s="84" t="b">
        <v>0</v>
      </c>
    </row>
    <row r="441" spans="1:12" ht="15">
      <c r="A441" s="84" t="s">
        <v>2080</v>
      </c>
      <c r="B441" s="84" t="s">
        <v>2435</v>
      </c>
      <c r="C441" s="84">
        <v>11</v>
      </c>
      <c r="D441" s="118">
        <v>0.011562484822125027</v>
      </c>
      <c r="E441" s="118">
        <v>1.495165757413305</v>
      </c>
      <c r="F441" s="84" t="s">
        <v>1868</v>
      </c>
      <c r="G441" s="84" t="b">
        <v>0</v>
      </c>
      <c r="H441" s="84" t="b">
        <v>0</v>
      </c>
      <c r="I441" s="84" t="b">
        <v>0</v>
      </c>
      <c r="J441" s="84" t="b">
        <v>0</v>
      </c>
      <c r="K441" s="84" t="b">
        <v>0</v>
      </c>
      <c r="L441" s="84" t="b">
        <v>0</v>
      </c>
    </row>
    <row r="442" spans="1:12" ht="15">
      <c r="A442" s="84" t="s">
        <v>2435</v>
      </c>
      <c r="B442" s="84" t="s">
        <v>2436</v>
      </c>
      <c r="C442" s="84">
        <v>11</v>
      </c>
      <c r="D442" s="118">
        <v>0.011562484822125027</v>
      </c>
      <c r="E442" s="118">
        <v>1.495165757413305</v>
      </c>
      <c r="F442" s="84" t="s">
        <v>1868</v>
      </c>
      <c r="G442" s="84" t="b">
        <v>0</v>
      </c>
      <c r="H442" s="84" t="b">
        <v>0</v>
      </c>
      <c r="I442" s="84" t="b">
        <v>0</v>
      </c>
      <c r="J442" s="84" t="b">
        <v>0</v>
      </c>
      <c r="K442" s="84" t="b">
        <v>0</v>
      </c>
      <c r="L442" s="84" t="b">
        <v>0</v>
      </c>
    </row>
    <row r="443" spans="1:12" ht="15">
      <c r="A443" s="84" t="s">
        <v>2436</v>
      </c>
      <c r="B443" s="84" t="s">
        <v>2437</v>
      </c>
      <c r="C443" s="84">
        <v>11</v>
      </c>
      <c r="D443" s="118">
        <v>0.011562484822125027</v>
      </c>
      <c r="E443" s="118">
        <v>1.495165757413305</v>
      </c>
      <c r="F443" s="84" t="s">
        <v>1868</v>
      </c>
      <c r="G443" s="84" t="b">
        <v>0</v>
      </c>
      <c r="H443" s="84" t="b">
        <v>0</v>
      </c>
      <c r="I443" s="84" t="b">
        <v>0</v>
      </c>
      <c r="J443" s="84" t="b">
        <v>0</v>
      </c>
      <c r="K443" s="84" t="b">
        <v>0</v>
      </c>
      <c r="L443" s="84" t="b">
        <v>0</v>
      </c>
    </row>
    <row r="444" spans="1:12" ht="15">
      <c r="A444" s="84" t="s">
        <v>319</v>
      </c>
      <c r="B444" s="84" t="s">
        <v>2030</v>
      </c>
      <c r="C444" s="84">
        <v>10</v>
      </c>
      <c r="D444" s="118">
        <v>0.011627055637708555</v>
      </c>
      <c r="E444" s="118">
        <v>1.2143391478376109</v>
      </c>
      <c r="F444" s="84" t="s">
        <v>1868</v>
      </c>
      <c r="G444" s="84" t="b">
        <v>0</v>
      </c>
      <c r="H444" s="84" t="b">
        <v>0</v>
      </c>
      <c r="I444" s="84" t="b">
        <v>0</v>
      </c>
      <c r="J444" s="84" t="b">
        <v>0</v>
      </c>
      <c r="K444" s="84" t="b">
        <v>0</v>
      </c>
      <c r="L444" s="84" t="b">
        <v>0</v>
      </c>
    </row>
    <row r="445" spans="1:12" ht="15">
      <c r="A445" s="84" t="s">
        <v>2440</v>
      </c>
      <c r="B445" s="84" t="s">
        <v>2462</v>
      </c>
      <c r="C445" s="84">
        <v>7</v>
      </c>
      <c r="D445" s="118">
        <v>0.011061617436693027</v>
      </c>
      <c r="E445" s="118">
        <v>1.6914604025572733</v>
      </c>
      <c r="F445" s="84" t="s">
        <v>1868</v>
      </c>
      <c r="G445" s="84" t="b">
        <v>0</v>
      </c>
      <c r="H445" s="84" t="b">
        <v>0</v>
      </c>
      <c r="I445" s="84" t="b">
        <v>0</v>
      </c>
      <c r="J445" s="84" t="b">
        <v>0</v>
      </c>
      <c r="K445" s="84" t="b">
        <v>0</v>
      </c>
      <c r="L445" s="84" t="b">
        <v>0</v>
      </c>
    </row>
    <row r="446" spans="1:12" ht="15">
      <c r="A446" s="84" t="s">
        <v>2462</v>
      </c>
      <c r="B446" s="84" t="s">
        <v>2026</v>
      </c>
      <c r="C446" s="84">
        <v>7</v>
      </c>
      <c r="D446" s="118">
        <v>0.011061617436693027</v>
      </c>
      <c r="E446" s="118">
        <v>1.281285937468224</v>
      </c>
      <c r="F446" s="84" t="s">
        <v>1868</v>
      </c>
      <c r="G446" s="84" t="b">
        <v>0</v>
      </c>
      <c r="H446" s="84" t="b">
        <v>0</v>
      </c>
      <c r="I446" s="84" t="b">
        <v>0</v>
      </c>
      <c r="J446" s="84" t="b">
        <v>0</v>
      </c>
      <c r="K446" s="84" t="b">
        <v>0</v>
      </c>
      <c r="L446" s="84" t="b">
        <v>0</v>
      </c>
    </row>
    <row r="447" spans="1:12" ht="15">
      <c r="A447" s="84" t="s">
        <v>2026</v>
      </c>
      <c r="B447" s="84" t="s">
        <v>331</v>
      </c>
      <c r="C447" s="84">
        <v>7</v>
      </c>
      <c r="D447" s="118">
        <v>0.011061617436693027</v>
      </c>
      <c r="E447" s="118">
        <v>1.281285937468224</v>
      </c>
      <c r="F447" s="84" t="s">
        <v>1868</v>
      </c>
      <c r="G447" s="84" t="b">
        <v>0</v>
      </c>
      <c r="H447" s="84" t="b">
        <v>0</v>
      </c>
      <c r="I447" s="84" t="b">
        <v>0</v>
      </c>
      <c r="J447" s="84" t="b">
        <v>0</v>
      </c>
      <c r="K447" s="84" t="b">
        <v>0</v>
      </c>
      <c r="L447" s="84" t="b">
        <v>0</v>
      </c>
    </row>
    <row r="448" spans="1:12" ht="15">
      <c r="A448" s="84" t="s">
        <v>331</v>
      </c>
      <c r="B448" s="84" t="s">
        <v>2463</v>
      </c>
      <c r="C448" s="84">
        <v>7</v>
      </c>
      <c r="D448" s="118">
        <v>0.011061617436693027</v>
      </c>
      <c r="E448" s="118">
        <v>1.6914604025572733</v>
      </c>
      <c r="F448" s="84" t="s">
        <v>1868</v>
      </c>
      <c r="G448" s="84" t="b">
        <v>0</v>
      </c>
      <c r="H448" s="84" t="b">
        <v>0</v>
      </c>
      <c r="I448" s="84" t="b">
        <v>0</v>
      </c>
      <c r="J448" s="84" t="b">
        <v>0</v>
      </c>
      <c r="K448" s="84" t="b">
        <v>0</v>
      </c>
      <c r="L448" s="84" t="b">
        <v>0</v>
      </c>
    </row>
    <row r="449" spans="1:12" ht="15">
      <c r="A449" s="84" t="s">
        <v>2463</v>
      </c>
      <c r="B449" s="84" t="s">
        <v>2464</v>
      </c>
      <c r="C449" s="84">
        <v>7</v>
      </c>
      <c r="D449" s="118">
        <v>0.011061617436693027</v>
      </c>
      <c r="E449" s="118">
        <v>1.6914604025572733</v>
      </c>
      <c r="F449" s="84" t="s">
        <v>1868</v>
      </c>
      <c r="G449" s="84" t="b">
        <v>0</v>
      </c>
      <c r="H449" s="84" t="b">
        <v>0</v>
      </c>
      <c r="I449" s="84" t="b">
        <v>0</v>
      </c>
      <c r="J449" s="84" t="b">
        <v>0</v>
      </c>
      <c r="K449" s="84" t="b">
        <v>0</v>
      </c>
      <c r="L449" s="84" t="b">
        <v>0</v>
      </c>
    </row>
    <row r="450" spans="1:12" ht="15">
      <c r="A450" s="84" t="s">
        <v>2464</v>
      </c>
      <c r="B450" s="84" t="s">
        <v>2465</v>
      </c>
      <c r="C450" s="84">
        <v>7</v>
      </c>
      <c r="D450" s="118">
        <v>0.011061617436693027</v>
      </c>
      <c r="E450" s="118">
        <v>1.6914604025572733</v>
      </c>
      <c r="F450" s="84" t="s">
        <v>1868</v>
      </c>
      <c r="G450" s="84" t="b">
        <v>0</v>
      </c>
      <c r="H450" s="84" t="b">
        <v>0</v>
      </c>
      <c r="I450" s="84" t="b">
        <v>0</v>
      </c>
      <c r="J450" s="84" t="b">
        <v>0</v>
      </c>
      <c r="K450" s="84" t="b">
        <v>0</v>
      </c>
      <c r="L450" s="84" t="b">
        <v>0</v>
      </c>
    </row>
    <row r="451" spans="1:12" ht="15">
      <c r="A451" s="84" t="s">
        <v>2465</v>
      </c>
      <c r="B451" s="84" t="s">
        <v>330</v>
      </c>
      <c r="C451" s="84">
        <v>7</v>
      </c>
      <c r="D451" s="118">
        <v>0.011061617436693027</v>
      </c>
      <c r="E451" s="118">
        <v>1.6914604025572733</v>
      </c>
      <c r="F451" s="84" t="s">
        <v>1868</v>
      </c>
      <c r="G451" s="84" t="b">
        <v>0</v>
      </c>
      <c r="H451" s="84" t="b">
        <v>0</v>
      </c>
      <c r="I451" s="84" t="b">
        <v>0</v>
      </c>
      <c r="J451" s="84" t="b">
        <v>0</v>
      </c>
      <c r="K451" s="84" t="b">
        <v>0</v>
      </c>
      <c r="L451" s="84" t="b">
        <v>0</v>
      </c>
    </row>
    <row r="452" spans="1:12" ht="15">
      <c r="A452" s="84" t="s">
        <v>330</v>
      </c>
      <c r="B452" s="84" t="s">
        <v>2466</v>
      </c>
      <c r="C452" s="84">
        <v>7</v>
      </c>
      <c r="D452" s="118">
        <v>0.011061617436693027</v>
      </c>
      <c r="E452" s="118">
        <v>1.6914604025572733</v>
      </c>
      <c r="F452" s="84" t="s">
        <v>1868</v>
      </c>
      <c r="G452" s="84" t="b">
        <v>0</v>
      </c>
      <c r="H452" s="84" t="b">
        <v>0</v>
      </c>
      <c r="I452" s="84" t="b">
        <v>0</v>
      </c>
      <c r="J452" s="84" t="b">
        <v>0</v>
      </c>
      <c r="K452" s="84" t="b">
        <v>0</v>
      </c>
      <c r="L452" s="84" t="b">
        <v>0</v>
      </c>
    </row>
    <row r="453" spans="1:12" ht="15">
      <c r="A453" s="84" t="s">
        <v>319</v>
      </c>
      <c r="B453" s="84" t="s">
        <v>2440</v>
      </c>
      <c r="C453" s="84">
        <v>6</v>
      </c>
      <c r="D453" s="118">
        <v>0.010564083780733322</v>
      </c>
      <c r="E453" s="118">
        <v>1.2143391478376109</v>
      </c>
      <c r="F453" s="84" t="s">
        <v>1868</v>
      </c>
      <c r="G453" s="84" t="b">
        <v>0</v>
      </c>
      <c r="H453" s="84" t="b">
        <v>0</v>
      </c>
      <c r="I453" s="84" t="b">
        <v>0</v>
      </c>
      <c r="J453" s="84" t="b">
        <v>0</v>
      </c>
      <c r="K453" s="84" t="b">
        <v>0</v>
      </c>
      <c r="L453" s="84" t="b">
        <v>0</v>
      </c>
    </row>
    <row r="454" spans="1:12" ht="15">
      <c r="A454" s="84" t="s">
        <v>2466</v>
      </c>
      <c r="B454" s="84" t="s">
        <v>2477</v>
      </c>
      <c r="C454" s="84">
        <v>6</v>
      </c>
      <c r="D454" s="118">
        <v>0.010564083780733322</v>
      </c>
      <c r="E454" s="118">
        <v>1.6914604025572733</v>
      </c>
      <c r="F454" s="84" t="s">
        <v>1868</v>
      </c>
      <c r="G454" s="84" t="b">
        <v>0</v>
      </c>
      <c r="H454" s="84" t="b">
        <v>0</v>
      </c>
      <c r="I454" s="84" t="b">
        <v>0</v>
      </c>
      <c r="J454" s="84" t="b">
        <v>0</v>
      </c>
      <c r="K454" s="84" t="b">
        <v>0</v>
      </c>
      <c r="L454" s="84" t="b">
        <v>0</v>
      </c>
    </row>
    <row r="455" spans="1:12" ht="15">
      <c r="A455" s="84" t="s">
        <v>2455</v>
      </c>
      <c r="B455" s="84" t="s">
        <v>2456</v>
      </c>
      <c r="C455" s="84">
        <v>6</v>
      </c>
      <c r="D455" s="118">
        <v>0.010564083780733322</v>
      </c>
      <c r="E455" s="118">
        <v>1.7584071921878865</v>
      </c>
      <c r="F455" s="84" t="s">
        <v>1868</v>
      </c>
      <c r="G455" s="84" t="b">
        <v>0</v>
      </c>
      <c r="H455" s="84" t="b">
        <v>0</v>
      </c>
      <c r="I455" s="84" t="b">
        <v>0</v>
      </c>
      <c r="J455" s="84" t="b">
        <v>0</v>
      </c>
      <c r="K455" s="84" t="b">
        <v>0</v>
      </c>
      <c r="L455" s="84" t="b">
        <v>0</v>
      </c>
    </row>
    <row r="456" spans="1:12" ht="15">
      <c r="A456" s="84" t="s">
        <v>2456</v>
      </c>
      <c r="B456" s="84" t="s">
        <v>2028</v>
      </c>
      <c r="C456" s="84">
        <v>6</v>
      </c>
      <c r="D456" s="118">
        <v>0.010564083780733322</v>
      </c>
      <c r="E456" s="118">
        <v>1.306109521193256</v>
      </c>
      <c r="F456" s="84" t="s">
        <v>1868</v>
      </c>
      <c r="G456" s="84" t="b">
        <v>0</v>
      </c>
      <c r="H456" s="84" t="b">
        <v>0</v>
      </c>
      <c r="I456" s="84" t="b">
        <v>0</v>
      </c>
      <c r="J456" s="84" t="b">
        <v>0</v>
      </c>
      <c r="K456" s="84" t="b">
        <v>0</v>
      </c>
      <c r="L456" s="84" t="b">
        <v>0</v>
      </c>
    </row>
    <row r="457" spans="1:12" ht="15">
      <c r="A457" s="84" t="s">
        <v>2029</v>
      </c>
      <c r="B457" s="84" t="s">
        <v>2457</v>
      </c>
      <c r="C457" s="84">
        <v>6</v>
      </c>
      <c r="D457" s="118">
        <v>0.010564083780733322</v>
      </c>
      <c r="E457" s="118">
        <v>1.306109521193256</v>
      </c>
      <c r="F457" s="84" t="s">
        <v>1868</v>
      </c>
      <c r="G457" s="84" t="b">
        <v>0</v>
      </c>
      <c r="H457" s="84" t="b">
        <v>0</v>
      </c>
      <c r="I457" s="84" t="b">
        <v>0</v>
      </c>
      <c r="J457" s="84" t="b">
        <v>0</v>
      </c>
      <c r="K457" s="84" t="b">
        <v>0</v>
      </c>
      <c r="L457" s="84" t="b">
        <v>0</v>
      </c>
    </row>
    <row r="458" spans="1:12" ht="15">
      <c r="A458" s="84" t="s">
        <v>2457</v>
      </c>
      <c r="B458" s="84" t="s">
        <v>2458</v>
      </c>
      <c r="C458" s="84">
        <v>6</v>
      </c>
      <c r="D458" s="118">
        <v>0.010564083780733322</v>
      </c>
      <c r="E458" s="118">
        <v>1.7584071921878865</v>
      </c>
      <c r="F458" s="84" t="s">
        <v>1868</v>
      </c>
      <c r="G458" s="84" t="b">
        <v>0</v>
      </c>
      <c r="H458" s="84" t="b">
        <v>0</v>
      </c>
      <c r="I458" s="84" t="b">
        <v>0</v>
      </c>
      <c r="J458" s="84" t="b">
        <v>0</v>
      </c>
      <c r="K458" s="84" t="b">
        <v>0</v>
      </c>
      <c r="L458" s="84" t="b">
        <v>0</v>
      </c>
    </row>
    <row r="459" spans="1:12" ht="15">
      <c r="A459" s="84" t="s">
        <v>2458</v>
      </c>
      <c r="B459" s="84" t="s">
        <v>2074</v>
      </c>
      <c r="C459" s="84">
        <v>6</v>
      </c>
      <c r="D459" s="118">
        <v>0.010564083780733322</v>
      </c>
      <c r="E459" s="118">
        <v>1.7584071921878865</v>
      </c>
      <c r="F459" s="84" t="s">
        <v>1868</v>
      </c>
      <c r="G459" s="84" t="b">
        <v>0</v>
      </c>
      <c r="H459" s="84" t="b">
        <v>0</v>
      </c>
      <c r="I459" s="84" t="b">
        <v>0</v>
      </c>
      <c r="J459" s="84" t="b">
        <v>0</v>
      </c>
      <c r="K459" s="84" t="b">
        <v>0</v>
      </c>
      <c r="L459" s="84" t="b">
        <v>0</v>
      </c>
    </row>
    <row r="460" spans="1:12" ht="15">
      <c r="A460" s="84" t="s">
        <v>2074</v>
      </c>
      <c r="B460" s="84" t="s">
        <v>2027</v>
      </c>
      <c r="C460" s="84">
        <v>6</v>
      </c>
      <c r="D460" s="118">
        <v>0.010564083780733322</v>
      </c>
      <c r="E460" s="118">
        <v>1.306109521193256</v>
      </c>
      <c r="F460" s="84" t="s">
        <v>1868</v>
      </c>
      <c r="G460" s="84" t="b">
        <v>0</v>
      </c>
      <c r="H460" s="84" t="b">
        <v>0</v>
      </c>
      <c r="I460" s="84" t="b">
        <v>0</v>
      </c>
      <c r="J460" s="84" t="b">
        <v>0</v>
      </c>
      <c r="K460" s="84" t="b">
        <v>0</v>
      </c>
      <c r="L460" s="84" t="b">
        <v>0</v>
      </c>
    </row>
    <row r="461" spans="1:12" ht="15">
      <c r="A461" s="84" t="s">
        <v>2027</v>
      </c>
      <c r="B461" s="84" t="s">
        <v>2442</v>
      </c>
      <c r="C461" s="84">
        <v>6</v>
      </c>
      <c r="D461" s="118">
        <v>0.010564083780733322</v>
      </c>
      <c r="E461" s="118">
        <v>1.306109521193256</v>
      </c>
      <c r="F461" s="84" t="s">
        <v>1868</v>
      </c>
      <c r="G461" s="84" t="b">
        <v>0</v>
      </c>
      <c r="H461" s="84" t="b">
        <v>0</v>
      </c>
      <c r="I461" s="84" t="b">
        <v>0</v>
      </c>
      <c r="J461" s="84" t="b">
        <v>0</v>
      </c>
      <c r="K461" s="84" t="b">
        <v>0</v>
      </c>
      <c r="L461" s="84" t="b">
        <v>0</v>
      </c>
    </row>
    <row r="462" spans="1:12" ht="15">
      <c r="A462" s="84" t="s">
        <v>2442</v>
      </c>
      <c r="B462" s="84" t="s">
        <v>2459</v>
      </c>
      <c r="C462" s="84">
        <v>6</v>
      </c>
      <c r="D462" s="118">
        <v>0.010564083780733322</v>
      </c>
      <c r="E462" s="118">
        <v>1.7584071921878865</v>
      </c>
      <c r="F462" s="84" t="s">
        <v>1868</v>
      </c>
      <c r="G462" s="84" t="b">
        <v>0</v>
      </c>
      <c r="H462" s="84" t="b">
        <v>0</v>
      </c>
      <c r="I462" s="84" t="b">
        <v>0</v>
      </c>
      <c r="J462" s="84" t="b">
        <v>0</v>
      </c>
      <c r="K462" s="84" t="b">
        <v>0</v>
      </c>
      <c r="L462" s="84" t="b">
        <v>0</v>
      </c>
    </row>
    <row r="463" spans="1:12" ht="15">
      <c r="A463" s="84" t="s">
        <v>2459</v>
      </c>
      <c r="B463" s="84" t="s">
        <v>2460</v>
      </c>
      <c r="C463" s="84">
        <v>6</v>
      </c>
      <c r="D463" s="118">
        <v>0.010564083780733322</v>
      </c>
      <c r="E463" s="118">
        <v>1.7584071921878865</v>
      </c>
      <c r="F463" s="84" t="s">
        <v>1868</v>
      </c>
      <c r="G463" s="84" t="b">
        <v>0</v>
      </c>
      <c r="H463" s="84" t="b">
        <v>0</v>
      </c>
      <c r="I463" s="84" t="b">
        <v>0</v>
      </c>
      <c r="J463" s="84" t="b">
        <v>0</v>
      </c>
      <c r="K463" s="84" t="b">
        <v>0</v>
      </c>
      <c r="L463" s="84" t="b">
        <v>0</v>
      </c>
    </row>
    <row r="464" spans="1:12" ht="15">
      <c r="A464" s="84" t="s">
        <v>2460</v>
      </c>
      <c r="B464" s="84" t="s">
        <v>2439</v>
      </c>
      <c r="C464" s="84">
        <v>6</v>
      </c>
      <c r="D464" s="118">
        <v>0.010564083780733322</v>
      </c>
      <c r="E464" s="118">
        <v>1.7584071921878865</v>
      </c>
      <c r="F464" s="84" t="s">
        <v>1868</v>
      </c>
      <c r="G464" s="84" t="b">
        <v>0</v>
      </c>
      <c r="H464" s="84" t="b">
        <v>0</v>
      </c>
      <c r="I464" s="84" t="b">
        <v>0</v>
      </c>
      <c r="J464" s="84" t="b">
        <v>0</v>
      </c>
      <c r="K464" s="84" t="b">
        <v>0</v>
      </c>
      <c r="L464" s="84" t="b">
        <v>0</v>
      </c>
    </row>
    <row r="465" spans="1:12" ht="15">
      <c r="A465" s="84" t="s">
        <v>2439</v>
      </c>
      <c r="B465" s="84" t="s">
        <v>2461</v>
      </c>
      <c r="C465" s="84">
        <v>6</v>
      </c>
      <c r="D465" s="118">
        <v>0.010564083780733322</v>
      </c>
      <c r="E465" s="118">
        <v>1.7584071921878865</v>
      </c>
      <c r="F465" s="84" t="s">
        <v>1868</v>
      </c>
      <c r="G465" s="84" t="b">
        <v>0</v>
      </c>
      <c r="H465" s="84" t="b">
        <v>0</v>
      </c>
      <c r="I465" s="84" t="b">
        <v>0</v>
      </c>
      <c r="J465" s="84" t="b">
        <v>0</v>
      </c>
      <c r="K465" s="84" t="b">
        <v>0</v>
      </c>
      <c r="L465" s="84" t="b">
        <v>0</v>
      </c>
    </row>
    <row r="466" spans="1:12" ht="15">
      <c r="A466" s="84" t="s">
        <v>319</v>
      </c>
      <c r="B466" s="84" t="s">
        <v>2455</v>
      </c>
      <c r="C466" s="84">
        <v>5</v>
      </c>
      <c r="D466" s="118">
        <v>0.009870535846670735</v>
      </c>
      <c r="E466" s="118">
        <v>1.2143391478376109</v>
      </c>
      <c r="F466" s="84" t="s">
        <v>1868</v>
      </c>
      <c r="G466" s="84" t="b">
        <v>0</v>
      </c>
      <c r="H466" s="84" t="b">
        <v>0</v>
      </c>
      <c r="I466" s="84" t="b">
        <v>0</v>
      </c>
      <c r="J466" s="84" t="b">
        <v>0</v>
      </c>
      <c r="K466" s="84" t="b">
        <v>0</v>
      </c>
      <c r="L466" s="84" t="b">
        <v>0</v>
      </c>
    </row>
    <row r="467" spans="1:12" ht="15">
      <c r="A467" s="84" t="s">
        <v>2003</v>
      </c>
      <c r="B467" s="84" t="s">
        <v>2006</v>
      </c>
      <c r="C467" s="84">
        <v>4</v>
      </c>
      <c r="D467" s="118">
        <v>0.008941280569606738</v>
      </c>
      <c r="E467" s="118">
        <v>1.740678425227455</v>
      </c>
      <c r="F467" s="84" t="s">
        <v>1868</v>
      </c>
      <c r="G467" s="84" t="b">
        <v>0</v>
      </c>
      <c r="H467" s="84" t="b">
        <v>0</v>
      </c>
      <c r="I467" s="84" t="b">
        <v>0</v>
      </c>
      <c r="J467" s="84" t="b">
        <v>0</v>
      </c>
      <c r="K467" s="84" t="b">
        <v>0</v>
      </c>
      <c r="L467" s="84" t="b">
        <v>0</v>
      </c>
    </row>
    <row r="468" spans="1:12" ht="15">
      <c r="A468" s="84" t="s">
        <v>321</v>
      </c>
      <c r="B468" s="84" t="s">
        <v>2037</v>
      </c>
      <c r="C468" s="84">
        <v>2</v>
      </c>
      <c r="D468" s="118">
        <v>0.006093443495929952</v>
      </c>
      <c r="E468" s="118">
        <v>2.235528446907549</v>
      </c>
      <c r="F468" s="84" t="s">
        <v>1868</v>
      </c>
      <c r="G468" s="84" t="b">
        <v>0</v>
      </c>
      <c r="H468" s="84" t="b">
        <v>0</v>
      </c>
      <c r="I468" s="84" t="b">
        <v>0</v>
      </c>
      <c r="J468" s="84" t="b">
        <v>0</v>
      </c>
      <c r="K468" s="84" t="b">
        <v>0</v>
      </c>
      <c r="L468" s="84" t="b">
        <v>0</v>
      </c>
    </row>
    <row r="469" spans="1:12" ht="15">
      <c r="A469" s="84" t="s">
        <v>2037</v>
      </c>
      <c r="B469" s="84" t="s">
        <v>2007</v>
      </c>
      <c r="C469" s="84">
        <v>2</v>
      </c>
      <c r="D469" s="118">
        <v>0.006093443495929952</v>
      </c>
      <c r="E469" s="118">
        <v>2.235528446907549</v>
      </c>
      <c r="F469" s="84" t="s">
        <v>1868</v>
      </c>
      <c r="G469" s="84" t="b">
        <v>0</v>
      </c>
      <c r="H469" s="84" t="b">
        <v>0</v>
      </c>
      <c r="I469" s="84" t="b">
        <v>0</v>
      </c>
      <c r="J469" s="84" t="b">
        <v>0</v>
      </c>
      <c r="K469" s="84" t="b">
        <v>0</v>
      </c>
      <c r="L469" s="84" t="b">
        <v>0</v>
      </c>
    </row>
    <row r="470" spans="1:12" ht="15">
      <c r="A470" s="84" t="s">
        <v>2007</v>
      </c>
      <c r="B470" s="84" t="s">
        <v>1958</v>
      </c>
      <c r="C470" s="84">
        <v>2</v>
      </c>
      <c r="D470" s="118">
        <v>0.006093443495929952</v>
      </c>
      <c r="E470" s="118">
        <v>2.235528446907549</v>
      </c>
      <c r="F470" s="84" t="s">
        <v>1868</v>
      </c>
      <c r="G470" s="84" t="b">
        <v>0</v>
      </c>
      <c r="H470" s="84" t="b">
        <v>0</v>
      </c>
      <c r="I470" s="84" t="b">
        <v>0</v>
      </c>
      <c r="J470" s="84" t="b">
        <v>0</v>
      </c>
      <c r="K470" s="84" t="b">
        <v>0</v>
      </c>
      <c r="L470" s="84" t="b">
        <v>0</v>
      </c>
    </row>
    <row r="471" spans="1:12" ht="15">
      <c r="A471" s="84" t="s">
        <v>2004</v>
      </c>
      <c r="B471" s="84" t="s">
        <v>2005</v>
      </c>
      <c r="C471" s="84">
        <v>2</v>
      </c>
      <c r="D471" s="118">
        <v>0.006093443495929952</v>
      </c>
      <c r="E471" s="118">
        <v>1.3604671835158488</v>
      </c>
      <c r="F471" s="84" t="s">
        <v>1868</v>
      </c>
      <c r="G471" s="84" t="b">
        <v>0</v>
      </c>
      <c r="H471" s="84" t="b">
        <v>0</v>
      </c>
      <c r="I471" s="84" t="b">
        <v>0</v>
      </c>
      <c r="J471" s="84" t="b">
        <v>0</v>
      </c>
      <c r="K471" s="84" t="b">
        <v>0</v>
      </c>
      <c r="L471" s="84" t="b">
        <v>0</v>
      </c>
    </row>
    <row r="472" spans="1:12" ht="15">
      <c r="A472" s="84" t="s">
        <v>2005</v>
      </c>
      <c r="B472" s="84" t="s">
        <v>2003</v>
      </c>
      <c r="C472" s="84">
        <v>2</v>
      </c>
      <c r="D472" s="118">
        <v>0.006093443495929952</v>
      </c>
      <c r="E472" s="118">
        <v>1.5365584425715302</v>
      </c>
      <c r="F472" s="84" t="s">
        <v>1868</v>
      </c>
      <c r="G472" s="84" t="b">
        <v>0</v>
      </c>
      <c r="H472" s="84" t="b">
        <v>0</v>
      </c>
      <c r="I472" s="84" t="b">
        <v>0</v>
      </c>
      <c r="J472" s="84" t="b">
        <v>0</v>
      </c>
      <c r="K472" s="84" t="b">
        <v>0</v>
      </c>
      <c r="L472" s="84" t="b">
        <v>0</v>
      </c>
    </row>
    <row r="473" spans="1:12" ht="15">
      <c r="A473" s="84" t="s">
        <v>2004</v>
      </c>
      <c r="B473" s="84" t="s">
        <v>2003</v>
      </c>
      <c r="C473" s="84">
        <v>2</v>
      </c>
      <c r="D473" s="118">
        <v>0.006093443495929952</v>
      </c>
      <c r="E473" s="118">
        <v>1.3604671835158488</v>
      </c>
      <c r="F473" s="84" t="s">
        <v>1868</v>
      </c>
      <c r="G473" s="84" t="b">
        <v>0</v>
      </c>
      <c r="H473" s="84" t="b">
        <v>0</v>
      </c>
      <c r="I473" s="84" t="b">
        <v>0</v>
      </c>
      <c r="J473" s="84" t="b">
        <v>0</v>
      </c>
      <c r="K473" s="84" t="b">
        <v>0</v>
      </c>
      <c r="L473" s="84" t="b">
        <v>0</v>
      </c>
    </row>
    <row r="474" spans="1:12" ht="15">
      <c r="A474" s="84" t="s">
        <v>2007</v>
      </c>
      <c r="B474" s="84" t="s">
        <v>1958</v>
      </c>
      <c r="C474" s="84">
        <v>23</v>
      </c>
      <c r="D474" s="118">
        <v>0.0066726620267186</v>
      </c>
      <c r="E474" s="118">
        <v>1.1222158782728267</v>
      </c>
      <c r="F474" s="84" t="s">
        <v>1869</v>
      </c>
      <c r="G474" s="84" t="b">
        <v>0</v>
      </c>
      <c r="H474" s="84" t="b">
        <v>0</v>
      </c>
      <c r="I474" s="84" t="b">
        <v>0</v>
      </c>
      <c r="J474" s="84" t="b">
        <v>0</v>
      </c>
      <c r="K474" s="84" t="b">
        <v>0</v>
      </c>
      <c r="L474" s="84" t="b">
        <v>0</v>
      </c>
    </row>
    <row r="475" spans="1:12" ht="15">
      <c r="A475" s="84" t="s">
        <v>2005</v>
      </c>
      <c r="B475" s="84" t="s">
        <v>2003</v>
      </c>
      <c r="C475" s="84">
        <v>23</v>
      </c>
      <c r="D475" s="118">
        <v>0.0066726620267186</v>
      </c>
      <c r="E475" s="118">
        <v>1.1406992839668397</v>
      </c>
      <c r="F475" s="84" t="s">
        <v>1869</v>
      </c>
      <c r="G475" s="84" t="b">
        <v>0</v>
      </c>
      <c r="H475" s="84" t="b">
        <v>0</v>
      </c>
      <c r="I475" s="84" t="b">
        <v>0</v>
      </c>
      <c r="J475" s="84" t="b">
        <v>0</v>
      </c>
      <c r="K475" s="84" t="b">
        <v>0</v>
      </c>
      <c r="L475" s="84" t="b">
        <v>0</v>
      </c>
    </row>
    <row r="476" spans="1:12" ht="15">
      <c r="A476" s="84" t="s">
        <v>2003</v>
      </c>
      <c r="B476" s="84" t="s">
        <v>2006</v>
      </c>
      <c r="C476" s="84">
        <v>23</v>
      </c>
      <c r="D476" s="118">
        <v>0.0066726620267186</v>
      </c>
      <c r="E476" s="118">
        <v>1.1406992839668397</v>
      </c>
      <c r="F476" s="84" t="s">
        <v>1869</v>
      </c>
      <c r="G476" s="84" t="b">
        <v>0</v>
      </c>
      <c r="H476" s="84" t="b">
        <v>0</v>
      </c>
      <c r="I476" s="84" t="b">
        <v>0</v>
      </c>
      <c r="J476" s="84" t="b">
        <v>0</v>
      </c>
      <c r="K476" s="84" t="b">
        <v>0</v>
      </c>
      <c r="L476" s="84" t="b">
        <v>0</v>
      </c>
    </row>
    <row r="477" spans="1:12" ht="15">
      <c r="A477" s="84" t="s">
        <v>2004</v>
      </c>
      <c r="B477" s="84" t="s">
        <v>2005</v>
      </c>
      <c r="C477" s="84">
        <v>19</v>
      </c>
      <c r="D477" s="118">
        <v>0.010055456893303791</v>
      </c>
      <c r="E477" s="118">
        <v>1.1184228892556876</v>
      </c>
      <c r="F477" s="84" t="s">
        <v>1869</v>
      </c>
      <c r="G477" s="84" t="b">
        <v>0</v>
      </c>
      <c r="H477" s="84" t="b">
        <v>0</v>
      </c>
      <c r="I477" s="84" t="b">
        <v>0</v>
      </c>
      <c r="J477" s="84" t="b">
        <v>0</v>
      </c>
      <c r="K477" s="84" t="b">
        <v>0</v>
      </c>
      <c r="L477" s="84" t="b">
        <v>0</v>
      </c>
    </row>
    <row r="478" spans="1:12" ht="15">
      <c r="A478" s="84" t="s">
        <v>2037</v>
      </c>
      <c r="B478" s="84" t="s">
        <v>2007</v>
      </c>
      <c r="C478" s="84">
        <v>13</v>
      </c>
      <c r="D478" s="118">
        <v>0.013054496808926659</v>
      </c>
      <c r="E478" s="118">
        <v>1.1802078252505135</v>
      </c>
      <c r="F478" s="84" t="s">
        <v>1869</v>
      </c>
      <c r="G478" s="84" t="b">
        <v>0</v>
      </c>
      <c r="H478" s="84" t="b">
        <v>0</v>
      </c>
      <c r="I478" s="84" t="b">
        <v>0</v>
      </c>
      <c r="J478" s="84" t="b">
        <v>0</v>
      </c>
      <c r="K478" s="84" t="b">
        <v>0</v>
      </c>
      <c r="L478" s="84" t="b">
        <v>0</v>
      </c>
    </row>
    <row r="479" spans="1:12" ht="15">
      <c r="A479" s="84" t="s">
        <v>2006</v>
      </c>
      <c r="B479" s="84" t="s">
        <v>2038</v>
      </c>
      <c r="C479" s="84">
        <v>13</v>
      </c>
      <c r="D479" s="118">
        <v>0.013054496808926659</v>
      </c>
      <c r="E479" s="118">
        <v>1.1802078252505135</v>
      </c>
      <c r="F479" s="84" t="s">
        <v>1869</v>
      </c>
      <c r="G479" s="84" t="b">
        <v>0</v>
      </c>
      <c r="H479" s="84" t="b">
        <v>0</v>
      </c>
      <c r="I479" s="84" t="b">
        <v>0</v>
      </c>
      <c r="J479" s="84" t="b">
        <v>0</v>
      </c>
      <c r="K479" s="84" t="b">
        <v>0</v>
      </c>
      <c r="L479" s="84" t="b">
        <v>0</v>
      </c>
    </row>
    <row r="480" spans="1:12" ht="15">
      <c r="A480" s="84" t="s">
        <v>2038</v>
      </c>
      <c r="B480" s="84" t="s">
        <v>2441</v>
      </c>
      <c r="C480" s="84">
        <v>10</v>
      </c>
      <c r="D480" s="118">
        <v>0.013325590717549166</v>
      </c>
      <c r="E480" s="118">
        <v>1.3884837676775958</v>
      </c>
      <c r="F480" s="84" t="s">
        <v>1869</v>
      </c>
      <c r="G480" s="84" t="b">
        <v>0</v>
      </c>
      <c r="H480" s="84" t="b">
        <v>0</v>
      </c>
      <c r="I480" s="84" t="b">
        <v>0</v>
      </c>
      <c r="J480" s="84" t="b">
        <v>0</v>
      </c>
      <c r="K480" s="84" t="b">
        <v>0</v>
      </c>
      <c r="L480" s="84" t="b">
        <v>0</v>
      </c>
    </row>
    <row r="481" spans="1:12" ht="15">
      <c r="A481" s="84" t="s">
        <v>321</v>
      </c>
      <c r="B481" s="84" t="s">
        <v>2037</v>
      </c>
      <c r="C481" s="84">
        <v>10</v>
      </c>
      <c r="D481" s="118">
        <v>0.013325590717549166</v>
      </c>
      <c r="E481" s="118">
        <v>1.1802078252505135</v>
      </c>
      <c r="F481" s="84" t="s">
        <v>1869</v>
      </c>
      <c r="G481" s="84" t="b">
        <v>0</v>
      </c>
      <c r="H481" s="84" t="b">
        <v>0</v>
      </c>
      <c r="I481" s="84" t="b">
        <v>0</v>
      </c>
      <c r="J481" s="84" t="b">
        <v>0</v>
      </c>
      <c r="K481" s="84" t="b">
        <v>0</v>
      </c>
      <c r="L481" s="84" t="b">
        <v>0</v>
      </c>
    </row>
    <row r="482" spans="1:12" ht="15">
      <c r="A482" s="84" t="s">
        <v>1958</v>
      </c>
      <c r="B482" s="84" t="s">
        <v>2036</v>
      </c>
      <c r="C482" s="84">
        <v>9</v>
      </c>
      <c r="D482" s="118">
        <v>0.013179825349097063</v>
      </c>
      <c r="E482" s="118">
        <v>0.9188505343504834</v>
      </c>
      <c r="F482" s="84" t="s">
        <v>1869</v>
      </c>
      <c r="G482" s="84" t="b">
        <v>0</v>
      </c>
      <c r="H482" s="84" t="b">
        <v>0</v>
      </c>
      <c r="I482" s="84" t="b">
        <v>0</v>
      </c>
      <c r="J482" s="84" t="b">
        <v>0</v>
      </c>
      <c r="K482" s="84" t="b">
        <v>0</v>
      </c>
      <c r="L482" s="84" t="b">
        <v>0</v>
      </c>
    </row>
    <row r="483" spans="1:12" ht="15">
      <c r="A483" s="84" t="s">
        <v>2036</v>
      </c>
      <c r="B483" s="84" t="s">
        <v>2004</v>
      </c>
      <c r="C483" s="84">
        <v>9</v>
      </c>
      <c r="D483" s="118">
        <v>0.013179825349097063</v>
      </c>
      <c r="E483" s="118">
        <v>0.9795483747040951</v>
      </c>
      <c r="F483" s="84" t="s">
        <v>1869</v>
      </c>
      <c r="G483" s="84" t="b">
        <v>0</v>
      </c>
      <c r="H483" s="84" t="b">
        <v>0</v>
      </c>
      <c r="I483" s="84" t="b">
        <v>0</v>
      </c>
      <c r="J483" s="84" t="b">
        <v>0</v>
      </c>
      <c r="K483" s="84" t="b">
        <v>0</v>
      </c>
      <c r="L483" s="84" t="b">
        <v>0</v>
      </c>
    </row>
    <row r="484" spans="1:12" ht="15">
      <c r="A484" s="84" t="s">
        <v>2006</v>
      </c>
      <c r="B484" s="84" t="s">
        <v>2438</v>
      </c>
      <c r="C484" s="84">
        <v>8</v>
      </c>
      <c r="D484" s="118">
        <v>0.01289470918517608</v>
      </c>
      <c r="E484" s="118">
        <v>1.1802078252505135</v>
      </c>
      <c r="F484" s="84" t="s">
        <v>1869</v>
      </c>
      <c r="G484" s="84" t="b">
        <v>0</v>
      </c>
      <c r="H484" s="84" t="b">
        <v>0</v>
      </c>
      <c r="I484" s="84" t="b">
        <v>0</v>
      </c>
      <c r="J484" s="84" t="b">
        <v>0</v>
      </c>
      <c r="K484" s="84" t="b">
        <v>0</v>
      </c>
      <c r="L484" s="84" t="b">
        <v>0</v>
      </c>
    </row>
    <row r="485" spans="1:12" ht="15">
      <c r="A485" s="84" t="s">
        <v>321</v>
      </c>
      <c r="B485" s="84" t="s">
        <v>2007</v>
      </c>
      <c r="C485" s="84">
        <v>8</v>
      </c>
      <c r="D485" s="118">
        <v>0.01289470918517608</v>
      </c>
      <c r="E485" s="118">
        <v>0.7610785175085377</v>
      </c>
      <c r="F485" s="84" t="s">
        <v>1869</v>
      </c>
      <c r="G485" s="84" t="b">
        <v>0</v>
      </c>
      <c r="H485" s="84" t="b">
        <v>0</v>
      </c>
      <c r="I485" s="84" t="b">
        <v>0</v>
      </c>
      <c r="J485" s="84" t="b">
        <v>0</v>
      </c>
      <c r="K485" s="84" t="b">
        <v>0</v>
      </c>
      <c r="L485" s="84" t="b">
        <v>0</v>
      </c>
    </row>
    <row r="486" spans="1:12" ht="15">
      <c r="A486" s="84" t="s">
        <v>1958</v>
      </c>
      <c r="B486" s="84" t="s">
        <v>2451</v>
      </c>
      <c r="C486" s="84">
        <v>7</v>
      </c>
      <c r="D486" s="118">
        <v>0.012452736902573184</v>
      </c>
      <c r="E486" s="118">
        <v>1.1406992839668397</v>
      </c>
      <c r="F486" s="84" t="s">
        <v>1869</v>
      </c>
      <c r="G486" s="84" t="b">
        <v>0</v>
      </c>
      <c r="H486" s="84" t="b">
        <v>0</v>
      </c>
      <c r="I486" s="84" t="b">
        <v>0</v>
      </c>
      <c r="J486" s="84" t="b">
        <v>0</v>
      </c>
      <c r="K486" s="84" t="b">
        <v>0</v>
      </c>
      <c r="L486" s="84" t="b">
        <v>0</v>
      </c>
    </row>
    <row r="487" spans="1:12" ht="15">
      <c r="A487" s="84" t="s">
        <v>2451</v>
      </c>
      <c r="B487" s="84" t="s">
        <v>2452</v>
      </c>
      <c r="C487" s="84">
        <v>7</v>
      </c>
      <c r="D487" s="118">
        <v>0.012452736902573184</v>
      </c>
      <c r="E487" s="118">
        <v>1.6573290799701759</v>
      </c>
      <c r="F487" s="84" t="s">
        <v>1869</v>
      </c>
      <c r="G487" s="84" t="b">
        <v>0</v>
      </c>
      <c r="H487" s="84" t="b">
        <v>0</v>
      </c>
      <c r="I487" s="84" t="b">
        <v>0</v>
      </c>
      <c r="J487" s="84" t="b">
        <v>0</v>
      </c>
      <c r="K487" s="84" t="b">
        <v>0</v>
      </c>
      <c r="L487" s="84" t="b">
        <v>0</v>
      </c>
    </row>
    <row r="488" spans="1:12" ht="15">
      <c r="A488" s="84" t="s">
        <v>2452</v>
      </c>
      <c r="B488" s="84" t="s">
        <v>2453</v>
      </c>
      <c r="C488" s="84">
        <v>7</v>
      </c>
      <c r="D488" s="118">
        <v>0.012452736902573184</v>
      </c>
      <c r="E488" s="118">
        <v>1.6573290799701759</v>
      </c>
      <c r="F488" s="84" t="s">
        <v>1869</v>
      </c>
      <c r="G488" s="84" t="b">
        <v>0</v>
      </c>
      <c r="H488" s="84" t="b">
        <v>0</v>
      </c>
      <c r="I488" s="84" t="b">
        <v>0</v>
      </c>
      <c r="J488" s="84" t="b">
        <v>0</v>
      </c>
      <c r="K488" s="84" t="b">
        <v>0</v>
      </c>
      <c r="L488" s="84" t="b">
        <v>0</v>
      </c>
    </row>
    <row r="489" spans="1:12" ht="15">
      <c r="A489" s="84" t="s">
        <v>2441</v>
      </c>
      <c r="B489" s="84" t="s">
        <v>2485</v>
      </c>
      <c r="C489" s="84">
        <v>6</v>
      </c>
      <c r="D489" s="118">
        <v>0.011831355864818083</v>
      </c>
      <c r="E489" s="118">
        <v>1.6573290799701759</v>
      </c>
      <c r="F489" s="84" t="s">
        <v>1869</v>
      </c>
      <c r="G489" s="84" t="b">
        <v>0</v>
      </c>
      <c r="H489" s="84" t="b">
        <v>0</v>
      </c>
      <c r="I489" s="84" t="b">
        <v>0</v>
      </c>
      <c r="J489" s="84" t="b">
        <v>0</v>
      </c>
      <c r="K489" s="84" t="b">
        <v>0</v>
      </c>
      <c r="L489" s="84" t="b">
        <v>0</v>
      </c>
    </row>
    <row r="490" spans="1:12" ht="15">
      <c r="A490" s="84" t="s">
        <v>2486</v>
      </c>
      <c r="B490" s="84" t="s">
        <v>2446</v>
      </c>
      <c r="C490" s="84">
        <v>6</v>
      </c>
      <c r="D490" s="118">
        <v>0.011831355864818083</v>
      </c>
      <c r="E490" s="118">
        <v>1.6573290799701759</v>
      </c>
      <c r="F490" s="84" t="s">
        <v>1869</v>
      </c>
      <c r="G490" s="84" t="b">
        <v>0</v>
      </c>
      <c r="H490" s="84" t="b">
        <v>0</v>
      </c>
      <c r="I490" s="84" t="b">
        <v>0</v>
      </c>
      <c r="J490" s="84" t="b">
        <v>0</v>
      </c>
      <c r="K490" s="84" t="b">
        <v>0</v>
      </c>
      <c r="L490" s="84" t="b">
        <v>0</v>
      </c>
    </row>
    <row r="491" spans="1:12" ht="15">
      <c r="A491" s="84" t="s">
        <v>1958</v>
      </c>
      <c r="B491" s="84" t="s">
        <v>2030</v>
      </c>
      <c r="C491" s="84">
        <v>6</v>
      </c>
      <c r="D491" s="118">
        <v>0.011831355864818083</v>
      </c>
      <c r="E491" s="118">
        <v>1.1406992839668397</v>
      </c>
      <c r="F491" s="84" t="s">
        <v>1869</v>
      </c>
      <c r="G491" s="84" t="b">
        <v>0</v>
      </c>
      <c r="H491" s="84" t="b">
        <v>0</v>
      </c>
      <c r="I491" s="84" t="b">
        <v>0</v>
      </c>
      <c r="J491" s="84" t="b">
        <v>0</v>
      </c>
      <c r="K491" s="84" t="b">
        <v>0</v>
      </c>
      <c r="L491" s="84" t="b">
        <v>0</v>
      </c>
    </row>
    <row r="492" spans="1:12" ht="15">
      <c r="A492" s="84" t="s">
        <v>2030</v>
      </c>
      <c r="B492" s="84" t="s">
        <v>2036</v>
      </c>
      <c r="C492" s="84">
        <v>6</v>
      </c>
      <c r="D492" s="118">
        <v>0.011831355864818083</v>
      </c>
      <c r="E492" s="118">
        <v>1.3263358609287514</v>
      </c>
      <c r="F492" s="84" t="s">
        <v>1869</v>
      </c>
      <c r="G492" s="84" t="b">
        <v>0</v>
      </c>
      <c r="H492" s="84" t="b">
        <v>0</v>
      </c>
      <c r="I492" s="84" t="b">
        <v>0</v>
      </c>
      <c r="J492" s="84" t="b">
        <v>0</v>
      </c>
      <c r="K492" s="84" t="b">
        <v>0</v>
      </c>
      <c r="L492" s="84" t="b">
        <v>0</v>
      </c>
    </row>
    <row r="493" spans="1:12" ht="15">
      <c r="A493" s="84" t="s">
        <v>2036</v>
      </c>
      <c r="B493" s="84" t="s">
        <v>2468</v>
      </c>
      <c r="C493" s="84">
        <v>6</v>
      </c>
      <c r="D493" s="118">
        <v>0.011831355864818083</v>
      </c>
      <c r="E493" s="118">
        <v>1.3263358609287514</v>
      </c>
      <c r="F493" s="84" t="s">
        <v>1869</v>
      </c>
      <c r="G493" s="84" t="b">
        <v>0</v>
      </c>
      <c r="H493" s="84" t="b">
        <v>0</v>
      </c>
      <c r="I493" s="84" t="b">
        <v>0</v>
      </c>
      <c r="J493" s="84" t="b">
        <v>0</v>
      </c>
      <c r="K493" s="84" t="b">
        <v>0</v>
      </c>
      <c r="L493" s="84" t="b">
        <v>0</v>
      </c>
    </row>
    <row r="494" spans="1:12" ht="15">
      <c r="A494" s="84" t="s">
        <v>2468</v>
      </c>
      <c r="B494" s="84" t="s">
        <v>2469</v>
      </c>
      <c r="C494" s="84">
        <v>6</v>
      </c>
      <c r="D494" s="118">
        <v>0.011831355864818083</v>
      </c>
      <c r="E494" s="118">
        <v>1.724275869600789</v>
      </c>
      <c r="F494" s="84" t="s">
        <v>1869</v>
      </c>
      <c r="G494" s="84" t="b">
        <v>0</v>
      </c>
      <c r="H494" s="84" t="b">
        <v>0</v>
      </c>
      <c r="I494" s="84" t="b">
        <v>0</v>
      </c>
      <c r="J494" s="84" t="b">
        <v>0</v>
      </c>
      <c r="K494" s="84" t="b">
        <v>0</v>
      </c>
      <c r="L494" s="84" t="b">
        <v>0</v>
      </c>
    </row>
    <row r="495" spans="1:12" ht="15">
      <c r="A495" s="84" t="s">
        <v>2469</v>
      </c>
      <c r="B495" s="84" t="s">
        <v>2470</v>
      </c>
      <c r="C495" s="84">
        <v>6</v>
      </c>
      <c r="D495" s="118">
        <v>0.011831355864818083</v>
      </c>
      <c r="E495" s="118">
        <v>1.724275869600789</v>
      </c>
      <c r="F495" s="84" t="s">
        <v>1869</v>
      </c>
      <c r="G495" s="84" t="b">
        <v>0</v>
      </c>
      <c r="H495" s="84" t="b">
        <v>0</v>
      </c>
      <c r="I495" s="84" t="b">
        <v>0</v>
      </c>
      <c r="J495" s="84" t="b">
        <v>0</v>
      </c>
      <c r="K495" s="84" t="b">
        <v>0</v>
      </c>
      <c r="L495" s="84" t="b">
        <v>0</v>
      </c>
    </row>
    <row r="496" spans="1:12" ht="15">
      <c r="A496" s="84" t="s">
        <v>2470</v>
      </c>
      <c r="B496" s="84" t="s">
        <v>2471</v>
      </c>
      <c r="C496" s="84">
        <v>6</v>
      </c>
      <c r="D496" s="118">
        <v>0.011831355864818083</v>
      </c>
      <c r="E496" s="118">
        <v>1.724275869600789</v>
      </c>
      <c r="F496" s="84" t="s">
        <v>1869</v>
      </c>
      <c r="G496" s="84" t="b">
        <v>0</v>
      </c>
      <c r="H496" s="84" t="b">
        <v>0</v>
      </c>
      <c r="I496" s="84" t="b">
        <v>0</v>
      </c>
      <c r="J496" s="84" t="b">
        <v>0</v>
      </c>
      <c r="K496" s="84" t="b">
        <v>0</v>
      </c>
      <c r="L496" s="84" t="b">
        <v>0</v>
      </c>
    </row>
    <row r="497" spans="1:12" ht="15">
      <c r="A497" s="84" t="s">
        <v>2471</v>
      </c>
      <c r="B497" s="84" t="s">
        <v>2472</v>
      </c>
      <c r="C497" s="84">
        <v>6</v>
      </c>
      <c r="D497" s="118">
        <v>0.011831355864818083</v>
      </c>
      <c r="E497" s="118">
        <v>1.724275869600789</v>
      </c>
      <c r="F497" s="84" t="s">
        <v>1869</v>
      </c>
      <c r="G497" s="84" t="b">
        <v>0</v>
      </c>
      <c r="H497" s="84" t="b">
        <v>0</v>
      </c>
      <c r="I497" s="84" t="b">
        <v>0</v>
      </c>
      <c r="J497" s="84" t="b">
        <v>0</v>
      </c>
      <c r="K497" s="84" t="b">
        <v>0</v>
      </c>
      <c r="L497" s="84" t="b">
        <v>0</v>
      </c>
    </row>
    <row r="498" spans="1:12" ht="15">
      <c r="A498" s="84" t="s">
        <v>2472</v>
      </c>
      <c r="B498" s="84" t="s">
        <v>2473</v>
      </c>
      <c r="C498" s="84">
        <v>6</v>
      </c>
      <c r="D498" s="118">
        <v>0.011831355864818083</v>
      </c>
      <c r="E498" s="118">
        <v>1.724275869600789</v>
      </c>
      <c r="F498" s="84" t="s">
        <v>1869</v>
      </c>
      <c r="G498" s="84" t="b">
        <v>0</v>
      </c>
      <c r="H498" s="84" t="b">
        <v>0</v>
      </c>
      <c r="I498" s="84" t="b">
        <v>0</v>
      </c>
      <c r="J498" s="84" t="b">
        <v>0</v>
      </c>
      <c r="K498" s="84" t="b">
        <v>0</v>
      </c>
      <c r="L498" s="84" t="b">
        <v>0</v>
      </c>
    </row>
    <row r="499" spans="1:12" ht="15">
      <c r="A499" s="84" t="s">
        <v>2485</v>
      </c>
      <c r="B499" s="84" t="s">
        <v>2486</v>
      </c>
      <c r="C499" s="84">
        <v>5</v>
      </c>
      <c r="D499" s="118">
        <v>0.01100040336546019</v>
      </c>
      <c r="E499" s="118">
        <v>1.6450946235531643</v>
      </c>
      <c r="F499" s="84" t="s">
        <v>1869</v>
      </c>
      <c r="G499" s="84" t="b">
        <v>0</v>
      </c>
      <c r="H499" s="84" t="b">
        <v>0</v>
      </c>
      <c r="I499" s="84" t="b">
        <v>0</v>
      </c>
      <c r="J499" s="84" t="b">
        <v>0</v>
      </c>
      <c r="K499" s="84" t="b">
        <v>0</v>
      </c>
      <c r="L499" s="84" t="b">
        <v>0</v>
      </c>
    </row>
    <row r="500" spans="1:12" ht="15">
      <c r="A500" s="84" t="s">
        <v>2473</v>
      </c>
      <c r="B500" s="84" t="s">
        <v>2478</v>
      </c>
      <c r="C500" s="84">
        <v>5</v>
      </c>
      <c r="D500" s="118">
        <v>0.01100040336546019</v>
      </c>
      <c r="E500" s="118">
        <v>1.7242758696007892</v>
      </c>
      <c r="F500" s="84" t="s">
        <v>1869</v>
      </c>
      <c r="G500" s="84" t="b">
        <v>0</v>
      </c>
      <c r="H500" s="84" t="b">
        <v>0</v>
      </c>
      <c r="I500" s="84" t="b">
        <v>0</v>
      </c>
      <c r="J500" s="84" t="b">
        <v>0</v>
      </c>
      <c r="K500" s="84" t="b">
        <v>0</v>
      </c>
      <c r="L500" s="84" t="b">
        <v>0</v>
      </c>
    </row>
    <row r="501" spans="1:12" ht="15">
      <c r="A501" s="84" t="s">
        <v>2505</v>
      </c>
      <c r="B501" s="84" t="s">
        <v>2506</v>
      </c>
      <c r="C501" s="84">
        <v>4</v>
      </c>
      <c r="D501" s="118">
        <v>0.009917440997936526</v>
      </c>
      <c r="E501" s="118">
        <v>1.9003671286564703</v>
      </c>
      <c r="F501" s="84" t="s">
        <v>1869</v>
      </c>
      <c r="G501" s="84" t="b">
        <v>0</v>
      </c>
      <c r="H501" s="84" t="b">
        <v>0</v>
      </c>
      <c r="I501" s="84" t="b">
        <v>0</v>
      </c>
      <c r="J501" s="84" t="b">
        <v>0</v>
      </c>
      <c r="K501" s="84" t="b">
        <v>0</v>
      </c>
      <c r="L501" s="84" t="b">
        <v>0</v>
      </c>
    </row>
    <row r="502" spans="1:12" ht="15">
      <c r="A502" s="84" t="s">
        <v>2489</v>
      </c>
      <c r="B502" s="84" t="s">
        <v>2490</v>
      </c>
      <c r="C502" s="84">
        <v>4</v>
      </c>
      <c r="D502" s="118">
        <v>0.009917440997936526</v>
      </c>
      <c r="E502" s="118">
        <v>1.9003671286564703</v>
      </c>
      <c r="F502" s="84" t="s">
        <v>1869</v>
      </c>
      <c r="G502" s="84" t="b">
        <v>0</v>
      </c>
      <c r="H502" s="84" t="b">
        <v>0</v>
      </c>
      <c r="I502" s="84" t="b">
        <v>0</v>
      </c>
      <c r="J502" s="84" t="b">
        <v>0</v>
      </c>
      <c r="K502" s="84" t="b">
        <v>0</v>
      </c>
      <c r="L502" s="84" t="b">
        <v>0</v>
      </c>
    </row>
    <row r="503" spans="1:12" ht="15">
      <c r="A503" s="84" t="s">
        <v>2490</v>
      </c>
      <c r="B503" s="84" t="s">
        <v>2004</v>
      </c>
      <c r="C503" s="84">
        <v>4</v>
      </c>
      <c r="D503" s="118">
        <v>0.009917440997936526</v>
      </c>
      <c r="E503" s="118">
        <v>1.2013971243204515</v>
      </c>
      <c r="F503" s="84" t="s">
        <v>1869</v>
      </c>
      <c r="G503" s="84" t="b">
        <v>0</v>
      </c>
      <c r="H503" s="84" t="b">
        <v>0</v>
      </c>
      <c r="I503" s="84" t="b">
        <v>0</v>
      </c>
      <c r="J503" s="84" t="b">
        <v>0</v>
      </c>
      <c r="K503" s="84" t="b">
        <v>0</v>
      </c>
      <c r="L503" s="84" t="b">
        <v>0</v>
      </c>
    </row>
    <row r="504" spans="1:12" ht="15">
      <c r="A504" s="84" t="s">
        <v>2453</v>
      </c>
      <c r="B504" s="84" t="s">
        <v>2005</v>
      </c>
      <c r="C504" s="84">
        <v>4</v>
      </c>
      <c r="D504" s="118">
        <v>0.009917440997936526</v>
      </c>
      <c r="E504" s="118">
        <v>0.8976612352805454</v>
      </c>
      <c r="F504" s="84" t="s">
        <v>1869</v>
      </c>
      <c r="G504" s="84" t="b">
        <v>0</v>
      </c>
      <c r="H504" s="84" t="b">
        <v>0</v>
      </c>
      <c r="I504" s="84" t="b">
        <v>0</v>
      </c>
      <c r="J504" s="84" t="b">
        <v>0</v>
      </c>
      <c r="K504" s="84" t="b">
        <v>0</v>
      </c>
      <c r="L504" s="84" t="b">
        <v>0</v>
      </c>
    </row>
    <row r="505" spans="1:12" ht="15">
      <c r="A505" s="84" t="s">
        <v>2446</v>
      </c>
      <c r="B505" s="84" t="s">
        <v>2505</v>
      </c>
      <c r="C505" s="84">
        <v>3</v>
      </c>
      <c r="D505" s="118">
        <v>0.008518242736420406</v>
      </c>
      <c r="E505" s="118">
        <v>1.7754283920481704</v>
      </c>
      <c r="F505" s="84" t="s">
        <v>1869</v>
      </c>
      <c r="G505" s="84" t="b">
        <v>0</v>
      </c>
      <c r="H505" s="84" t="b">
        <v>0</v>
      </c>
      <c r="I505" s="84" t="b">
        <v>0</v>
      </c>
      <c r="J505" s="84" t="b">
        <v>0</v>
      </c>
      <c r="K505" s="84" t="b">
        <v>0</v>
      </c>
      <c r="L505" s="84" t="b">
        <v>0</v>
      </c>
    </row>
    <row r="506" spans="1:12" ht="15">
      <c r="A506" s="84" t="s">
        <v>2453</v>
      </c>
      <c r="B506" s="84" t="s">
        <v>2004</v>
      </c>
      <c r="C506" s="84">
        <v>3</v>
      </c>
      <c r="D506" s="118">
        <v>0.008518242736420406</v>
      </c>
      <c r="E506" s="118">
        <v>0.8334203390258571</v>
      </c>
      <c r="F506" s="84" t="s">
        <v>1869</v>
      </c>
      <c r="G506" s="84" t="b">
        <v>0</v>
      </c>
      <c r="H506" s="84" t="b">
        <v>0</v>
      </c>
      <c r="I506" s="84" t="b">
        <v>0</v>
      </c>
      <c r="J506" s="84" t="b">
        <v>0</v>
      </c>
      <c r="K506" s="84" t="b">
        <v>0</v>
      </c>
      <c r="L506" s="84" t="b">
        <v>0</v>
      </c>
    </row>
    <row r="507" spans="1:12" ht="15">
      <c r="A507" s="84" t="s">
        <v>321</v>
      </c>
      <c r="B507" s="84" t="s">
        <v>2489</v>
      </c>
      <c r="C507" s="84">
        <v>3</v>
      </c>
      <c r="D507" s="118">
        <v>0.008518242736420406</v>
      </c>
      <c r="E507" s="118">
        <v>1.1802078252505135</v>
      </c>
      <c r="F507" s="84" t="s">
        <v>1869</v>
      </c>
      <c r="G507" s="84" t="b">
        <v>0</v>
      </c>
      <c r="H507" s="84" t="b">
        <v>0</v>
      </c>
      <c r="I507" s="84" t="b">
        <v>0</v>
      </c>
      <c r="J507" s="84" t="b">
        <v>0</v>
      </c>
      <c r="K507" s="84" t="b">
        <v>0</v>
      </c>
      <c r="L507" s="84" t="b">
        <v>0</v>
      </c>
    </row>
    <row r="508" spans="1:12" ht="15">
      <c r="A508" s="84" t="s">
        <v>2038</v>
      </c>
      <c r="B508" s="84" t="s">
        <v>2502</v>
      </c>
      <c r="C508" s="84">
        <v>3</v>
      </c>
      <c r="D508" s="118">
        <v>0.008518242736420406</v>
      </c>
      <c r="E508" s="118">
        <v>1.3884837676775958</v>
      </c>
      <c r="F508" s="84" t="s">
        <v>1869</v>
      </c>
      <c r="G508" s="84" t="b">
        <v>0</v>
      </c>
      <c r="H508" s="84" t="b">
        <v>0</v>
      </c>
      <c r="I508" s="84" t="b">
        <v>0</v>
      </c>
      <c r="J508" s="84" t="b">
        <v>0</v>
      </c>
      <c r="K508" s="84" t="b">
        <v>0</v>
      </c>
      <c r="L508" s="84" t="b">
        <v>0</v>
      </c>
    </row>
    <row r="509" spans="1:12" ht="15">
      <c r="A509" s="84" t="s">
        <v>2487</v>
      </c>
      <c r="B509" s="84" t="s">
        <v>2488</v>
      </c>
      <c r="C509" s="84">
        <v>2</v>
      </c>
      <c r="D509" s="118">
        <v>0.0066937637016425055</v>
      </c>
      <c r="E509" s="118">
        <v>2.2013971243204513</v>
      </c>
      <c r="F509" s="84" t="s">
        <v>1869</v>
      </c>
      <c r="G509" s="84" t="b">
        <v>0</v>
      </c>
      <c r="H509" s="84" t="b">
        <v>0</v>
      </c>
      <c r="I509" s="84" t="b">
        <v>0</v>
      </c>
      <c r="J509" s="84" t="b">
        <v>0</v>
      </c>
      <c r="K509" s="84" t="b">
        <v>0</v>
      </c>
      <c r="L509" s="84" t="b">
        <v>0</v>
      </c>
    </row>
    <row r="510" spans="1:12" ht="15">
      <c r="A510" s="84" t="s">
        <v>2488</v>
      </c>
      <c r="B510" s="84" t="s">
        <v>2004</v>
      </c>
      <c r="C510" s="84">
        <v>2</v>
      </c>
      <c r="D510" s="118">
        <v>0.0066937637016425055</v>
      </c>
      <c r="E510" s="118">
        <v>1.2013971243204515</v>
      </c>
      <c r="F510" s="84" t="s">
        <v>1869</v>
      </c>
      <c r="G510" s="84" t="b">
        <v>0</v>
      </c>
      <c r="H510" s="84" t="b">
        <v>0</v>
      </c>
      <c r="I510" s="84" t="b">
        <v>0</v>
      </c>
      <c r="J510" s="84" t="b">
        <v>0</v>
      </c>
      <c r="K510" s="84" t="b">
        <v>0</v>
      </c>
      <c r="L510" s="84" t="b">
        <v>0</v>
      </c>
    </row>
    <row r="511" spans="1:12" ht="15">
      <c r="A511" s="84" t="s">
        <v>2506</v>
      </c>
      <c r="B511" s="84" t="s">
        <v>2597</v>
      </c>
      <c r="C511" s="84">
        <v>2</v>
      </c>
      <c r="D511" s="118">
        <v>0.0066937637016425055</v>
      </c>
      <c r="E511" s="118">
        <v>2.2013971243204513</v>
      </c>
      <c r="F511" s="84" t="s">
        <v>1869</v>
      </c>
      <c r="G511" s="84" t="b">
        <v>0</v>
      </c>
      <c r="H511" s="84" t="b">
        <v>0</v>
      </c>
      <c r="I511" s="84" t="b">
        <v>0</v>
      </c>
      <c r="J511" s="84" t="b">
        <v>0</v>
      </c>
      <c r="K511" s="84" t="b">
        <v>0</v>
      </c>
      <c r="L511" s="84" t="b">
        <v>0</v>
      </c>
    </row>
    <row r="512" spans="1:12" ht="15">
      <c r="A512" s="84" t="s">
        <v>2597</v>
      </c>
      <c r="B512" s="84" t="s">
        <v>2598</v>
      </c>
      <c r="C512" s="84">
        <v>2</v>
      </c>
      <c r="D512" s="118">
        <v>0.0066937637016425055</v>
      </c>
      <c r="E512" s="118">
        <v>2.2013971243204513</v>
      </c>
      <c r="F512" s="84" t="s">
        <v>1869</v>
      </c>
      <c r="G512" s="84" t="b">
        <v>0</v>
      </c>
      <c r="H512" s="84" t="b">
        <v>0</v>
      </c>
      <c r="I512" s="84" t="b">
        <v>0</v>
      </c>
      <c r="J512" s="84" t="b">
        <v>0</v>
      </c>
      <c r="K512" s="84" t="b">
        <v>0</v>
      </c>
      <c r="L512" s="84" t="b">
        <v>0</v>
      </c>
    </row>
    <row r="513" spans="1:12" ht="15">
      <c r="A513" s="84" t="s">
        <v>2040</v>
      </c>
      <c r="B513" s="84" t="s">
        <v>2041</v>
      </c>
      <c r="C513" s="84">
        <v>3</v>
      </c>
      <c r="D513" s="118">
        <v>0</v>
      </c>
      <c r="E513" s="118">
        <v>1.2388820889151366</v>
      </c>
      <c r="F513" s="84" t="s">
        <v>1870</v>
      </c>
      <c r="G513" s="84" t="b">
        <v>0</v>
      </c>
      <c r="H513" s="84" t="b">
        <v>0</v>
      </c>
      <c r="I513" s="84" t="b">
        <v>0</v>
      </c>
      <c r="J513" s="84" t="b">
        <v>0</v>
      </c>
      <c r="K513" s="84" t="b">
        <v>0</v>
      </c>
      <c r="L513" s="84" t="b">
        <v>0</v>
      </c>
    </row>
    <row r="514" spans="1:12" ht="15">
      <c r="A514" s="84" t="s">
        <v>2041</v>
      </c>
      <c r="B514" s="84" t="s">
        <v>2042</v>
      </c>
      <c r="C514" s="84">
        <v>3</v>
      </c>
      <c r="D514" s="118">
        <v>0</v>
      </c>
      <c r="E514" s="118">
        <v>1.2388820889151366</v>
      </c>
      <c r="F514" s="84" t="s">
        <v>1870</v>
      </c>
      <c r="G514" s="84" t="b">
        <v>0</v>
      </c>
      <c r="H514" s="84" t="b">
        <v>0</v>
      </c>
      <c r="I514" s="84" t="b">
        <v>0</v>
      </c>
      <c r="J514" s="84" t="b">
        <v>0</v>
      </c>
      <c r="K514" s="84" t="b">
        <v>0</v>
      </c>
      <c r="L514" s="84" t="b">
        <v>0</v>
      </c>
    </row>
    <row r="515" spans="1:12" ht="15">
      <c r="A515" s="84" t="s">
        <v>2042</v>
      </c>
      <c r="B515" s="84" t="s">
        <v>2043</v>
      </c>
      <c r="C515" s="84">
        <v>3</v>
      </c>
      <c r="D515" s="118">
        <v>0</v>
      </c>
      <c r="E515" s="118">
        <v>1.2388820889151366</v>
      </c>
      <c r="F515" s="84" t="s">
        <v>1870</v>
      </c>
      <c r="G515" s="84" t="b">
        <v>0</v>
      </c>
      <c r="H515" s="84" t="b">
        <v>0</v>
      </c>
      <c r="I515" s="84" t="b">
        <v>0</v>
      </c>
      <c r="J515" s="84" t="b">
        <v>0</v>
      </c>
      <c r="K515" s="84" t="b">
        <v>0</v>
      </c>
      <c r="L515" s="84" t="b">
        <v>0</v>
      </c>
    </row>
    <row r="516" spans="1:12" ht="15">
      <c r="A516" s="84" t="s">
        <v>2043</v>
      </c>
      <c r="B516" s="84" t="s">
        <v>2044</v>
      </c>
      <c r="C516" s="84">
        <v>3</v>
      </c>
      <c r="D516" s="118">
        <v>0</v>
      </c>
      <c r="E516" s="118">
        <v>1.2388820889151366</v>
      </c>
      <c r="F516" s="84" t="s">
        <v>1870</v>
      </c>
      <c r="G516" s="84" t="b">
        <v>0</v>
      </c>
      <c r="H516" s="84" t="b">
        <v>0</v>
      </c>
      <c r="I516" s="84" t="b">
        <v>0</v>
      </c>
      <c r="J516" s="84" t="b">
        <v>0</v>
      </c>
      <c r="K516" s="84" t="b">
        <v>0</v>
      </c>
      <c r="L516" s="84" t="b">
        <v>0</v>
      </c>
    </row>
    <row r="517" spans="1:12" ht="15">
      <c r="A517" s="84" t="s">
        <v>2044</v>
      </c>
      <c r="B517" s="84" t="s">
        <v>2045</v>
      </c>
      <c r="C517" s="84">
        <v>3</v>
      </c>
      <c r="D517" s="118">
        <v>0</v>
      </c>
      <c r="E517" s="118">
        <v>1.2388820889151366</v>
      </c>
      <c r="F517" s="84" t="s">
        <v>1870</v>
      </c>
      <c r="G517" s="84" t="b">
        <v>0</v>
      </c>
      <c r="H517" s="84" t="b">
        <v>0</v>
      </c>
      <c r="I517" s="84" t="b">
        <v>0</v>
      </c>
      <c r="J517" s="84" t="b">
        <v>0</v>
      </c>
      <c r="K517" s="84" t="b">
        <v>0</v>
      </c>
      <c r="L517" s="84" t="b">
        <v>0</v>
      </c>
    </row>
    <row r="518" spans="1:12" ht="15">
      <c r="A518" s="84" t="s">
        <v>2045</v>
      </c>
      <c r="B518" s="84" t="s">
        <v>2046</v>
      </c>
      <c r="C518" s="84">
        <v>3</v>
      </c>
      <c r="D518" s="118">
        <v>0</v>
      </c>
      <c r="E518" s="118">
        <v>1.2388820889151366</v>
      </c>
      <c r="F518" s="84" t="s">
        <v>1870</v>
      </c>
      <c r="G518" s="84" t="b">
        <v>0</v>
      </c>
      <c r="H518" s="84" t="b">
        <v>0</v>
      </c>
      <c r="I518" s="84" t="b">
        <v>0</v>
      </c>
      <c r="J518" s="84" t="b">
        <v>0</v>
      </c>
      <c r="K518" s="84" t="b">
        <v>0</v>
      </c>
      <c r="L518" s="84" t="b">
        <v>0</v>
      </c>
    </row>
    <row r="519" spans="1:12" ht="15">
      <c r="A519" s="84" t="s">
        <v>2046</v>
      </c>
      <c r="B519" s="84" t="s">
        <v>2047</v>
      </c>
      <c r="C519" s="84">
        <v>3</v>
      </c>
      <c r="D519" s="118">
        <v>0</v>
      </c>
      <c r="E519" s="118">
        <v>1.2388820889151366</v>
      </c>
      <c r="F519" s="84" t="s">
        <v>1870</v>
      </c>
      <c r="G519" s="84" t="b">
        <v>0</v>
      </c>
      <c r="H519" s="84" t="b">
        <v>0</v>
      </c>
      <c r="I519" s="84" t="b">
        <v>0</v>
      </c>
      <c r="J519" s="84" t="b">
        <v>0</v>
      </c>
      <c r="K519" s="84" t="b">
        <v>0</v>
      </c>
      <c r="L519" s="84" t="b">
        <v>0</v>
      </c>
    </row>
    <row r="520" spans="1:12" ht="15">
      <c r="A520" s="84" t="s">
        <v>2047</v>
      </c>
      <c r="B520" s="84" t="s">
        <v>2048</v>
      </c>
      <c r="C520" s="84">
        <v>3</v>
      </c>
      <c r="D520" s="118">
        <v>0</v>
      </c>
      <c r="E520" s="118">
        <v>1.2388820889151366</v>
      </c>
      <c r="F520" s="84" t="s">
        <v>1870</v>
      </c>
      <c r="G520" s="84" t="b">
        <v>0</v>
      </c>
      <c r="H520" s="84" t="b">
        <v>0</v>
      </c>
      <c r="I520" s="84" t="b">
        <v>0</v>
      </c>
      <c r="J520" s="84" t="b">
        <v>0</v>
      </c>
      <c r="K520" s="84" t="b">
        <v>0</v>
      </c>
      <c r="L520" s="84" t="b">
        <v>0</v>
      </c>
    </row>
    <row r="521" spans="1:12" ht="15">
      <c r="A521" s="84" t="s">
        <v>2048</v>
      </c>
      <c r="B521" s="84" t="s">
        <v>2049</v>
      </c>
      <c r="C521" s="84">
        <v>3</v>
      </c>
      <c r="D521" s="118">
        <v>0</v>
      </c>
      <c r="E521" s="118">
        <v>1.2388820889151366</v>
      </c>
      <c r="F521" s="84" t="s">
        <v>1870</v>
      </c>
      <c r="G521" s="84" t="b">
        <v>0</v>
      </c>
      <c r="H521" s="84" t="b">
        <v>0</v>
      </c>
      <c r="I521" s="84" t="b">
        <v>0</v>
      </c>
      <c r="J521" s="84" t="b">
        <v>0</v>
      </c>
      <c r="K521" s="84" t="b">
        <v>0</v>
      </c>
      <c r="L521" s="84" t="b">
        <v>0</v>
      </c>
    </row>
    <row r="522" spans="1:12" ht="15">
      <c r="A522" s="84" t="s">
        <v>2049</v>
      </c>
      <c r="B522" s="84" t="s">
        <v>2539</v>
      </c>
      <c r="C522" s="84">
        <v>3</v>
      </c>
      <c r="D522" s="118">
        <v>0</v>
      </c>
      <c r="E522" s="118">
        <v>1.2388820889151366</v>
      </c>
      <c r="F522" s="84" t="s">
        <v>1870</v>
      </c>
      <c r="G522" s="84" t="b">
        <v>0</v>
      </c>
      <c r="H522" s="84" t="b">
        <v>0</v>
      </c>
      <c r="I522" s="84" t="b">
        <v>0</v>
      </c>
      <c r="J522" s="84" t="b">
        <v>0</v>
      </c>
      <c r="K522" s="84" t="b">
        <v>0</v>
      </c>
      <c r="L522" s="84" t="b">
        <v>0</v>
      </c>
    </row>
    <row r="523" spans="1:12" ht="15">
      <c r="A523" s="84" t="s">
        <v>2539</v>
      </c>
      <c r="B523" s="84" t="s">
        <v>2540</v>
      </c>
      <c r="C523" s="84">
        <v>3</v>
      </c>
      <c r="D523" s="118">
        <v>0</v>
      </c>
      <c r="E523" s="118">
        <v>1.2388820889151366</v>
      </c>
      <c r="F523" s="84" t="s">
        <v>1870</v>
      </c>
      <c r="G523" s="84" t="b">
        <v>0</v>
      </c>
      <c r="H523" s="84" t="b">
        <v>0</v>
      </c>
      <c r="I523" s="84" t="b">
        <v>0</v>
      </c>
      <c r="J523" s="84" t="b">
        <v>0</v>
      </c>
      <c r="K523" s="84" t="b">
        <v>0</v>
      </c>
      <c r="L523" s="84" t="b">
        <v>0</v>
      </c>
    </row>
    <row r="524" spans="1:12" ht="15">
      <c r="A524" s="84" t="s">
        <v>2540</v>
      </c>
      <c r="B524" s="84" t="s">
        <v>2474</v>
      </c>
      <c r="C524" s="84">
        <v>3</v>
      </c>
      <c r="D524" s="118">
        <v>0</v>
      </c>
      <c r="E524" s="118">
        <v>1.2388820889151366</v>
      </c>
      <c r="F524" s="84" t="s">
        <v>1870</v>
      </c>
      <c r="G524" s="84" t="b">
        <v>0</v>
      </c>
      <c r="H524" s="84" t="b">
        <v>0</v>
      </c>
      <c r="I524" s="84" t="b">
        <v>0</v>
      </c>
      <c r="J524" s="84" t="b">
        <v>0</v>
      </c>
      <c r="K524" s="84" t="b">
        <v>0</v>
      </c>
      <c r="L524" s="84" t="b">
        <v>0</v>
      </c>
    </row>
    <row r="525" spans="1:12" ht="15">
      <c r="A525" s="84" t="s">
        <v>2474</v>
      </c>
      <c r="B525" s="84" t="s">
        <v>333</v>
      </c>
      <c r="C525" s="84">
        <v>3</v>
      </c>
      <c r="D525" s="118">
        <v>0</v>
      </c>
      <c r="E525" s="118">
        <v>1.2388820889151366</v>
      </c>
      <c r="F525" s="84" t="s">
        <v>1870</v>
      </c>
      <c r="G525" s="84" t="b">
        <v>0</v>
      </c>
      <c r="H525" s="84" t="b">
        <v>0</v>
      </c>
      <c r="I525" s="84" t="b">
        <v>0</v>
      </c>
      <c r="J525" s="84" t="b">
        <v>0</v>
      </c>
      <c r="K525" s="84" t="b">
        <v>0</v>
      </c>
      <c r="L525" s="84" t="b">
        <v>0</v>
      </c>
    </row>
    <row r="526" spans="1:12" ht="15">
      <c r="A526" s="84" t="s">
        <v>333</v>
      </c>
      <c r="B526" s="84" t="s">
        <v>2010</v>
      </c>
      <c r="C526" s="84">
        <v>3</v>
      </c>
      <c r="D526" s="118">
        <v>0</v>
      </c>
      <c r="E526" s="118">
        <v>1.2388820889151366</v>
      </c>
      <c r="F526" s="84" t="s">
        <v>1870</v>
      </c>
      <c r="G526" s="84" t="b">
        <v>0</v>
      </c>
      <c r="H526" s="84" t="b">
        <v>0</v>
      </c>
      <c r="I526" s="84" t="b">
        <v>0</v>
      </c>
      <c r="J526" s="84" t="b">
        <v>0</v>
      </c>
      <c r="K526" s="84" t="b">
        <v>0</v>
      </c>
      <c r="L526" s="84" t="b">
        <v>0</v>
      </c>
    </row>
    <row r="527" spans="1:12" ht="15">
      <c r="A527" s="84" t="s">
        <v>212</v>
      </c>
      <c r="B527" s="84" t="s">
        <v>2040</v>
      </c>
      <c r="C527" s="84">
        <v>2</v>
      </c>
      <c r="D527" s="118">
        <v>0.006403318511115681</v>
      </c>
      <c r="E527" s="118">
        <v>1.414973347970818</v>
      </c>
      <c r="F527" s="84" t="s">
        <v>1870</v>
      </c>
      <c r="G527" s="84" t="b">
        <v>0</v>
      </c>
      <c r="H527" s="84" t="b">
        <v>0</v>
      </c>
      <c r="I527" s="84" t="b">
        <v>0</v>
      </c>
      <c r="J527" s="84" t="b">
        <v>0</v>
      </c>
      <c r="K527" s="84" t="b">
        <v>0</v>
      </c>
      <c r="L527" s="84" t="b">
        <v>0</v>
      </c>
    </row>
    <row r="528" spans="1:12" ht="15">
      <c r="A528" s="84" t="s">
        <v>2051</v>
      </c>
      <c r="B528" s="84" t="s">
        <v>2053</v>
      </c>
      <c r="C528" s="84">
        <v>10</v>
      </c>
      <c r="D528" s="118">
        <v>0</v>
      </c>
      <c r="E528" s="118">
        <v>0.9344984512435677</v>
      </c>
      <c r="F528" s="84" t="s">
        <v>1871</v>
      </c>
      <c r="G528" s="84" t="b">
        <v>0</v>
      </c>
      <c r="H528" s="84" t="b">
        <v>0</v>
      </c>
      <c r="I528" s="84" t="b">
        <v>0</v>
      </c>
      <c r="J528" s="84" t="b">
        <v>0</v>
      </c>
      <c r="K528" s="84" t="b">
        <v>0</v>
      </c>
      <c r="L528" s="84" t="b">
        <v>0</v>
      </c>
    </row>
    <row r="529" spans="1:12" ht="15">
      <c r="A529" s="84" t="s">
        <v>2053</v>
      </c>
      <c r="B529" s="84" t="s">
        <v>2054</v>
      </c>
      <c r="C529" s="84">
        <v>10</v>
      </c>
      <c r="D529" s="118">
        <v>0</v>
      </c>
      <c r="E529" s="118">
        <v>1.235528446907549</v>
      </c>
      <c r="F529" s="84" t="s">
        <v>1871</v>
      </c>
      <c r="G529" s="84" t="b">
        <v>0</v>
      </c>
      <c r="H529" s="84" t="b">
        <v>0</v>
      </c>
      <c r="I529" s="84" t="b">
        <v>0</v>
      </c>
      <c r="J529" s="84" t="b">
        <v>0</v>
      </c>
      <c r="K529" s="84" t="b">
        <v>0</v>
      </c>
      <c r="L529" s="84" t="b">
        <v>0</v>
      </c>
    </row>
    <row r="530" spans="1:12" ht="15">
      <c r="A530" s="84" t="s">
        <v>2054</v>
      </c>
      <c r="B530" s="84" t="s">
        <v>2055</v>
      </c>
      <c r="C530" s="84">
        <v>10</v>
      </c>
      <c r="D530" s="118">
        <v>0</v>
      </c>
      <c r="E530" s="118">
        <v>1.235528446907549</v>
      </c>
      <c r="F530" s="84" t="s">
        <v>1871</v>
      </c>
      <c r="G530" s="84" t="b">
        <v>0</v>
      </c>
      <c r="H530" s="84" t="b">
        <v>0</v>
      </c>
      <c r="I530" s="84" t="b">
        <v>0</v>
      </c>
      <c r="J530" s="84" t="b">
        <v>0</v>
      </c>
      <c r="K530" s="84" t="b">
        <v>0</v>
      </c>
      <c r="L530" s="84" t="b">
        <v>0</v>
      </c>
    </row>
    <row r="531" spans="1:12" ht="15">
      <c r="A531" s="84" t="s">
        <v>2055</v>
      </c>
      <c r="B531" s="84" t="s">
        <v>2056</v>
      </c>
      <c r="C531" s="84">
        <v>10</v>
      </c>
      <c r="D531" s="118">
        <v>0</v>
      </c>
      <c r="E531" s="118">
        <v>1.235528446907549</v>
      </c>
      <c r="F531" s="84" t="s">
        <v>1871</v>
      </c>
      <c r="G531" s="84" t="b">
        <v>0</v>
      </c>
      <c r="H531" s="84" t="b">
        <v>0</v>
      </c>
      <c r="I531" s="84" t="b">
        <v>0</v>
      </c>
      <c r="J531" s="84" t="b">
        <v>0</v>
      </c>
      <c r="K531" s="84" t="b">
        <v>0</v>
      </c>
      <c r="L531" s="84" t="b">
        <v>0</v>
      </c>
    </row>
    <row r="532" spans="1:12" ht="15">
      <c r="A532" s="84" t="s">
        <v>2056</v>
      </c>
      <c r="B532" s="84" t="s">
        <v>2057</v>
      </c>
      <c r="C532" s="84">
        <v>10</v>
      </c>
      <c r="D532" s="118">
        <v>0</v>
      </c>
      <c r="E532" s="118">
        <v>1.235528446907549</v>
      </c>
      <c r="F532" s="84" t="s">
        <v>1871</v>
      </c>
      <c r="G532" s="84" t="b">
        <v>0</v>
      </c>
      <c r="H532" s="84" t="b">
        <v>0</v>
      </c>
      <c r="I532" s="84" t="b">
        <v>0</v>
      </c>
      <c r="J532" s="84" t="b">
        <v>0</v>
      </c>
      <c r="K532" s="84" t="b">
        <v>0</v>
      </c>
      <c r="L532" s="84" t="b">
        <v>0</v>
      </c>
    </row>
    <row r="533" spans="1:12" ht="15">
      <c r="A533" s="84" t="s">
        <v>2057</v>
      </c>
      <c r="B533" s="84" t="s">
        <v>2058</v>
      </c>
      <c r="C533" s="84">
        <v>10</v>
      </c>
      <c r="D533" s="118">
        <v>0</v>
      </c>
      <c r="E533" s="118">
        <v>1.235528446907549</v>
      </c>
      <c r="F533" s="84" t="s">
        <v>1871</v>
      </c>
      <c r="G533" s="84" t="b">
        <v>0</v>
      </c>
      <c r="H533" s="84" t="b">
        <v>0</v>
      </c>
      <c r="I533" s="84" t="b">
        <v>0</v>
      </c>
      <c r="J533" s="84" t="b">
        <v>0</v>
      </c>
      <c r="K533" s="84" t="b">
        <v>0</v>
      </c>
      <c r="L533" s="84" t="b">
        <v>0</v>
      </c>
    </row>
    <row r="534" spans="1:12" ht="15">
      <c r="A534" s="84" t="s">
        <v>2058</v>
      </c>
      <c r="B534" s="84" t="s">
        <v>2059</v>
      </c>
      <c r="C534" s="84">
        <v>10</v>
      </c>
      <c r="D534" s="118">
        <v>0</v>
      </c>
      <c r="E534" s="118">
        <v>1.235528446907549</v>
      </c>
      <c r="F534" s="84" t="s">
        <v>1871</v>
      </c>
      <c r="G534" s="84" t="b">
        <v>0</v>
      </c>
      <c r="H534" s="84" t="b">
        <v>0</v>
      </c>
      <c r="I534" s="84" t="b">
        <v>0</v>
      </c>
      <c r="J534" s="84" t="b">
        <v>0</v>
      </c>
      <c r="K534" s="84" t="b">
        <v>0</v>
      </c>
      <c r="L534" s="84" t="b">
        <v>0</v>
      </c>
    </row>
    <row r="535" spans="1:12" ht="15">
      <c r="A535" s="84" t="s">
        <v>2059</v>
      </c>
      <c r="B535" s="84" t="s">
        <v>2060</v>
      </c>
      <c r="C535" s="84">
        <v>10</v>
      </c>
      <c r="D535" s="118">
        <v>0</v>
      </c>
      <c r="E535" s="118">
        <v>1.235528446907549</v>
      </c>
      <c r="F535" s="84" t="s">
        <v>1871</v>
      </c>
      <c r="G535" s="84" t="b">
        <v>0</v>
      </c>
      <c r="H535" s="84" t="b">
        <v>0</v>
      </c>
      <c r="I535" s="84" t="b">
        <v>0</v>
      </c>
      <c r="J535" s="84" t="b">
        <v>0</v>
      </c>
      <c r="K535" s="84" t="b">
        <v>0</v>
      </c>
      <c r="L535" s="84" t="b">
        <v>0</v>
      </c>
    </row>
    <row r="536" spans="1:12" ht="15">
      <c r="A536" s="84" t="s">
        <v>2060</v>
      </c>
      <c r="B536" s="84" t="s">
        <v>2052</v>
      </c>
      <c r="C536" s="84">
        <v>10</v>
      </c>
      <c r="D536" s="118">
        <v>0</v>
      </c>
      <c r="E536" s="118">
        <v>0.9344984512435677</v>
      </c>
      <c r="F536" s="84" t="s">
        <v>1871</v>
      </c>
      <c r="G536" s="84" t="b">
        <v>0</v>
      </c>
      <c r="H536" s="84" t="b">
        <v>0</v>
      </c>
      <c r="I536" s="84" t="b">
        <v>0</v>
      </c>
      <c r="J536" s="84" t="b">
        <v>0</v>
      </c>
      <c r="K536" s="84" t="b">
        <v>0</v>
      </c>
      <c r="L536" s="84" t="b">
        <v>0</v>
      </c>
    </row>
    <row r="537" spans="1:12" ht="15">
      <c r="A537" s="84" t="s">
        <v>2052</v>
      </c>
      <c r="B537" s="84" t="s">
        <v>2052</v>
      </c>
      <c r="C537" s="84">
        <v>10</v>
      </c>
      <c r="D537" s="118">
        <v>0</v>
      </c>
      <c r="E537" s="118">
        <v>0.6334684555795865</v>
      </c>
      <c r="F537" s="84" t="s">
        <v>1871</v>
      </c>
      <c r="G537" s="84" t="b">
        <v>0</v>
      </c>
      <c r="H537" s="84" t="b">
        <v>0</v>
      </c>
      <c r="I537" s="84" t="b">
        <v>0</v>
      </c>
      <c r="J537" s="84" t="b">
        <v>0</v>
      </c>
      <c r="K537" s="84" t="b">
        <v>0</v>
      </c>
      <c r="L537" s="84" t="b">
        <v>0</v>
      </c>
    </row>
    <row r="538" spans="1:12" ht="15">
      <c r="A538" s="84" t="s">
        <v>2052</v>
      </c>
      <c r="B538" s="84" t="s">
        <v>2443</v>
      </c>
      <c r="C538" s="84">
        <v>10</v>
      </c>
      <c r="D538" s="118">
        <v>0</v>
      </c>
      <c r="E538" s="118">
        <v>0.9344984512435677</v>
      </c>
      <c r="F538" s="84" t="s">
        <v>1871</v>
      </c>
      <c r="G538" s="84" t="b">
        <v>0</v>
      </c>
      <c r="H538" s="84" t="b">
        <v>0</v>
      </c>
      <c r="I538" s="84" t="b">
        <v>0</v>
      </c>
      <c r="J538" s="84" t="b">
        <v>0</v>
      </c>
      <c r="K538" s="84" t="b">
        <v>0</v>
      </c>
      <c r="L538" s="84" t="b">
        <v>0</v>
      </c>
    </row>
    <row r="539" spans="1:12" ht="15">
      <c r="A539" s="84" t="s">
        <v>2443</v>
      </c>
      <c r="B539" s="84" t="s">
        <v>2444</v>
      </c>
      <c r="C539" s="84">
        <v>10</v>
      </c>
      <c r="D539" s="118">
        <v>0</v>
      </c>
      <c r="E539" s="118">
        <v>1.235528446907549</v>
      </c>
      <c r="F539" s="84" t="s">
        <v>1871</v>
      </c>
      <c r="G539" s="84" t="b">
        <v>0</v>
      </c>
      <c r="H539" s="84" t="b">
        <v>0</v>
      </c>
      <c r="I539" s="84" t="b">
        <v>0</v>
      </c>
      <c r="J539" s="84" t="b">
        <v>0</v>
      </c>
      <c r="K539" s="84" t="b">
        <v>0</v>
      </c>
      <c r="L539" s="84" t="b">
        <v>0</v>
      </c>
    </row>
    <row r="540" spans="1:12" ht="15">
      <c r="A540" s="84" t="s">
        <v>2444</v>
      </c>
      <c r="B540" s="84" t="s">
        <v>2445</v>
      </c>
      <c r="C540" s="84">
        <v>10</v>
      </c>
      <c r="D540" s="118">
        <v>0</v>
      </c>
      <c r="E540" s="118">
        <v>1.235528446907549</v>
      </c>
      <c r="F540" s="84" t="s">
        <v>1871</v>
      </c>
      <c r="G540" s="84" t="b">
        <v>0</v>
      </c>
      <c r="H540" s="84" t="b">
        <v>0</v>
      </c>
      <c r="I540" s="84" t="b">
        <v>0</v>
      </c>
      <c r="J540" s="84" t="b">
        <v>0</v>
      </c>
      <c r="K540" s="84" t="b">
        <v>0</v>
      </c>
      <c r="L540" s="84" t="b">
        <v>0</v>
      </c>
    </row>
    <row r="541" spans="1:12" ht="15">
      <c r="A541" s="84" t="s">
        <v>2445</v>
      </c>
      <c r="B541" s="84" t="s">
        <v>2051</v>
      </c>
      <c r="C541" s="84">
        <v>10</v>
      </c>
      <c r="D541" s="118">
        <v>0</v>
      </c>
      <c r="E541" s="118">
        <v>0.9802559418042428</v>
      </c>
      <c r="F541" s="84" t="s">
        <v>1871</v>
      </c>
      <c r="G541" s="84" t="b">
        <v>0</v>
      </c>
      <c r="H541" s="84" t="b">
        <v>0</v>
      </c>
      <c r="I541" s="84" t="b">
        <v>0</v>
      </c>
      <c r="J541" s="84" t="b">
        <v>0</v>
      </c>
      <c r="K541" s="84" t="b">
        <v>0</v>
      </c>
      <c r="L541" s="84" t="b">
        <v>0</v>
      </c>
    </row>
    <row r="542" spans="1:12" ht="15">
      <c r="A542" s="84" t="s">
        <v>243</v>
      </c>
      <c r="B542" s="84" t="s">
        <v>2051</v>
      </c>
      <c r="C542" s="84">
        <v>8</v>
      </c>
      <c r="D542" s="118">
        <v>0.00425978079156292</v>
      </c>
      <c r="E542" s="118">
        <v>0.9802559418042428</v>
      </c>
      <c r="F542" s="84" t="s">
        <v>1871</v>
      </c>
      <c r="G542" s="84" t="b">
        <v>0</v>
      </c>
      <c r="H542" s="84" t="b">
        <v>0</v>
      </c>
      <c r="I542" s="84" t="b">
        <v>0</v>
      </c>
      <c r="J542" s="84" t="b">
        <v>0</v>
      </c>
      <c r="K542" s="84" t="b">
        <v>0</v>
      </c>
      <c r="L542" s="84" t="b">
        <v>0</v>
      </c>
    </row>
    <row r="543" spans="1:12" ht="15">
      <c r="A543" s="84" t="s">
        <v>2051</v>
      </c>
      <c r="B543" s="84" t="s">
        <v>2476</v>
      </c>
      <c r="C543" s="84">
        <v>8</v>
      </c>
      <c r="D543" s="118">
        <v>0.00425978079156292</v>
      </c>
      <c r="E543" s="118">
        <v>0.9344984512435677</v>
      </c>
      <c r="F543" s="84" t="s">
        <v>1871</v>
      </c>
      <c r="G543" s="84" t="b">
        <v>0</v>
      </c>
      <c r="H543" s="84" t="b">
        <v>0</v>
      </c>
      <c r="I543" s="84" t="b">
        <v>0</v>
      </c>
      <c r="J543" s="84" t="b">
        <v>0</v>
      </c>
      <c r="K543" s="84" t="b">
        <v>0</v>
      </c>
      <c r="L543" s="84" t="b">
        <v>0</v>
      </c>
    </row>
    <row r="544" spans="1:12" ht="15">
      <c r="A544" s="84" t="s">
        <v>2051</v>
      </c>
      <c r="B544" s="84" t="s">
        <v>2593</v>
      </c>
      <c r="C544" s="84">
        <v>2</v>
      </c>
      <c r="D544" s="118">
        <v>0.0076809890586375705</v>
      </c>
      <c r="E544" s="118">
        <v>0.9344984512435677</v>
      </c>
      <c r="F544" s="84" t="s">
        <v>1871</v>
      </c>
      <c r="G544" s="84" t="b">
        <v>0</v>
      </c>
      <c r="H544" s="84" t="b">
        <v>0</v>
      </c>
      <c r="I544" s="84" t="b">
        <v>0</v>
      </c>
      <c r="J544" s="84" t="b">
        <v>0</v>
      </c>
      <c r="K544" s="84" t="b">
        <v>0</v>
      </c>
      <c r="L544" s="84" t="b">
        <v>0</v>
      </c>
    </row>
    <row r="545" spans="1:12" ht="15">
      <c r="A545" s="84" t="s">
        <v>2593</v>
      </c>
      <c r="B545" s="84" t="s">
        <v>2003</v>
      </c>
      <c r="C545" s="84">
        <v>2</v>
      </c>
      <c r="D545" s="118">
        <v>0.0076809890586375705</v>
      </c>
      <c r="E545" s="118">
        <v>1.934498451243568</v>
      </c>
      <c r="F545" s="84" t="s">
        <v>1871</v>
      </c>
      <c r="G545" s="84" t="b">
        <v>0</v>
      </c>
      <c r="H545" s="84" t="b">
        <v>0</v>
      </c>
      <c r="I545" s="84" t="b">
        <v>0</v>
      </c>
      <c r="J545" s="84" t="b">
        <v>0</v>
      </c>
      <c r="K545" s="84" t="b">
        <v>0</v>
      </c>
      <c r="L545" s="84" t="b">
        <v>0</v>
      </c>
    </row>
    <row r="546" spans="1:12" ht="15">
      <c r="A546" s="84" t="s">
        <v>2003</v>
      </c>
      <c r="B546" s="84" t="s">
        <v>334</v>
      </c>
      <c r="C546" s="84">
        <v>2</v>
      </c>
      <c r="D546" s="118">
        <v>0.0076809890586375705</v>
      </c>
      <c r="E546" s="118">
        <v>1.934498451243568</v>
      </c>
      <c r="F546" s="84" t="s">
        <v>1871</v>
      </c>
      <c r="G546" s="84" t="b">
        <v>0</v>
      </c>
      <c r="H546" s="84" t="b">
        <v>0</v>
      </c>
      <c r="I546" s="84" t="b">
        <v>0</v>
      </c>
      <c r="J546" s="84" t="b">
        <v>0</v>
      </c>
      <c r="K546" s="84" t="b">
        <v>0</v>
      </c>
      <c r="L546" s="84" t="b">
        <v>0</v>
      </c>
    </row>
    <row r="547" spans="1:12" ht="15">
      <c r="A547" s="84" t="s">
        <v>334</v>
      </c>
      <c r="B547" s="84" t="s">
        <v>2594</v>
      </c>
      <c r="C547" s="84">
        <v>2</v>
      </c>
      <c r="D547" s="118">
        <v>0.0076809890586375705</v>
      </c>
      <c r="E547" s="118">
        <v>1.934498451243568</v>
      </c>
      <c r="F547" s="84" t="s">
        <v>1871</v>
      </c>
      <c r="G547" s="84" t="b">
        <v>0</v>
      </c>
      <c r="H547" s="84" t="b">
        <v>0</v>
      </c>
      <c r="I547" s="84" t="b">
        <v>0</v>
      </c>
      <c r="J547" s="84" t="b">
        <v>0</v>
      </c>
      <c r="K547" s="84" t="b">
        <v>0</v>
      </c>
      <c r="L547" s="84" t="b">
        <v>0</v>
      </c>
    </row>
    <row r="548" spans="1:12" ht="15">
      <c r="A548" s="84" t="s">
        <v>2594</v>
      </c>
      <c r="B548" s="84" t="s">
        <v>2595</v>
      </c>
      <c r="C548" s="84">
        <v>2</v>
      </c>
      <c r="D548" s="118">
        <v>0.0076809890586375705</v>
      </c>
      <c r="E548" s="118">
        <v>1.934498451243568</v>
      </c>
      <c r="F548" s="84" t="s">
        <v>1871</v>
      </c>
      <c r="G548" s="84" t="b">
        <v>0</v>
      </c>
      <c r="H548" s="84" t="b">
        <v>0</v>
      </c>
      <c r="I548" s="84" t="b">
        <v>0</v>
      </c>
      <c r="J548" s="84" t="b">
        <v>0</v>
      </c>
      <c r="K548" s="84" t="b">
        <v>0</v>
      </c>
      <c r="L548" s="84" t="b">
        <v>0</v>
      </c>
    </row>
    <row r="549" spans="1:12" ht="15">
      <c r="A549" s="84" t="s">
        <v>2595</v>
      </c>
      <c r="B549" s="84" t="s">
        <v>2550</v>
      </c>
      <c r="C549" s="84">
        <v>2</v>
      </c>
      <c r="D549" s="118">
        <v>0.0076809890586375705</v>
      </c>
      <c r="E549" s="118">
        <v>1.934498451243568</v>
      </c>
      <c r="F549" s="84" t="s">
        <v>1871</v>
      </c>
      <c r="G549" s="84" t="b">
        <v>0</v>
      </c>
      <c r="H549" s="84" t="b">
        <v>0</v>
      </c>
      <c r="I549" s="84" t="b">
        <v>0</v>
      </c>
      <c r="J549" s="84" t="b">
        <v>0</v>
      </c>
      <c r="K549" s="84" t="b">
        <v>0</v>
      </c>
      <c r="L549" s="84" t="b">
        <v>0</v>
      </c>
    </row>
    <row r="550" spans="1:12" ht="15">
      <c r="A550" s="84" t="s">
        <v>2550</v>
      </c>
      <c r="B550" s="84" t="s">
        <v>2504</v>
      </c>
      <c r="C550" s="84">
        <v>2</v>
      </c>
      <c r="D550" s="118">
        <v>0.0076809890586375705</v>
      </c>
      <c r="E550" s="118">
        <v>1.934498451243568</v>
      </c>
      <c r="F550" s="84" t="s">
        <v>1871</v>
      </c>
      <c r="G550" s="84" t="b">
        <v>0</v>
      </c>
      <c r="H550" s="84" t="b">
        <v>0</v>
      </c>
      <c r="I550" s="84" t="b">
        <v>0</v>
      </c>
      <c r="J550" s="84" t="b">
        <v>0</v>
      </c>
      <c r="K550" s="84" t="b">
        <v>0</v>
      </c>
      <c r="L550" s="84" t="b">
        <v>0</v>
      </c>
    </row>
    <row r="551" spans="1:12" ht="15">
      <c r="A551" s="84" t="s">
        <v>2504</v>
      </c>
      <c r="B551" s="84" t="s">
        <v>2596</v>
      </c>
      <c r="C551" s="84">
        <v>2</v>
      </c>
      <c r="D551" s="118">
        <v>0.0076809890586375705</v>
      </c>
      <c r="E551" s="118">
        <v>1.934498451243568</v>
      </c>
      <c r="F551" s="84" t="s">
        <v>1871</v>
      </c>
      <c r="G551" s="84" t="b">
        <v>0</v>
      </c>
      <c r="H551" s="84" t="b">
        <v>0</v>
      </c>
      <c r="I551" s="84" t="b">
        <v>0</v>
      </c>
      <c r="J551" s="84" t="b">
        <v>0</v>
      </c>
      <c r="K551" s="84" t="b">
        <v>0</v>
      </c>
      <c r="L551" s="84" t="b">
        <v>0</v>
      </c>
    </row>
    <row r="552" spans="1:12" ht="15">
      <c r="A552" s="84" t="s">
        <v>2062</v>
      </c>
      <c r="B552" s="84" t="s">
        <v>2063</v>
      </c>
      <c r="C552" s="84">
        <v>8</v>
      </c>
      <c r="D552" s="118">
        <v>0</v>
      </c>
      <c r="E552" s="118">
        <v>1.1383026981662814</v>
      </c>
      <c r="F552" s="84" t="s">
        <v>1872</v>
      </c>
      <c r="G552" s="84" t="b">
        <v>0</v>
      </c>
      <c r="H552" s="84" t="b">
        <v>0</v>
      </c>
      <c r="I552" s="84" t="b">
        <v>0</v>
      </c>
      <c r="J552" s="84" t="b">
        <v>0</v>
      </c>
      <c r="K552" s="84" t="b">
        <v>0</v>
      </c>
      <c r="L552" s="84" t="b">
        <v>0</v>
      </c>
    </row>
    <row r="553" spans="1:12" ht="15">
      <c r="A553" s="84" t="s">
        <v>2063</v>
      </c>
      <c r="B553" s="84" t="s">
        <v>2064</v>
      </c>
      <c r="C553" s="84">
        <v>8</v>
      </c>
      <c r="D553" s="118">
        <v>0</v>
      </c>
      <c r="E553" s="118">
        <v>1.1383026981662814</v>
      </c>
      <c r="F553" s="84" t="s">
        <v>1872</v>
      </c>
      <c r="G553" s="84" t="b">
        <v>0</v>
      </c>
      <c r="H553" s="84" t="b">
        <v>0</v>
      </c>
      <c r="I553" s="84" t="b">
        <v>0</v>
      </c>
      <c r="J553" s="84" t="b">
        <v>0</v>
      </c>
      <c r="K553" s="84" t="b">
        <v>0</v>
      </c>
      <c r="L553" s="84" t="b">
        <v>0</v>
      </c>
    </row>
    <row r="554" spans="1:12" ht="15">
      <c r="A554" s="84" t="s">
        <v>2064</v>
      </c>
      <c r="B554" s="84" t="s">
        <v>2065</v>
      </c>
      <c r="C554" s="84">
        <v>8</v>
      </c>
      <c r="D554" s="118">
        <v>0</v>
      </c>
      <c r="E554" s="118">
        <v>1.1383026981662814</v>
      </c>
      <c r="F554" s="84" t="s">
        <v>1872</v>
      </c>
      <c r="G554" s="84" t="b">
        <v>0</v>
      </c>
      <c r="H554" s="84" t="b">
        <v>0</v>
      </c>
      <c r="I554" s="84" t="b">
        <v>0</v>
      </c>
      <c r="J554" s="84" t="b">
        <v>0</v>
      </c>
      <c r="K554" s="84" t="b">
        <v>1</v>
      </c>
      <c r="L554" s="84" t="b">
        <v>0</v>
      </c>
    </row>
    <row r="555" spans="1:12" ht="15">
      <c r="A555" s="84" t="s">
        <v>2065</v>
      </c>
      <c r="B555" s="84" t="s">
        <v>2066</v>
      </c>
      <c r="C555" s="84">
        <v>8</v>
      </c>
      <c r="D555" s="118">
        <v>0</v>
      </c>
      <c r="E555" s="118">
        <v>1.1383026981662814</v>
      </c>
      <c r="F555" s="84" t="s">
        <v>1872</v>
      </c>
      <c r="G555" s="84" t="b">
        <v>0</v>
      </c>
      <c r="H555" s="84" t="b">
        <v>1</v>
      </c>
      <c r="I555" s="84" t="b">
        <v>0</v>
      </c>
      <c r="J555" s="84" t="b">
        <v>0</v>
      </c>
      <c r="K555" s="84" t="b">
        <v>0</v>
      </c>
      <c r="L555" s="84" t="b">
        <v>0</v>
      </c>
    </row>
    <row r="556" spans="1:12" ht="15">
      <c r="A556" s="84" t="s">
        <v>2066</v>
      </c>
      <c r="B556" s="84" t="s">
        <v>2067</v>
      </c>
      <c r="C556" s="84">
        <v>8</v>
      </c>
      <c r="D556" s="118">
        <v>0</v>
      </c>
      <c r="E556" s="118">
        <v>1.1383026981662814</v>
      </c>
      <c r="F556" s="84" t="s">
        <v>1872</v>
      </c>
      <c r="G556" s="84" t="b">
        <v>0</v>
      </c>
      <c r="H556" s="84" t="b">
        <v>0</v>
      </c>
      <c r="I556" s="84" t="b">
        <v>0</v>
      </c>
      <c r="J556" s="84" t="b">
        <v>0</v>
      </c>
      <c r="K556" s="84" t="b">
        <v>0</v>
      </c>
      <c r="L556" s="84" t="b">
        <v>0</v>
      </c>
    </row>
    <row r="557" spans="1:12" ht="15">
      <c r="A557" s="84" t="s">
        <v>2067</v>
      </c>
      <c r="B557" s="84" t="s">
        <v>2068</v>
      </c>
      <c r="C557" s="84">
        <v>8</v>
      </c>
      <c r="D557" s="118">
        <v>0</v>
      </c>
      <c r="E557" s="118">
        <v>1.1383026981662814</v>
      </c>
      <c r="F557" s="84" t="s">
        <v>1872</v>
      </c>
      <c r="G557" s="84" t="b">
        <v>0</v>
      </c>
      <c r="H557" s="84" t="b">
        <v>0</v>
      </c>
      <c r="I557" s="84" t="b">
        <v>0</v>
      </c>
      <c r="J557" s="84" t="b">
        <v>0</v>
      </c>
      <c r="K557" s="84" t="b">
        <v>0</v>
      </c>
      <c r="L557" s="84" t="b">
        <v>0</v>
      </c>
    </row>
    <row r="558" spans="1:12" ht="15">
      <c r="A558" s="84" t="s">
        <v>2068</v>
      </c>
      <c r="B558" s="84" t="s">
        <v>2069</v>
      </c>
      <c r="C558" s="84">
        <v>8</v>
      </c>
      <c r="D558" s="118">
        <v>0</v>
      </c>
      <c r="E558" s="118">
        <v>1.1383026981662814</v>
      </c>
      <c r="F558" s="84" t="s">
        <v>1872</v>
      </c>
      <c r="G558" s="84" t="b">
        <v>0</v>
      </c>
      <c r="H558" s="84" t="b">
        <v>0</v>
      </c>
      <c r="I558" s="84" t="b">
        <v>0</v>
      </c>
      <c r="J558" s="84" t="b">
        <v>0</v>
      </c>
      <c r="K558" s="84" t="b">
        <v>0</v>
      </c>
      <c r="L558" s="84" t="b">
        <v>0</v>
      </c>
    </row>
    <row r="559" spans="1:12" ht="15">
      <c r="A559" s="84" t="s">
        <v>2069</v>
      </c>
      <c r="B559" s="84" t="s">
        <v>2070</v>
      </c>
      <c r="C559" s="84">
        <v>8</v>
      </c>
      <c r="D559" s="118">
        <v>0</v>
      </c>
      <c r="E559" s="118">
        <v>1.1383026981662814</v>
      </c>
      <c r="F559" s="84" t="s">
        <v>1872</v>
      </c>
      <c r="G559" s="84" t="b">
        <v>0</v>
      </c>
      <c r="H559" s="84" t="b">
        <v>0</v>
      </c>
      <c r="I559" s="84" t="b">
        <v>0</v>
      </c>
      <c r="J559" s="84" t="b">
        <v>0</v>
      </c>
      <c r="K559" s="84" t="b">
        <v>0</v>
      </c>
      <c r="L559" s="84" t="b">
        <v>0</v>
      </c>
    </row>
    <row r="560" spans="1:12" ht="15">
      <c r="A560" s="84" t="s">
        <v>2070</v>
      </c>
      <c r="B560" s="84" t="s">
        <v>2071</v>
      </c>
      <c r="C560" s="84">
        <v>8</v>
      </c>
      <c r="D560" s="118">
        <v>0</v>
      </c>
      <c r="E560" s="118">
        <v>1.1383026981662814</v>
      </c>
      <c r="F560" s="84" t="s">
        <v>1872</v>
      </c>
      <c r="G560" s="84" t="b">
        <v>0</v>
      </c>
      <c r="H560" s="84" t="b">
        <v>0</v>
      </c>
      <c r="I560" s="84" t="b">
        <v>0</v>
      </c>
      <c r="J560" s="84" t="b">
        <v>0</v>
      </c>
      <c r="K560" s="84" t="b">
        <v>0</v>
      </c>
      <c r="L560" s="84" t="b">
        <v>0</v>
      </c>
    </row>
    <row r="561" spans="1:12" ht="15">
      <c r="A561" s="84" t="s">
        <v>2071</v>
      </c>
      <c r="B561" s="84" t="s">
        <v>2475</v>
      </c>
      <c r="C561" s="84">
        <v>8</v>
      </c>
      <c r="D561" s="118">
        <v>0</v>
      </c>
      <c r="E561" s="118">
        <v>1.1383026981662814</v>
      </c>
      <c r="F561" s="84" t="s">
        <v>1872</v>
      </c>
      <c r="G561" s="84" t="b">
        <v>0</v>
      </c>
      <c r="H561" s="84" t="b">
        <v>0</v>
      </c>
      <c r="I561" s="84" t="b">
        <v>0</v>
      </c>
      <c r="J561" s="84" t="b">
        <v>0</v>
      </c>
      <c r="K561" s="84" t="b">
        <v>0</v>
      </c>
      <c r="L561" s="84" t="b">
        <v>0</v>
      </c>
    </row>
    <row r="562" spans="1:12" ht="15">
      <c r="A562" s="84" t="s">
        <v>262</v>
      </c>
      <c r="B562" s="84" t="s">
        <v>2062</v>
      </c>
      <c r="C562" s="84">
        <v>7</v>
      </c>
      <c r="D562" s="118">
        <v>0.0034402002444390437</v>
      </c>
      <c r="E562" s="118">
        <v>1.1962946451439682</v>
      </c>
      <c r="F562" s="84" t="s">
        <v>1872</v>
      </c>
      <c r="G562" s="84" t="b">
        <v>0</v>
      </c>
      <c r="H562" s="84" t="b">
        <v>0</v>
      </c>
      <c r="I562" s="84" t="b">
        <v>0</v>
      </c>
      <c r="J562" s="84" t="b">
        <v>0</v>
      </c>
      <c r="K562" s="84" t="b">
        <v>0</v>
      </c>
      <c r="L562" s="84" t="b">
        <v>0</v>
      </c>
    </row>
    <row r="563" spans="1:12" ht="15">
      <c r="A563" s="84" t="s">
        <v>2475</v>
      </c>
      <c r="B563" s="84" t="s">
        <v>2481</v>
      </c>
      <c r="C563" s="84">
        <v>7</v>
      </c>
      <c r="D563" s="118">
        <v>0.0034402002444390437</v>
      </c>
      <c r="E563" s="118">
        <v>1.1383026981662814</v>
      </c>
      <c r="F563" s="84" t="s">
        <v>1872</v>
      </c>
      <c r="G563" s="84" t="b">
        <v>0</v>
      </c>
      <c r="H563" s="84" t="b">
        <v>0</v>
      </c>
      <c r="I563" s="84" t="b">
        <v>0</v>
      </c>
      <c r="J563" s="84" t="b">
        <v>0</v>
      </c>
      <c r="K563" s="84" t="b">
        <v>0</v>
      </c>
      <c r="L563" s="84" t="b">
        <v>0</v>
      </c>
    </row>
    <row r="564" spans="1:12" ht="15">
      <c r="A564" s="84" t="s">
        <v>2073</v>
      </c>
      <c r="B564" s="84" t="s">
        <v>2074</v>
      </c>
      <c r="C564" s="84">
        <v>6</v>
      </c>
      <c r="D564" s="118">
        <v>0</v>
      </c>
      <c r="E564" s="118">
        <v>1.0731070983354316</v>
      </c>
      <c r="F564" s="84" t="s">
        <v>1873</v>
      </c>
      <c r="G564" s="84" t="b">
        <v>0</v>
      </c>
      <c r="H564" s="84" t="b">
        <v>0</v>
      </c>
      <c r="I564" s="84" t="b">
        <v>0</v>
      </c>
      <c r="J564" s="84" t="b">
        <v>0</v>
      </c>
      <c r="K564" s="84" t="b">
        <v>0</v>
      </c>
      <c r="L564" s="84" t="b">
        <v>0</v>
      </c>
    </row>
    <row r="565" spans="1:12" ht="15">
      <c r="A565" s="84" t="s">
        <v>2074</v>
      </c>
      <c r="B565" s="84" t="s">
        <v>2075</v>
      </c>
      <c r="C565" s="84">
        <v>6</v>
      </c>
      <c r="D565" s="118">
        <v>0</v>
      </c>
      <c r="E565" s="118">
        <v>1.0731070983354316</v>
      </c>
      <c r="F565" s="84" t="s">
        <v>1873</v>
      </c>
      <c r="G565" s="84" t="b">
        <v>0</v>
      </c>
      <c r="H565" s="84" t="b">
        <v>0</v>
      </c>
      <c r="I565" s="84" t="b">
        <v>0</v>
      </c>
      <c r="J565" s="84" t="b">
        <v>0</v>
      </c>
      <c r="K565" s="84" t="b">
        <v>0</v>
      </c>
      <c r="L565" s="84" t="b">
        <v>0</v>
      </c>
    </row>
    <row r="566" spans="1:12" ht="15">
      <c r="A566" s="84" t="s">
        <v>2075</v>
      </c>
      <c r="B566" s="84" t="s">
        <v>2076</v>
      </c>
      <c r="C566" s="84">
        <v>6</v>
      </c>
      <c r="D566" s="118">
        <v>0</v>
      </c>
      <c r="E566" s="118">
        <v>1.0731070983354316</v>
      </c>
      <c r="F566" s="84" t="s">
        <v>1873</v>
      </c>
      <c r="G566" s="84" t="b">
        <v>0</v>
      </c>
      <c r="H566" s="84" t="b">
        <v>0</v>
      </c>
      <c r="I566" s="84" t="b">
        <v>0</v>
      </c>
      <c r="J566" s="84" t="b">
        <v>0</v>
      </c>
      <c r="K566" s="84" t="b">
        <v>0</v>
      </c>
      <c r="L566" s="84" t="b">
        <v>0</v>
      </c>
    </row>
    <row r="567" spans="1:12" ht="15">
      <c r="A567" s="84" t="s">
        <v>2076</v>
      </c>
      <c r="B567" s="84" t="s">
        <v>2077</v>
      </c>
      <c r="C567" s="84">
        <v>6</v>
      </c>
      <c r="D567" s="118">
        <v>0</v>
      </c>
      <c r="E567" s="118">
        <v>1.0731070983354316</v>
      </c>
      <c r="F567" s="84" t="s">
        <v>1873</v>
      </c>
      <c r="G567" s="84" t="b">
        <v>0</v>
      </c>
      <c r="H567" s="84" t="b">
        <v>0</v>
      </c>
      <c r="I567" s="84" t="b">
        <v>0</v>
      </c>
      <c r="J567" s="84" t="b">
        <v>0</v>
      </c>
      <c r="K567" s="84" t="b">
        <v>0</v>
      </c>
      <c r="L567" s="84" t="b">
        <v>0</v>
      </c>
    </row>
    <row r="568" spans="1:12" ht="15">
      <c r="A568" s="84" t="s">
        <v>2077</v>
      </c>
      <c r="B568" s="84" t="s">
        <v>2078</v>
      </c>
      <c r="C568" s="84">
        <v>6</v>
      </c>
      <c r="D568" s="118">
        <v>0</v>
      </c>
      <c r="E568" s="118">
        <v>1.0731070983354316</v>
      </c>
      <c r="F568" s="84" t="s">
        <v>1873</v>
      </c>
      <c r="G568" s="84" t="b">
        <v>0</v>
      </c>
      <c r="H568" s="84" t="b">
        <v>0</v>
      </c>
      <c r="I568" s="84" t="b">
        <v>0</v>
      </c>
      <c r="J568" s="84" t="b">
        <v>0</v>
      </c>
      <c r="K568" s="84" t="b">
        <v>0</v>
      </c>
      <c r="L568" s="84" t="b">
        <v>0</v>
      </c>
    </row>
    <row r="569" spans="1:12" ht="15">
      <c r="A569" s="84" t="s">
        <v>2078</v>
      </c>
      <c r="B569" s="84" t="s">
        <v>337</v>
      </c>
      <c r="C569" s="84">
        <v>6</v>
      </c>
      <c r="D569" s="118">
        <v>0</v>
      </c>
      <c r="E569" s="118">
        <v>1.0731070983354316</v>
      </c>
      <c r="F569" s="84" t="s">
        <v>1873</v>
      </c>
      <c r="G569" s="84" t="b">
        <v>0</v>
      </c>
      <c r="H569" s="84" t="b">
        <v>0</v>
      </c>
      <c r="I569" s="84" t="b">
        <v>0</v>
      </c>
      <c r="J569" s="84" t="b">
        <v>0</v>
      </c>
      <c r="K569" s="84" t="b">
        <v>0</v>
      </c>
      <c r="L569" s="84" t="b">
        <v>0</v>
      </c>
    </row>
    <row r="570" spans="1:12" ht="15">
      <c r="A570" s="84" t="s">
        <v>337</v>
      </c>
      <c r="B570" s="84" t="s">
        <v>312</v>
      </c>
      <c r="C570" s="84">
        <v>6</v>
      </c>
      <c r="D570" s="118">
        <v>0</v>
      </c>
      <c r="E570" s="118">
        <v>1.0731070983354316</v>
      </c>
      <c r="F570" s="84" t="s">
        <v>1873</v>
      </c>
      <c r="G570" s="84" t="b">
        <v>0</v>
      </c>
      <c r="H570" s="84" t="b">
        <v>0</v>
      </c>
      <c r="I570" s="84" t="b">
        <v>0</v>
      </c>
      <c r="J570" s="84" t="b">
        <v>0</v>
      </c>
      <c r="K570" s="84" t="b">
        <v>0</v>
      </c>
      <c r="L570" s="84" t="b">
        <v>0</v>
      </c>
    </row>
    <row r="571" spans="1:12" ht="15">
      <c r="A571" s="84" t="s">
        <v>312</v>
      </c>
      <c r="B571" s="84" t="s">
        <v>2003</v>
      </c>
      <c r="C571" s="84">
        <v>6</v>
      </c>
      <c r="D571" s="118">
        <v>0</v>
      </c>
      <c r="E571" s="118">
        <v>1.0731070983354316</v>
      </c>
      <c r="F571" s="84" t="s">
        <v>1873</v>
      </c>
      <c r="G571" s="84" t="b">
        <v>0</v>
      </c>
      <c r="H571" s="84" t="b">
        <v>0</v>
      </c>
      <c r="I571" s="84" t="b">
        <v>0</v>
      </c>
      <c r="J571" s="84" t="b">
        <v>0</v>
      </c>
      <c r="K571" s="84" t="b">
        <v>0</v>
      </c>
      <c r="L571" s="84" t="b">
        <v>0</v>
      </c>
    </row>
    <row r="572" spans="1:12" ht="15">
      <c r="A572" s="84" t="s">
        <v>2003</v>
      </c>
      <c r="B572" s="84" t="s">
        <v>2004</v>
      </c>
      <c r="C572" s="84">
        <v>6</v>
      </c>
      <c r="D572" s="118">
        <v>0</v>
      </c>
      <c r="E572" s="118">
        <v>1.0731070983354316</v>
      </c>
      <c r="F572" s="84" t="s">
        <v>1873</v>
      </c>
      <c r="G572" s="84" t="b">
        <v>0</v>
      </c>
      <c r="H572" s="84" t="b">
        <v>0</v>
      </c>
      <c r="I572" s="84" t="b">
        <v>0</v>
      </c>
      <c r="J572" s="84" t="b">
        <v>0</v>
      </c>
      <c r="K572" s="84" t="b">
        <v>0</v>
      </c>
      <c r="L572" s="84" t="b">
        <v>0</v>
      </c>
    </row>
    <row r="573" spans="1:12" ht="15">
      <c r="A573" s="84" t="s">
        <v>2004</v>
      </c>
      <c r="B573" s="84" t="s">
        <v>2454</v>
      </c>
      <c r="C573" s="84">
        <v>6</v>
      </c>
      <c r="D573" s="118">
        <v>0</v>
      </c>
      <c r="E573" s="118">
        <v>1.0731070983354316</v>
      </c>
      <c r="F573" s="84" t="s">
        <v>1873</v>
      </c>
      <c r="G573" s="84" t="b">
        <v>0</v>
      </c>
      <c r="H573" s="84" t="b">
        <v>0</v>
      </c>
      <c r="I573" s="84" t="b">
        <v>0</v>
      </c>
      <c r="J573" s="84" t="b">
        <v>0</v>
      </c>
      <c r="K573" s="84" t="b">
        <v>0</v>
      </c>
      <c r="L573" s="84" t="b">
        <v>0</v>
      </c>
    </row>
    <row r="574" spans="1:12" ht="15">
      <c r="A574" s="84" t="s">
        <v>2454</v>
      </c>
      <c r="B574" s="84" t="s">
        <v>2479</v>
      </c>
      <c r="C574" s="84">
        <v>6</v>
      </c>
      <c r="D574" s="118">
        <v>0</v>
      </c>
      <c r="E574" s="118">
        <v>1.0731070983354316</v>
      </c>
      <c r="F574" s="84" t="s">
        <v>1873</v>
      </c>
      <c r="G574" s="84" t="b">
        <v>0</v>
      </c>
      <c r="H574" s="84" t="b">
        <v>0</v>
      </c>
      <c r="I574" s="84" t="b">
        <v>0</v>
      </c>
      <c r="J574" s="84" t="b">
        <v>0</v>
      </c>
      <c r="K574" s="84" t="b">
        <v>0</v>
      </c>
      <c r="L574" s="84" t="b">
        <v>0</v>
      </c>
    </row>
    <row r="575" spans="1:12" ht="15">
      <c r="A575" s="84" t="s">
        <v>311</v>
      </c>
      <c r="B575" s="84" t="s">
        <v>2073</v>
      </c>
      <c r="C575" s="84">
        <v>5</v>
      </c>
      <c r="D575" s="118">
        <v>0.005141639353741871</v>
      </c>
      <c r="E575" s="118">
        <v>1.1522883443830565</v>
      </c>
      <c r="F575" s="84" t="s">
        <v>1873</v>
      </c>
      <c r="G575" s="84" t="b">
        <v>0</v>
      </c>
      <c r="H575" s="84" t="b">
        <v>0</v>
      </c>
      <c r="I575" s="84" t="b">
        <v>0</v>
      </c>
      <c r="J575" s="84" t="b">
        <v>0</v>
      </c>
      <c r="K575" s="84" t="b">
        <v>0</v>
      </c>
      <c r="L575" s="84" t="b">
        <v>0</v>
      </c>
    </row>
    <row r="576" spans="1:12" ht="15">
      <c r="A576" s="84" t="s">
        <v>2081</v>
      </c>
      <c r="B576" s="84" t="s">
        <v>2082</v>
      </c>
      <c r="C576" s="84">
        <v>3</v>
      </c>
      <c r="D576" s="118">
        <v>0.009435302187040882</v>
      </c>
      <c r="E576" s="118">
        <v>1.5642714304385625</v>
      </c>
      <c r="F576" s="84" t="s">
        <v>1874</v>
      </c>
      <c r="G576" s="84" t="b">
        <v>0</v>
      </c>
      <c r="H576" s="84" t="b">
        <v>0</v>
      </c>
      <c r="I576" s="84" t="b">
        <v>0</v>
      </c>
      <c r="J576" s="84" t="b">
        <v>0</v>
      </c>
      <c r="K576" s="84" t="b">
        <v>0</v>
      </c>
      <c r="L576" s="84" t="b">
        <v>0</v>
      </c>
    </row>
    <row r="577" spans="1:12" ht="15">
      <c r="A577" s="84" t="s">
        <v>2082</v>
      </c>
      <c r="B577" s="84" t="s">
        <v>2080</v>
      </c>
      <c r="C577" s="84">
        <v>3</v>
      </c>
      <c r="D577" s="118">
        <v>0.009435302187040882</v>
      </c>
      <c r="E577" s="118">
        <v>1.3424226808222062</v>
      </c>
      <c r="F577" s="84" t="s">
        <v>1874</v>
      </c>
      <c r="G577" s="84" t="b">
        <v>0</v>
      </c>
      <c r="H577" s="84" t="b">
        <v>0</v>
      </c>
      <c r="I577" s="84" t="b">
        <v>0</v>
      </c>
      <c r="J577" s="84" t="b">
        <v>0</v>
      </c>
      <c r="K577" s="84" t="b">
        <v>0</v>
      </c>
      <c r="L577" s="84" t="b">
        <v>0</v>
      </c>
    </row>
    <row r="578" spans="1:12" ht="15">
      <c r="A578" s="84" t="s">
        <v>2080</v>
      </c>
      <c r="B578" s="84" t="s">
        <v>2083</v>
      </c>
      <c r="C578" s="84">
        <v>3</v>
      </c>
      <c r="D578" s="118">
        <v>0.009435302187040882</v>
      </c>
      <c r="E578" s="118">
        <v>1.3424226808222062</v>
      </c>
      <c r="F578" s="84" t="s">
        <v>1874</v>
      </c>
      <c r="G578" s="84" t="b">
        <v>0</v>
      </c>
      <c r="H578" s="84" t="b">
        <v>0</v>
      </c>
      <c r="I578" s="84" t="b">
        <v>0</v>
      </c>
      <c r="J578" s="84" t="b">
        <v>0</v>
      </c>
      <c r="K578" s="84" t="b">
        <v>0</v>
      </c>
      <c r="L578" s="84" t="b">
        <v>0</v>
      </c>
    </row>
    <row r="579" spans="1:12" ht="15">
      <c r="A579" s="84" t="s">
        <v>2083</v>
      </c>
      <c r="B579" s="84" t="s">
        <v>2084</v>
      </c>
      <c r="C579" s="84">
        <v>3</v>
      </c>
      <c r="D579" s="118">
        <v>0.009435302187040882</v>
      </c>
      <c r="E579" s="118">
        <v>1.5642714304385625</v>
      </c>
      <c r="F579" s="84" t="s">
        <v>1874</v>
      </c>
      <c r="G579" s="84" t="b">
        <v>0</v>
      </c>
      <c r="H579" s="84" t="b">
        <v>0</v>
      </c>
      <c r="I579" s="84" t="b">
        <v>0</v>
      </c>
      <c r="J579" s="84" t="b">
        <v>0</v>
      </c>
      <c r="K579" s="84" t="b">
        <v>0</v>
      </c>
      <c r="L579" s="84" t="b">
        <v>0</v>
      </c>
    </row>
    <row r="580" spans="1:12" ht="15">
      <c r="A580" s="84" t="s">
        <v>2084</v>
      </c>
      <c r="B580" s="84" t="s">
        <v>2085</v>
      </c>
      <c r="C580" s="84">
        <v>3</v>
      </c>
      <c r="D580" s="118">
        <v>0.009435302187040882</v>
      </c>
      <c r="E580" s="118">
        <v>1.5642714304385625</v>
      </c>
      <c r="F580" s="84" t="s">
        <v>1874</v>
      </c>
      <c r="G580" s="84" t="b">
        <v>0</v>
      </c>
      <c r="H580" s="84" t="b">
        <v>0</v>
      </c>
      <c r="I580" s="84" t="b">
        <v>0</v>
      </c>
      <c r="J580" s="84" t="b">
        <v>0</v>
      </c>
      <c r="K580" s="84" t="b">
        <v>0</v>
      </c>
      <c r="L580" s="84" t="b">
        <v>0</v>
      </c>
    </row>
    <row r="581" spans="1:12" ht="15">
      <c r="A581" s="84" t="s">
        <v>2085</v>
      </c>
      <c r="B581" s="84" t="s">
        <v>2543</v>
      </c>
      <c r="C581" s="84">
        <v>3</v>
      </c>
      <c r="D581" s="118">
        <v>0.009435302187040882</v>
      </c>
      <c r="E581" s="118">
        <v>1.5642714304385625</v>
      </c>
      <c r="F581" s="84" t="s">
        <v>1874</v>
      </c>
      <c r="G581" s="84" t="b">
        <v>0</v>
      </c>
      <c r="H581" s="84" t="b">
        <v>0</v>
      </c>
      <c r="I581" s="84" t="b">
        <v>0</v>
      </c>
      <c r="J581" s="84" t="b">
        <v>0</v>
      </c>
      <c r="K581" s="84" t="b">
        <v>0</v>
      </c>
      <c r="L581" s="84" t="b">
        <v>0</v>
      </c>
    </row>
    <row r="582" spans="1:12" ht="15">
      <c r="A582" s="84" t="s">
        <v>2543</v>
      </c>
      <c r="B582" s="84" t="s">
        <v>2544</v>
      </c>
      <c r="C582" s="84">
        <v>3</v>
      </c>
      <c r="D582" s="118">
        <v>0.009435302187040882</v>
      </c>
      <c r="E582" s="118">
        <v>1.5642714304385625</v>
      </c>
      <c r="F582" s="84" t="s">
        <v>1874</v>
      </c>
      <c r="G582" s="84" t="b">
        <v>0</v>
      </c>
      <c r="H582" s="84" t="b">
        <v>0</v>
      </c>
      <c r="I582" s="84" t="b">
        <v>0</v>
      </c>
      <c r="J582" s="84" t="b">
        <v>0</v>
      </c>
      <c r="K582" s="84" t="b">
        <v>0</v>
      </c>
      <c r="L582" s="84" t="b">
        <v>0</v>
      </c>
    </row>
    <row r="583" spans="1:12" ht="15">
      <c r="A583" s="84" t="s">
        <v>2544</v>
      </c>
      <c r="B583" s="84" t="s">
        <v>2545</v>
      </c>
      <c r="C583" s="84">
        <v>3</v>
      </c>
      <c r="D583" s="118">
        <v>0.009435302187040882</v>
      </c>
      <c r="E583" s="118">
        <v>1.5642714304385625</v>
      </c>
      <c r="F583" s="84" t="s">
        <v>1874</v>
      </c>
      <c r="G583" s="84" t="b">
        <v>0</v>
      </c>
      <c r="H583" s="84" t="b">
        <v>0</v>
      </c>
      <c r="I583" s="84" t="b">
        <v>0</v>
      </c>
      <c r="J583" s="84" t="b">
        <v>0</v>
      </c>
      <c r="K583" s="84" t="b">
        <v>0</v>
      </c>
      <c r="L583" s="84" t="b">
        <v>0</v>
      </c>
    </row>
    <row r="584" spans="1:12" ht="15">
      <c r="A584" s="84" t="s">
        <v>2545</v>
      </c>
      <c r="B584" s="84" t="s">
        <v>2546</v>
      </c>
      <c r="C584" s="84">
        <v>3</v>
      </c>
      <c r="D584" s="118">
        <v>0.009435302187040882</v>
      </c>
      <c r="E584" s="118">
        <v>1.5642714304385625</v>
      </c>
      <c r="F584" s="84" t="s">
        <v>1874</v>
      </c>
      <c r="G584" s="84" t="b">
        <v>0</v>
      </c>
      <c r="H584" s="84" t="b">
        <v>0</v>
      </c>
      <c r="I584" s="84" t="b">
        <v>0</v>
      </c>
      <c r="J584" s="84" t="b">
        <v>0</v>
      </c>
      <c r="K584" s="84" t="b">
        <v>0</v>
      </c>
      <c r="L584" s="84" t="b">
        <v>0</v>
      </c>
    </row>
    <row r="585" spans="1:12" ht="15">
      <c r="A585" s="84" t="s">
        <v>2546</v>
      </c>
      <c r="B585" s="84" t="s">
        <v>2547</v>
      </c>
      <c r="C585" s="84">
        <v>3</v>
      </c>
      <c r="D585" s="118">
        <v>0.009435302187040882</v>
      </c>
      <c r="E585" s="118">
        <v>1.5642714304385625</v>
      </c>
      <c r="F585" s="84" t="s">
        <v>1874</v>
      </c>
      <c r="G585" s="84" t="b">
        <v>0</v>
      </c>
      <c r="H585" s="84" t="b">
        <v>0</v>
      </c>
      <c r="I585" s="84" t="b">
        <v>0</v>
      </c>
      <c r="J585" s="84" t="b">
        <v>0</v>
      </c>
      <c r="K585" s="84" t="b">
        <v>0</v>
      </c>
      <c r="L585" s="84" t="b">
        <v>0</v>
      </c>
    </row>
    <row r="586" spans="1:12" ht="15">
      <c r="A586" s="84" t="s">
        <v>2547</v>
      </c>
      <c r="B586" s="84" t="s">
        <v>2548</v>
      </c>
      <c r="C586" s="84">
        <v>3</v>
      </c>
      <c r="D586" s="118">
        <v>0.009435302187040882</v>
      </c>
      <c r="E586" s="118">
        <v>1.5642714304385625</v>
      </c>
      <c r="F586" s="84" t="s">
        <v>1874</v>
      </c>
      <c r="G586" s="84" t="b">
        <v>0</v>
      </c>
      <c r="H586" s="84" t="b">
        <v>0</v>
      </c>
      <c r="I586" s="84" t="b">
        <v>0</v>
      </c>
      <c r="J586" s="84" t="b">
        <v>0</v>
      </c>
      <c r="K586" s="84" t="b">
        <v>0</v>
      </c>
      <c r="L586" s="84" t="b">
        <v>0</v>
      </c>
    </row>
    <row r="587" spans="1:12" ht="15">
      <c r="A587" s="84" t="s">
        <v>2548</v>
      </c>
      <c r="B587" s="84" t="s">
        <v>2549</v>
      </c>
      <c r="C587" s="84">
        <v>3</v>
      </c>
      <c r="D587" s="118">
        <v>0.009435302187040882</v>
      </c>
      <c r="E587" s="118">
        <v>1.5642714304385625</v>
      </c>
      <c r="F587" s="84" t="s">
        <v>1874</v>
      </c>
      <c r="G587" s="84" t="b">
        <v>0</v>
      </c>
      <c r="H587" s="84" t="b">
        <v>0</v>
      </c>
      <c r="I587" s="84" t="b">
        <v>0</v>
      </c>
      <c r="J587" s="84" t="b">
        <v>0</v>
      </c>
      <c r="K587" s="84" t="b">
        <v>0</v>
      </c>
      <c r="L587" s="84" t="b">
        <v>0</v>
      </c>
    </row>
    <row r="588" spans="1:12" ht="15">
      <c r="A588" s="84" t="s">
        <v>2515</v>
      </c>
      <c r="B588" s="84" t="s">
        <v>2516</v>
      </c>
      <c r="C588" s="84">
        <v>2</v>
      </c>
      <c r="D588" s="118">
        <v>0.009300308450432063</v>
      </c>
      <c r="E588" s="118">
        <v>1.7403626894942439</v>
      </c>
      <c r="F588" s="84" t="s">
        <v>1874</v>
      </c>
      <c r="G588" s="84" t="b">
        <v>0</v>
      </c>
      <c r="H588" s="84" t="b">
        <v>0</v>
      </c>
      <c r="I588" s="84" t="b">
        <v>0</v>
      </c>
      <c r="J588" s="84" t="b">
        <v>0</v>
      </c>
      <c r="K588" s="84" t="b">
        <v>0</v>
      </c>
      <c r="L588" s="84" t="b">
        <v>0</v>
      </c>
    </row>
    <row r="589" spans="1:12" ht="15">
      <c r="A589" s="84" t="s">
        <v>2516</v>
      </c>
      <c r="B589" s="84" t="s">
        <v>2517</v>
      </c>
      <c r="C589" s="84">
        <v>2</v>
      </c>
      <c r="D589" s="118">
        <v>0.009300308450432063</v>
      </c>
      <c r="E589" s="118">
        <v>1.7403626894942439</v>
      </c>
      <c r="F589" s="84" t="s">
        <v>1874</v>
      </c>
      <c r="G589" s="84" t="b">
        <v>0</v>
      </c>
      <c r="H589" s="84" t="b">
        <v>0</v>
      </c>
      <c r="I589" s="84" t="b">
        <v>0</v>
      </c>
      <c r="J589" s="84" t="b">
        <v>0</v>
      </c>
      <c r="K589" s="84" t="b">
        <v>0</v>
      </c>
      <c r="L589" s="84" t="b">
        <v>0</v>
      </c>
    </row>
    <row r="590" spans="1:12" ht="15">
      <c r="A590" s="84" t="s">
        <v>2517</v>
      </c>
      <c r="B590" s="84" t="s">
        <v>2074</v>
      </c>
      <c r="C590" s="84">
        <v>2</v>
      </c>
      <c r="D590" s="118">
        <v>0.009300308450432063</v>
      </c>
      <c r="E590" s="118">
        <v>1.5642714304385628</v>
      </c>
      <c r="F590" s="84" t="s">
        <v>1874</v>
      </c>
      <c r="G590" s="84" t="b">
        <v>0</v>
      </c>
      <c r="H590" s="84" t="b">
        <v>0</v>
      </c>
      <c r="I590" s="84" t="b">
        <v>0</v>
      </c>
      <c r="J590" s="84" t="b">
        <v>0</v>
      </c>
      <c r="K590" s="84" t="b">
        <v>0</v>
      </c>
      <c r="L590" s="84" t="b">
        <v>0</v>
      </c>
    </row>
    <row r="591" spans="1:12" ht="15">
      <c r="A591" s="84" t="s">
        <v>2074</v>
      </c>
      <c r="B591" s="84" t="s">
        <v>2518</v>
      </c>
      <c r="C591" s="84">
        <v>2</v>
      </c>
      <c r="D591" s="118">
        <v>0.009300308450432063</v>
      </c>
      <c r="E591" s="118">
        <v>1.5642714304385628</v>
      </c>
      <c r="F591" s="84" t="s">
        <v>1874</v>
      </c>
      <c r="G591" s="84" t="b">
        <v>0</v>
      </c>
      <c r="H591" s="84" t="b">
        <v>0</v>
      </c>
      <c r="I591" s="84" t="b">
        <v>0</v>
      </c>
      <c r="J591" s="84" t="b">
        <v>0</v>
      </c>
      <c r="K591" s="84" t="b">
        <v>0</v>
      </c>
      <c r="L591" s="84" t="b">
        <v>0</v>
      </c>
    </row>
    <row r="592" spans="1:12" ht="15">
      <c r="A592" s="84" t="s">
        <v>2518</v>
      </c>
      <c r="B592" s="84" t="s">
        <v>2519</v>
      </c>
      <c r="C592" s="84">
        <v>2</v>
      </c>
      <c r="D592" s="118">
        <v>0.009300308450432063</v>
      </c>
      <c r="E592" s="118">
        <v>1.7403626894942439</v>
      </c>
      <c r="F592" s="84" t="s">
        <v>1874</v>
      </c>
      <c r="G592" s="84" t="b">
        <v>0</v>
      </c>
      <c r="H592" s="84" t="b">
        <v>0</v>
      </c>
      <c r="I592" s="84" t="b">
        <v>0</v>
      </c>
      <c r="J592" s="84" t="b">
        <v>0</v>
      </c>
      <c r="K592" s="84" t="b">
        <v>0</v>
      </c>
      <c r="L592" s="84" t="b">
        <v>0</v>
      </c>
    </row>
    <row r="593" spans="1:12" ht="15">
      <c r="A593" s="84" t="s">
        <v>2519</v>
      </c>
      <c r="B593" s="84" t="s">
        <v>2520</v>
      </c>
      <c r="C593" s="84">
        <v>2</v>
      </c>
      <c r="D593" s="118">
        <v>0.009300308450432063</v>
      </c>
      <c r="E593" s="118">
        <v>1.7403626894942439</v>
      </c>
      <c r="F593" s="84" t="s">
        <v>1874</v>
      </c>
      <c r="G593" s="84" t="b">
        <v>0</v>
      </c>
      <c r="H593" s="84" t="b">
        <v>0</v>
      </c>
      <c r="I593" s="84" t="b">
        <v>0</v>
      </c>
      <c r="J593" s="84" t="b">
        <v>0</v>
      </c>
      <c r="K593" s="84" t="b">
        <v>0</v>
      </c>
      <c r="L593" s="84" t="b">
        <v>0</v>
      </c>
    </row>
    <row r="594" spans="1:12" ht="15">
      <c r="A594" s="84" t="s">
        <v>2520</v>
      </c>
      <c r="B594" s="84" t="s">
        <v>2027</v>
      </c>
      <c r="C594" s="84">
        <v>2</v>
      </c>
      <c r="D594" s="118">
        <v>0.009300308450432063</v>
      </c>
      <c r="E594" s="118">
        <v>1.5642714304385628</v>
      </c>
      <c r="F594" s="84" t="s">
        <v>1874</v>
      </c>
      <c r="G594" s="84" t="b">
        <v>0</v>
      </c>
      <c r="H594" s="84" t="b">
        <v>0</v>
      </c>
      <c r="I594" s="84" t="b">
        <v>0</v>
      </c>
      <c r="J594" s="84" t="b">
        <v>0</v>
      </c>
      <c r="K594" s="84" t="b">
        <v>0</v>
      </c>
      <c r="L594" s="84" t="b">
        <v>0</v>
      </c>
    </row>
    <row r="595" spans="1:12" ht="15">
      <c r="A595" s="84" t="s">
        <v>2027</v>
      </c>
      <c r="B595" s="84" t="s">
        <v>2521</v>
      </c>
      <c r="C595" s="84">
        <v>2</v>
      </c>
      <c r="D595" s="118">
        <v>0.009300308450432063</v>
      </c>
      <c r="E595" s="118">
        <v>1.5642714304385628</v>
      </c>
      <c r="F595" s="84" t="s">
        <v>1874</v>
      </c>
      <c r="G595" s="84" t="b">
        <v>0</v>
      </c>
      <c r="H595" s="84" t="b">
        <v>0</v>
      </c>
      <c r="I595" s="84" t="b">
        <v>0</v>
      </c>
      <c r="J595" s="84" t="b">
        <v>0</v>
      </c>
      <c r="K595" s="84" t="b">
        <v>0</v>
      </c>
      <c r="L595" s="84" t="b">
        <v>0</v>
      </c>
    </row>
    <row r="596" spans="1:12" ht="15">
      <c r="A596" s="84" t="s">
        <v>2521</v>
      </c>
      <c r="B596" s="84" t="s">
        <v>2522</v>
      </c>
      <c r="C596" s="84">
        <v>2</v>
      </c>
      <c r="D596" s="118">
        <v>0.009300308450432063</v>
      </c>
      <c r="E596" s="118">
        <v>1.7403626894942439</v>
      </c>
      <c r="F596" s="84" t="s">
        <v>1874</v>
      </c>
      <c r="G596" s="84" t="b">
        <v>0</v>
      </c>
      <c r="H596" s="84" t="b">
        <v>0</v>
      </c>
      <c r="I596" s="84" t="b">
        <v>0</v>
      </c>
      <c r="J596" s="84" t="b">
        <v>0</v>
      </c>
      <c r="K596" s="84" t="b">
        <v>0</v>
      </c>
      <c r="L596" s="84" t="b">
        <v>0</v>
      </c>
    </row>
    <row r="597" spans="1:12" ht="15">
      <c r="A597" s="84" t="s">
        <v>2522</v>
      </c>
      <c r="B597" s="84" t="s">
        <v>2523</v>
      </c>
      <c r="C597" s="84">
        <v>2</v>
      </c>
      <c r="D597" s="118">
        <v>0.009300308450432063</v>
      </c>
      <c r="E597" s="118">
        <v>1.7403626894942439</v>
      </c>
      <c r="F597" s="84" t="s">
        <v>1874</v>
      </c>
      <c r="G597" s="84" t="b">
        <v>0</v>
      </c>
      <c r="H597" s="84" t="b">
        <v>0</v>
      </c>
      <c r="I597" s="84" t="b">
        <v>0</v>
      </c>
      <c r="J597" s="84" t="b">
        <v>0</v>
      </c>
      <c r="K597" s="84" t="b">
        <v>0</v>
      </c>
      <c r="L597" s="84" t="b">
        <v>0</v>
      </c>
    </row>
    <row r="598" spans="1:12" ht="15">
      <c r="A598" s="84" t="s">
        <v>2523</v>
      </c>
      <c r="B598" s="84" t="s">
        <v>2524</v>
      </c>
      <c r="C598" s="84">
        <v>2</v>
      </c>
      <c r="D598" s="118">
        <v>0.009300308450432063</v>
      </c>
      <c r="E598" s="118">
        <v>1.7403626894942439</v>
      </c>
      <c r="F598" s="84" t="s">
        <v>1874</v>
      </c>
      <c r="G598" s="84" t="b">
        <v>0</v>
      </c>
      <c r="H598" s="84" t="b">
        <v>0</v>
      </c>
      <c r="I598" s="84" t="b">
        <v>0</v>
      </c>
      <c r="J598" s="84" t="b">
        <v>0</v>
      </c>
      <c r="K598" s="84" t="b">
        <v>0</v>
      </c>
      <c r="L598" s="84" t="b">
        <v>0</v>
      </c>
    </row>
    <row r="599" spans="1:12" ht="15">
      <c r="A599" s="84" t="s">
        <v>2524</v>
      </c>
      <c r="B599" s="84" t="s">
        <v>2525</v>
      </c>
      <c r="C599" s="84">
        <v>2</v>
      </c>
      <c r="D599" s="118">
        <v>0.009300308450432063</v>
      </c>
      <c r="E599" s="118">
        <v>1.7403626894942439</v>
      </c>
      <c r="F599" s="84" t="s">
        <v>1874</v>
      </c>
      <c r="G599" s="84" t="b">
        <v>0</v>
      </c>
      <c r="H599" s="84" t="b">
        <v>0</v>
      </c>
      <c r="I599" s="84" t="b">
        <v>0</v>
      </c>
      <c r="J599" s="84" t="b">
        <v>0</v>
      </c>
      <c r="K599" s="84" t="b">
        <v>0</v>
      </c>
      <c r="L599" s="84" t="b">
        <v>0</v>
      </c>
    </row>
    <row r="600" spans="1:12" ht="15">
      <c r="A600" s="84" t="s">
        <v>2525</v>
      </c>
      <c r="B600" s="84" t="s">
        <v>2526</v>
      </c>
      <c r="C600" s="84">
        <v>2</v>
      </c>
      <c r="D600" s="118">
        <v>0.009300308450432063</v>
      </c>
      <c r="E600" s="118">
        <v>1.7403626894942439</v>
      </c>
      <c r="F600" s="84" t="s">
        <v>1874</v>
      </c>
      <c r="G600" s="84" t="b">
        <v>0</v>
      </c>
      <c r="H600" s="84" t="b">
        <v>0</v>
      </c>
      <c r="I600" s="84" t="b">
        <v>0</v>
      </c>
      <c r="J600" s="84" t="b">
        <v>0</v>
      </c>
      <c r="K600" s="84" t="b">
        <v>0</v>
      </c>
      <c r="L600" s="84" t="b">
        <v>0</v>
      </c>
    </row>
    <row r="601" spans="1:12" ht="15">
      <c r="A601" s="84" t="s">
        <v>2526</v>
      </c>
      <c r="B601" s="84" t="s">
        <v>2527</v>
      </c>
      <c r="C601" s="84">
        <v>2</v>
      </c>
      <c r="D601" s="118">
        <v>0.009300308450432063</v>
      </c>
      <c r="E601" s="118">
        <v>1.7403626894942439</v>
      </c>
      <c r="F601" s="84" t="s">
        <v>1874</v>
      </c>
      <c r="G601" s="84" t="b">
        <v>0</v>
      </c>
      <c r="H601" s="84" t="b">
        <v>0</v>
      </c>
      <c r="I601" s="84" t="b">
        <v>0</v>
      </c>
      <c r="J601" s="84" t="b">
        <v>0</v>
      </c>
      <c r="K601" s="84" t="b">
        <v>1</v>
      </c>
      <c r="L601" s="84" t="b">
        <v>0</v>
      </c>
    </row>
    <row r="602" spans="1:12" ht="15">
      <c r="A602" s="84" t="s">
        <v>2527</v>
      </c>
      <c r="B602" s="84" t="s">
        <v>2080</v>
      </c>
      <c r="C602" s="84">
        <v>2</v>
      </c>
      <c r="D602" s="118">
        <v>0.009300308450432063</v>
      </c>
      <c r="E602" s="118">
        <v>1.3424226808222062</v>
      </c>
      <c r="F602" s="84" t="s">
        <v>1874</v>
      </c>
      <c r="G602" s="84" t="b">
        <v>0</v>
      </c>
      <c r="H602" s="84" t="b">
        <v>1</v>
      </c>
      <c r="I602" s="84" t="b">
        <v>0</v>
      </c>
      <c r="J602" s="84" t="b">
        <v>0</v>
      </c>
      <c r="K602" s="84" t="b">
        <v>0</v>
      </c>
      <c r="L602" s="84" t="b">
        <v>0</v>
      </c>
    </row>
    <row r="603" spans="1:12" ht="15">
      <c r="A603" s="84" t="s">
        <v>2080</v>
      </c>
      <c r="B603" s="84" t="s">
        <v>2047</v>
      </c>
      <c r="C603" s="84">
        <v>2</v>
      </c>
      <c r="D603" s="118">
        <v>0.009300308450432063</v>
      </c>
      <c r="E603" s="118">
        <v>1.3424226808222062</v>
      </c>
      <c r="F603" s="84" t="s">
        <v>1874</v>
      </c>
      <c r="G603" s="84" t="b">
        <v>0</v>
      </c>
      <c r="H603" s="84" t="b">
        <v>0</v>
      </c>
      <c r="I603" s="84" t="b">
        <v>0</v>
      </c>
      <c r="J603" s="84" t="b">
        <v>0</v>
      </c>
      <c r="K603" s="84" t="b">
        <v>0</v>
      </c>
      <c r="L603" s="84" t="b">
        <v>0</v>
      </c>
    </row>
    <row r="604" spans="1:12" ht="15">
      <c r="A604" s="84" t="s">
        <v>2047</v>
      </c>
      <c r="B604" s="84" t="s">
        <v>2528</v>
      </c>
      <c r="C604" s="84">
        <v>2</v>
      </c>
      <c r="D604" s="118">
        <v>0.009300308450432063</v>
      </c>
      <c r="E604" s="118">
        <v>1.7403626894942439</v>
      </c>
      <c r="F604" s="84" t="s">
        <v>1874</v>
      </c>
      <c r="G604" s="84" t="b">
        <v>0</v>
      </c>
      <c r="H604" s="84" t="b">
        <v>0</v>
      </c>
      <c r="I604" s="84" t="b">
        <v>0</v>
      </c>
      <c r="J604" s="84" t="b">
        <v>0</v>
      </c>
      <c r="K604" s="84" t="b">
        <v>0</v>
      </c>
      <c r="L604" s="84" t="b">
        <v>0</v>
      </c>
    </row>
    <row r="605" spans="1:12" ht="15">
      <c r="A605" s="84" t="s">
        <v>2587</v>
      </c>
      <c r="B605" s="84" t="s">
        <v>2003</v>
      </c>
      <c r="C605" s="84">
        <v>2</v>
      </c>
      <c r="D605" s="118">
        <v>0.009300308450432063</v>
      </c>
      <c r="E605" s="118">
        <v>1.4393326938302626</v>
      </c>
      <c r="F605" s="84" t="s">
        <v>1874</v>
      </c>
      <c r="G605" s="84" t="b">
        <v>0</v>
      </c>
      <c r="H605" s="84" t="b">
        <v>0</v>
      </c>
      <c r="I605" s="84" t="b">
        <v>0</v>
      </c>
      <c r="J605" s="84" t="b">
        <v>0</v>
      </c>
      <c r="K605" s="84" t="b">
        <v>0</v>
      </c>
      <c r="L605" s="84" t="b">
        <v>0</v>
      </c>
    </row>
    <row r="606" spans="1:12" ht="15">
      <c r="A606" s="84" t="s">
        <v>250</v>
      </c>
      <c r="B606" s="84" t="s">
        <v>2081</v>
      </c>
      <c r="C606" s="84">
        <v>2</v>
      </c>
      <c r="D606" s="118">
        <v>0.009300308450432063</v>
      </c>
      <c r="E606" s="118">
        <v>1.4393326938302626</v>
      </c>
      <c r="F606" s="84" t="s">
        <v>1874</v>
      </c>
      <c r="G606" s="84" t="b">
        <v>0</v>
      </c>
      <c r="H606" s="84" t="b">
        <v>0</v>
      </c>
      <c r="I606" s="84" t="b">
        <v>0</v>
      </c>
      <c r="J606" s="84" t="b">
        <v>0</v>
      </c>
      <c r="K606" s="84" t="b">
        <v>0</v>
      </c>
      <c r="L606" s="84" t="b">
        <v>0</v>
      </c>
    </row>
    <row r="607" spans="1:12" ht="15">
      <c r="A607" s="84" t="s">
        <v>2549</v>
      </c>
      <c r="B607" s="84" t="s">
        <v>2589</v>
      </c>
      <c r="C607" s="84">
        <v>2</v>
      </c>
      <c r="D607" s="118">
        <v>0.009300308450432063</v>
      </c>
      <c r="E607" s="118">
        <v>1.5642714304385628</v>
      </c>
      <c r="F607" s="84" t="s">
        <v>1874</v>
      </c>
      <c r="G607" s="84" t="b">
        <v>0</v>
      </c>
      <c r="H607" s="84" t="b">
        <v>0</v>
      </c>
      <c r="I607" s="84" t="b">
        <v>0</v>
      </c>
      <c r="J607" s="84" t="b">
        <v>0</v>
      </c>
      <c r="K607" s="84" t="b">
        <v>0</v>
      </c>
      <c r="L607" s="84" t="b">
        <v>0</v>
      </c>
    </row>
    <row r="608" spans="1:12" ht="15">
      <c r="A608" s="84" t="s">
        <v>2492</v>
      </c>
      <c r="B608" s="84" t="s">
        <v>2529</v>
      </c>
      <c r="C608" s="84">
        <v>3</v>
      </c>
      <c r="D608" s="118">
        <v>0</v>
      </c>
      <c r="E608" s="118">
        <v>1.066946789630613</v>
      </c>
      <c r="F608" s="84" t="s">
        <v>1876</v>
      </c>
      <c r="G608" s="84" t="b">
        <v>0</v>
      </c>
      <c r="H608" s="84" t="b">
        <v>0</v>
      </c>
      <c r="I608" s="84" t="b">
        <v>0</v>
      </c>
      <c r="J608" s="84" t="b">
        <v>0</v>
      </c>
      <c r="K608" s="84" t="b">
        <v>0</v>
      </c>
      <c r="L608" s="84" t="b">
        <v>0</v>
      </c>
    </row>
    <row r="609" spans="1:12" ht="15">
      <c r="A609" s="84" t="s">
        <v>2529</v>
      </c>
      <c r="B609" s="84" t="s">
        <v>2530</v>
      </c>
      <c r="C609" s="84">
        <v>3</v>
      </c>
      <c r="D609" s="118">
        <v>0</v>
      </c>
      <c r="E609" s="118">
        <v>1.066946789630613</v>
      </c>
      <c r="F609" s="84" t="s">
        <v>1876</v>
      </c>
      <c r="G609" s="84" t="b">
        <v>0</v>
      </c>
      <c r="H609" s="84" t="b">
        <v>0</v>
      </c>
      <c r="I609" s="84" t="b">
        <v>0</v>
      </c>
      <c r="J609" s="84" t="b">
        <v>0</v>
      </c>
      <c r="K609" s="84" t="b">
        <v>0</v>
      </c>
      <c r="L609" s="84" t="b">
        <v>0</v>
      </c>
    </row>
    <row r="610" spans="1:12" ht="15">
      <c r="A610" s="84" t="s">
        <v>2530</v>
      </c>
      <c r="B610" s="84" t="s">
        <v>2531</v>
      </c>
      <c r="C610" s="84">
        <v>3</v>
      </c>
      <c r="D610" s="118">
        <v>0</v>
      </c>
      <c r="E610" s="118">
        <v>1.066946789630613</v>
      </c>
      <c r="F610" s="84" t="s">
        <v>1876</v>
      </c>
      <c r="G610" s="84" t="b">
        <v>0</v>
      </c>
      <c r="H610" s="84" t="b">
        <v>0</v>
      </c>
      <c r="I610" s="84" t="b">
        <v>0</v>
      </c>
      <c r="J610" s="84" t="b">
        <v>1</v>
      </c>
      <c r="K610" s="84" t="b">
        <v>0</v>
      </c>
      <c r="L610" s="84" t="b">
        <v>0</v>
      </c>
    </row>
    <row r="611" spans="1:12" ht="15">
      <c r="A611" s="84" t="s">
        <v>2531</v>
      </c>
      <c r="B611" s="84" t="s">
        <v>2532</v>
      </c>
      <c r="C611" s="84">
        <v>3</v>
      </c>
      <c r="D611" s="118">
        <v>0</v>
      </c>
      <c r="E611" s="118">
        <v>1.066946789630613</v>
      </c>
      <c r="F611" s="84" t="s">
        <v>1876</v>
      </c>
      <c r="G611" s="84" t="b">
        <v>1</v>
      </c>
      <c r="H611" s="84" t="b">
        <v>0</v>
      </c>
      <c r="I611" s="84" t="b">
        <v>0</v>
      </c>
      <c r="J611" s="84" t="b">
        <v>0</v>
      </c>
      <c r="K611" s="84" t="b">
        <v>0</v>
      </c>
      <c r="L611" s="84" t="b">
        <v>0</v>
      </c>
    </row>
    <row r="612" spans="1:12" ht="15">
      <c r="A612" s="84" t="s">
        <v>2532</v>
      </c>
      <c r="B612" s="84" t="s">
        <v>2533</v>
      </c>
      <c r="C612" s="84">
        <v>3</v>
      </c>
      <c r="D612" s="118">
        <v>0</v>
      </c>
      <c r="E612" s="118">
        <v>1.066946789630613</v>
      </c>
      <c r="F612" s="84" t="s">
        <v>1876</v>
      </c>
      <c r="G612" s="84" t="b">
        <v>0</v>
      </c>
      <c r="H612" s="84" t="b">
        <v>0</v>
      </c>
      <c r="I612" s="84" t="b">
        <v>0</v>
      </c>
      <c r="J612" s="84" t="b">
        <v>0</v>
      </c>
      <c r="K612" s="84" t="b">
        <v>1</v>
      </c>
      <c r="L612" s="84" t="b">
        <v>0</v>
      </c>
    </row>
    <row r="613" spans="1:12" ht="15">
      <c r="A613" s="84" t="s">
        <v>2533</v>
      </c>
      <c r="B613" s="84" t="s">
        <v>2534</v>
      </c>
      <c r="C613" s="84">
        <v>3</v>
      </c>
      <c r="D613" s="118">
        <v>0</v>
      </c>
      <c r="E613" s="118">
        <v>1.066946789630613</v>
      </c>
      <c r="F613" s="84" t="s">
        <v>1876</v>
      </c>
      <c r="G613" s="84" t="b">
        <v>0</v>
      </c>
      <c r="H613" s="84" t="b">
        <v>1</v>
      </c>
      <c r="I613" s="84" t="b">
        <v>0</v>
      </c>
      <c r="J613" s="84" t="b">
        <v>0</v>
      </c>
      <c r="K613" s="84" t="b">
        <v>0</v>
      </c>
      <c r="L613" s="84" t="b">
        <v>0</v>
      </c>
    </row>
    <row r="614" spans="1:12" ht="15">
      <c r="A614" s="84" t="s">
        <v>2534</v>
      </c>
      <c r="B614" s="84" t="s">
        <v>2535</v>
      </c>
      <c r="C614" s="84">
        <v>3</v>
      </c>
      <c r="D614" s="118">
        <v>0</v>
      </c>
      <c r="E614" s="118">
        <v>1.066946789630613</v>
      </c>
      <c r="F614" s="84" t="s">
        <v>1876</v>
      </c>
      <c r="G614" s="84" t="b">
        <v>0</v>
      </c>
      <c r="H614" s="84" t="b">
        <v>0</v>
      </c>
      <c r="I614" s="84" t="b">
        <v>0</v>
      </c>
      <c r="J614" s="84" t="b">
        <v>0</v>
      </c>
      <c r="K614" s="84" t="b">
        <v>0</v>
      </c>
      <c r="L614" s="84" t="b">
        <v>0</v>
      </c>
    </row>
    <row r="615" spans="1:12" ht="15">
      <c r="A615" s="84" t="s">
        <v>2535</v>
      </c>
      <c r="B615" s="84" t="s">
        <v>2536</v>
      </c>
      <c r="C615" s="84">
        <v>3</v>
      </c>
      <c r="D615" s="118">
        <v>0</v>
      </c>
      <c r="E615" s="118">
        <v>1.066946789630613</v>
      </c>
      <c r="F615" s="84" t="s">
        <v>1876</v>
      </c>
      <c r="G615" s="84" t="b">
        <v>0</v>
      </c>
      <c r="H615" s="84" t="b">
        <v>0</v>
      </c>
      <c r="I615" s="84" t="b">
        <v>0</v>
      </c>
      <c r="J615" s="84" t="b">
        <v>0</v>
      </c>
      <c r="K615" s="84" t="b">
        <v>0</v>
      </c>
      <c r="L615" s="84" t="b">
        <v>0</v>
      </c>
    </row>
    <row r="616" spans="1:12" ht="15">
      <c r="A616" s="84" t="s">
        <v>2536</v>
      </c>
      <c r="B616" s="84" t="s">
        <v>2537</v>
      </c>
      <c r="C616" s="84">
        <v>3</v>
      </c>
      <c r="D616" s="118">
        <v>0</v>
      </c>
      <c r="E616" s="118">
        <v>1.066946789630613</v>
      </c>
      <c r="F616" s="84" t="s">
        <v>1876</v>
      </c>
      <c r="G616" s="84" t="b">
        <v>0</v>
      </c>
      <c r="H616" s="84" t="b">
        <v>0</v>
      </c>
      <c r="I616" s="84" t="b">
        <v>0</v>
      </c>
      <c r="J616" s="84" t="b">
        <v>0</v>
      </c>
      <c r="K616" s="84" t="b">
        <v>0</v>
      </c>
      <c r="L616" s="84" t="b">
        <v>0</v>
      </c>
    </row>
    <row r="617" spans="1:12" ht="15">
      <c r="A617" s="84" t="s">
        <v>2537</v>
      </c>
      <c r="B617" s="84" t="s">
        <v>2071</v>
      </c>
      <c r="C617" s="84">
        <v>3</v>
      </c>
      <c r="D617" s="118">
        <v>0</v>
      </c>
      <c r="E617" s="118">
        <v>1.066946789630613</v>
      </c>
      <c r="F617" s="84" t="s">
        <v>1876</v>
      </c>
      <c r="G617" s="84" t="b">
        <v>0</v>
      </c>
      <c r="H617" s="84" t="b">
        <v>0</v>
      </c>
      <c r="I617" s="84" t="b">
        <v>0</v>
      </c>
      <c r="J617" s="84" t="b">
        <v>0</v>
      </c>
      <c r="K617" s="84" t="b">
        <v>0</v>
      </c>
      <c r="L617" s="84" t="b">
        <v>0</v>
      </c>
    </row>
    <row r="618" spans="1:12" ht="15">
      <c r="A618" s="84" t="s">
        <v>276</v>
      </c>
      <c r="B618" s="84" t="s">
        <v>2492</v>
      </c>
      <c r="C618" s="84">
        <v>2</v>
      </c>
      <c r="D618" s="118">
        <v>0.009267961002930591</v>
      </c>
      <c r="E618" s="118">
        <v>1.2430380486862944</v>
      </c>
      <c r="F618" s="84" t="s">
        <v>1876</v>
      </c>
      <c r="G618" s="84" t="b">
        <v>0</v>
      </c>
      <c r="H618" s="84" t="b">
        <v>0</v>
      </c>
      <c r="I618" s="84" t="b">
        <v>0</v>
      </c>
      <c r="J618" s="84" t="b">
        <v>0</v>
      </c>
      <c r="K618" s="84" t="b">
        <v>0</v>
      </c>
      <c r="L618" s="84" t="b">
        <v>0</v>
      </c>
    </row>
    <row r="619" spans="1:12" ht="15">
      <c r="A619" s="84" t="s">
        <v>2493</v>
      </c>
      <c r="B619" s="84" t="s">
        <v>2051</v>
      </c>
      <c r="C619" s="84">
        <v>5</v>
      </c>
      <c r="D619" s="118">
        <v>0</v>
      </c>
      <c r="E619" s="118">
        <v>1.2966651902615312</v>
      </c>
      <c r="F619" s="84" t="s">
        <v>1877</v>
      </c>
      <c r="G619" s="84" t="b">
        <v>0</v>
      </c>
      <c r="H619" s="84" t="b">
        <v>0</v>
      </c>
      <c r="I619" s="84" t="b">
        <v>0</v>
      </c>
      <c r="J619" s="84" t="b">
        <v>0</v>
      </c>
      <c r="K619" s="84" t="b">
        <v>0</v>
      </c>
      <c r="L619" s="84" t="b">
        <v>0</v>
      </c>
    </row>
    <row r="620" spans="1:12" ht="15">
      <c r="A620" s="84" t="s">
        <v>2051</v>
      </c>
      <c r="B620" s="84" t="s">
        <v>2494</v>
      </c>
      <c r="C620" s="84">
        <v>5</v>
      </c>
      <c r="D620" s="118">
        <v>0</v>
      </c>
      <c r="E620" s="118">
        <v>1.2966651902615312</v>
      </c>
      <c r="F620" s="84" t="s">
        <v>1877</v>
      </c>
      <c r="G620" s="84" t="b">
        <v>0</v>
      </c>
      <c r="H620" s="84" t="b">
        <v>0</v>
      </c>
      <c r="I620" s="84" t="b">
        <v>0</v>
      </c>
      <c r="J620" s="84" t="b">
        <v>0</v>
      </c>
      <c r="K620" s="84" t="b">
        <v>0</v>
      </c>
      <c r="L620" s="84" t="b">
        <v>0</v>
      </c>
    </row>
    <row r="621" spans="1:12" ht="15">
      <c r="A621" s="84" t="s">
        <v>2494</v>
      </c>
      <c r="B621" s="84" t="s">
        <v>2474</v>
      </c>
      <c r="C621" s="84">
        <v>5</v>
      </c>
      <c r="D621" s="118">
        <v>0</v>
      </c>
      <c r="E621" s="118">
        <v>1.2966651902615312</v>
      </c>
      <c r="F621" s="84" t="s">
        <v>1877</v>
      </c>
      <c r="G621" s="84" t="b">
        <v>0</v>
      </c>
      <c r="H621" s="84" t="b">
        <v>0</v>
      </c>
      <c r="I621" s="84" t="b">
        <v>0</v>
      </c>
      <c r="J621" s="84" t="b">
        <v>0</v>
      </c>
      <c r="K621" s="84" t="b">
        <v>0</v>
      </c>
      <c r="L621" s="84" t="b">
        <v>0</v>
      </c>
    </row>
    <row r="622" spans="1:12" ht="15">
      <c r="A622" s="84" t="s">
        <v>2474</v>
      </c>
      <c r="B622" s="84" t="s">
        <v>2495</v>
      </c>
      <c r="C622" s="84">
        <v>5</v>
      </c>
      <c r="D622" s="118">
        <v>0</v>
      </c>
      <c r="E622" s="118">
        <v>1.2966651902615312</v>
      </c>
      <c r="F622" s="84" t="s">
        <v>1877</v>
      </c>
      <c r="G622" s="84" t="b">
        <v>0</v>
      </c>
      <c r="H622" s="84" t="b">
        <v>0</v>
      </c>
      <c r="I622" s="84" t="b">
        <v>0</v>
      </c>
      <c r="J622" s="84" t="b">
        <v>0</v>
      </c>
      <c r="K622" s="84" t="b">
        <v>0</v>
      </c>
      <c r="L622" s="84" t="b">
        <v>0</v>
      </c>
    </row>
    <row r="623" spans="1:12" ht="15">
      <c r="A623" s="84" t="s">
        <v>2495</v>
      </c>
      <c r="B623" s="84" t="s">
        <v>2496</v>
      </c>
      <c r="C623" s="84">
        <v>5</v>
      </c>
      <c r="D623" s="118">
        <v>0</v>
      </c>
      <c r="E623" s="118">
        <v>1.2966651902615312</v>
      </c>
      <c r="F623" s="84" t="s">
        <v>1877</v>
      </c>
      <c r="G623" s="84" t="b">
        <v>0</v>
      </c>
      <c r="H623" s="84" t="b">
        <v>0</v>
      </c>
      <c r="I623" s="84" t="b">
        <v>0</v>
      </c>
      <c r="J623" s="84" t="b">
        <v>0</v>
      </c>
      <c r="K623" s="84" t="b">
        <v>0</v>
      </c>
      <c r="L623" s="84" t="b">
        <v>0</v>
      </c>
    </row>
    <row r="624" spans="1:12" ht="15">
      <c r="A624" s="84" t="s">
        <v>2496</v>
      </c>
      <c r="B624" s="84" t="s">
        <v>2497</v>
      </c>
      <c r="C624" s="84">
        <v>5</v>
      </c>
      <c r="D624" s="118">
        <v>0</v>
      </c>
      <c r="E624" s="118">
        <v>1.2966651902615312</v>
      </c>
      <c r="F624" s="84" t="s">
        <v>1877</v>
      </c>
      <c r="G624" s="84" t="b">
        <v>0</v>
      </c>
      <c r="H624" s="84" t="b">
        <v>0</v>
      </c>
      <c r="I624" s="84" t="b">
        <v>0</v>
      </c>
      <c r="J624" s="84" t="b">
        <v>0</v>
      </c>
      <c r="K624" s="84" t="b">
        <v>0</v>
      </c>
      <c r="L624" s="84" t="b">
        <v>0</v>
      </c>
    </row>
    <row r="625" spans="1:12" ht="15">
      <c r="A625" s="84" t="s">
        <v>2497</v>
      </c>
      <c r="B625" s="84" t="s">
        <v>2057</v>
      </c>
      <c r="C625" s="84">
        <v>5</v>
      </c>
      <c r="D625" s="118">
        <v>0</v>
      </c>
      <c r="E625" s="118">
        <v>1.2966651902615312</v>
      </c>
      <c r="F625" s="84" t="s">
        <v>1877</v>
      </c>
      <c r="G625" s="84" t="b">
        <v>0</v>
      </c>
      <c r="H625" s="84" t="b">
        <v>0</v>
      </c>
      <c r="I625" s="84" t="b">
        <v>0</v>
      </c>
      <c r="J625" s="84" t="b">
        <v>0</v>
      </c>
      <c r="K625" s="84" t="b">
        <v>0</v>
      </c>
      <c r="L625" s="84" t="b">
        <v>0</v>
      </c>
    </row>
    <row r="626" spans="1:12" ht="15">
      <c r="A626" s="84" t="s">
        <v>2057</v>
      </c>
      <c r="B626" s="84" t="s">
        <v>2066</v>
      </c>
      <c r="C626" s="84">
        <v>5</v>
      </c>
      <c r="D626" s="118">
        <v>0</v>
      </c>
      <c r="E626" s="118">
        <v>1.2966651902615312</v>
      </c>
      <c r="F626" s="84" t="s">
        <v>1877</v>
      </c>
      <c r="G626" s="84" t="b">
        <v>0</v>
      </c>
      <c r="H626" s="84" t="b">
        <v>0</v>
      </c>
      <c r="I626" s="84" t="b">
        <v>0</v>
      </c>
      <c r="J626" s="84" t="b">
        <v>0</v>
      </c>
      <c r="K626" s="84" t="b">
        <v>0</v>
      </c>
      <c r="L626" s="84" t="b">
        <v>0</v>
      </c>
    </row>
    <row r="627" spans="1:12" ht="15">
      <c r="A627" s="84" t="s">
        <v>2066</v>
      </c>
      <c r="B627" s="84" t="s">
        <v>2498</v>
      </c>
      <c r="C627" s="84">
        <v>5</v>
      </c>
      <c r="D627" s="118">
        <v>0</v>
      </c>
      <c r="E627" s="118">
        <v>1.2966651902615312</v>
      </c>
      <c r="F627" s="84" t="s">
        <v>1877</v>
      </c>
      <c r="G627" s="84" t="b">
        <v>0</v>
      </c>
      <c r="H627" s="84" t="b">
        <v>0</v>
      </c>
      <c r="I627" s="84" t="b">
        <v>0</v>
      </c>
      <c r="J627" s="84" t="b">
        <v>0</v>
      </c>
      <c r="K627" s="84" t="b">
        <v>0</v>
      </c>
      <c r="L627" s="84" t="b">
        <v>0</v>
      </c>
    </row>
    <row r="628" spans="1:12" ht="15">
      <c r="A628" s="84" t="s">
        <v>2498</v>
      </c>
      <c r="B628" s="84" t="s">
        <v>2499</v>
      </c>
      <c r="C628" s="84">
        <v>5</v>
      </c>
      <c r="D628" s="118">
        <v>0</v>
      </c>
      <c r="E628" s="118">
        <v>1.2966651902615312</v>
      </c>
      <c r="F628" s="84" t="s">
        <v>1877</v>
      </c>
      <c r="G628" s="84" t="b">
        <v>0</v>
      </c>
      <c r="H628" s="84" t="b">
        <v>0</v>
      </c>
      <c r="I628" s="84" t="b">
        <v>0</v>
      </c>
      <c r="J628" s="84" t="b">
        <v>0</v>
      </c>
      <c r="K628" s="84" t="b">
        <v>0</v>
      </c>
      <c r="L628" s="84" t="b">
        <v>0</v>
      </c>
    </row>
    <row r="629" spans="1:12" ht="15">
      <c r="A629" s="84" t="s">
        <v>2499</v>
      </c>
      <c r="B629" s="84" t="s">
        <v>2480</v>
      </c>
      <c r="C629" s="84">
        <v>5</v>
      </c>
      <c r="D629" s="118">
        <v>0</v>
      </c>
      <c r="E629" s="118">
        <v>1.1505371545832932</v>
      </c>
      <c r="F629" s="84" t="s">
        <v>1877</v>
      </c>
      <c r="G629" s="84" t="b">
        <v>0</v>
      </c>
      <c r="H629" s="84" t="b">
        <v>0</v>
      </c>
      <c r="I629" s="84" t="b">
        <v>0</v>
      </c>
      <c r="J629" s="84" t="b">
        <v>0</v>
      </c>
      <c r="K629" s="84" t="b">
        <v>0</v>
      </c>
      <c r="L629" s="84" t="b">
        <v>0</v>
      </c>
    </row>
    <row r="630" spans="1:12" ht="15">
      <c r="A630" s="84" t="s">
        <v>2480</v>
      </c>
      <c r="B630" s="84" t="s">
        <v>2076</v>
      </c>
      <c r="C630" s="84">
        <v>5</v>
      </c>
      <c r="D630" s="118">
        <v>0</v>
      </c>
      <c r="E630" s="118">
        <v>1.1505371545832932</v>
      </c>
      <c r="F630" s="84" t="s">
        <v>1877</v>
      </c>
      <c r="G630" s="84" t="b">
        <v>0</v>
      </c>
      <c r="H630" s="84" t="b">
        <v>0</v>
      </c>
      <c r="I630" s="84" t="b">
        <v>0</v>
      </c>
      <c r="J630" s="84" t="b">
        <v>0</v>
      </c>
      <c r="K630" s="84" t="b">
        <v>0</v>
      </c>
      <c r="L630" s="84" t="b">
        <v>0</v>
      </c>
    </row>
    <row r="631" spans="1:12" ht="15">
      <c r="A631" s="84" t="s">
        <v>2076</v>
      </c>
      <c r="B631" s="84" t="s">
        <v>2500</v>
      </c>
      <c r="C631" s="84">
        <v>5</v>
      </c>
      <c r="D631" s="118">
        <v>0</v>
      </c>
      <c r="E631" s="118">
        <v>1.2966651902615312</v>
      </c>
      <c r="F631" s="84" t="s">
        <v>1877</v>
      </c>
      <c r="G631" s="84" t="b">
        <v>0</v>
      </c>
      <c r="H631" s="84" t="b">
        <v>0</v>
      </c>
      <c r="I631" s="84" t="b">
        <v>0</v>
      </c>
      <c r="J631" s="84" t="b">
        <v>0</v>
      </c>
      <c r="K631" s="84" t="b">
        <v>0</v>
      </c>
      <c r="L631" s="84" t="b">
        <v>0</v>
      </c>
    </row>
    <row r="632" spans="1:12" ht="15">
      <c r="A632" s="84" t="s">
        <v>270</v>
      </c>
      <c r="B632" s="84" t="s">
        <v>2493</v>
      </c>
      <c r="C632" s="84">
        <v>3</v>
      </c>
      <c r="D632" s="118">
        <v>0.006399483162010281</v>
      </c>
      <c r="E632" s="118">
        <v>1.5185139398778875</v>
      </c>
      <c r="F632" s="84" t="s">
        <v>1877</v>
      </c>
      <c r="G632" s="84" t="b">
        <v>0</v>
      </c>
      <c r="H632" s="84" t="b">
        <v>0</v>
      </c>
      <c r="I632" s="84" t="b">
        <v>0</v>
      </c>
      <c r="J632" s="84" t="b">
        <v>0</v>
      </c>
      <c r="K632" s="84" t="b">
        <v>0</v>
      </c>
      <c r="L632" s="84" t="b">
        <v>0</v>
      </c>
    </row>
    <row r="633" spans="1:12" ht="15">
      <c r="A633" s="84" t="s">
        <v>2500</v>
      </c>
      <c r="B633" s="84" t="s">
        <v>2538</v>
      </c>
      <c r="C633" s="84">
        <v>3</v>
      </c>
      <c r="D633" s="118">
        <v>0.006399483162010281</v>
      </c>
      <c r="E633" s="118">
        <v>1.2966651902615312</v>
      </c>
      <c r="F633" s="84" t="s">
        <v>1877</v>
      </c>
      <c r="G633" s="84" t="b">
        <v>0</v>
      </c>
      <c r="H633" s="84" t="b">
        <v>0</v>
      </c>
      <c r="I633" s="84" t="b">
        <v>0</v>
      </c>
      <c r="J633" s="84" t="b">
        <v>0</v>
      </c>
      <c r="K633" s="84" t="b">
        <v>0</v>
      </c>
      <c r="L633" s="84" t="b">
        <v>0</v>
      </c>
    </row>
    <row r="634" spans="1:12" ht="15">
      <c r="A634" s="84" t="s">
        <v>2500</v>
      </c>
      <c r="B634" s="84" t="s">
        <v>2480</v>
      </c>
      <c r="C634" s="84">
        <v>2</v>
      </c>
      <c r="D634" s="118">
        <v>0.007652692474462262</v>
      </c>
      <c r="E634" s="118">
        <v>0.7525971459112556</v>
      </c>
      <c r="F634" s="84" t="s">
        <v>1877</v>
      </c>
      <c r="G634" s="84" t="b">
        <v>0</v>
      </c>
      <c r="H634" s="84" t="b">
        <v>0</v>
      </c>
      <c r="I634" s="84" t="b">
        <v>0</v>
      </c>
      <c r="J634" s="84" t="b">
        <v>0</v>
      </c>
      <c r="K634" s="84" t="b">
        <v>0</v>
      </c>
      <c r="L634" s="84" t="b">
        <v>0</v>
      </c>
    </row>
    <row r="635" spans="1:12" ht="15">
      <c r="A635" s="84" t="s">
        <v>2480</v>
      </c>
      <c r="B635" s="84" t="s">
        <v>2567</v>
      </c>
      <c r="C635" s="84">
        <v>2</v>
      </c>
      <c r="D635" s="118">
        <v>0.007652692474462262</v>
      </c>
      <c r="E635" s="118">
        <v>1.1505371545832932</v>
      </c>
      <c r="F635" s="84" t="s">
        <v>1877</v>
      </c>
      <c r="G635" s="84" t="b">
        <v>0</v>
      </c>
      <c r="H635" s="84" t="b">
        <v>0</v>
      </c>
      <c r="I635" s="84" t="b">
        <v>0</v>
      </c>
      <c r="J635" s="84" t="b">
        <v>0</v>
      </c>
      <c r="K635" s="84" t="b">
        <v>0</v>
      </c>
      <c r="L635" s="84" t="b">
        <v>0</v>
      </c>
    </row>
    <row r="636" spans="1:12" ht="15">
      <c r="A636" s="84" t="s">
        <v>2567</v>
      </c>
      <c r="B636" s="84" t="s">
        <v>2568</v>
      </c>
      <c r="C636" s="84">
        <v>2</v>
      </c>
      <c r="D636" s="118">
        <v>0.007652692474462262</v>
      </c>
      <c r="E636" s="118">
        <v>1.6946051989335686</v>
      </c>
      <c r="F636" s="84" t="s">
        <v>1877</v>
      </c>
      <c r="G636" s="84" t="b">
        <v>0</v>
      </c>
      <c r="H636" s="84" t="b">
        <v>0</v>
      </c>
      <c r="I636" s="84" t="b">
        <v>0</v>
      </c>
      <c r="J636" s="84" t="b">
        <v>0</v>
      </c>
      <c r="K636" s="84" t="b">
        <v>0</v>
      </c>
      <c r="L636" s="84" t="b">
        <v>0</v>
      </c>
    </row>
    <row r="637" spans="1:12" ht="15">
      <c r="A637" s="84" t="s">
        <v>2568</v>
      </c>
      <c r="B637" s="84" t="s">
        <v>2569</v>
      </c>
      <c r="C637" s="84">
        <v>2</v>
      </c>
      <c r="D637" s="118">
        <v>0.007652692474462262</v>
      </c>
      <c r="E637" s="118">
        <v>1.6946051989335686</v>
      </c>
      <c r="F637" s="84" t="s">
        <v>1877</v>
      </c>
      <c r="G637" s="84" t="b">
        <v>0</v>
      </c>
      <c r="H637" s="84" t="b">
        <v>0</v>
      </c>
      <c r="I637" s="84" t="b">
        <v>0</v>
      </c>
      <c r="J637" s="84" t="b">
        <v>0</v>
      </c>
      <c r="K637" s="84" t="b">
        <v>0</v>
      </c>
      <c r="L637" s="84" t="b">
        <v>0</v>
      </c>
    </row>
    <row r="638" spans="1:12" ht="15">
      <c r="A638" s="84" t="s">
        <v>2569</v>
      </c>
      <c r="B638" s="84" t="s">
        <v>2003</v>
      </c>
      <c r="C638" s="84">
        <v>2</v>
      </c>
      <c r="D638" s="118">
        <v>0.007652692474462262</v>
      </c>
      <c r="E638" s="118">
        <v>1.6946051989335686</v>
      </c>
      <c r="F638" s="84" t="s">
        <v>1877</v>
      </c>
      <c r="G638" s="84" t="b">
        <v>0</v>
      </c>
      <c r="H638" s="84" t="b">
        <v>0</v>
      </c>
      <c r="I638" s="84" t="b">
        <v>0</v>
      </c>
      <c r="J638" s="84" t="b">
        <v>0</v>
      </c>
      <c r="K638" s="84" t="b">
        <v>0</v>
      </c>
      <c r="L638" s="84" t="b">
        <v>0</v>
      </c>
    </row>
    <row r="639" spans="1:12" ht="15">
      <c r="A639" s="84" t="s">
        <v>2003</v>
      </c>
      <c r="B639" s="84" t="s">
        <v>2570</v>
      </c>
      <c r="C639" s="84">
        <v>2</v>
      </c>
      <c r="D639" s="118">
        <v>0.007652692474462262</v>
      </c>
      <c r="E639" s="118">
        <v>1.6946051989335686</v>
      </c>
      <c r="F639" s="84" t="s">
        <v>1877</v>
      </c>
      <c r="G639" s="84" t="b">
        <v>0</v>
      </c>
      <c r="H639" s="84" t="b">
        <v>0</v>
      </c>
      <c r="I639" s="84" t="b">
        <v>0</v>
      </c>
      <c r="J639" s="84" t="b">
        <v>0</v>
      </c>
      <c r="K639" s="84" t="b">
        <v>0</v>
      </c>
      <c r="L639" s="84" t="b">
        <v>0</v>
      </c>
    </row>
    <row r="640" spans="1:12" ht="15">
      <c r="A640" s="84" t="s">
        <v>2570</v>
      </c>
      <c r="B640" s="84" t="s">
        <v>2571</v>
      </c>
      <c r="C640" s="84">
        <v>2</v>
      </c>
      <c r="D640" s="118">
        <v>0.007652692474462262</v>
      </c>
      <c r="E640" s="118">
        <v>1.6946051989335686</v>
      </c>
      <c r="F640" s="84" t="s">
        <v>1877</v>
      </c>
      <c r="G640" s="84" t="b">
        <v>0</v>
      </c>
      <c r="H640" s="84" t="b">
        <v>0</v>
      </c>
      <c r="I640" s="84" t="b">
        <v>0</v>
      </c>
      <c r="J640" s="84" t="b">
        <v>0</v>
      </c>
      <c r="K640" s="84" t="b">
        <v>0</v>
      </c>
      <c r="L640" s="84" t="b">
        <v>0</v>
      </c>
    </row>
    <row r="641" spans="1:12" ht="15">
      <c r="A641" s="84" t="s">
        <v>2571</v>
      </c>
      <c r="B641" s="84" t="s">
        <v>2504</v>
      </c>
      <c r="C641" s="84">
        <v>2</v>
      </c>
      <c r="D641" s="118">
        <v>0.007652692474462262</v>
      </c>
      <c r="E641" s="118">
        <v>1.6946051989335686</v>
      </c>
      <c r="F641" s="84" t="s">
        <v>1877</v>
      </c>
      <c r="G641" s="84" t="b">
        <v>0</v>
      </c>
      <c r="H641" s="84" t="b">
        <v>0</v>
      </c>
      <c r="I641" s="84" t="b">
        <v>0</v>
      </c>
      <c r="J641" s="84" t="b">
        <v>0</v>
      </c>
      <c r="K641" s="84" t="b">
        <v>0</v>
      </c>
      <c r="L641" s="84" t="b">
        <v>0</v>
      </c>
    </row>
    <row r="642" spans="1:12" ht="15">
      <c r="A642" s="84" t="s">
        <v>2504</v>
      </c>
      <c r="B642" s="84" t="s">
        <v>2572</v>
      </c>
      <c r="C642" s="84">
        <v>2</v>
      </c>
      <c r="D642" s="118">
        <v>0.007652692474462262</v>
      </c>
      <c r="E642" s="118">
        <v>1.6946051989335686</v>
      </c>
      <c r="F642" s="84" t="s">
        <v>1877</v>
      </c>
      <c r="G642" s="84" t="b">
        <v>0</v>
      </c>
      <c r="H642" s="84" t="b">
        <v>0</v>
      </c>
      <c r="I642" s="84" t="b">
        <v>0</v>
      </c>
      <c r="J642" s="84" t="b">
        <v>0</v>
      </c>
      <c r="K642" s="84" t="b">
        <v>0</v>
      </c>
      <c r="L642" s="84" t="b">
        <v>0</v>
      </c>
    </row>
    <row r="643" spans="1:12" ht="15">
      <c r="A643" s="84" t="s">
        <v>2572</v>
      </c>
      <c r="B643" s="84" t="s">
        <v>2071</v>
      </c>
      <c r="C643" s="84">
        <v>2</v>
      </c>
      <c r="D643" s="118">
        <v>0.007652692474462262</v>
      </c>
      <c r="E643" s="118">
        <v>1.6946051989335686</v>
      </c>
      <c r="F643" s="84" t="s">
        <v>1877</v>
      </c>
      <c r="G643" s="84" t="b">
        <v>0</v>
      </c>
      <c r="H643" s="84" t="b">
        <v>0</v>
      </c>
      <c r="I643" s="84" t="b">
        <v>0</v>
      </c>
      <c r="J643" s="84" t="b">
        <v>0</v>
      </c>
      <c r="K643" s="84" t="b">
        <v>0</v>
      </c>
      <c r="L643" s="84" t="b">
        <v>0</v>
      </c>
    </row>
    <row r="644" spans="1:12" ht="15">
      <c r="A644" s="84" t="s">
        <v>2071</v>
      </c>
      <c r="B644" s="84" t="s">
        <v>2573</v>
      </c>
      <c r="C644" s="84">
        <v>2</v>
      </c>
      <c r="D644" s="118">
        <v>0.007652692474462262</v>
      </c>
      <c r="E644" s="118">
        <v>1.6946051989335686</v>
      </c>
      <c r="F644" s="84" t="s">
        <v>1877</v>
      </c>
      <c r="G644" s="84" t="b">
        <v>0</v>
      </c>
      <c r="H644" s="84" t="b">
        <v>0</v>
      </c>
      <c r="I644" s="84" t="b">
        <v>0</v>
      </c>
      <c r="J644" s="84" t="b">
        <v>0</v>
      </c>
      <c r="K644" s="84" t="b">
        <v>0</v>
      </c>
      <c r="L644" s="84" t="b">
        <v>0</v>
      </c>
    </row>
    <row r="645" spans="1:12" ht="15">
      <c r="A645" s="84" t="s">
        <v>2573</v>
      </c>
      <c r="B645" s="84" t="s">
        <v>2574</v>
      </c>
      <c r="C645" s="84">
        <v>2</v>
      </c>
      <c r="D645" s="118">
        <v>0.007652692474462262</v>
      </c>
      <c r="E645" s="118">
        <v>1.6946051989335686</v>
      </c>
      <c r="F645" s="84" t="s">
        <v>1877</v>
      </c>
      <c r="G645" s="84" t="b">
        <v>0</v>
      </c>
      <c r="H645" s="84" t="b">
        <v>0</v>
      </c>
      <c r="I645" s="84" t="b">
        <v>0</v>
      </c>
      <c r="J645" s="84" t="b">
        <v>0</v>
      </c>
      <c r="K645" s="84" t="b">
        <v>0</v>
      </c>
      <c r="L645" s="84" t="b">
        <v>0</v>
      </c>
    </row>
    <row r="646" spans="1:12" ht="15">
      <c r="A646" s="84" t="s">
        <v>2574</v>
      </c>
      <c r="B646" s="84" t="s">
        <v>2575</v>
      </c>
      <c r="C646" s="84">
        <v>2</v>
      </c>
      <c r="D646" s="118">
        <v>0.007652692474462262</v>
      </c>
      <c r="E646" s="118">
        <v>1.6946051989335686</v>
      </c>
      <c r="F646" s="84" t="s">
        <v>1877</v>
      </c>
      <c r="G646" s="84" t="b">
        <v>0</v>
      </c>
      <c r="H646" s="84" t="b">
        <v>0</v>
      </c>
      <c r="I646" s="84" t="b">
        <v>0</v>
      </c>
      <c r="J646" s="84" t="b">
        <v>0</v>
      </c>
      <c r="K646" s="84" t="b">
        <v>0</v>
      </c>
      <c r="L646" s="84" t="b">
        <v>0</v>
      </c>
    </row>
    <row r="647" spans="1:12" ht="15">
      <c r="A647" s="84" t="s">
        <v>2575</v>
      </c>
      <c r="B647" s="84" t="s">
        <v>2576</v>
      </c>
      <c r="C647" s="84">
        <v>2</v>
      </c>
      <c r="D647" s="118">
        <v>0.007652692474462262</v>
      </c>
      <c r="E647" s="118">
        <v>1.6946051989335686</v>
      </c>
      <c r="F647" s="84" t="s">
        <v>1877</v>
      </c>
      <c r="G647" s="84" t="b">
        <v>0</v>
      </c>
      <c r="H647" s="84" t="b">
        <v>0</v>
      </c>
      <c r="I647" s="84" t="b">
        <v>0</v>
      </c>
      <c r="J647" s="84" t="b">
        <v>0</v>
      </c>
      <c r="K647" s="84" t="b">
        <v>0</v>
      </c>
      <c r="L647" s="84" t="b">
        <v>0</v>
      </c>
    </row>
    <row r="648" spans="1:12" ht="15">
      <c r="A648" s="84" t="s">
        <v>2616</v>
      </c>
      <c r="B648" s="84" t="s">
        <v>2617</v>
      </c>
      <c r="C648" s="84">
        <v>2</v>
      </c>
      <c r="D648" s="118">
        <v>0</v>
      </c>
      <c r="E648" s="118">
        <v>1.2671717284030137</v>
      </c>
      <c r="F648" s="84" t="s">
        <v>1878</v>
      </c>
      <c r="G648" s="84" t="b">
        <v>0</v>
      </c>
      <c r="H648" s="84" t="b">
        <v>0</v>
      </c>
      <c r="I648" s="84" t="b">
        <v>0</v>
      </c>
      <c r="J648" s="84" t="b">
        <v>0</v>
      </c>
      <c r="K648" s="84" t="b">
        <v>0</v>
      </c>
      <c r="L648" s="84" t="b">
        <v>0</v>
      </c>
    </row>
    <row r="649" spans="1:12" ht="15">
      <c r="A649" s="84" t="s">
        <v>2617</v>
      </c>
      <c r="B649" s="84" t="s">
        <v>2618</v>
      </c>
      <c r="C649" s="84">
        <v>2</v>
      </c>
      <c r="D649" s="118">
        <v>0</v>
      </c>
      <c r="E649" s="118">
        <v>1.2671717284030137</v>
      </c>
      <c r="F649" s="84" t="s">
        <v>1878</v>
      </c>
      <c r="G649" s="84" t="b">
        <v>0</v>
      </c>
      <c r="H649" s="84" t="b">
        <v>0</v>
      </c>
      <c r="I649" s="84" t="b">
        <v>0</v>
      </c>
      <c r="J649" s="84" t="b">
        <v>0</v>
      </c>
      <c r="K649" s="84" t="b">
        <v>0</v>
      </c>
      <c r="L649" s="84" t="b">
        <v>0</v>
      </c>
    </row>
    <row r="650" spans="1:12" ht="15">
      <c r="A650" s="84" t="s">
        <v>2618</v>
      </c>
      <c r="B650" s="84" t="s">
        <v>2551</v>
      </c>
      <c r="C650" s="84">
        <v>2</v>
      </c>
      <c r="D650" s="118">
        <v>0</v>
      </c>
      <c r="E650" s="118">
        <v>1.2671717284030137</v>
      </c>
      <c r="F650" s="84" t="s">
        <v>1878</v>
      </c>
      <c r="G650" s="84" t="b">
        <v>0</v>
      </c>
      <c r="H650" s="84" t="b">
        <v>0</v>
      </c>
      <c r="I650" s="84" t="b">
        <v>0</v>
      </c>
      <c r="J650" s="84" t="b">
        <v>0</v>
      </c>
      <c r="K650" s="84" t="b">
        <v>0</v>
      </c>
      <c r="L650" s="84" t="b">
        <v>0</v>
      </c>
    </row>
    <row r="651" spans="1:12" ht="15">
      <c r="A651" s="84" t="s">
        <v>2551</v>
      </c>
      <c r="B651" s="84" t="s">
        <v>2507</v>
      </c>
      <c r="C651" s="84">
        <v>2</v>
      </c>
      <c r="D651" s="118">
        <v>0</v>
      </c>
      <c r="E651" s="118">
        <v>1.2671717284030137</v>
      </c>
      <c r="F651" s="84" t="s">
        <v>1878</v>
      </c>
      <c r="G651" s="84" t="b">
        <v>0</v>
      </c>
      <c r="H651" s="84" t="b">
        <v>0</v>
      </c>
      <c r="I651" s="84" t="b">
        <v>0</v>
      </c>
      <c r="J651" s="84" t="b">
        <v>0</v>
      </c>
      <c r="K651" s="84" t="b">
        <v>0</v>
      </c>
      <c r="L651" s="84" t="b">
        <v>0</v>
      </c>
    </row>
    <row r="652" spans="1:12" ht="15">
      <c r="A652" s="84" t="s">
        <v>2507</v>
      </c>
      <c r="B652" s="84" t="s">
        <v>2552</v>
      </c>
      <c r="C652" s="84">
        <v>2</v>
      </c>
      <c r="D652" s="118">
        <v>0</v>
      </c>
      <c r="E652" s="118">
        <v>1.2671717284030137</v>
      </c>
      <c r="F652" s="84" t="s">
        <v>1878</v>
      </c>
      <c r="G652" s="84" t="b">
        <v>0</v>
      </c>
      <c r="H652" s="84" t="b">
        <v>0</v>
      </c>
      <c r="I652" s="84" t="b">
        <v>0</v>
      </c>
      <c r="J652" s="84" t="b">
        <v>0</v>
      </c>
      <c r="K652" s="84" t="b">
        <v>0</v>
      </c>
      <c r="L652" s="84" t="b">
        <v>0</v>
      </c>
    </row>
    <row r="653" spans="1:12" ht="15">
      <c r="A653" s="84" t="s">
        <v>2552</v>
      </c>
      <c r="B653" s="84" t="s">
        <v>2619</v>
      </c>
      <c r="C653" s="84">
        <v>2</v>
      </c>
      <c r="D653" s="118">
        <v>0</v>
      </c>
      <c r="E653" s="118">
        <v>1.2671717284030137</v>
      </c>
      <c r="F653" s="84" t="s">
        <v>1878</v>
      </c>
      <c r="G653" s="84" t="b">
        <v>0</v>
      </c>
      <c r="H653" s="84" t="b">
        <v>0</v>
      </c>
      <c r="I653" s="84" t="b">
        <v>0</v>
      </c>
      <c r="J653" s="84" t="b">
        <v>0</v>
      </c>
      <c r="K653" s="84" t="b">
        <v>0</v>
      </c>
      <c r="L653" s="84" t="b">
        <v>0</v>
      </c>
    </row>
    <row r="654" spans="1:12" ht="15">
      <c r="A654" s="84" t="s">
        <v>2619</v>
      </c>
      <c r="B654" s="84" t="s">
        <v>2620</v>
      </c>
      <c r="C654" s="84">
        <v>2</v>
      </c>
      <c r="D654" s="118">
        <v>0</v>
      </c>
      <c r="E654" s="118">
        <v>1.2671717284030137</v>
      </c>
      <c r="F654" s="84" t="s">
        <v>1878</v>
      </c>
      <c r="G654" s="84" t="b">
        <v>0</v>
      </c>
      <c r="H654" s="84" t="b">
        <v>0</v>
      </c>
      <c r="I654" s="84" t="b">
        <v>0</v>
      </c>
      <c r="J654" s="84" t="b">
        <v>0</v>
      </c>
      <c r="K654" s="84" t="b">
        <v>0</v>
      </c>
      <c r="L654" s="84" t="b">
        <v>0</v>
      </c>
    </row>
    <row r="655" spans="1:12" ht="15">
      <c r="A655" s="84" t="s">
        <v>2620</v>
      </c>
      <c r="B655" s="84" t="s">
        <v>2621</v>
      </c>
      <c r="C655" s="84">
        <v>2</v>
      </c>
      <c r="D655" s="118">
        <v>0</v>
      </c>
      <c r="E655" s="118">
        <v>1.2671717284030137</v>
      </c>
      <c r="F655" s="84" t="s">
        <v>1878</v>
      </c>
      <c r="G655" s="84" t="b">
        <v>0</v>
      </c>
      <c r="H655" s="84" t="b">
        <v>0</v>
      </c>
      <c r="I655" s="84" t="b">
        <v>0</v>
      </c>
      <c r="J655" s="84" t="b">
        <v>0</v>
      </c>
      <c r="K655" s="84" t="b">
        <v>0</v>
      </c>
      <c r="L655" s="84" t="b">
        <v>0</v>
      </c>
    </row>
    <row r="656" spans="1:12" ht="15">
      <c r="A656" s="84" t="s">
        <v>2621</v>
      </c>
      <c r="B656" s="84" t="s">
        <v>2439</v>
      </c>
      <c r="C656" s="84">
        <v>2</v>
      </c>
      <c r="D656" s="118">
        <v>0</v>
      </c>
      <c r="E656" s="118">
        <v>1.2671717284030137</v>
      </c>
      <c r="F656" s="84" t="s">
        <v>1878</v>
      </c>
      <c r="G656" s="84" t="b">
        <v>0</v>
      </c>
      <c r="H656" s="84" t="b">
        <v>0</v>
      </c>
      <c r="I656" s="84" t="b">
        <v>0</v>
      </c>
      <c r="J656" s="84" t="b">
        <v>0</v>
      </c>
      <c r="K656" s="84" t="b">
        <v>0</v>
      </c>
      <c r="L656" s="84" t="b">
        <v>0</v>
      </c>
    </row>
    <row r="657" spans="1:12" ht="15">
      <c r="A657" s="84" t="s">
        <v>2439</v>
      </c>
      <c r="B657" s="84" t="s">
        <v>2440</v>
      </c>
      <c r="C657" s="84">
        <v>2</v>
      </c>
      <c r="D657" s="118">
        <v>0</v>
      </c>
      <c r="E657" s="118">
        <v>1.2671717284030137</v>
      </c>
      <c r="F657" s="84" t="s">
        <v>1878</v>
      </c>
      <c r="G657" s="84" t="b">
        <v>0</v>
      </c>
      <c r="H657" s="84" t="b">
        <v>0</v>
      </c>
      <c r="I657" s="84" t="b">
        <v>0</v>
      </c>
      <c r="J657" s="84" t="b">
        <v>0</v>
      </c>
      <c r="K657" s="84" t="b">
        <v>0</v>
      </c>
      <c r="L657" s="84" t="b">
        <v>0</v>
      </c>
    </row>
    <row r="658" spans="1:12" ht="15">
      <c r="A658" s="84" t="s">
        <v>2440</v>
      </c>
      <c r="B658" s="84" t="s">
        <v>2622</v>
      </c>
      <c r="C658" s="84">
        <v>2</v>
      </c>
      <c r="D658" s="118">
        <v>0</v>
      </c>
      <c r="E658" s="118">
        <v>1.2671717284030137</v>
      </c>
      <c r="F658" s="84" t="s">
        <v>1878</v>
      </c>
      <c r="G658" s="84" t="b">
        <v>0</v>
      </c>
      <c r="H658" s="84" t="b">
        <v>0</v>
      </c>
      <c r="I658" s="84" t="b">
        <v>0</v>
      </c>
      <c r="J658" s="84" t="b">
        <v>0</v>
      </c>
      <c r="K658" s="84" t="b">
        <v>0</v>
      </c>
      <c r="L658" s="84" t="b">
        <v>0</v>
      </c>
    </row>
    <row r="659" spans="1:12" ht="15">
      <c r="A659" s="84" t="s">
        <v>2622</v>
      </c>
      <c r="B659" s="84" t="s">
        <v>2484</v>
      </c>
      <c r="C659" s="84">
        <v>2</v>
      </c>
      <c r="D659" s="118">
        <v>0</v>
      </c>
      <c r="E659" s="118">
        <v>1.2671717284030137</v>
      </c>
      <c r="F659" s="84" t="s">
        <v>1878</v>
      </c>
      <c r="G659" s="84" t="b">
        <v>0</v>
      </c>
      <c r="H659" s="84" t="b">
        <v>0</v>
      </c>
      <c r="I659" s="84" t="b">
        <v>0</v>
      </c>
      <c r="J659" s="84" t="b">
        <v>0</v>
      </c>
      <c r="K659" s="84" t="b">
        <v>0</v>
      </c>
      <c r="L659" s="84" t="b">
        <v>0</v>
      </c>
    </row>
    <row r="660" spans="1:12" ht="15">
      <c r="A660" s="84" t="s">
        <v>2484</v>
      </c>
      <c r="B660" s="84" t="s">
        <v>2623</v>
      </c>
      <c r="C660" s="84">
        <v>2</v>
      </c>
      <c r="D660" s="118">
        <v>0</v>
      </c>
      <c r="E660" s="118">
        <v>1.2671717284030137</v>
      </c>
      <c r="F660" s="84" t="s">
        <v>1878</v>
      </c>
      <c r="G660" s="84" t="b">
        <v>0</v>
      </c>
      <c r="H660" s="84" t="b">
        <v>0</v>
      </c>
      <c r="I660" s="84" t="b">
        <v>0</v>
      </c>
      <c r="J660" s="84" t="b">
        <v>0</v>
      </c>
      <c r="K660" s="84" t="b">
        <v>0</v>
      </c>
      <c r="L660" s="84" t="b">
        <v>0</v>
      </c>
    </row>
    <row r="661" spans="1:12" ht="15">
      <c r="A661" s="84" t="s">
        <v>2508</v>
      </c>
      <c r="B661" s="84" t="s">
        <v>2600</v>
      </c>
      <c r="C661" s="84">
        <v>2</v>
      </c>
      <c r="D661" s="118">
        <v>0.01505149978319906</v>
      </c>
      <c r="E661" s="118">
        <v>1.255272505103306</v>
      </c>
      <c r="F661" s="84" t="s">
        <v>1879</v>
      </c>
      <c r="G661" s="84" t="b">
        <v>0</v>
      </c>
      <c r="H661" s="84" t="b">
        <v>0</v>
      </c>
      <c r="I661" s="84" t="b">
        <v>0</v>
      </c>
      <c r="J661" s="84" t="b">
        <v>0</v>
      </c>
      <c r="K661" s="84" t="b">
        <v>0</v>
      </c>
      <c r="L661" s="84" t="b">
        <v>0</v>
      </c>
    </row>
    <row r="662" spans="1:12" ht="15">
      <c r="A662" s="84" t="s">
        <v>2600</v>
      </c>
      <c r="B662" s="84" t="s">
        <v>2554</v>
      </c>
      <c r="C662" s="84">
        <v>2</v>
      </c>
      <c r="D662" s="118">
        <v>0.01505149978319906</v>
      </c>
      <c r="E662" s="118">
        <v>1.0791812460476249</v>
      </c>
      <c r="F662" s="84" t="s">
        <v>1879</v>
      </c>
      <c r="G662" s="84" t="b">
        <v>0</v>
      </c>
      <c r="H662" s="84" t="b">
        <v>0</v>
      </c>
      <c r="I662" s="84" t="b">
        <v>0</v>
      </c>
      <c r="J662" s="84" t="b">
        <v>0</v>
      </c>
      <c r="K662" s="84" t="b">
        <v>0</v>
      </c>
      <c r="L662" s="84" t="b">
        <v>0</v>
      </c>
    </row>
    <row r="663" spans="1:12" ht="15">
      <c r="A663" s="84" t="s">
        <v>2554</v>
      </c>
      <c r="B663" s="84" t="s">
        <v>2601</v>
      </c>
      <c r="C663" s="84">
        <v>2</v>
      </c>
      <c r="D663" s="118">
        <v>0.01505149978319906</v>
      </c>
      <c r="E663" s="118">
        <v>1.0791812460476249</v>
      </c>
      <c r="F663" s="84" t="s">
        <v>1879</v>
      </c>
      <c r="G663" s="84" t="b">
        <v>0</v>
      </c>
      <c r="H663" s="84" t="b">
        <v>0</v>
      </c>
      <c r="I663" s="84" t="b">
        <v>0</v>
      </c>
      <c r="J663" s="84" t="b">
        <v>0</v>
      </c>
      <c r="K663" s="84" t="b">
        <v>0</v>
      </c>
      <c r="L663" s="84" t="b">
        <v>0</v>
      </c>
    </row>
    <row r="664" spans="1:12" ht="15">
      <c r="A664" s="84" t="s">
        <v>2601</v>
      </c>
      <c r="B664" s="84" t="s">
        <v>2553</v>
      </c>
      <c r="C664" s="84">
        <v>2</v>
      </c>
      <c r="D664" s="118">
        <v>0.01505149978319906</v>
      </c>
      <c r="E664" s="118">
        <v>1.255272505103306</v>
      </c>
      <c r="F664" s="84" t="s">
        <v>1879</v>
      </c>
      <c r="G664" s="84" t="b">
        <v>0</v>
      </c>
      <c r="H664" s="84" t="b">
        <v>0</v>
      </c>
      <c r="I664" s="84" t="b">
        <v>0</v>
      </c>
      <c r="J664" s="84" t="b">
        <v>0</v>
      </c>
      <c r="K664" s="84" t="b">
        <v>0</v>
      </c>
      <c r="L664" s="84" t="b">
        <v>0</v>
      </c>
    </row>
    <row r="665" spans="1:12" ht="15">
      <c r="A665" s="84" t="s">
        <v>2553</v>
      </c>
      <c r="B665" s="84" t="s">
        <v>2602</v>
      </c>
      <c r="C665" s="84">
        <v>2</v>
      </c>
      <c r="D665" s="118">
        <v>0.01505149978319906</v>
      </c>
      <c r="E665" s="118">
        <v>1.255272505103306</v>
      </c>
      <c r="F665" s="84" t="s">
        <v>1879</v>
      </c>
      <c r="G665" s="84" t="b">
        <v>0</v>
      </c>
      <c r="H665" s="84" t="b">
        <v>0</v>
      </c>
      <c r="I665" s="84" t="b">
        <v>0</v>
      </c>
      <c r="J665" s="84" t="b">
        <v>0</v>
      </c>
      <c r="K665" s="84" t="b">
        <v>0</v>
      </c>
      <c r="L665" s="84" t="b">
        <v>0</v>
      </c>
    </row>
    <row r="666" spans="1:12" ht="15">
      <c r="A666" s="84" t="s">
        <v>2602</v>
      </c>
      <c r="B666" s="84" t="s">
        <v>2603</v>
      </c>
      <c r="C666" s="84">
        <v>2</v>
      </c>
      <c r="D666" s="118">
        <v>0.01505149978319906</v>
      </c>
      <c r="E666" s="118">
        <v>1.255272505103306</v>
      </c>
      <c r="F666" s="84" t="s">
        <v>1879</v>
      </c>
      <c r="G666" s="84" t="b">
        <v>0</v>
      </c>
      <c r="H666" s="84" t="b">
        <v>0</v>
      </c>
      <c r="I666" s="84" t="b">
        <v>0</v>
      </c>
      <c r="J666" s="84" t="b">
        <v>0</v>
      </c>
      <c r="K666" s="84" t="b">
        <v>0</v>
      </c>
      <c r="L666" s="84" t="b">
        <v>0</v>
      </c>
    </row>
    <row r="667" spans="1:12" ht="15">
      <c r="A667" s="84" t="s">
        <v>2603</v>
      </c>
      <c r="B667" s="84" t="s">
        <v>2604</v>
      </c>
      <c r="C667" s="84">
        <v>2</v>
      </c>
      <c r="D667" s="118">
        <v>0.01505149978319906</v>
      </c>
      <c r="E667" s="118">
        <v>1.255272505103306</v>
      </c>
      <c r="F667" s="84" t="s">
        <v>1879</v>
      </c>
      <c r="G667" s="84" t="b">
        <v>0</v>
      </c>
      <c r="H667" s="84" t="b">
        <v>0</v>
      </c>
      <c r="I667" s="84" t="b">
        <v>0</v>
      </c>
      <c r="J667" s="84" t="b">
        <v>0</v>
      </c>
      <c r="K667" s="84" t="b">
        <v>0</v>
      </c>
      <c r="L667" s="84" t="b">
        <v>0</v>
      </c>
    </row>
    <row r="668" spans="1:12" ht="15">
      <c r="A668" s="84" t="s">
        <v>2604</v>
      </c>
      <c r="B668" s="84" t="s">
        <v>2605</v>
      </c>
      <c r="C668" s="84">
        <v>2</v>
      </c>
      <c r="D668" s="118">
        <v>0.01505149978319906</v>
      </c>
      <c r="E668" s="118">
        <v>1.255272505103306</v>
      </c>
      <c r="F668" s="84" t="s">
        <v>1879</v>
      </c>
      <c r="G668" s="84" t="b">
        <v>0</v>
      </c>
      <c r="H668" s="84" t="b">
        <v>0</v>
      </c>
      <c r="I668" s="84" t="b">
        <v>0</v>
      </c>
      <c r="J668" s="84" t="b">
        <v>0</v>
      </c>
      <c r="K668" s="84" t="b">
        <v>0</v>
      </c>
      <c r="L668" s="84" t="b">
        <v>0</v>
      </c>
    </row>
    <row r="669" spans="1:12" ht="15">
      <c r="A669" s="84" t="s">
        <v>2605</v>
      </c>
      <c r="B669" s="84" t="s">
        <v>2606</v>
      </c>
      <c r="C669" s="84">
        <v>2</v>
      </c>
      <c r="D669" s="118">
        <v>0.01505149978319906</v>
      </c>
      <c r="E669" s="118">
        <v>1.255272505103306</v>
      </c>
      <c r="F669" s="84" t="s">
        <v>1879</v>
      </c>
      <c r="G669" s="84" t="b">
        <v>0</v>
      </c>
      <c r="H669" s="84" t="b">
        <v>0</v>
      </c>
      <c r="I669" s="84" t="b">
        <v>0</v>
      </c>
      <c r="J669" s="84" t="b">
        <v>0</v>
      </c>
      <c r="K669" s="84" t="b">
        <v>0</v>
      </c>
      <c r="L669" s="84" t="b">
        <v>0</v>
      </c>
    </row>
    <row r="670" spans="1:12" ht="15">
      <c r="A670" s="84" t="s">
        <v>2606</v>
      </c>
      <c r="B670" s="84" t="s">
        <v>2003</v>
      </c>
      <c r="C670" s="84">
        <v>2</v>
      </c>
      <c r="D670" s="118">
        <v>0.01505149978319906</v>
      </c>
      <c r="E670" s="118">
        <v>0.9542425094393249</v>
      </c>
      <c r="F670" s="84" t="s">
        <v>1879</v>
      </c>
      <c r="G670" s="84" t="b">
        <v>0</v>
      </c>
      <c r="H670" s="84" t="b">
        <v>0</v>
      </c>
      <c r="I670" s="84" t="b">
        <v>0</v>
      </c>
      <c r="J670" s="84" t="b">
        <v>0</v>
      </c>
      <c r="K670" s="84" t="b">
        <v>0</v>
      </c>
      <c r="L67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2650</v>
      </c>
      <c r="B2" s="122" t="s">
        <v>2651</v>
      </c>
      <c r="C2" s="119" t="s">
        <v>2652</v>
      </c>
    </row>
    <row r="3" spans="1:3" ht="15">
      <c r="A3" s="121" t="s">
        <v>1866</v>
      </c>
      <c r="B3" s="121" t="s">
        <v>1866</v>
      </c>
      <c r="C3" s="34">
        <v>23</v>
      </c>
    </row>
    <row r="4" spans="1:3" ht="15">
      <c r="A4" s="121" t="s">
        <v>1866</v>
      </c>
      <c r="B4" s="121" t="s">
        <v>1869</v>
      </c>
      <c r="C4" s="34">
        <v>2</v>
      </c>
    </row>
    <row r="5" spans="1:3" ht="15">
      <c r="A5" s="121" t="s">
        <v>1867</v>
      </c>
      <c r="B5" s="121" t="s">
        <v>1866</v>
      </c>
      <c r="C5" s="34">
        <v>1</v>
      </c>
    </row>
    <row r="6" spans="1:3" ht="15">
      <c r="A6" s="121" t="s">
        <v>1867</v>
      </c>
      <c r="B6" s="121" t="s">
        <v>1867</v>
      </c>
      <c r="C6" s="34">
        <v>40</v>
      </c>
    </row>
    <row r="7" spans="1:3" ht="15">
      <c r="A7" s="121" t="s">
        <v>1867</v>
      </c>
      <c r="B7" s="121" t="s">
        <v>1868</v>
      </c>
      <c r="C7" s="34">
        <v>6</v>
      </c>
    </row>
    <row r="8" spans="1:3" ht="15">
      <c r="A8" s="121" t="s">
        <v>1867</v>
      </c>
      <c r="B8" s="121" t="s">
        <v>1869</v>
      </c>
      <c r="C8" s="34">
        <v>7</v>
      </c>
    </row>
    <row r="9" spans="1:3" ht="15">
      <c r="A9" s="121" t="s">
        <v>1867</v>
      </c>
      <c r="B9" s="121" t="s">
        <v>1873</v>
      </c>
      <c r="C9" s="34">
        <v>3</v>
      </c>
    </row>
    <row r="10" spans="1:3" ht="15">
      <c r="A10" s="121" t="s">
        <v>1867</v>
      </c>
      <c r="B10" s="121" t="s">
        <v>1874</v>
      </c>
      <c r="C10" s="34">
        <v>1</v>
      </c>
    </row>
    <row r="11" spans="1:3" ht="15">
      <c r="A11" s="121" t="s">
        <v>1868</v>
      </c>
      <c r="B11" s="121" t="s">
        <v>1867</v>
      </c>
      <c r="C11" s="34">
        <v>1</v>
      </c>
    </row>
    <row r="12" spans="1:3" ht="15">
      <c r="A12" s="121" t="s">
        <v>1868</v>
      </c>
      <c r="B12" s="121" t="s">
        <v>1868</v>
      </c>
      <c r="C12" s="34">
        <v>37</v>
      </c>
    </row>
    <row r="13" spans="1:3" ht="15">
      <c r="A13" s="121" t="s">
        <v>1868</v>
      </c>
      <c r="B13" s="121" t="s">
        <v>1869</v>
      </c>
      <c r="C13" s="34">
        <v>2</v>
      </c>
    </row>
    <row r="14" spans="1:3" ht="15">
      <c r="A14" s="121" t="s">
        <v>1869</v>
      </c>
      <c r="B14" s="121" t="s">
        <v>1868</v>
      </c>
      <c r="C14" s="34">
        <v>1</v>
      </c>
    </row>
    <row r="15" spans="1:3" ht="15">
      <c r="A15" s="121" t="s">
        <v>1869</v>
      </c>
      <c r="B15" s="121" t="s">
        <v>1869</v>
      </c>
      <c r="C15" s="34">
        <v>28</v>
      </c>
    </row>
    <row r="16" spans="1:3" ht="15">
      <c r="A16" s="121" t="s">
        <v>1870</v>
      </c>
      <c r="B16" s="121" t="s">
        <v>1867</v>
      </c>
      <c r="C16" s="34">
        <v>1</v>
      </c>
    </row>
    <row r="17" spans="1:3" ht="15">
      <c r="A17" s="121" t="s">
        <v>1870</v>
      </c>
      <c r="B17" s="121" t="s">
        <v>1870</v>
      </c>
      <c r="C17" s="34">
        <v>12</v>
      </c>
    </row>
    <row r="18" spans="1:3" ht="15">
      <c r="A18" s="121" t="s">
        <v>1871</v>
      </c>
      <c r="B18" s="121" t="s">
        <v>1871</v>
      </c>
      <c r="C18" s="34">
        <v>10</v>
      </c>
    </row>
    <row r="19" spans="1:3" ht="15">
      <c r="A19" s="121" t="s">
        <v>1872</v>
      </c>
      <c r="B19" s="121" t="s">
        <v>1872</v>
      </c>
      <c r="C19" s="34">
        <v>8</v>
      </c>
    </row>
    <row r="20" spans="1:3" ht="15">
      <c r="A20" s="121" t="s">
        <v>1873</v>
      </c>
      <c r="B20" s="121" t="s">
        <v>1873</v>
      </c>
      <c r="C20" s="34">
        <v>16</v>
      </c>
    </row>
    <row r="21" spans="1:3" ht="15">
      <c r="A21" s="121" t="s">
        <v>1874</v>
      </c>
      <c r="B21" s="121" t="s">
        <v>1874</v>
      </c>
      <c r="C21" s="34">
        <v>9</v>
      </c>
    </row>
    <row r="22" spans="1:3" ht="15">
      <c r="A22" s="121" t="s">
        <v>1875</v>
      </c>
      <c r="B22" s="121" t="s">
        <v>1875</v>
      </c>
      <c r="C22" s="34">
        <v>5</v>
      </c>
    </row>
    <row r="23" spans="1:3" ht="15">
      <c r="A23" s="121" t="s">
        <v>1876</v>
      </c>
      <c r="B23" s="121" t="s">
        <v>1876</v>
      </c>
      <c r="C23" s="34">
        <v>3</v>
      </c>
    </row>
    <row r="24" spans="1:3" ht="15">
      <c r="A24" s="121" t="s">
        <v>1877</v>
      </c>
      <c r="B24" s="121" t="s">
        <v>1877</v>
      </c>
      <c r="C24" s="34">
        <v>5</v>
      </c>
    </row>
    <row r="25" spans="1:3" ht="15">
      <c r="A25" s="121" t="s">
        <v>1878</v>
      </c>
      <c r="B25" s="121" t="s">
        <v>1878</v>
      </c>
      <c r="C25" s="34">
        <v>2</v>
      </c>
    </row>
    <row r="26" spans="1:3" ht="15">
      <c r="A26" s="121" t="s">
        <v>1879</v>
      </c>
      <c r="B26" s="121" t="s">
        <v>1879</v>
      </c>
      <c r="C26"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2667</v>
      </c>
      <c r="B1" s="13" t="s">
        <v>17</v>
      </c>
    </row>
    <row r="2" spans="1:2" ht="15">
      <c r="A2" s="78" t="s">
        <v>2668</v>
      </c>
      <c r="B2" s="78" t="s">
        <v>2674</v>
      </c>
    </row>
    <row r="3" spans="1:2" ht="15">
      <c r="A3" s="78" t="s">
        <v>2669</v>
      </c>
      <c r="B3" s="78" t="s">
        <v>2675</v>
      </c>
    </row>
    <row r="4" spans="1:2" ht="15">
      <c r="A4" s="78" t="s">
        <v>2670</v>
      </c>
      <c r="B4" s="78" t="s">
        <v>2676</v>
      </c>
    </row>
    <row r="5" spans="1:2" ht="15">
      <c r="A5" s="78" t="s">
        <v>2671</v>
      </c>
      <c r="B5" s="78" t="s">
        <v>2677</v>
      </c>
    </row>
    <row r="6" spans="1:2" ht="15">
      <c r="A6" s="78" t="s">
        <v>2672</v>
      </c>
      <c r="B6" s="78" t="s">
        <v>2678</v>
      </c>
    </row>
    <row r="7" spans="1:2" ht="15">
      <c r="A7" s="78" t="s">
        <v>2673</v>
      </c>
      <c r="B7" s="78" t="s">
        <v>2675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1865</v>
      </c>
      <c r="BB2" s="13" t="s">
        <v>1893</v>
      </c>
      <c r="BC2" s="13" t="s">
        <v>1894</v>
      </c>
      <c r="BD2" s="119" t="s">
        <v>2639</v>
      </c>
      <c r="BE2" s="119" t="s">
        <v>2640</v>
      </c>
      <c r="BF2" s="119" t="s">
        <v>2641</v>
      </c>
      <c r="BG2" s="119" t="s">
        <v>2642</v>
      </c>
      <c r="BH2" s="119" t="s">
        <v>2643</v>
      </c>
      <c r="BI2" s="119" t="s">
        <v>2644</v>
      </c>
      <c r="BJ2" s="119" t="s">
        <v>2645</v>
      </c>
      <c r="BK2" s="119" t="s">
        <v>2646</v>
      </c>
      <c r="BL2" s="119" t="s">
        <v>2647</v>
      </c>
    </row>
    <row r="3" spans="1:64" ht="15" customHeight="1">
      <c r="A3" s="64" t="s">
        <v>212</v>
      </c>
      <c r="B3" s="64" t="s">
        <v>322</v>
      </c>
      <c r="C3" s="65"/>
      <c r="D3" s="66"/>
      <c r="E3" s="67"/>
      <c r="F3" s="68"/>
      <c r="G3" s="65"/>
      <c r="H3" s="69"/>
      <c r="I3" s="70"/>
      <c r="J3" s="70"/>
      <c r="K3" s="34" t="s">
        <v>65</v>
      </c>
      <c r="L3" s="71">
        <v>3</v>
      </c>
      <c r="M3" s="71"/>
      <c r="N3" s="72"/>
      <c r="O3" s="78" t="s">
        <v>339</v>
      </c>
      <c r="P3" s="80">
        <v>43728.29369212963</v>
      </c>
      <c r="Q3" s="78" t="s">
        <v>341</v>
      </c>
      <c r="R3" s="82" t="s">
        <v>409</v>
      </c>
      <c r="S3" s="78" t="s">
        <v>430</v>
      </c>
      <c r="T3" s="78" t="s">
        <v>447</v>
      </c>
      <c r="U3" s="82" t="s">
        <v>489</v>
      </c>
      <c r="V3" s="82" t="s">
        <v>489</v>
      </c>
      <c r="W3" s="80">
        <v>43728.29369212963</v>
      </c>
      <c r="X3" s="82" t="s">
        <v>607</v>
      </c>
      <c r="Y3" s="78"/>
      <c r="Z3" s="78"/>
      <c r="AA3" s="84" t="s">
        <v>778</v>
      </c>
      <c r="AB3" s="78"/>
      <c r="AC3" s="78" t="b">
        <v>0</v>
      </c>
      <c r="AD3" s="78">
        <v>12</v>
      </c>
      <c r="AE3" s="84" t="s">
        <v>950</v>
      </c>
      <c r="AF3" s="78" t="b">
        <v>0</v>
      </c>
      <c r="AG3" s="78" t="s">
        <v>954</v>
      </c>
      <c r="AH3" s="78"/>
      <c r="AI3" s="84" t="s">
        <v>950</v>
      </c>
      <c r="AJ3" s="78" t="b">
        <v>0</v>
      </c>
      <c r="AK3" s="78">
        <v>10</v>
      </c>
      <c r="AL3" s="84" t="s">
        <v>950</v>
      </c>
      <c r="AM3" s="78" t="s">
        <v>956</v>
      </c>
      <c r="AN3" s="78" t="b">
        <v>0</v>
      </c>
      <c r="AO3" s="84" t="s">
        <v>778</v>
      </c>
      <c r="AP3" s="78" t="s">
        <v>971</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10</v>
      </c>
      <c r="M4" s="77"/>
      <c r="N4" s="72"/>
      <c r="O4" s="79" t="s">
        <v>176</v>
      </c>
      <c r="P4" s="81">
        <v>43742.21173611111</v>
      </c>
      <c r="Q4" s="79" t="s">
        <v>342</v>
      </c>
      <c r="R4" s="83" t="s">
        <v>410</v>
      </c>
      <c r="S4" s="79" t="s">
        <v>431</v>
      </c>
      <c r="T4" s="79" t="s">
        <v>448</v>
      </c>
      <c r="U4" s="79"/>
      <c r="V4" s="83" t="s">
        <v>508</v>
      </c>
      <c r="W4" s="81">
        <v>43742.21173611111</v>
      </c>
      <c r="X4" s="83" t="s">
        <v>608</v>
      </c>
      <c r="Y4" s="79"/>
      <c r="Z4" s="79"/>
      <c r="AA4" s="85" t="s">
        <v>779</v>
      </c>
      <c r="AB4" s="79"/>
      <c r="AC4" s="79" t="b">
        <v>0</v>
      </c>
      <c r="AD4" s="79">
        <v>1</v>
      </c>
      <c r="AE4" s="85" t="s">
        <v>950</v>
      </c>
      <c r="AF4" s="79" t="b">
        <v>0</v>
      </c>
      <c r="AG4" s="79" t="s">
        <v>955</v>
      </c>
      <c r="AH4" s="79"/>
      <c r="AI4" s="85" t="s">
        <v>950</v>
      </c>
      <c r="AJ4" s="79" t="b">
        <v>0</v>
      </c>
      <c r="AK4" s="79">
        <v>0</v>
      </c>
      <c r="AL4" s="85" t="s">
        <v>950</v>
      </c>
      <c r="AM4" s="79" t="s">
        <v>957</v>
      </c>
      <c r="AN4" s="79" t="b">
        <v>0</v>
      </c>
      <c r="AO4" s="85" t="s">
        <v>779</v>
      </c>
      <c r="AP4" s="79" t="s">
        <v>176</v>
      </c>
      <c r="AQ4" s="79">
        <v>0</v>
      </c>
      <c r="AR4" s="79">
        <v>0</v>
      </c>
      <c r="AS4" s="79"/>
      <c r="AT4" s="79"/>
      <c r="AU4" s="79"/>
      <c r="AV4" s="79"/>
      <c r="AW4" s="79"/>
      <c r="AX4" s="79"/>
      <c r="AY4" s="79"/>
      <c r="AZ4" s="79"/>
      <c r="BA4">
        <v>1</v>
      </c>
      <c r="BB4" s="78" t="str">
        <f>REPLACE(INDEX(GroupVertices[Group],MATCH(Edges25[[#This Row],[Vertex 1]],GroupVertices[Vertex],0)),1,1,"")</f>
        <v>10</v>
      </c>
      <c r="BC4" s="78" t="str">
        <f>REPLACE(INDEX(GroupVertices[Group],MATCH(Edges25[[#This Row],[Vertex 2]],GroupVertices[Vertex],0)),1,1,"")</f>
        <v>10</v>
      </c>
      <c r="BD4" s="48">
        <v>3</v>
      </c>
      <c r="BE4" s="49">
        <v>15</v>
      </c>
      <c r="BF4" s="48">
        <v>0</v>
      </c>
      <c r="BG4" s="49">
        <v>0</v>
      </c>
      <c r="BH4" s="48">
        <v>0</v>
      </c>
      <c r="BI4" s="49">
        <v>0</v>
      </c>
      <c r="BJ4" s="48">
        <v>17</v>
      </c>
      <c r="BK4" s="49">
        <v>85</v>
      </c>
      <c r="BL4" s="48">
        <v>20</v>
      </c>
    </row>
    <row r="5" spans="1:64" ht="15">
      <c r="A5" s="64" t="s">
        <v>214</v>
      </c>
      <c r="B5" s="64" t="s">
        <v>329</v>
      </c>
      <c r="C5" s="65"/>
      <c r="D5" s="66"/>
      <c r="E5" s="67"/>
      <c r="F5" s="68"/>
      <c r="G5" s="65"/>
      <c r="H5" s="69"/>
      <c r="I5" s="70"/>
      <c r="J5" s="70"/>
      <c r="K5" s="34" t="s">
        <v>65</v>
      </c>
      <c r="L5" s="77">
        <v>11</v>
      </c>
      <c r="M5" s="77"/>
      <c r="N5" s="72"/>
      <c r="O5" s="79" t="s">
        <v>339</v>
      </c>
      <c r="P5" s="81">
        <v>43742.63547453703</v>
      </c>
      <c r="Q5" s="79" t="s">
        <v>343</v>
      </c>
      <c r="R5" s="83" t="s">
        <v>411</v>
      </c>
      <c r="S5" s="79" t="s">
        <v>432</v>
      </c>
      <c r="T5" s="79" t="s">
        <v>449</v>
      </c>
      <c r="U5" s="83" t="s">
        <v>490</v>
      </c>
      <c r="V5" s="83" t="s">
        <v>490</v>
      </c>
      <c r="W5" s="81">
        <v>43742.63547453703</v>
      </c>
      <c r="X5" s="83" t="s">
        <v>609</v>
      </c>
      <c r="Y5" s="79"/>
      <c r="Z5" s="79"/>
      <c r="AA5" s="85" t="s">
        <v>780</v>
      </c>
      <c r="AB5" s="79"/>
      <c r="AC5" s="79" t="b">
        <v>0</v>
      </c>
      <c r="AD5" s="79">
        <v>1</v>
      </c>
      <c r="AE5" s="85" t="s">
        <v>950</v>
      </c>
      <c r="AF5" s="79" t="b">
        <v>0</v>
      </c>
      <c r="AG5" s="79" t="s">
        <v>954</v>
      </c>
      <c r="AH5" s="79"/>
      <c r="AI5" s="85" t="s">
        <v>950</v>
      </c>
      <c r="AJ5" s="79" t="b">
        <v>0</v>
      </c>
      <c r="AK5" s="79">
        <v>1</v>
      </c>
      <c r="AL5" s="85" t="s">
        <v>950</v>
      </c>
      <c r="AM5" s="79" t="s">
        <v>958</v>
      </c>
      <c r="AN5" s="79" t="b">
        <v>0</v>
      </c>
      <c r="AO5" s="85" t="s">
        <v>780</v>
      </c>
      <c r="AP5" s="79" t="s">
        <v>176</v>
      </c>
      <c r="AQ5" s="79">
        <v>0</v>
      </c>
      <c r="AR5" s="79">
        <v>0</v>
      </c>
      <c r="AS5" s="79"/>
      <c r="AT5" s="79"/>
      <c r="AU5" s="79"/>
      <c r="AV5" s="79"/>
      <c r="AW5" s="79"/>
      <c r="AX5" s="79"/>
      <c r="AY5" s="79"/>
      <c r="AZ5" s="79"/>
      <c r="BA5">
        <v>1</v>
      </c>
      <c r="BB5" s="78" t="str">
        <f>REPLACE(INDEX(GroupVertices[Group],MATCH(Edges25[[#This Row],[Vertex 1]],GroupVertices[Vertex],0)),1,1,"")</f>
        <v>13</v>
      </c>
      <c r="BC5" s="78" t="str">
        <f>REPLACE(INDEX(GroupVertices[Group],MATCH(Edges25[[#This Row],[Vertex 2]],GroupVertices[Vertex],0)),1,1,"")</f>
        <v>13</v>
      </c>
      <c r="BD5" s="48">
        <v>0</v>
      </c>
      <c r="BE5" s="49">
        <v>0</v>
      </c>
      <c r="BF5" s="48">
        <v>0</v>
      </c>
      <c r="BG5" s="49">
        <v>0</v>
      </c>
      <c r="BH5" s="48">
        <v>0</v>
      </c>
      <c r="BI5" s="49">
        <v>0</v>
      </c>
      <c r="BJ5" s="48">
        <v>29</v>
      </c>
      <c r="BK5" s="49">
        <v>100</v>
      </c>
      <c r="BL5" s="48">
        <v>29</v>
      </c>
    </row>
    <row r="6" spans="1:64" ht="15">
      <c r="A6" s="64" t="s">
        <v>215</v>
      </c>
      <c r="B6" s="64" t="s">
        <v>214</v>
      </c>
      <c r="C6" s="65"/>
      <c r="D6" s="66"/>
      <c r="E6" s="67"/>
      <c r="F6" s="68"/>
      <c r="G6" s="65"/>
      <c r="H6" s="69"/>
      <c r="I6" s="70"/>
      <c r="J6" s="70"/>
      <c r="K6" s="34" t="s">
        <v>65</v>
      </c>
      <c r="L6" s="77">
        <v>12</v>
      </c>
      <c r="M6" s="77"/>
      <c r="N6" s="72"/>
      <c r="O6" s="79" t="s">
        <v>339</v>
      </c>
      <c r="P6" s="81">
        <v>43742.646006944444</v>
      </c>
      <c r="Q6" s="79" t="s">
        <v>344</v>
      </c>
      <c r="R6" s="79"/>
      <c r="S6" s="79"/>
      <c r="T6" s="79" t="s">
        <v>450</v>
      </c>
      <c r="U6" s="79"/>
      <c r="V6" s="83" t="s">
        <v>509</v>
      </c>
      <c r="W6" s="81">
        <v>43742.646006944444</v>
      </c>
      <c r="X6" s="83" t="s">
        <v>610</v>
      </c>
      <c r="Y6" s="79"/>
      <c r="Z6" s="79"/>
      <c r="AA6" s="85" t="s">
        <v>781</v>
      </c>
      <c r="AB6" s="79"/>
      <c r="AC6" s="79" t="b">
        <v>0</v>
      </c>
      <c r="AD6" s="79">
        <v>0</v>
      </c>
      <c r="AE6" s="85" t="s">
        <v>950</v>
      </c>
      <c r="AF6" s="79" t="b">
        <v>0</v>
      </c>
      <c r="AG6" s="79" t="s">
        <v>954</v>
      </c>
      <c r="AH6" s="79"/>
      <c r="AI6" s="85" t="s">
        <v>950</v>
      </c>
      <c r="AJ6" s="79" t="b">
        <v>0</v>
      </c>
      <c r="AK6" s="79">
        <v>1</v>
      </c>
      <c r="AL6" s="85" t="s">
        <v>780</v>
      </c>
      <c r="AM6" s="79" t="s">
        <v>959</v>
      </c>
      <c r="AN6" s="79" t="b">
        <v>0</v>
      </c>
      <c r="AO6" s="85" t="s">
        <v>780</v>
      </c>
      <c r="AP6" s="79" t="s">
        <v>176</v>
      </c>
      <c r="AQ6" s="79">
        <v>0</v>
      </c>
      <c r="AR6" s="79">
        <v>0</v>
      </c>
      <c r="AS6" s="79"/>
      <c r="AT6" s="79"/>
      <c r="AU6" s="79"/>
      <c r="AV6" s="79"/>
      <c r="AW6" s="79"/>
      <c r="AX6" s="79"/>
      <c r="AY6" s="79"/>
      <c r="AZ6" s="79"/>
      <c r="BA6">
        <v>1</v>
      </c>
      <c r="BB6" s="78" t="str">
        <f>REPLACE(INDEX(GroupVertices[Group],MATCH(Edges25[[#This Row],[Vertex 1]],GroupVertices[Vertex],0)),1,1,"")</f>
        <v>13</v>
      </c>
      <c r="BC6" s="78" t="str">
        <f>REPLACE(INDEX(GroupVertices[Group],MATCH(Edges25[[#This Row],[Vertex 2]],GroupVertices[Vertex],0)),1,1,"")</f>
        <v>13</v>
      </c>
      <c r="BD6" s="48">
        <v>0</v>
      </c>
      <c r="BE6" s="49">
        <v>0</v>
      </c>
      <c r="BF6" s="48">
        <v>0</v>
      </c>
      <c r="BG6" s="49">
        <v>0</v>
      </c>
      <c r="BH6" s="48">
        <v>0</v>
      </c>
      <c r="BI6" s="49">
        <v>0</v>
      </c>
      <c r="BJ6" s="48">
        <v>19</v>
      </c>
      <c r="BK6" s="49">
        <v>100</v>
      </c>
      <c r="BL6" s="48">
        <v>19</v>
      </c>
    </row>
    <row r="7" spans="1:64" ht="15">
      <c r="A7" s="64" t="s">
        <v>216</v>
      </c>
      <c r="B7" s="64" t="s">
        <v>330</v>
      </c>
      <c r="C7" s="65"/>
      <c r="D7" s="66"/>
      <c r="E7" s="67"/>
      <c r="F7" s="68"/>
      <c r="G7" s="65"/>
      <c r="H7" s="69"/>
      <c r="I7" s="70"/>
      <c r="J7" s="70"/>
      <c r="K7" s="34" t="s">
        <v>65</v>
      </c>
      <c r="L7" s="77">
        <v>13</v>
      </c>
      <c r="M7" s="77"/>
      <c r="N7" s="72"/>
      <c r="O7" s="79" t="s">
        <v>339</v>
      </c>
      <c r="P7" s="81">
        <v>43742.77554398148</v>
      </c>
      <c r="Q7" s="79" t="s">
        <v>345</v>
      </c>
      <c r="R7" s="83" t="s">
        <v>412</v>
      </c>
      <c r="S7" s="79" t="s">
        <v>433</v>
      </c>
      <c r="T7" s="79" t="s">
        <v>451</v>
      </c>
      <c r="U7" s="79"/>
      <c r="V7" s="83" t="s">
        <v>510</v>
      </c>
      <c r="W7" s="81">
        <v>43742.77554398148</v>
      </c>
      <c r="X7" s="83" t="s">
        <v>611</v>
      </c>
      <c r="Y7" s="79"/>
      <c r="Z7" s="79"/>
      <c r="AA7" s="85" t="s">
        <v>782</v>
      </c>
      <c r="AB7" s="79"/>
      <c r="AC7" s="79" t="b">
        <v>0</v>
      </c>
      <c r="AD7" s="79">
        <v>0</v>
      </c>
      <c r="AE7" s="85" t="s">
        <v>950</v>
      </c>
      <c r="AF7" s="79" t="b">
        <v>0</v>
      </c>
      <c r="AG7" s="79" t="s">
        <v>954</v>
      </c>
      <c r="AH7" s="79"/>
      <c r="AI7" s="85" t="s">
        <v>950</v>
      </c>
      <c r="AJ7" s="79" t="b">
        <v>0</v>
      </c>
      <c r="AK7" s="79">
        <v>7</v>
      </c>
      <c r="AL7" s="85" t="s">
        <v>934</v>
      </c>
      <c r="AM7" s="79" t="s">
        <v>959</v>
      </c>
      <c r="AN7" s="79" t="b">
        <v>0</v>
      </c>
      <c r="AO7" s="85" t="s">
        <v>934</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c r="BE7" s="49"/>
      <c r="BF7" s="48"/>
      <c r="BG7" s="49"/>
      <c r="BH7" s="48"/>
      <c r="BI7" s="49"/>
      <c r="BJ7" s="48"/>
      <c r="BK7" s="49"/>
      <c r="BL7" s="48"/>
    </row>
    <row r="8" spans="1:64" ht="15">
      <c r="A8" s="64" t="s">
        <v>217</v>
      </c>
      <c r="B8" s="64" t="s">
        <v>332</v>
      </c>
      <c r="C8" s="65"/>
      <c r="D8" s="66"/>
      <c r="E8" s="67"/>
      <c r="F8" s="68"/>
      <c r="G8" s="65"/>
      <c r="H8" s="69"/>
      <c r="I8" s="70"/>
      <c r="J8" s="70"/>
      <c r="K8" s="34" t="s">
        <v>65</v>
      </c>
      <c r="L8" s="77">
        <v>16</v>
      </c>
      <c r="M8" s="77"/>
      <c r="N8" s="72"/>
      <c r="O8" s="79" t="s">
        <v>339</v>
      </c>
      <c r="P8" s="81">
        <v>43743.767175925925</v>
      </c>
      <c r="Q8" s="79" t="s">
        <v>346</v>
      </c>
      <c r="R8" s="79"/>
      <c r="S8" s="79"/>
      <c r="T8" s="79"/>
      <c r="U8" s="79"/>
      <c r="V8" s="83" t="s">
        <v>511</v>
      </c>
      <c r="W8" s="81">
        <v>43743.767175925925</v>
      </c>
      <c r="X8" s="83" t="s">
        <v>612</v>
      </c>
      <c r="Y8" s="79"/>
      <c r="Z8" s="79"/>
      <c r="AA8" s="85" t="s">
        <v>783</v>
      </c>
      <c r="AB8" s="79"/>
      <c r="AC8" s="79" t="b">
        <v>0</v>
      </c>
      <c r="AD8" s="79">
        <v>0</v>
      </c>
      <c r="AE8" s="85" t="s">
        <v>950</v>
      </c>
      <c r="AF8" s="79" t="b">
        <v>0</v>
      </c>
      <c r="AG8" s="79" t="s">
        <v>954</v>
      </c>
      <c r="AH8" s="79"/>
      <c r="AI8" s="85" t="s">
        <v>950</v>
      </c>
      <c r="AJ8" s="79" t="b">
        <v>0</v>
      </c>
      <c r="AK8" s="79">
        <v>2</v>
      </c>
      <c r="AL8" s="85" t="s">
        <v>905</v>
      </c>
      <c r="AM8" s="79" t="s">
        <v>960</v>
      </c>
      <c r="AN8" s="79" t="b">
        <v>0</v>
      </c>
      <c r="AO8" s="85" t="s">
        <v>905</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c r="BE8" s="49"/>
      <c r="BF8" s="48"/>
      <c r="BG8" s="49"/>
      <c r="BH8" s="48"/>
      <c r="BI8" s="49"/>
      <c r="BJ8" s="48"/>
      <c r="BK8" s="49"/>
      <c r="BL8" s="48"/>
    </row>
    <row r="9" spans="1:64" ht="15">
      <c r="A9" s="64" t="s">
        <v>218</v>
      </c>
      <c r="B9" s="64" t="s">
        <v>310</v>
      </c>
      <c r="C9" s="65"/>
      <c r="D9" s="66"/>
      <c r="E9" s="67"/>
      <c r="F9" s="68"/>
      <c r="G9" s="65"/>
      <c r="H9" s="69"/>
      <c r="I9" s="70"/>
      <c r="J9" s="70"/>
      <c r="K9" s="34" t="s">
        <v>65</v>
      </c>
      <c r="L9" s="77">
        <v>18</v>
      </c>
      <c r="M9" s="77"/>
      <c r="N9" s="72"/>
      <c r="O9" s="79" t="s">
        <v>339</v>
      </c>
      <c r="P9" s="81">
        <v>43744.63107638889</v>
      </c>
      <c r="Q9" s="79" t="s">
        <v>347</v>
      </c>
      <c r="R9" s="79"/>
      <c r="S9" s="79"/>
      <c r="T9" s="79" t="s">
        <v>452</v>
      </c>
      <c r="U9" s="79"/>
      <c r="V9" s="83" t="s">
        <v>512</v>
      </c>
      <c r="W9" s="81">
        <v>43744.63107638889</v>
      </c>
      <c r="X9" s="83" t="s">
        <v>613</v>
      </c>
      <c r="Y9" s="79"/>
      <c r="Z9" s="79"/>
      <c r="AA9" s="85" t="s">
        <v>784</v>
      </c>
      <c r="AB9" s="79"/>
      <c r="AC9" s="79" t="b">
        <v>0</v>
      </c>
      <c r="AD9" s="79">
        <v>0</v>
      </c>
      <c r="AE9" s="85" t="s">
        <v>950</v>
      </c>
      <c r="AF9" s="79" t="b">
        <v>0</v>
      </c>
      <c r="AG9" s="79" t="s">
        <v>954</v>
      </c>
      <c r="AH9" s="79"/>
      <c r="AI9" s="85" t="s">
        <v>950</v>
      </c>
      <c r="AJ9" s="79" t="b">
        <v>0</v>
      </c>
      <c r="AK9" s="79">
        <v>5</v>
      </c>
      <c r="AL9" s="85" t="s">
        <v>909</v>
      </c>
      <c r="AM9" s="79" t="s">
        <v>959</v>
      </c>
      <c r="AN9" s="79" t="b">
        <v>0</v>
      </c>
      <c r="AO9" s="85" t="s">
        <v>909</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v>0</v>
      </c>
      <c r="BE9" s="49">
        <v>0</v>
      </c>
      <c r="BF9" s="48">
        <v>0</v>
      </c>
      <c r="BG9" s="49">
        <v>0</v>
      </c>
      <c r="BH9" s="48">
        <v>0</v>
      </c>
      <c r="BI9" s="49">
        <v>0</v>
      </c>
      <c r="BJ9" s="48">
        <v>19</v>
      </c>
      <c r="BK9" s="49">
        <v>100</v>
      </c>
      <c r="BL9" s="48">
        <v>19</v>
      </c>
    </row>
    <row r="10" spans="1:64" ht="15">
      <c r="A10" s="64" t="s">
        <v>219</v>
      </c>
      <c r="B10" s="64" t="s">
        <v>236</v>
      </c>
      <c r="C10" s="65"/>
      <c r="D10" s="66"/>
      <c r="E10" s="67"/>
      <c r="F10" s="68"/>
      <c r="G10" s="65"/>
      <c r="H10" s="69"/>
      <c r="I10" s="70"/>
      <c r="J10" s="70"/>
      <c r="K10" s="34" t="s">
        <v>65</v>
      </c>
      <c r="L10" s="77">
        <v>19</v>
      </c>
      <c r="M10" s="77"/>
      <c r="N10" s="72"/>
      <c r="O10" s="79" t="s">
        <v>339</v>
      </c>
      <c r="P10" s="81">
        <v>43745.201828703706</v>
      </c>
      <c r="Q10" s="79" t="s">
        <v>348</v>
      </c>
      <c r="R10" s="83" t="s">
        <v>413</v>
      </c>
      <c r="S10" s="79" t="s">
        <v>434</v>
      </c>
      <c r="T10" s="79" t="s">
        <v>336</v>
      </c>
      <c r="U10" s="79"/>
      <c r="V10" s="83" t="s">
        <v>513</v>
      </c>
      <c r="W10" s="81">
        <v>43745.201828703706</v>
      </c>
      <c r="X10" s="83" t="s">
        <v>614</v>
      </c>
      <c r="Y10" s="79"/>
      <c r="Z10" s="79"/>
      <c r="AA10" s="85" t="s">
        <v>785</v>
      </c>
      <c r="AB10" s="79"/>
      <c r="AC10" s="79" t="b">
        <v>0</v>
      </c>
      <c r="AD10" s="79">
        <v>0</v>
      </c>
      <c r="AE10" s="85" t="s">
        <v>950</v>
      </c>
      <c r="AF10" s="79" t="b">
        <v>0</v>
      </c>
      <c r="AG10" s="79" t="s">
        <v>955</v>
      </c>
      <c r="AH10" s="79"/>
      <c r="AI10" s="85" t="s">
        <v>950</v>
      </c>
      <c r="AJ10" s="79" t="b">
        <v>0</v>
      </c>
      <c r="AK10" s="79">
        <v>1</v>
      </c>
      <c r="AL10" s="85" t="s">
        <v>802</v>
      </c>
      <c r="AM10" s="79" t="s">
        <v>957</v>
      </c>
      <c r="AN10" s="79" t="b">
        <v>0</v>
      </c>
      <c r="AO10" s="85" t="s">
        <v>802</v>
      </c>
      <c r="AP10" s="79" t="s">
        <v>176</v>
      </c>
      <c r="AQ10" s="79">
        <v>0</v>
      </c>
      <c r="AR10" s="79">
        <v>0</v>
      </c>
      <c r="AS10" s="79"/>
      <c r="AT10" s="79"/>
      <c r="AU10" s="79"/>
      <c r="AV10" s="79"/>
      <c r="AW10" s="79"/>
      <c r="AX10" s="79"/>
      <c r="AY10" s="79"/>
      <c r="AZ10" s="79"/>
      <c r="BA10">
        <v>1</v>
      </c>
      <c r="BB10" s="78" t="str">
        <f>REPLACE(INDEX(GroupVertices[Group],MATCH(Edges25[[#This Row],[Vertex 1]],GroupVertices[Vertex],0)),1,1,"")</f>
        <v>14</v>
      </c>
      <c r="BC10" s="78" t="str">
        <f>REPLACE(INDEX(GroupVertices[Group],MATCH(Edges25[[#This Row],[Vertex 2]],GroupVertices[Vertex],0)),1,1,"")</f>
        <v>14</v>
      </c>
      <c r="BD10" s="48">
        <v>0</v>
      </c>
      <c r="BE10" s="49">
        <v>0</v>
      </c>
      <c r="BF10" s="48">
        <v>0</v>
      </c>
      <c r="BG10" s="49">
        <v>0</v>
      </c>
      <c r="BH10" s="48">
        <v>0</v>
      </c>
      <c r="BI10" s="49">
        <v>0</v>
      </c>
      <c r="BJ10" s="48">
        <v>16</v>
      </c>
      <c r="BK10" s="49">
        <v>100</v>
      </c>
      <c r="BL10" s="48">
        <v>16</v>
      </c>
    </row>
    <row r="11" spans="1:64" ht="15">
      <c r="A11" s="64" t="s">
        <v>220</v>
      </c>
      <c r="B11" s="64" t="s">
        <v>319</v>
      </c>
      <c r="C11" s="65"/>
      <c r="D11" s="66"/>
      <c r="E11" s="67"/>
      <c r="F11" s="68"/>
      <c r="G11" s="65"/>
      <c r="H11" s="69"/>
      <c r="I11" s="70"/>
      <c r="J11" s="70"/>
      <c r="K11" s="34" t="s">
        <v>65</v>
      </c>
      <c r="L11" s="77">
        <v>20</v>
      </c>
      <c r="M11" s="77"/>
      <c r="N11" s="72"/>
      <c r="O11" s="79" t="s">
        <v>339</v>
      </c>
      <c r="P11" s="81">
        <v>43745.65185185185</v>
      </c>
      <c r="Q11" s="79" t="s">
        <v>349</v>
      </c>
      <c r="R11" s="79"/>
      <c r="S11" s="79"/>
      <c r="T11" s="79" t="s">
        <v>453</v>
      </c>
      <c r="U11" s="79"/>
      <c r="V11" s="83" t="s">
        <v>514</v>
      </c>
      <c r="W11" s="81">
        <v>43745.65185185185</v>
      </c>
      <c r="X11" s="83" t="s">
        <v>615</v>
      </c>
      <c r="Y11" s="79"/>
      <c r="Z11" s="79"/>
      <c r="AA11" s="85" t="s">
        <v>786</v>
      </c>
      <c r="AB11" s="79"/>
      <c r="AC11" s="79" t="b">
        <v>0</v>
      </c>
      <c r="AD11" s="79">
        <v>0</v>
      </c>
      <c r="AE11" s="85" t="s">
        <v>950</v>
      </c>
      <c r="AF11" s="79" t="b">
        <v>0</v>
      </c>
      <c r="AG11" s="79" t="s">
        <v>954</v>
      </c>
      <c r="AH11" s="79"/>
      <c r="AI11" s="85" t="s">
        <v>950</v>
      </c>
      <c r="AJ11" s="79" t="b">
        <v>0</v>
      </c>
      <c r="AK11" s="79">
        <v>10</v>
      </c>
      <c r="AL11" s="85" t="s">
        <v>936</v>
      </c>
      <c r="AM11" s="79" t="s">
        <v>957</v>
      </c>
      <c r="AN11" s="79" t="b">
        <v>0</v>
      </c>
      <c r="AO11" s="85" t="s">
        <v>936</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v>0</v>
      </c>
      <c r="BE11" s="49">
        <v>0</v>
      </c>
      <c r="BF11" s="48">
        <v>0</v>
      </c>
      <c r="BG11" s="49">
        <v>0</v>
      </c>
      <c r="BH11" s="48">
        <v>0</v>
      </c>
      <c r="BI11" s="49">
        <v>0</v>
      </c>
      <c r="BJ11" s="48">
        <v>19</v>
      </c>
      <c r="BK11" s="49">
        <v>100</v>
      </c>
      <c r="BL11" s="48">
        <v>19</v>
      </c>
    </row>
    <row r="12" spans="1:64" ht="15">
      <c r="A12" s="64" t="s">
        <v>221</v>
      </c>
      <c r="B12" s="64" t="s">
        <v>319</v>
      </c>
      <c r="C12" s="65"/>
      <c r="D12" s="66"/>
      <c r="E12" s="67"/>
      <c r="F12" s="68"/>
      <c r="G12" s="65"/>
      <c r="H12" s="69"/>
      <c r="I12" s="70"/>
      <c r="J12" s="70"/>
      <c r="K12" s="34" t="s">
        <v>65</v>
      </c>
      <c r="L12" s="77">
        <v>21</v>
      </c>
      <c r="M12" s="77"/>
      <c r="N12" s="72"/>
      <c r="O12" s="79" t="s">
        <v>339</v>
      </c>
      <c r="P12" s="81">
        <v>43745.66295138889</v>
      </c>
      <c r="Q12" s="79" t="s">
        <v>349</v>
      </c>
      <c r="R12" s="79"/>
      <c r="S12" s="79"/>
      <c r="T12" s="79" t="s">
        <v>453</v>
      </c>
      <c r="U12" s="79"/>
      <c r="V12" s="83" t="s">
        <v>515</v>
      </c>
      <c r="W12" s="81">
        <v>43745.66295138889</v>
      </c>
      <c r="X12" s="83" t="s">
        <v>616</v>
      </c>
      <c r="Y12" s="79"/>
      <c r="Z12" s="79"/>
      <c r="AA12" s="85" t="s">
        <v>787</v>
      </c>
      <c r="AB12" s="79"/>
      <c r="AC12" s="79" t="b">
        <v>0</v>
      </c>
      <c r="AD12" s="79">
        <v>0</v>
      </c>
      <c r="AE12" s="85" t="s">
        <v>950</v>
      </c>
      <c r="AF12" s="79" t="b">
        <v>0</v>
      </c>
      <c r="AG12" s="79" t="s">
        <v>954</v>
      </c>
      <c r="AH12" s="79"/>
      <c r="AI12" s="85" t="s">
        <v>950</v>
      </c>
      <c r="AJ12" s="79" t="b">
        <v>0</v>
      </c>
      <c r="AK12" s="79">
        <v>10</v>
      </c>
      <c r="AL12" s="85" t="s">
        <v>936</v>
      </c>
      <c r="AM12" s="79" t="s">
        <v>957</v>
      </c>
      <c r="AN12" s="79" t="b">
        <v>0</v>
      </c>
      <c r="AO12" s="85" t="s">
        <v>936</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v>0</v>
      </c>
      <c r="BE12" s="49">
        <v>0</v>
      </c>
      <c r="BF12" s="48">
        <v>0</v>
      </c>
      <c r="BG12" s="49">
        <v>0</v>
      </c>
      <c r="BH12" s="48">
        <v>0</v>
      </c>
      <c r="BI12" s="49">
        <v>0</v>
      </c>
      <c r="BJ12" s="48">
        <v>19</v>
      </c>
      <c r="BK12" s="49">
        <v>100</v>
      </c>
      <c r="BL12" s="48">
        <v>19</v>
      </c>
    </row>
    <row r="13" spans="1:64" ht="15">
      <c r="A13" s="64" t="s">
        <v>222</v>
      </c>
      <c r="B13" s="64" t="s">
        <v>319</v>
      </c>
      <c r="C13" s="65"/>
      <c r="D13" s="66"/>
      <c r="E13" s="67"/>
      <c r="F13" s="68"/>
      <c r="G13" s="65"/>
      <c r="H13" s="69"/>
      <c r="I13" s="70"/>
      <c r="J13" s="70"/>
      <c r="K13" s="34" t="s">
        <v>65</v>
      </c>
      <c r="L13" s="77">
        <v>22</v>
      </c>
      <c r="M13" s="77"/>
      <c r="N13" s="72"/>
      <c r="O13" s="79" t="s">
        <v>339</v>
      </c>
      <c r="P13" s="81">
        <v>43745.675983796296</v>
      </c>
      <c r="Q13" s="79" t="s">
        <v>349</v>
      </c>
      <c r="R13" s="79"/>
      <c r="S13" s="79"/>
      <c r="T13" s="79" t="s">
        <v>453</v>
      </c>
      <c r="U13" s="79"/>
      <c r="V13" s="83" t="s">
        <v>516</v>
      </c>
      <c r="W13" s="81">
        <v>43745.675983796296</v>
      </c>
      <c r="X13" s="83" t="s">
        <v>617</v>
      </c>
      <c r="Y13" s="79"/>
      <c r="Z13" s="79"/>
      <c r="AA13" s="85" t="s">
        <v>788</v>
      </c>
      <c r="AB13" s="79"/>
      <c r="AC13" s="79" t="b">
        <v>0</v>
      </c>
      <c r="AD13" s="79">
        <v>0</v>
      </c>
      <c r="AE13" s="85" t="s">
        <v>950</v>
      </c>
      <c r="AF13" s="79" t="b">
        <v>0</v>
      </c>
      <c r="AG13" s="79" t="s">
        <v>954</v>
      </c>
      <c r="AH13" s="79"/>
      <c r="AI13" s="85" t="s">
        <v>950</v>
      </c>
      <c r="AJ13" s="79" t="b">
        <v>0</v>
      </c>
      <c r="AK13" s="79">
        <v>10</v>
      </c>
      <c r="AL13" s="85" t="s">
        <v>936</v>
      </c>
      <c r="AM13" s="79" t="s">
        <v>956</v>
      </c>
      <c r="AN13" s="79" t="b">
        <v>0</v>
      </c>
      <c r="AO13" s="85" t="s">
        <v>936</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v>0</v>
      </c>
      <c r="BE13" s="49">
        <v>0</v>
      </c>
      <c r="BF13" s="48">
        <v>0</v>
      </c>
      <c r="BG13" s="49">
        <v>0</v>
      </c>
      <c r="BH13" s="48">
        <v>0</v>
      </c>
      <c r="BI13" s="49">
        <v>0</v>
      </c>
      <c r="BJ13" s="48">
        <v>19</v>
      </c>
      <c r="BK13" s="49">
        <v>100</v>
      </c>
      <c r="BL13" s="48">
        <v>19</v>
      </c>
    </row>
    <row r="14" spans="1:64" ht="15">
      <c r="A14" s="64" t="s">
        <v>223</v>
      </c>
      <c r="B14" s="64" t="s">
        <v>319</v>
      </c>
      <c r="C14" s="65"/>
      <c r="D14" s="66"/>
      <c r="E14" s="67"/>
      <c r="F14" s="68"/>
      <c r="G14" s="65"/>
      <c r="H14" s="69"/>
      <c r="I14" s="70"/>
      <c r="J14" s="70"/>
      <c r="K14" s="34" t="s">
        <v>65</v>
      </c>
      <c r="L14" s="77">
        <v>23</v>
      </c>
      <c r="M14" s="77"/>
      <c r="N14" s="72"/>
      <c r="O14" s="79" t="s">
        <v>339</v>
      </c>
      <c r="P14" s="81">
        <v>43745.76368055555</v>
      </c>
      <c r="Q14" s="79" t="s">
        <v>349</v>
      </c>
      <c r="R14" s="79"/>
      <c r="S14" s="79"/>
      <c r="T14" s="79" t="s">
        <v>453</v>
      </c>
      <c r="U14" s="79"/>
      <c r="V14" s="83" t="s">
        <v>517</v>
      </c>
      <c r="W14" s="81">
        <v>43745.76368055555</v>
      </c>
      <c r="X14" s="83" t="s">
        <v>618</v>
      </c>
      <c r="Y14" s="79"/>
      <c r="Z14" s="79"/>
      <c r="AA14" s="85" t="s">
        <v>789</v>
      </c>
      <c r="AB14" s="79"/>
      <c r="AC14" s="79" t="b">
        <v>0</v>
      </c>
      <c r="AD14" s="79">
        <v>0</v>
      </c>
      <c r="AE14" s="85" t="s">
        <v>950</v>
      </c>
      <c r="AF14" s="79" t="b">
        <v>0</v>
      </c>
      <c r="AG14" s="79" t="s">
        <v>954</v>
      </c>
      <c r="AH14" s="79"/>
      <c r="AI14" s="85" t="s">
        <v>950</v>
      </c>
      <c r="AJ14" s="79" t="b">
        <v>0</v>
      </c>
      <c r="AK14" s="79">
        <v>10</v>
      </c>
      <c r="AL14" s="85" t="s">
        <v>936</v>
      </c>
      <c r="AM14" s="79" t="s">
        <v>961</v>
      </c>
      <c r="AN14" s="79" t="b">
        <v>0</v>
      </c>
      <c r="AO14" s="85" t="s">
        <v>936</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v>0</v>
      </c>
      <c r="BE14" s="49">
        <v>0</v>
      </c>
      <c r="BF14" s="48">
        <v>0</v>
      </c>
      <c r="BG14" s="49">
        <v>0</v>
      </c>
      <c r="BH14" s="48">
        <v>0</v>
      </c>
      <c r="BI14" s="49">
        <v>0</v>
      </c>
      <c r="BJ14" s="48">
        <v>19</v>
      </c>
      <c r="BK14" s="49">
        <v>100</v>
      </c>
      <c r="BL14" s="48">
        <v>19</v>
      </c>
    </row>
    <row r="15" spans="1:64" ht="15">
      <c r="A15" s="64" t="s">
        <v>224</v>
      </c>
      <c r="B15" s="64" t="s">
        <v>319</v>
      </c>
      <c r="C15" s="65"/>
      <c r="D15" s="66"/>
      <c r="E15" s="67"/>
      <c r="F15" s="68"/>
      <c r="G15" s="65"/>
      <c r="H15" s="69"/>
      <c r="I15" s="70"/>
      <c r="J15" s="70"/>
      <c r="K15" s="34" t="s">
        <v>65</v>
      </c>
      <c r="L15" s="77">
        <v>24</v>
      </c>
      <c r="M15" s="77"/>
      <c r="N15" s="72"/>
      <c r="O15" s="79" t="s">
        <v>339</v>
      </c>
      <c r="P15" s="81">
        <v>43745.84818287037</v>
      </c>
      <c r="Q15" s="79" t="s">
        <v>349</v>
      </c>
      <c r="R15" s="79"/>
      <c r="S15" s="79"/>
      <c r="T15" s="79" t="s">
        <v>453</v>
      </c>
      <c r="U15" s="79"/>
      <c r="V15" s="83" t="s">
        <v>518</v>
      </c>
      <c r="W15" s="81">
        <v>43745.84818287037</v>
      </c>
      <c r="X15" s="83" t="s">
        <v>619</v>
      </c>
      <c r="Y15" s="79"/>
      <c r="Z15" s="79"/>
      <c r="AA15" s="85" t="s">
        <v>790</v>
      </c>
      <c r="AB15" s="79"/>
      <c r="AC15" s="79" t="b">
        <v>0</v>
      </c>
      <c r="AD15" s="79">
        <v>0</v>
      </c>
      <c r="AE15" s="85" t="s">
        <v>950</v>
      </c>
      <c r="AF15" s="79" t="b">
        <v>0</v>
      </c>
      <c r="AG15" s="79" t="s">
        <v>954</v>
      </c>
      <c r="AH15" s="79"/>
      <c r="AI15" s="85" t="s">
        <v>950</v>
      </c>
      <c r="AJ15" s="79" t="b">
        <v>0</v>
      </c>
      <c r="AK15" s="79">
        <v>10</v>
      </c>
      <c r="AL15" s="85" t="s">
        <v>936</v>
      </c>
      <c r="AM15" s="79" t="s">
        <v>957</v>
      </c>
      <c r="AN15" s="79" t="b">
        <v>0</v>
      </c>
      <c r="AO15" s="85" t="s">
        <v>936</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v>0</v>
      </c>
      <c r="BE15" s="49">
        <v>0</v>
      </c>
      <c r="BF15" s="48">
        <v>0</v>
      </c>
      <c r="BG15" s="49">
        <v>0</v>
      </c>
      <c r="BH15" s="48">
        <v>0</v>
      </c>
      <c r="BI15" s="49">
        <v>0</v>
      </c>
      <c r="BJ15" s="48">
        <v>19</v>
      </c>
      <c r="BK15" s="49">
        <v>100</v>
      </c>
      <c r="BL15" s="48">
        <v>19</v>
      </c>
    </row>
    <row r="16" spans="1:64" ht="15">
      <c r="A16" s="64" t="s">
        <v>225</v>
      </c>
      <c r="B16" s="64" t="s">
        <v>225</v>
      </c>
      <c r="C16" s="65"/>
      <c r="D16" s="66"/>
      <c r="E16" s="67"/>
      <c r="F16" s="68"/>
      <c r="G16" s="65"/>
      <c r="H16" s="69"/>
      <c r="I16" s="70"/>
      <c r="J16" s="70"/>
      <c r="K16" s="34" t="s">
        <v>65</v>
      </c>
      <c r="L16" s="77">
        <v>25</v>
      </c>
      <c r="M16" s="77"/>
      <c r="N16" s="72"/>
      <c r="O16" s="79" t="s">
        <v>176</v>
      </c>
      <c r="P16" s="81">
        <v>43745.857766203706</v>
      </c>
      <c r="Q16" s="79" t="s">
        <v>350</v>
      </c>
      <c r="R16" s="83" t="s">
        <v>414</v>
      </c>
      <c r="S16" s="79" t="s">
        <v>435</v>
      </c>
      <c r="T16" s="79" t="s">
        <v>454</v>
      </c>
      <c r="U16" s="83" t="s">
        <v>491</v>
      </c>
      <c r="V16" s="83" t="s">
        <v>491</v>
      </c>
      <c r="W16" s="81">
        <v>43745.857766203706</v>
      </c>
      <c r="X16" s="83" t="s">
        <v>620</v>
      </c>
      <c r="Y16" s="79"/>
      <c r="Z16" s="79"/>
      <c r="AA16" s="85" t="s">
        <v>791</v>
      </c>
      <c r="AB16" s="79"/>
      <c r="AC16" s="79" t="b">
        <v>0</v>
      </c>
      <c r="AD16" s="79">
        <v>1</v>
      </c>
      <c r="AE16" s="85" t="s">
        <v>950</v>
      </c>
      <c r="AF16" s="79" t="b">
        <v>0</v>
      </c>
      <c r="AG16" s="79" t="s">
        <v>955</v>
      </c>
      <c r="AH16" s="79"/>
      <c r="AI16" s="85" t="s">
        <v>950</v>
      </c>
      <c r="AJ16" s="79" t="b">
        <v>0</v>
      </c>
      <c r="AK16" s="79">
        <v>0</v>
      </c>
      <c r="AL16" s="85" t="s">
        <v>950</v>
      </c>
      <c r="AM16" s="79" t="s">
        <v>962</v>
      </c>
      <c r="AN16" s="79" t="b">
        <v>0</v>
      </c>
      <c r="AO16" s="85" t="s">
        <v>791</v>
      </c>
      <c r="AP16" s="79" t="s">
        <v>176</v>
      </c>
      <c r="AQ16" s="79">
        <v>0</v>
      </c>
      <c r="AR16" s="79">
        <v>0</v>
      </c>
      <c r="AS16" s="79"/>
      <c r="AT16" s="79"/>
      <c r="AU16" s="79"/>
      <c r="AV16" s="79"/>
      <c r="AW16" s="79"/>
      <c r="AX16" s="79"/>
      <c r="AY16" s="79"/>
      <c r="AZ16" s="79"/>
      <c r="BA16">
        <v>1</v>
      </c>
      <c r="BB16" s="78" t="str">
        <f>REPLACE(INDEX(GroupVertices[Group],MATCH(Edges25[[#This Row],[Vertex 1]],GroupVertices[Vertex],0)),1,1,"")</f>
        <v>10</v>
      </c>
      <c r="BC16" s="78" t="str">
        <f>REPLACE(INDEX(GroupVertices[Group],MATCH(Edges25[[#This Row],[Vertex 2]],GroupVertices[Vertex],0)),1,1,"")</f>
        <v>10</v>
      </c>
      <c r="BD16" s="48">
        <v>0</v>
      </c>
      <c r="BE16" s="49">
        <v>0</v>
      </c>
      <c r="BF16" s="48">
        <v>0</v>
      </c>
      <c r="BG16" s="49">
        <v>0</v>
      </c>
      <c r="BH16" s="48">
        <v>0</v>
      </c>
      <c r="BI16" s="49">
        <v>0</v>
      </c>
      <c r="BJ16" s="48">
        <v>22</v>
      </c>
      <c r="BK16" s="49">
        <v>100</v>
      </c>
      <c r="BL16" s="48">
        <v>22</v>
      </c>
    </row>
    <row r="17" spans="1:64" ht="15">
      <c r="A17" s="64" t="s">
        <v>226</v>
      </c>
      <c r="B17" s="64" t="s">
        <v>319</v>
      </c>
      <c r="C17" s="65"/>
      <c r="D17" s="66"/>
      <c r="E17" s="67"/>
      <c r="F17" s="68"/>
      <c r="G17" s="65"/>
      <c r="H17" s="69"/>
      <c r="I17" s="70"/>
      <c r="J17" s="70"/>
      <c r="K17" s="34" t="s">
        <v>65</v>
      </c>
      <c r="L17" s="77">
        <v>26</v>
      </c>
      <c r="M17" s="77"/>
      <c r="N17" s="72"/>
      <c r="O17" s="79" t="s">
        <v>339</v>
      </c>
      <c r="P17" s="81">
        <v>43746.31863425926</v>
      </c>
      <c r="Q17" s="79" t="s">
        <v>349</v>
      </c>
      <c r="R17" s="79"/>
      <c r="S17" s="79"/>
      <c r="T17" s="79" t="s">
        <v>453</v>
      </c>
      <c r="U17" s="79"/>
      <c r="V17" s="83" t="s">
        <v>519</v>
      </c>
      <c r="W17" s="81">
        <v>43746.31863425926</v>
      </c>
      <c r="X17" s="83" t="s">
        <v>621</v>
      </c>
      <c r="Y17" s="79"/>
      <c r="Z17" s="79"/>
      <c r="AA17" s="85" t="s">
        <v>792</v>
      </c>
      <c r="AB17" s="79"/>
      <c r="AC17" s="79" t="b">
        <v>0</v>
      </c>
      <c r="AD17" s="79">
        <v>0</v>
      </c>
      <c r="AE17" s="85" t="s">
        <v>950</v>
      </c>
      <c r="AF17" s="79" t="b">
        <v>0</v>
      </c>
      <c r="AG17" s="79" t="s">
        <v>954</v>
      </c>
      <c r="AH17" s="79"/>
      <c r="AI17" s="85" t="s">
        <v>950</v>
      </c>
      <c r="AJ17" s="79" t="b">
        <v>0</v>
      </c>
      <c r="AK17" s="79">
        <v>12</v>
      </c>
      <c r="AL17" s="85" t="s">
        <v>936</v>
      </c>
      <c r="AM17" s="79" t="s">
        <v>959</v>
      </c>
      <c r="AN17" s="79" t="b">
        <v>0</v>
      </c>
      <c r="AO17" s="85" t="s">
        <v>936</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3</v>
      </c>
      <c r="BD17" s="48">
        <v>0</v>
      </c>
      <c r="BE17" s="49">
        <v>0</v>
      </c>
      <c r="BF17" s="48">
        <v>0</v>
      </c>
      <c r="BG17" s="49">
        <v>0</v>
      </c>
      <c r="BH17" s="48">
        <v>0</v>
      </c>
      <c r="BI17" s="49">
        <v>0</v>
      </c>
      <c r="BJ17" s="48">
        <v>19</v>
      </c>
      <c r="BK17" s="49">
        <v>100</v>
      </c>
      <c r="BL17" s="48">
        <v>19</v>
      </c>
    </row>
    <row r="18" spans="1:64" ht="15">
      <c r="A18" s="64" t="s">
        <v>227</v>
      </c>
      <c r="B18" s="64" t="s">
        <v>227</v>
      </c>
      <c r="C18" s="65"/>
      <c r="D18" s="66"/>
      <c r="E18" s="67"/>
      <c r="F18" s="68"/>
      <c r="G18" s="65"/>
      <c r="H18" s="69"/>
      <c r="I18" s="70"/>
      <c r="J18" s="70"/>
      <c r="K18" s="34" t="s">
        <v>65</v>
      </c>
      <c r="L18" s="77">
        <v>27</v>
      </c>
      <c r="M18" s="77"/>
      <c r="N18" s="72"/>
      <c r="O18" s="79" t="s">
        <v>176</v>
      </c>
      <c r="P18" s="81">
        <v>43746.75707175926</v>
      </c>
      <c r="Q18" s="79" t="s">
        <v>351</v>
      </c>
      <c r="R18" s="83" t="s">
        <v>415</v>
      </c>
      <c r="S18" s="79" t="s">
        <v>436</v>
      </c>
      <c r="T18" s="79" t="s">
        <v>336</v>
      </c>
      <c r="U18" s="79"/>
      <c r="V18" s="83" t="s">
        <v>520</v>
      </c>
      <c r="W18" s="81">
        <v>43746.75707175926</v>
      </c>
      <c r="X18" s="83" t="s">
        <v>622</v>
      </c>
      <c r="Y18" s="79"/>
      <c r="Z18" s="79"/>
      <c r="AA18" s="85" t="s">
        <v>793</v>
      </c>
      <c r="AB18" s="79"/>
      <c r="AC18" s="79" t="b">
        <v>0</v>
      </c>
      <c r="AD18" s="79">
        <v>0</v>
      </c>
      <c r="AE18" s="85" t="s">
        <v>950</v>
      </c>
      <c r="AF18" s="79" t="b">
        <v>0</v>
      </c>
      <c r="AG18" s="79" t="s">
        <v>955</v>
      </c>
      <c r="AH18" s="79"/>
      <c r="AI18" s="85" t="s">
        <v>950</v>
      </c>
      <c r="AJ18" s="79" t="b">
        <v>0</v>
      </c>
      <c r="AK18" s="79">
        <v>0</v>
      </c>
      <c r="AL18" s="85" t="s">
        <v>950</v>
      </c>
      <c r="AM18" s="79" t="s">
        <v>958</v>
      </c>
      <c r="AN18" s="79" t="b">
        <v>0</v>
      </c>
      <c r="AO18" s="85" t="s">
        <v>793</v>
      </c>
      <c r="AP18" s="79" t="s">
        <v>176</v>
      </c>
      <c r="AQ18" s="79">
        <v>0</v>
      </c>
      <c r="AR18" s="79">
        <v>0</v>
      </c>
      <c r="AS18" s="79"/>
      <c r="AT18" s="79"/>
      <c r="AU18" s="79"/>
      <c r="AV18" s="79"/>
      <c r="AW18" s="79"/>
      <c r="AX18" s="79"/>
      <c r="AY18" s="79"/>
      <c r="AZ18" s="79"/>
      <c r="BA18">
        <v>1</v>
      </c>
      <c r="BB18" s="78" t="str">
        <f>REPLACE(INDEX(GroupVertices[Group],MATCH(Edges25[[#This Row],[Vertex 1]],GroupVertices[Vertex],0)),1,1,"")</f>
        <v>10</v>
      </c>
      <c r="BC18" s="78" t="str">
        <f>REPLACE(INDEX(GroupVertices[Group],MATCH(Edges25[[#This Row],[Vertex 2]],GroupVertices[Vertex],0)),1,1,"")</f>
        <v>10</v>
      </c>
      <c r="BD18" s="48">
        <v>2</v>
      </c>
      <c r="BE18" s="49">
        <v>20</v>
      </c>
      <c r="BF18" s="48">
        <v>0</v>
      </c>
      <c r="BG18" s="49">
        <v>0</v>
      </c>
      <c r="BH18" s="48">
        <v>0</v>
      </c>
      <c r="BI18" s="49">
        <v>0</v>
      </c>
      <c r="BJ18" s="48">
        <v>8</v>
      </c>
      <c r="BK18" s="49">
        <v>80</v>
      </c>
      <c r="BL18" s="48">
        <v>10</v>
      </c>
    </row>
    <row r="19" spans="1:64" ht="15">
      <c r="A19" s="64" t="s">
        <v>228</v>
      </c>
      <c r="B19" s="64" t="s">
        <v>333</v>
      </c>
      <c r="C19" s="65"/>
      <c r="D19" s="66"/>
      <c r="E19" s="67"/>
      <c r="F19" s="68"/>
      <c r="G19" s="65"/>
      <c r="H19" s="69"/>
      <c r="I19" s="70"/>
      <c r="J19" s="70"/>
      <c r="K19" s="34" t="s">
        <v>65</v>
      </c>
      <c r="L19" s="77">
        <v>28</v>
      </c>
      <c r="M19" s="77"/>
      <c r="N19" s="72"/>
      <c r="O19" s="79" t="s">
        <v>339</v>
      </c>
      <c r="P19" s="81">
        <v>43747.524375</v>
      </c>
      <c r="Q19" s="79" t="s">
        <v>352</v>
      </c>
      <c r="R19" s="79"/>
      <c r="S19" s="79"/>
      <c r="T19" s="79" t="s">
        <v>447</v>
      </c>
      <c r="U19" s="79"/>
      <c r="V19" s="83" t="s">
        <v>521</v>
      </c>
      <c r="W19" s="81">
        <v>43747.524375</v>
      </c>
      <c r="X19" s="83" t="s">
        <v>623</v>
      </c>
      <c r="Y19" s="79"/>
      <c r="Z19" s="79"/>
      <c r="AA19" s="85" t="s">
        <v>794</v>
      </c>
      <c r="AB19" s="79"/>
      <c r="AC19" s="79" t="b">
        <v>0</v>
      </c>
      <c r="AD19" s="79">
        <v>0</v>
      </c>
      <c r="AE19" s="85" t="s">
        <v>950</v>
      </c>
      <c r="AF19" s="79" t="b">
        <v>0</v>
      </c>
      <c r="AG19" s="79" t="s">
        <v>954</v>
      </c>
      <c r="AH19" s="79"/>
      <c r="AI19" s="85" t="s">
        <v>950</v>
      </c>
      <c r="AJ19" s="79" t="b">
        <v>0</v>
      </c>
      <c r="AK19" s="79">
        <v>9</v>
      </c>
      <c r="AL19" s="85" t="s">
        <v>778</v>
      </c>
      <c r="AM19" s="79" t="s">
        <v>956</v>
      </c>
      <c r="AN19" s="79" t="b">
        <v>0</v>
      </c>
      <c r="AO19" s="85" t="s">
        <v>778</v>
      </c>
      <c r="AP19" s="79" t="s">
        <v>176</v>
      </c>
      <c r="AQ19" s="79">
        <v>0</v>
      </c>
      <c r="AR19" s="79">
        <v>0</v>
      </c>
      <c r="AS19" s="79"/>
      <c r="AT19" s="79"/>
      <c r="AU19" s="79"/>
      <c r="AV19" s="79"/>
      <c r="AW19" s="79"/>
      <c r="AX19" s="79"/>
      <c r="AY19" s="79"/>
      <c r="AZ19" s="79"/>
      <c r="BA19">
        <v>1</v>
      </c>
      <c r="BB19" s="78" t="str">
        <f>REPLACE(INDEX(GroupVertices[Group],MATCH(Edges25[[#This Row],[Vertex 1]],GroupVertices[Vertex],0)),1,1,"")</f>
        <v>5</v>
      </c>
      <c r="BC19" s="78" t="str">
        <f>REPLACE(INDEX(GroupVertices[Group],MATCH(Edges25[[#This Row],[Vertex 2]],GroupVertices[Vertex],0)),1,1,"")</f>
        <v>5</v>
      </c>
      <c r="BD19" s="48">
        <v>0</v>
      </c>
      <c r="BE19" s="49">
        <v>0</v>
      </c>
      <c r="BF19" s="48">
        <v>0</v>
      </c>
      <c r="BG19" s="49">
        <v>0</v>
      </c>
      <c r="BH19" s="48">
        <v>0</v>
      </c>
      <c r="BI19" s="49">
        <v>0</v>
      </c>
      <c r="BJ19" s="48">
        <v>20</v>
      </c>
      <c r="BK19" s="49">
        <v>100</v>
      </c>
      <c r="BL19" s="48">
        <v>20</v>
      </c>
    </row>
    <row r="20" spans="1:64" ht="15">
      <c r="A20" s="64" t="s">
        <v>229</v>
      </c>
      <c r="B20" s="64" t="s">
        <v>229</v>
      </c>
      <c r="C20" s="65"/>
      <c r="D20" s="66"/>
      <c r="E20" s="67"/>
      <c r="F20" s="68"/>
      <c r="G20" s="65"/>
      <c r="H20" s="69"/>
      <c r="I20" s="70"/>
      <c r="J20" s="70"/>
      <c r="K20" s="34" t="s">
        <v>65</v>
      </c>
      <c r="L20" s="77">
        <v>30</v>
      </c>
      <c r="M20" s="77"/>
      <c r="N20" s="72"/>
      <c r="O20" s="79" t="s">
        <v>176</v>
      </c>
      <c r="P20" s="81">
        <v>43747.76828703703</v>
      </c>
      <c r="Q20" s="79" t="s">
        <v>353</v>
      </c>
      <c r="R20" s="79"/>
      <c r="S20" s="79"/>
      <c r="T20" s="79" t="s">
        <v>455</v>
      </c>
      <c r="U20" s="79"/>
      <c r="V20" s="83" t="s">
        <v>522</v>
      </c>
      <c r="W20" s="81">
        <v>43747.76828703703</v>
      </c>
      <c r="X20" s="83" t="s">
        <v>624</v>
      </c>
      <c r="Y20" s="79"/>
      <c r="Z20" s="79"/>
      <c r="AA20" s="85" t="s">
        <v>795</v>
      </c>
      <c r="AB20" s="79"/>
      <c r="AC20" s="79" t="b">
        <v>0</v>
      </c>
      <c r="AD20" s="79">
        <v>2</v>
      </c>
      <c r="AE20" s="85" t="s">
        <v>950</v>
      </c>
      <c r="AF20" s="79" t="b">
        <v>0</v>
      </c>
      <c r="AG20" s="79" t="s">
        <v>954</v>
      </c>
      <c r="AH20" s="79"/>
      <c r="AI20" s="85" t="s">
        <v>950</v>
      </c>
      <c r="AJ20" s="79" t="b">
        <v>0</v>
      </c>
      <c r="AK20" s="79">
        <v>0</v>
      </c>
      <c r="AL20" s="85" t="s">
        <v>950</v>
      </c>
      <c r="AM20" s="79" t="s">
        <v>963</v>
      </c>
      <c r="AN20" s="79" t="b">
        <v>0</v>
      </c>
      <c r="AO20" s="85" t="s">
        <v>795</v>
      </c>
      <c r="AP20" s="79" t="s">
        <v>176</v>
      </c>
      <c r="AQ20" s="79">
        <v>0</v>
      </c>
      <c r="AR20" s="79">
        <v>0</v>
      </c>
      <c r="AS20" s="79" t="s">
        <v>972</v>
      </c>
      <c r="AT20" s="79" t="s">
        <v>973</v>
      </c>
      <c r="AU20" s="79" t="s">
        <v>974</v>
      </c>
      <c r="AV20" s="79" t="s">
        <v>975</v>
      </c>
      <c r="AW20" s="79" t="s">
        <v>976</v>
      </c>
      <c r="AX20" s="79" t="s">
        <v>977</v>
      </c>
      <c r="AY20" s="79" t="s">
        <v>978</v>
      </c>
      <c r="AZ20" s="83" t="s">
        <v>979</v>
      </c>
      <c r="BA20">
        <v>1</v>
      </c>
      <c r="BB20" s="78" t="str">
        <f>REPLACE(INDEX(GroupVertices[Group],MATCH(Edges25[[#This Row],[Vertex 1]],GroupVertices[Vertex],0)),1,1,"")</f>
        <v>10</v>
      </c>
      <c r="BC20" s="78" t="str">
        <f>REPLACE(INDEX(GroupVertices[Group],MATCH(Edges25[[#This Row],[Vertex 2]],GroupVertices[Vertex],0)),1,1,"")</f>
        <v>10</v>
      </c>
      <c r="BD20" s="48">
        <v>0</v>
      </c>
      <c r="BE20" s="49">
        <v>0</v>
      </c>
      <c r="BF20" s="48">
        <v>1</v>
      </c>
      <c r="BG20" s="49">
        <v>2.9411764705882355</v>
      </c>
      <c r="BH20" s="48">
        <v>0</v>
      </c>
      <c r="BI20" s="49">
        <v>0</v>
      </c>
      <c r="BJ20" s="48">
        <v>33</v>
      </c>
      <c r="BK20" s="49">
        <v>97.05882352941177</v>
      </c>
      <c r="BL20" s="48">
        <v>34</v>
      </c>
    </row>
    <row r="21" spans="1:64" ht="15">
      <c r="A21" s="64" t="s">
        <v>230</v>
      </c>
      <c r="B21" s="64" t="s">
        <v>321</v>
      </c>
      <c r="C21" s="65"/>
      <c r="D21" s="66"/>
      <c r="E21" s="67"/>
      <c r="F21" s="68"/>
      <c r="G21" s="65"/>
      <c r="H21" s="69"/>
      <c r="I21" s="70"/>
      <c r="J21" s="70"/>
      <c r="K21" s="34" t="s">
        <v>65</v>
      </c>
      <c r="L21" s="77">
        <v>31</v>
      </c>
      <c r="M21" s="77"/>
      <c r="N21" s="72"/>
      <c r="O21" s="79" t="s">
        <v>339</v>
      </c>
      <c r="P21" s="81">
        <v>43748.720046296294</v>
      </c>
      <c r="Q21" s="79" t="s">
        <v>354</v>
      </c>
      <c r="R21" s="79"/>
      <c r="S21" s="79"/>
      <c r="T21" s="79" t="s">
        <v>456</v>
      </c>
      <c r="U21" s="79"/>
      <c r="V21" s="83" t="s">
        <v>523</v>
      </c>
      <c r="W21" s="81">
        <v>43748.720046296294</v>
      </c>
      <c r="X21" s="83" t="s">
        <v>625</v>
      </c>
      <c r="Y21" s="79"/>
      <c r="Z21" s="79"/>
      <c r="AA21" s="85" t="s">
        <v>796</v>
      </c>
      <c r="AB21" s="79"/>
      <c r="AC21" s="79" t="b">
        <v>0</v>
      </c>
      <c r="AD21" s="79">
        <v>0</v>
      </c>
      <c r="AE21" s="85" t="s">
        <v>950</v>
      </c>
      <c r="AF21" s="79" t="b">
        <v>0</v>
      </c>
      <c r="AG21" s="79" t="s">
        <v>954</v>
      </c>
      <c r="AH21" s="79"/>
      <c r="AI21" s="85" t="s">
        <v>950</v>
      </c>
      <c r="AJ21" s="79" t="b">
        <v>0</v>
      </c>
      <c r="AK21" s="79">
        <v>4</v>
      </c>
      <c r="AL21" s="85" t="s">
        <v>941</v>
      </c>
      <c r="AM21" s="79" t="s">
        <v>963</v>
      </c>
      <c r="AN21" s="79" t="b">
        <v>0</v>
      </c>
      <c r="AO21" s="85" t="s">
        <v>941</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v>0</v>
      </c>
      <c r="BE21" s="49">
        <v>0</v>
      </c>
      <c r="BF21" s="48">
        <v>0</v>
      </c>
      <c r="BG21" s="49">
        <v>0</v>
      </c>
      <c r="BH21" s="48">
        <v>0</v>
      </c>
      <c r="BI21" s="49">
        <v>0</v>
      </c>
      <c r="BJ21" s="48">
        <v>15</v>
      </c>
      <c r="BK21" s="49">
        <v>100</v>
      </c>
      <c r="BL21" s="48">
        <v>15</v>
      </c>
    </row>
    <row r="22" spans="1:64" ht="15">
      <c r="A22" s="64" t="s">
        <v>231</v>
      </c>
      <c r="B22" s="64" t="s">
        <v>262</v>
      </c>
      <c r="C22" s="65"/>
      <c r="D22" s="66"/>
      <c r="E22" s="67"/>
      <c r="F22" s="68"/>
      <c r="G22" s="65"/>
      <c r="H22" s="69"/>
      <c r="I22" s="70"/>
      <c r="J22" s="70"/>
      <c r="K22" s="34" t="s">
        <v>65</v>
      </c>
      <c r="L22" s="77">
        <v>32</v>
      </c>
      <c r="M22" s="77"/>
      <c r="N22" s="72"/>
      <c r="O22" s="79" t="s">
        <v>339</v>
      </c>
      <c r="P22" s="81">
        <v>43749.007523148146</v>
      </c>
      <c r="Q22" s="79" t="s">
        <v>355</v>
      </c>
      <c r="R22" s="79"/>
      <c r="S22" s="79"/>
      <c r="T22" s="79" t="s">
        <v>457</v>
      </c>
      <c r="U22" s="79"/>
      <c r="V22" s="83" t="s">
        <v>524</v>
      </c>
      <c r="W22" s="81">
        <v>43749.007523148146</v>
      </c>
      <c r="X22" s="83" t="s">
        <v>626</v>
      </c>
      <c r="Y22" s="79"/>
      <c r="Z22" s="79"/>
      <c r="AA22" s="85" t="s">
        <v>797</v>
      </c>
      <c r="AB22" s="79"/>
      <c r="AC22" s="79" t="b">
        <v>0</v>
      </c>
      <c r="AD22" s="79">
        <v>0</v>
      </c>
      <c r="AE22" s="85" t="s">
        <v>950</v>
      </c>
      <c r="AF22" s="79" t="b">
        <v>0</v>
      </c>
      <c r="AG22" s="79" t="s">
        <v>955</v>
      </c>
      <c r="AH22" s="79"/>
      <c r="AI22" s="85" t="s">
        <v>950</v>
      </c>
      <c r="AJ22" s="79" t="b">
        <v>0</v>
      </c>
      <c r="AK22" s="79">
        <v>6</v>
      </c>
      <c r="AL22" s="85" t="s">
        <v>844</v>
      </c>
      <c r="AM22" s="79" t="s">
        <v>957</v>
      </c>
      <c r="AN22" s="79" t="b">
        <v>0</v>
      </c>
      <c r="AO22" s="85" t="s">
        <v>844</v>
      </c>
      <c r="AP22" s="79" t="s">
        <v>176</v>
      </c>
      <c r="AQ22" s="79">
        <v>0</v>
      </c>
      <c r="AR22" s="79">
        <v>0</v>
      </c>
      <c r="AS22" s="79"/>
      <c r="AT22" s="79"/>
      <c r="AU22" s="79"/>
      <c r="AV22" s="79"/>
      <c r="AW22" s="79"/>
      <c r="AX22" s="79"/>
      <c r="AY22" s="79"/>
      <c r="AZ22" s="79"/>
      <c r="BA22">
        <v>1</v>
      </c>
      <c r="BB22" s="78" t="str">
        <f>REPLACE(INDEX(GroupVertices[Group],MATCH(Edges25[[#This Row],[Vertex 1]],GroupVertices[Vertex],0)),1,1,"")</f>
        <v>7</v>
      </c>
      <c r="BC22" s="78" t="str">
        <f>REPLACE(INDEX(GroupVertices[Group],MATCH(Edges25[[#This Row],[Vertex 2]],GroupVertices[Vertex],0)),1,1,"")</f>
        <v>7</v>
      </c>
      <c r="BD22" s="48">
        <v>0</v>
      </c>
      <c r="BE22" s="49">
        <v>0</v>
      </c>
      <c r="BF22" s="48">
        <v>1</v>
      </c>
      <c r="BG22" s="49">
        <v>5.555555555555555</v>
      </c>
      <c r="BH22" s="48">
        <v>0</v>
      </c>
      <c r="BI22" s="49">
        <v>0</v>
      </c>
      <c r="BJ22" s="48">
        <v>17</v>
      </c>
      <c r="BK22" s="49">
        <v>94.44444444444444</v>
      </c>
      <c r="BL22" s="48">
        <v>18</v>
      </c>
    </row>
    <row r="23" spans="1:64" ht="15">
      <c r="A23" s="64" t="s">
        <v>232</v>
      </c>
      <c r="B23" s="64" t="s">
        <v>262</v>
      </c>
      <c r="C23" s="65"/>
      <c r="D23" s="66"/>
      <c r="E23" s="67"/>
      <c r="F23" s="68"/>
      <c r="G23" s="65"/>
      <c r="H23" s="69"/>
      <c r="I23" s="70"/>
      <c r="J23" s="70"/>
      <c r="K23" s="34" t="s">
        <v>65</v>
      </c>
      <c r="L23" s="77">
        <v>33</v>
      </c>
      <c r="M23" s="77"/>
      <c r="N23" s="72"/>
      <c r="O23" s="79" t="s">
        <v>339</v>
      </c>
      <c r="P23" s="81">
        <v>43749.01576388889</v>
      </c>
      <c r="Q23" s="79" t="s">
        <v>355</v>
      </c>
      <c r="R23" s="79"/>
      <c r="S23" s="79"/>
      <c r="T23" s="79" t="s">
        <v>457</v>
      </c>
      <c r="U23" s="79"/>
      <c r="V23" s="83" t="s">
        <v>525</v>
      </c>
      <c r="W23" s="81">
        <v>43749.01576388889</v>
      </c>
      <c r="X23" s="83" t="s">
        <v>627</v>
      </c>
      <c r="Y23" s="79"/>
      <c r="Z23" s="79"/>
      <c r="AA23" s="85" t="s">
        <v>798</v>
      </c>
      <c r="AB23" s="79"/>
      <c r="AC23" s="79" t="b">
        <v>0</v>
      </c>
      <c r="AD23" s="79">
        <v>0</v>
      </c>
      <c r="AE23" s="85" t="s">
        <v>950</v>
      </c>
      <c r="AF23" s="79" t="b">
        <v>0</v>
      </c>
      <c r="AG23" s="79" t="s">
        <v>955</v>
      </c>
      <c r="AH23" s="79"/>
      <c r="AI23" s="85" t="s">
        <v>950</v>
      </c>
      <c r="AJ23" s="79" t="b">
        <v>0</v>
      </c>
      <c r="AK23" s="79">
        <v>6</v>
      </c>
      <c r="AL23" s="85" t="s">
        <v>844</v>
      </c>
      <c r="AM23" s="79" t="s">
        <v>956</v>
      </c>
      <c r="AN23" s="79" t="b">
        <v>0</v>
      </c>
      <c r="AO23" s="85" t="s">
        <v>844</v>
      </c>
      <c r="AP23" s="79" t="s">
        <v>176</v>
      </c>
      <c r="AQ23" s="79">
        <v>0</v>
      </c>
      <c r="AR23" s="79">
        <v>0</v>
      </c>
      <c r="AS23" s="79"/>
      <c r="AT23" s="79"/>
      <c r="AU23" s="79"/>
      <c r="AV23" s="79"/>
      <c r="AW23" s="79"/>
      <c r="AX23" s="79"/>
      <c r="AY23" s="79"/>
      <c r="AZ23" s="79"/>
      <c r="BA23">
        <v>1</v>
      </c>
      <c r="BB23" s="78" t="str">
        <f>REPLACE(INDEX(GroupVertices[Group],MATCH(Edges25[[#This Row],[Vertex 1]],GroupVertices[Vertex],0)),1,1,"")</f>
        <v>7</v>
      </c>
      <c r="BC23" s="78" t="str">
        <f>REPLACE(INDEX(GroupVertices[Group],MATCH(Edges25[[#This Row],[Vertex 2]],GroupVertices[Vertex],0)),1,1,"")</f>
        <v>7</v>
      </c>
      <c r="BD23" s="48">
        <v>0</v>
      </c>
      <c r="BE23" s="49">
        <v>0</v>
      </c>
      <c r="BF23" s="48">
        <v>1</v>
      </c>
      <c r="BG23" s="49">
        <v>5.555555555555555</v>
      </c>
      <c r="BH23" s="48">
        <v>0</v>
      </c>
      <c r="BI23" s="49">
        <v>0</v>
      </c>
      <c r="BJ23" s="48">
        <v>17</v>
      </c>
      <c r="BK23" s="49">
        <v>94.44444444444444</v>
      </c>
      <c r="BL23" s="48">
        <v>18</v>
      </c>
    </row>
    <row r="24" spans="1:64" ht="15">
      <c r="A24" s="64" t="s">
        <v>233</v>
      </c>
      <c r="B24" s="64" t="s">
        <v>262</v>
      </c>
      <c r="C24" s="65"/>
      <c r="D24" s="66"/>
      <c r="E24" s="67"/>
      <c r="F24" s="68"/>
      <c r="G24" s="65"/>
      <c r="H24" s="69"/>
      <c r="I24" s="70"/>
      <c r="J24" s="70"/>
      <c r="K24" s="34" t="s">
        <v>65</v>
      </c>
      <c r="L24" s="77">
        <v>34</v>
      </c>
      <c r="M24" s="77"/>
      <c r="N24" s="72"/>
      <c r="O24" s="79" t="s">
        <v>339</v>
      </c>
      <c r="P24" s="81">
        <v>43749.03246527778</v>
      </c>
      <c r="Q24" s="79" t="s">
        <v>355</v>
      </c>
      <c r="R24" s="79"/>
      <c r="S24" s="79"/>
      <c r="T24" s="79" t="s">
        <v>457</v>
      </c>
      <c r="U24" s="79"/>
      <c r="V24" s="83" t="s">
        <v>526</v>
      </c>
      <c r="W24" s="81">
        <v>43749.03246527778</v>
      </c>
      <c r="X24" s="83" t="s">
        <v>628</v>
      </c>
      <c r="Y24" s="79"/>
      <c r="Z24" s="79"/>
      <c r="AA24" s="85" t="s">
        <v>799</v>
      </c>
      <c r="AB24" s="79"/>
      <c r="AC24" s="79" t="b">
        <v>0</v>
      </c>
      <c r="AD24" s="79">
        <v>0</v>
      </c>
      <c r="AE24" s="85" t="s">
        <v>950</v>
      </c>
      <c r="AF24" s="79" t="b">
        <v>0</v>
      </c>
      <c r="AG24" s="79" t="s">
        <v>955</v>
      </c>
      <c r="AH24" s="79"/>
      <c r="AI24" s="85" t="s">
        <v>950</v>
      </c>
      <c r="AJ24" s="79" t="b">
        <v>0</v>
      </c>
      <c r="AK24" s="79">
        <v>6</v>
      </c>
      <c r="AL24" s="85" t="s">
        <v>844</v>
      </c>
      <c r="AM24" s="79" t="s">
        <v>963</v>
      </c>
      <c r="AN24" s="79" t="b">
        <v>0</v>
      </c>
      <c r="AO24" s="85" t="s">
        <v>844</v>
      </c>
      <c r="AP24" s="79" t="s">
        <v>176</v>
      </c>
      <c r="AQ24" s="79">
        <v>0</v>
      </c>
      <c r="AR24" s="79">
        <v>0</v>
      </c>
      <c r="AS24" s="79"/>
      <c r="AT24" s="79"/>
      <c r="AU24" s="79"/>
      <c r="AV24" s="79"/>
      <c r="AW24" s="79"/>
      <c r="AX24" s="79"/>
      <c r="AY24" s="79"/>
      <c r="AZ24" s="79"/>
      <c r="BA24">
        <v>1</v>
      </c>
      <c r="BB24" s="78" t="str">
        <f>REPLACE(INDEX(GroupVertices[Group],MATCH(Edges25[[#This Row],[Vertex 1]],GroupVertices[Vertex],0)),1,1,"")</f>
        <v>7</v>
      </c>
      <c r="BC24" s="78" t="str">
        <f>REPLACE(INDEX(GroupVertices[Group],MATCH(Edges25[[#This Row],[Vertex 2]],GroupVertices[Vertex],0)),1,1,"")</f>
        <v>7</v>
      </c>
      <c r="BD24" s="48">
        <v>0</v>
      </c>
      <c r="BE24" s="49">
        <v>0</v>
      </c>
      <c r="BF24" s="48">
        <v>1</v>
      </c>
      <c r="BG24" s="49">
        <v>5.555555555555555</v>
      </c>
      <c r="BH24" s="48">
        <v>0</v>
      </c>
      <c r="BI24" s="49">
        <v>0</v>
      </c>
      <c r="BJ24" s="48">
        <v>17</v>
      </c>
      <c r="BK24" s="49">
        <v>94.44444444444444</v>
      </c>
      <c r="BL24" s="48">
        <v>18</v>
      </c>
    </row>
    <row r="25" spans="1:64" ht="15">
      <c r="A25" s="64" t="s">
        <v>234</v>
      </c>
      <c r="B25" s="64" t="s">
        <v>262</v>
      </c>
      <c r="C25" s="65"/>
      <c r="D25" s="66"/>
      <c r="E25" s="67"/>
      <c r="F25" s="68"/>
      <c r="G25" s="65"/>
      <c r="H25" s="69"/>
      <c r="I25" s="70"/>
      <c r="J25" s="70"/>
      <c r="K25" s="34" t="s">
        <v>65</v>
      </c>
      <c r="L25" s="77">
        <v>35</v>
      </c>
      <c r="M25" s="77"/>
      <c r="N25" s="72"/>
      <c r="O25" s="79" t="s">
        <v>339</v>
      </c>
      <c r="P25" s="81">
        <v>43749.034583333334</v>
      </c>
      <c r="Q25" s="79" t="s">
        <v>355</v>
      </c>
      <c r="R25" s="79"/>
      <c r="S25" s="79"/>
      <c r="T25" s="79" t="s">
        <v>457</v>
      </c>
      <c r="U25" s="79"/>
      <c r="V25" s="83" t="s">
        <v>526</v>
      </c>
      <c r="W25" s="81">
        <v>43749.034583333334</v>
      </c>
      <c r="X25" s="83" t="s">
        <v>629</v>
      </c>
      <c r="Y25" s="79"/>
      <c r="Z25" s="79"/>
      <c r="AA25" s="85" t="s">
        <v>800</v>
      </c>
      <c r="AB25" s="79"/>
      <c r="AC25" s="79" t="b">
        <v>0</v>
      </c>
      <c r="AD25" s="79">
        <v>0</v>
      </c>
      <c r="AE25" s="85" t="s">
        <v>950</v>
      </c>
      <c r="AF25" s="79" t="b">
        <v>0</v>
      </c>
      <c r="AG25" s="79" t="s">
        <v>955</v>
      </c>
      <c r="AH25" s="79"/>
      <c r="AI25" s="85" t="s">
        <v>950</v>
      </c>
      <c r="AJ25" s="79" t="b">
        <v>0</v>
      </c>
      <c r="AK25" s="79">
        <v>6</v>
      </c>
      <c r="AL25" s="85" t="s">
        <v>844</v>
      </c>
      <c r="AM25" s="79" t="s">
        <v>963</v>
      </c>
      <c r="AN25" s="79" t="b">
        <v>0</v>
      </c>
      <c r="AO25" s="85" t="s">
        <v>844</v>
      </c>
      <c r="AP25" s="79" t="s">
        <v>176</v>
      </c>
      <c r="AQ25" s="79">
        <v>0</v>
      </c>
      <c r="AR25" s="79">
        <v>0</v>
      </c>
      <c r="AS25" s="79"/>
      <c r="AT25" s="79"/>
      <c r="AU25" s="79"/>
      <c r="AV25" s="79"/>
      <c r="AW25" s="79"/>
      <c r="AX25" s="79"/>
      <c r="AY25" s="79"/>
      <c r="AZ25" s="79"/>
      <c r="BA25">
        <v>1</v>
      </c>
      <c r="BB25" s="78" t="str">
        <f>REPLACE(INDEX(GroupVertices[Group],MATCH(Edges25[[#This Row],[Vertex 1]],GroupVertices[Vertex],0)),1,1,"")</f>
        <v>7</v>
      </c>
      <c r="BC25" s="78" t="str">
        <f>REPLACE(INDEX(GroupVertices[Group],MATCH(Edges25[[#This Row],[Vertex 2]],GroupVertices[Vertex],0)),1,1,"")</f>
        <v>7</v>
      </c>
      <c r="BD25" s="48">
        <v>0</v>
      </c>
      <c r="BE25" s="49">
        <v>0</v>
      </c>
      <c r="BF25" s="48">
        <v>1</v>
      </c>
      <c r="BG25" s="49">
        <v>5.555555555555555</v>
      </c>
      <c r="BH25" s="48">
        <v>0</v>
      </c>
      <c r="BI25" s="49">
        <v>0</v>
      </c>
      <c r="BJ25" s="48">
        <v>17</v>
      </c>
      <c r="BK25" s="49">
        <v>94.44444444444444</v>
      </c>
      <c r="BL25" s="48">
        <v>18</v>
      </c>
    </row>
    <row r="26" spans="1:64" ht="15">
      <c r="A26" s="64" t="s">
        <v>235</v>
      </c>
      <c r="B26" s="64" t="s">
        <v>262</v>
      </c>
      <c r="C26" s="65"/>
      <c r="D26" s="66"/>
      <c r="E26" s="67"/>
      <c r="F26" s="68"/>
      <c r="G26" s="65"/>
      <c r="H26" s="69"/>
      <c r="I26" s="70"/>
      <c r="J26" s="70"/>
      <c r="K26" s="34" t="s">
        <v>65</v>
      </c>
      <c r="L26" s="77">
        <v>36</v>
      </c>
      <c r="M26" s="77"/>
      <c r="N26" s="72"/>
      <c r="O26" s="79" t="s">
        <v>339</v>
      </c>
      <c r="P26" s="81">
        <v>43749.1312962963</v>
      </c>
      <c r="Q26" s="79" t="s">
        <v>355</v>
      </c>
      <c r="R26" s="79"/>
      <c r="S26" s="79"/>
      <c r="T26" s="79" t="s">
        <v>457</v>
      </c>
      <c r="U26" s="79"/>
      <c r="V26" s="83" t="s">
        <v>527</v>
      </c>
      <c r="W26" s="81">
        <v>43749.1312962963</v>
      </c>
      <c r="X26" s="83" t="s">
        <v>630</v>
      </c>
      <c r="Y26" s="79"/>
      <c r="Z26" s="79"/>
      <c r="AA26" s="85" t="s">
        <v>801</v>
      </c>
      <c r="AB26" s="79"/>
      <c r="AC26" s="79" t="b">
        <v>0</v>
      </c>
      <c r="AD26" s="79">
        <v>0</v>
      </c>
      <c r="AE26" s="85" t="s">
        <v>950</v>
      </c>
      <c r="AF26" s="79" t="b">
        <v>0</v>
      </c>
      <c r="AG26" s="79" t="s">
        <v>955</v>
      </c>
      <c r="AH26" s="79"/>
      <c r="AI26" s="85" t="s">
        <v>950</v>
      </c>
      <c r="AJ26" s="79" t="b">
        <v>0</v>
      </c>
      <c r="AK26" s="79">
        <v>6</v>
      </c>
      <c r="AL26" s="85" t="s">
        <v>844</v>
      </c>
      <c r="AM26" s="79" t="s">
        <v>956</v>
      </c>
      <c r="AN26" s="79" t="b">
        <v>0</v>
      </c>
      <c r="AO26" s="85" t="s">
        <v>844</v>
      </c>
      <c r="AP26" s="79" t="s">
        <v>176</v>
      </c>
      <c r="AQ26" s="79">
        <v>0</v>
      </c>
      <c r="AR26" s="79">
        <v>0</v>
      </c>
      <c r="AS26" s="79"/>
      <c r="AT26" s="79"/>
      <c r="AU26" s="79"/>
      <c r="AV26" s="79"/>
      <c r="AW26" s="79"/>
      <c r="AX26" s="79"/>
      <c r="AY26" s="79"/>
      <c r="AZ26" s="79"/>
      <c r="BA26">
        <v>1</v>
      </c>
      <c r="BB26" s="78" t="str">
        <f>REPLACE(INDEX(GroupVertices[Group],MATCH(Edges25[[#This Row],[Vertex 1]],GroupVertices[Vertex],0)),1,1,"")</f>
        <v>7</v>
      </c>
      <c r="BC26" s="78" t="str">
        <f>REPLACE(INDEX(GroupVertices[Group],MATCH(Edges25[[#This Row],[Vertex 2]],GroupVertices[Vertex],0)),1,1,"")</f>
        <v>7</v>
      </c>
      <c r="BD26" s="48">
        <v>0</v>
      </c>
      <c r="BE26" s="49">
        <v>0</v>
      </c>
      <c r="BF26" s="48">
        <v>1</v>
      </c>
      <c r="BG26" s="49">
        <v>5.555555555555555</v>
      </c>
      <c r="BH26" s="48">
        <v>0</v>
      </c>
      <c r="BI26" s="49">
        <v>0</v>
      </c>
      <c r="BJ26" s="48">
        <v>17</v>
      </c>
      <c r="BK26" s="49">
        <v>94.44444444444444</v>
      </c>
      <c r="BL26" s="48">
        <v>18</v>
      </c>
    </row>
    <row r="27" spans="1:64" ht="15">
      <c r="A27" s="64" t="s">
        <v>236</v>
      </c>
      <c r="B27" s="64" t="s">
        <v>236</v>
      </c>
      <c r="C27" s="65"/>
      <c r="D27" s="66"/>
      <c r="E27" s="67"/>
      <c r="F27" s="68"/>
      <c r="G27" s="65"/>
      <c r="H27" s="69"/>
      <c r="I27" s="70"/>
      <c r="J27" s="70"/>
      <c r="K27" s="34" t="s">
        <v>65</v>
      </c>
      <c r="L27" s="77">
        <v>37</v>
      </c>
      <c r="M27" s="77"/>
      <c r="N27" s="72"/>
      <c r="O27" s="79" t="s">
        <v>176</v>
      </c>
      <c r="P27" s="81">
        <v>43745.19112268519</v>
      </c>
      <c r="Q27" s="79" t="s">
        <v>356</v>
      </c>
      <c r="R27" s="83" t="s">
        <v>413</v>
      </c>
      <c r="S27" s="79" t="s">
        <v>434</v>
      </c>
      <c r="T27" s="79" t="s">
        <v>336</v>
      </c>
      <c r="U27" s="79"/>
      <c r="V27" s="83" t="s">
        <v>528</v>
      </c>
      <c r="W27" s="81">
        <v>43745.19112268519</v>
      </c>
      <c r="X27" s="83" t="s">
        <v>631</v>
      </c>
      <c r="Y27" s="79"/>
      <c r="Z27" s="79"/>
      <c r="AA27" s="85" t="s">
        <v>802</v>
      </c>
      <c r="AB27" s="79"/>
      <c r="AC27" s="79" t="b">
        <v>0</v>
      </c>
      <c r="AD27" s="79">
        <v>2</v>
      </c>
      <c r="AE27" s="85" t="s">
        <v>950</v>
      </c>
      <c r="AF27" s="79" t="b">
        <v>0</v>
      </c>
      <c r="AG27" s="79" t="s">
        <v>955</v>
      </c>
      <c r="AH27" s="79"/>
      <c r="AI27" s="85" t="s">
        <v>950</v>
      </c>
      <c r="AJ27" s="79" t="b">
        <v>0</v>
      </c>
      <c r="AK27" s="79">
        <v>1</v>
      </c>
      <c r="AL27" s="85" t="s">
        <v>950</v>
      </c>
      <c r="AM27" s="79" t="s">
        <v>956</v>
      </c>
      <c r="AN27" s="79" t="b">
        <v>0</v>
      </c>
      <c r="AO27" s="85" t="s">
        <v>802</v>
      </c>
      <c r="AP27" s="79" t="s">
        <v>176</v>
      </c>
      <c r="AQ27" s="79">
        <v>0</v>
      </c>
      <c r="AR27" s="79">
        <v>0</v>
      </c>
      <c r="AS27" s="79"/>
      <c r="AT27" s="79"/>
      <c r="AU27" s="79"/>
      <c r="AV27" s="79"/>
      <c r="AW27" s="79"/>
      <c r="AX27" s="79"/>
      <c r="AY27" s="79"/>
      <c r="AZ27" s="79"/>
      <c r="BA27">
        <v>3</v>
      </c>
      <c r="BB27" s="78" t="str">
        <f>REPLACE(INDEX(GroupVertices[Group],MATCH(Edges25[[#This Row],[Vertex 1]],GroupVertices[Vertex],0)),1,1,"")</f>
        <v>14</v>
      </c>
      <c r="BC27" s="78" t="str">
        <f>REPLACE(INDEX(GroupVertices[Group],MATCH(Edges25[[#This Row],[Vertex 2]],GroupVertices[Vertex],0)),1,1,"")</f>
        <v>14</v>
      </c>
      <c r="BD27" s="48">
        <v>0</v>
      </c>
      <c r="BE27" s="49">
        <v>0</v>
      </c>
      <c r="BF27" s="48">
        <v>0</v>
      </c>
      <c r="BG27" s="49">
        <v>0</v>
      </c>
      <c r="BH27" s="48">
        <v>0</v>
      </c>
      <c r="BI27" s="49">
        <v>0</v>
      </c>
      <c r="BJ27" s="48">
        <v>14</v>
      </c>
      <c r="BK27" s="49">
        <v>100</v>
      </c>
      <c r="BL27" s="48">
        <v>14</v>
      </c>
    </row>
    <row r="28" spans="1:64" ht="15">
      <c r="A28" s="64" t="s">
        <v>236</v>
      </c>
      <c r="B28" s="64" t="s">
        <v>236</v>
      </c>
      <c r="C28" s="65"/>
      <c r="D28" s="66"/>
      <c r="E28" s="67"/>
      <c r="F28" s="68"/>
      <c r="G28" s="65"/>
      <c r="H28" s="69"/>
      <c r="I28" s="70"/>
      <c r="J28" s="70"/>
      <c r="K28" s="34" t="s">
        <v>65</v>
      </c>
      <c r="L28" s="77">
        <v>38</v>
      </c>
      <c r="M28" s="77"/>
      <c r="N28" s="72"/>
      <c r="O28" s="79" t="s">
        <v>176</v>
      </c>
      <c r="P28" s="81">
        <v>43749.24637731481</v>
      </c>
      <c r="Q28" s="79" t="s">
        <v>357</v>
      </c>
      <c r="R28" s="83" t="s">
        <v>416</v>
      </c>
      <c r="S28" s="79" t="s">
        <v>437</v>
      </c>
      <c r="T28" s="79" t="s">
        <v>336</v>
      </c>
      <c r="U28" s="79"/>
      <c r="V28" s="83" t="s">
        <v>528</v>
      </c>
      <c r="W28" s="81">
        <v>43749.24637731481</v>
      </c>
      <c r="X28" s="83" t="s">
        <v>632</v>
      </c>
      <c r="Y28" s="79"/>
      <c r="Z28" s="79"/>
      <c r="AA28" s="85" t="s">
        <v>803</v>
      </c>
      <c r="AB28" s="79"/>
      <c r="AC28" s="79" t="b">
        <v>0</v>
      </c>
      <c r="AD28" s="79">
        <v>1</v>
      </c>
      <c r="AE28" s="85" t="s">
        <v>950</v>
      </c>
      <c r="AF28" s="79" t="b">
        <v>0</v>
      </c>
      <c r="AG28" s="79" t="s">
        <v>955</v>
      </c>
      <c r="AH28" s="79"/>
      <c r="AI28" s="85" t="s">
        <v>950</v>
      </c>
      <c r="AJ28" s="79" t="b">
        <v>0</v>
      </c>
      <c r="AK28" s="79">
        <v>0</v>
      </c>
      <c r="AL28" s="85" t="s">
        <v>950</v>
      </c>
      <c r="AM28" s="79" t="s">
        <v>956</v>
      </c>
      <c r="AN28" s="79" t="b">
        <v>0</v>
      </c>
      <c r="AO28" s="85" t="s">
        <v>803</v>
      </c>
      <c r="AP28" s="79" t="s">
        <v>176</v>
      </c>
      <c r="AQ28" s="79">
        <v>0</v>
      </c>
      <c r="AR28" s="79">
        <v>0</v>
      </c>
      <c r="AS28" s="79"/>
      <c r="AT28" s="79"/>
      <c r="AU28" s="79"/>
      <c r="AV28" s="79"/>
      <c r="AW28" s="79"/>
      <c r="AX28" s="79"/>
      <c r="AY28" s="79"/>
      <c r="AZ28" s="79"/>
      <c r="BA28">
        <v>3</v>
      </c>
      <c r="BB28" s="78" t="str">
        <f>REPLACE(INDEX(GroupVertices[Group],MATCH(Edges25[[#This Row],[Vertex 1]],GroupVertices[Vertex],0)),1,1,"")</f>
        <v>14</v>
      </c>
      <c r="BC28" s="78" t="str">
        <f>REPLACE(INDEX(GroupVertices[Group],MATCH(Edges25[[#This Row],[Vertex 2]],GroupVertices[Vertex],0)),1,1,"")</f>
        <v>14</v>
      </c>
      <c r="BD28" s="48">
        <v>0</v>
      </c>
      <c r="BE28" s="49">
        <v>0</v>
      </c>
      <c r="BF28" s="48">
        <v>0</v>
      </c>
      <c r="BG28" s="49">
        <v>0</v>
      </c>
      <c r="BH28" s="48">
        <v>0</v>
      </c>
      <c r="BI28" s="49">
        <v>0</v>
      </c>
      <c r="BJ28" s="48">
        <v>8</v>
      </c>
      <c r="BK28" s="49">
        <v>100</v>
      </c>
      <c r="BL28" s="48">
        <v>8</v>
      </c>
    </row>
    <row r="29" spans="1:64" ht="15">
      <c r="A29" s="64" t="s">
        <v>236</v>
      </c>
      <c r="B29" s="64" t="s">
        <v>236</v>
      </c>
      <c r="C29" s="65"/>
      <c r="D29" s="66"/>
      <c r="E29" s="67"/>
      <c r="F29" s="68"/>
      <c r="G29" s="65"/>
      <c r="H29" s="69"/>
      <c r="I29" s="70"/>
      <c r="J29" s="70"/>
      <c r="K29" s="34" t="s">
        <v>65</v>
      </c>
      <c r="L29" s="77">
        <v>39</v>
      </c>
      <c r="M29" s="77"/>
      <c r="N29" s="72"/>
      <c r="O29" s="79" t="s">
        <v>176</v>
      </c>
      <c r="P29" s="81">
        <v>43749.24689814815</v>
      </c>
      <c r="Q29" s="79" t="s">
        <v>358</v>
      </c>
      <c r="R29" s="83" t="s">
        <v>417</v>
      </c>
      <c r="S29" s="79" t="s">
        <v>438</v>
      </c>
      <c r="T29" s="79" t="s">
        <v>336</v>
      </c>
      <c r="U29" s="79"/>
      <c r="V29" s="83" t="s">
        <v>528</v>
      </c>
      <c r="W29" s="81">
        <v>43749.24689814815</v>
      </c>
      <c r="X29" s="83" t="s">
        <v>633</v>
      </c>
      <c r="Y29" s="79"/>
      <c r="Z29" s="79"/>
      <c r="AA29" s="85" t="s">
        <v>804</v>
      </c>
      <c r="AB29" s="79"/>
      <c r="AC29" s="79" t="b">
        <v>0</v>
      </c>
      <c r="AD29" s="79">
        <v>2</v>
      </c>
      <c r="AE29" s="85" t="s">
        <v>950</v>
      </c>
      <c r="AF29" s="79" t="b">
        <v>0</v>
      </c>
      <c r="AG29" s="79" t="s">
        <v>955</v>
      </c>
      <c r="AH29" s="79"/>
      <c r="AI29" s="85" t="s">
        <v>950</v>
      </c>
      <c r="AJ29" s="79" t="b">
        <v>0</v>
      </c>
      <c r="AK29" s="79">
        <v>0</v>
      </c>
      <c r="AL29" s="85" t="s">
        <v>950</v>
      </c>
      <c r="AM29" s="79" t="s">
        <v>956</v>
      </c>
      <c r="AN29" s="79" t="b">
        <v>0</v>
      </c>
      <c r="AO29" s="85" t="s">
        <v>804</v>
      </c>
      <c r="AP29" s="79" t="s">
        <v>176</v>
      </c>
      <c r="AQ29" s="79">
        <v>0</v>
      </c>
      <c r="AR29" s="79">
        <v>0</v>
      </c>
      <c r="AS29" s="79"/>
      <c r="AT29" s="79"/>
      <c r="AU29" s="79"/>
      <c r="AV29" s="79"/>
      <c r="AW29" s="79"/>
      <c r="AX29" s="79"/>
      <c r="AY29" s="79"/>
      <c r="AZ29" s="79"/>
      <c r="BA29">
        <v>3</v>
      </c>
      <c r="BB29" s="78" t="str">
        <f>REPLACE(INDEX(GroupVertices[Group],MATCH(Edges25[[#This Row],[Vertex 1]],GroupVertices[Vertex],0)),1,1,"")</f>
        <v>14</v>
      </c>
      <c r="BC29" s="78" t="str">
        <f>REPLACE(INDEX(GroupVertices[Group],MATCH(Edges25[[#This Row],[Vertex 2]],GroupVertices[Vertex],0)),1,1,"")</f>
        <v>14</v>
      </c>
      <c r="BD29" s="48">
        <v>0</v>
      </c>
      <c r="BE29" s="49">
        <v>0</v>
      </c>
      <c r="BF29" s="48">
        <v>0</v>
      </c>
      <c r="BG29" s="49">
        <v>0</v>
      </c>
      <c r="BH29" s="48">
        <v>0</v>
      </c>
      <c r="BI29" s="49">
        <v>0</v>
      </c>
      <c r="BJ29" s="48">
        <v>19</v>
      </c>
      <c r="BK29" s="49">
        <v>100</v>
      </c>
      <c r="BL29" s="48">
        <v>19</v>
      </c>
    </row>
    <row r="30" spans="1:64" ht="15">
      <c r="A30" s="64" t="s">
        <v>237</v>
      </c>
      <c r="B30" s="64" t="s">
        <v>243</v>
      </c>
      <c r="C30" s="65"/>
      <c r="D30" s="66"/>
      <c r="E30" s="67"/>
      <c r="F30" s="68"/>
      <c r="G30" s="65"/>
      <c r="H30" s="69"/>
      <c r="I30" s="70"/>
      <c r="J30" s="70"/>
      <c r="K30" s="34" t="s">
        <v>65</v>
      </c>
      <c r="L30" s="77">
        <v>40</v>
      </c>
      <c r="M30" s="77"/>
      <c r="N30" s="72"/>
      <c r="O30" s="79" t="s">
        <v>339</v>
      </c>
      <c r="P30" s="81">
        <v>43749.49434027778</v>
      </c>
      <c r="Q30" s="79" t="s">
        <v>359</v>
      </c>
      <c r="R30" s="79"/>
      <c r="S30" s="79"/>
      <c r="T30" s="79" t="s">
        <v>458</v>
      </c>
      <c r="U30" s="79"/>
      <c r="V30" s="83" t="s">
        <v>529</v>
      </c>
      <c r="W30" s="81">
        <v>43749.49434027778</v>
      </c>
      <c r="X30" s="83" t="s">
        <v>634</v>
      </c>
      <c r="Y30" s="79"/>
      <c r="Z30" s="79"/>
      <c r="AA30" s="85" t="s">
        <v>805</v>
      </c>
      <c r="AB30" s="79"/>
      <c r="AC30" s="79" t="b">
        <v>0</v>
      </c>
      <c r="AD30" s="79">
        <v>0</v>
      </c>
      <c r="AE30" s="85" t="s">
        <v>950</v>
      </c>
      <c r="AF30" s="79" t="b">
        <v>0</v>
      </c>
      <c r="AG30" s="79" t="s">
        <v>955</v>
      </c>
      <c r="AH30" s="79"/>
      <c r="AI30" s="85" t="s">
        <v>950</v>
      </c>
      <c r="AJ30" s="79" t="b">
        <v>0</v>
      </c>
      <c r="AK30" s="79">
        <v>4</v>
      </c>
      <c r="AL30" s="85" t="s">
        <v>811</v>
      </c>
      <c r="AM30" s="79" t="s">
        <v>963</v>
      </c>
      <c r="AN30" s="79" t="b">
        <v>0</v>
      </c>
      <c r="AO30" s="85" t="s">
        <v>811</v>
      </c>
      <c r="AP30" s="79" t="s">
        <v>176</v>
      </c>
      <c r="AQ30" s="79">
        <v>0</v>
      </c>
      <c r="AR30" s="79">
        <v>0</v>
      </c>
      <c r="AS30" s="79"/>
      <c r="AT30" s="79"/>
      <c r="AU30" s="79"/>
      <c r="AV30" s="79"/>
      <c r="AW30" s="79"/>
      <c r="AX30" s="79"/>
      <c r="AY30" s="79"/>
      <c r="AZ30" s="79"/>
      <c r="BA30">
        <v>1</v>
      </c>
      <c r="BB30" s="78" t="str">
        <f>REPLACE(INDEX(GroupVertices[Group],MATCH(Edges25[[#This Row],[Vertex 1]],GroupVertices[Vertex],0)),1,1,"")</f>
        <v>6</v>
      </c>
      <c r="BC30" s="78" t="str">
        <f>REPLACE(INDEX(GroupVertices[Group],MATCH(Edges25[[#This Row],[Vertex 2]],GroupVertices[Vertex],0)),1,1,"")</f>
        <v>6</v>
      </c>
      <c r="BD30" s="48">
        <v>0</v>
      </c>
      <c r="BE30" s="49">
        <v>0</v>
      </c>
      <c r="BF30" s="48">
        <v>0</v>
      </c>
      <c r="BG30" s="49">
        <v>0</v>
      </c>
      <c r="BH30" s="48">
        <v>0</v>
      </c>
      <c r="BI30" s="49">
        <v>0</v>
      </c>
      <c r="BJ30" s="48">
        <v>27</v>
      </c>
      <c r="BK30" s="49">
        <v>100</v>
      </c>
      <c r="BL30" s="48">
        <v>27</v>
      </c>
    </row>
    <row r="31" spans="1:64" ht="15">
      <c r="A31" s="64" t="s">
        <v>238</v>
      </c>
      <c r="B31" s="64" t="s">
        <v>243</v>
      </c>
      <c r="C31" s="65"/>
      <c r="D31" s="66"/>
      <c r="E31" s="67"/>
      <c r="F31" s="68"/>
      <c r="G31" s="65"/>
      <c r="H31" s="69"/>
      <c r="I31" s="70"/>
      <c r="J31" s="70"/>
      <c r="K31" s="34" t="s">
        <v>65</v>
      </c>
      <c r="L31" s="77">
        <v>41</v>
      </c>
      <c r="M31" s="77"/>
      <c r="N31" s="72"/>
      <c r="O31" s="79" t="s">
        <v>339</v>
      </c>
      <c r="P31" s="81">
        <v>43749.51509259259</v>
      </c>
      <c r="Q31" s="79" t="s">
        <v>359</v>
      </c>
      <c r="R31" s="79"/>
      <c r="S31" s="79"/>
      <c r="T31" s="79" t="s">
        <v>458</v>
      </c>
      <c r="U31" s="79"/>
      <c r="V31" s="83" t="s">
        <v>530</v>
      </c>
      <c r="W31" s="81">
        <v>43749.51509259259</v>
      </c>
      <c r="X31" s="83" t="s">
        <v>635</v>
      </c>
      <c r="Y31" s="79"/>
      <c r="Z31" s="79"/>
      <c r="AA31" s="85" t="s">
        <v>806</v>
      </c>
      <c r="AB31" s="79"/>
      <c r="AC31" s="79" t="b">
        <v>0</v>
      </c>
      <c r="AD31" s="79">
        <v>0</v>
      </c>
      <c r="AE31" s="85" t="s">
        <v>950</v>
      </c>
      <c r="AF31" s="79" t="b">
        <v>0</v>
      </c>
      <c r="AG31" s="79" t="s">
        <v>955</v>
      </c>
      <c r="AH31" s="79"/>
      <c r="AI31" s="85" t="s">
        <v>950</v>
      </c>
      <c r="AJ31" s="79" t="b">
        <v>0</v>
      </c>
      <c r="AK31" s="79">
        <v>4</v>
      </c>
      <c r="AL31" s="85" t="s">
        <v>811</v>
      </c>
      <c r="AM31" s="79" t="s">
        <v>959</v>
      </c>
      <c r="AN31" s="79" t="b">
        <v>0</v>
      </c>
      <c r="AO31" s="85" t="s">
        <v>811</v>
      </c>
      <c r="AP31" s="79" t="s">
        <v>176</v>
      </c>
      <c r="AQ31" s="79">
        <v>0</v>
      </c>
      <c r="AR31" s="79">
        <v>0</v>
      </c>
      <c r="AS31" s="79"/>
      <c r="AT31" s="79"/>
      <c r="AU31" s="79"/>
      <c r="AV31" s="79"/>
      <c r="AW31" s="79"/>
      <c r="AX31" s="79"/>
      <c r="AY31" s="79"/>
      <c r="AZ31" s="79"/>
      <c r="BA31">
        <v>1</v>
      </c>
      <c r="BB31" s="78" t="str">
        <f>REPLACE(INDEX(GroupVertices[Group],MATCH(Edges25[[#This Row],[Vertex 1]],GroupVertices[Vertex],0)),1,1,"")</f>
        <v>6</v>
      </c>
      <c r="BC31" s="78" t="str">
        <f>REPLACE(INDEX(GroupVertices[Group],MATCH(Edges25[[#This Row],[Vertex 2]],GroupVertices[Vertex],0)),1,1,"")</f>
        <v>6</v>
      </c>
      <c r="BD31" s="48">
        <v>0</v>
      </c>
      <c r="BE31" s="49">
        <v>0</v>
      </c>
      <c r="BF31" s="48">
        <v>0</v>
      </c>
      <c r="BG31" s="49">
        <v>0</v>
      </c>
      <c r="BH31" s="48">
        <v>0</v>
      </c>
      <c r="BI31" s="49">
        <v>0</v>
      </c>
      <c r="BJ31" s="48">
        <v>27</v>
      </c>
      <c r="BK31" s="49">
        <v>100</v>
      </c>
      <c r="BL31" s="48">
        <v>27</v>
      </c>
    </row>
    <row r="32" spans="1:64" ht="15">
      <c r="A32" s="64" t="s">
        <v>239</v>
      </c>
      <c r="B32" s="64" t="s">
        <v>243</v>
      </c>
      <c r="C32" s="65"/>
      <c r="D32" s="66"/>
      <c r="E32" s="67"/>
      <c r="F32" s="68"/>
      <c r="G32" s="65"/>
      <c r="H32" s="69"/>
      <c r="I32" s="70"/>
      <c r="J32" s="70"/>
      <c r="K32" s="34" t="s">
        <v>65</v>
      </c>
      <c r="L32" s="77">
        <v>42</v>
      </c>
      <c r="M32" s="77"/>
      <c r="N32" s="72"/>
      <c r="O32" s="79" t="s">
        <v>339</v>
      </c>
      <c r="P32" s="81">
        <v>43749.51609953704</v>
      </c>
      <c r="Q32" s="79" t="s">
        <v>359</v>
      </c>
      <c r="R32" s="79"/>
      <c r="S32" s="79"/>
      <c r="T32" s="79" t="s">
        <v>458</v>
      </c>
      <c r="U32" s="79"/>
      <c r="V32" s="83" t="s">
        <v>531</v>
      </c>
      <c r="W32" s="81">
        <v>43749.51609953704</v>
      </c>
      <c r="X32" s="83" t="s">
        <v>636</v>
      </c>
      <c r="Y32" s="79"/>
      <c r="Z32" s="79"/>
      <c r="AA32" s="85" t="s">
        <v>807</v>
      </c>
      <c r="AB32" s="79"/>
      <c r="AC32" s="79" t="b">
        <v>0</v>
      </c>
      <c r="AD32" s="79">
        <v>0</v>
      </c>
      <c r="AE32" s="85" t="s">
        <v>950</v>
      </c>
      <c r="AF32" s="79" t="b">
        <v>0</v>
      </c>
      <c r="AG32" s="79" t="s">
        <v>955</v>
      </c>
      <c r="AH32" s="79"/>
      <c r="AI32" s="85" t="s">
        <v>950</v>
      </c>
      <c r="AJ32" s="79" t="b">
        <v>0</v>
      </c>
      <c r="AK32" s="79">
        <v>4</v>
      </c>
      <c r="AL32" s="85" t="s">
        <v>811</v>
      </c>
      <c r="AM32" s="79" t="s">
        <v>963</v>
      </c>
      <c r="AN32" s="79" t="b">
        <v>0</v>
      </c>
      <c r="AO32" s="85" t="s">
        <v>811</v>
      </c>
      <c r="AP32" s="79" t="s">
        <v>176</v>
      </c>
      <c r="AQ32" s="79">
        <v>0</v>
      </c>
      <c r="AR32" s="79">
        <v>0</v>
      </c>
      <c r="AS32" s="79"/>
      <c r="AT32" s="79"/>
      <c r="AU32" s="79"/>
      <c r="AV32" s="79"/>
      <c r="AW32" s="79"/>
      <c r="AX32" s="79"/>
      <c r="AY32" s="79"/>
      <c r="AZ32" s="79"/>
      <c r="BA32">
        <v>1</v>
      </c>
      <c r="BB32" s="78" t="str">
        <f>REPLACE(INDEX(GroupVertices[Group],MATCH(Edges25[[#This Row],[Vertex 1]],GroupVertices[Vertex],0)),1,1,"")</f>
        <v>6</v>
      </c>
      <c r="BC32" s="78" t="str">
        <f>REPLACE(INDEX(GroupVertices[Group],MATCH(Edges25[[#This Row],[Vertex 2]],GroupVertices[Vertex],0)),1,1,"")</f>
        <v>6</v>
      </c>
      <c r="BD32" s="48">
        <v>0</v>
      </c>
      <c r="BE32" s="49">
        <v>0</v>
      </c>
      <c r="BF32" s="48">
        <v>0</v>
      </c>
      <c r="BG32" s="49">
        <v>0</v>
      </c>
      <c r="BH32" s="48">
        <v>0</v>
      </c>
      <c r="BI32" s="49">
        <v>0</v>
      </c>
      <c r="BJ32" s="48">
        <v>27</v>
      </c>
      <c r="BK32" s="49">
        <v>100</v>
      </c>
      <c r="BL32" s="48">
        <v>27</v>
      </c>
    </row>
    <row r="33" spans="1:64" ht="15">
      <c r="A33" s="64" t="s">
        <v>240</v>
      </c>
      <c r="B33" s="64" t="s">
        <v>243</v>
      </c>
      <c r="C33" s="65"/>
      <c r="D33" s="66"/>
      <c r="E33" s="67"/>
      <c r="F33" s="68"/>
      <c r="G33" s="65"/>
      <c r="H33" s="69"/>
      <c r="I33" s="70"/>
      <c r="J33" s="70"/>
      <c r="K33" s="34" t="s">
        <v>65</v>
      </c>
      <c r="L33" s="77">
        <v>43</v>
      </c>
      <c r="M33" s="77"/>
      <c r="N33" s="72"/>
      <c r="O33" s="79" t="s">
        <v>339</v>
      </c>
      <c r="P33" s="81">
        <v>43749.520625</v>
      </c>
      <c r="Q33" s="79" t="s">
        <v>359</v>
      </c>
      <c r="R33" s="79"/>
      <c r="S33" s="79"/>
      <c r="T33" s="79" t="s">
        <v>458</v>
      </c>
      <c r="U33" s="79"/>
      <c r="V33" s="83" t="s">
        <v>532</v>
      </c>
      <c r="W33" s="81">
        <v>43749.520625</v>
      </c>
      <c r="X33" s="83" t="s">
        <v>637</v>
      </c>
      <c r="Y33" s="79"/>
      <c r="Z33" s="79"/>
      <c r="AA33" s="85" t="s">
        <v>808</v>
      </c>
      <c r="AB33" s="79"/>
      <c r="AC33" s="79" t="b">
        <v>0</v>
      </c>
      <c r="AD33" s="79">
        <v>0</v>
      </c>
      <c r="AE33" s="85" t="s">
        <v>950</v>
      </c>
      <c r="AF33" s="79" t="b">
        <v>0</v>
      </c>
      <c r="AG33" s="79" t="s">
        <v>955</v>
      </c>
      <c r="AH33" s="79"/>
      <c r="AI33" s="85" t="s">
        <v>950</v>
      </c>
      <c r="AJ33" s="79" t="b">
        <v>0</v>
      </c>
      <c r="AK33" s="79">
        <v>4</v>
      </c>
      <c r="AL33" s="85" t="s">
        <v>811</v>
      </c>
      <c r="AM33" s="79" t="s">
        <v>964</v>
      </c>
      <c r="AN33" s="79" t="b">
        <v>0</v>
      </c>
      <c r="AO33" s="85" t="s">
        <v>811</v>
      </c>
      <c r="AP33" s="79" t="s">
        <v>176</v>
      </c>
      <c r="AQ33" s="79">
        <v>0</v>
      </c>
      <c r="AR33" s="79">
        <v>0</v>
      </c>
      <c r="AS33" s="79"/>
      <c r="AT33" s="79"/>
      <c r="AU33" s="79"/>
      <c r="AV33" s="79"/>
      <c r="AW33" s="79"/>
      <c r="AX33" s="79"/>
      <c r="AY33" s="79"/>
      <c r="AZ33" s="79"/>
      <c r="BA33">
        <v>1</v>
      </c>
      <c r="BB33" s="78" t="str">
        <f>REPLACE(INDEX(GroupVertices[Group],MATCH(Edges25[[#This Row],[Vertex 1]],GroupVertices[Vertex],0)),1,1,"")</f>
        <v>6</v>
      </c>
      <c r="BC33" s="78" t="str">
        <f>REPLACE(INDEX(GroupVertices[Group],MATCH(Edges25[[#This Row],[Vertex 2]],GroupVertices[Vertex],0)),1,1,"")</f>
        <v>6</v>
      </c>
      <c r="BD33" s="48">
        <v>0</v>
      </c>
      <c r="BE33" s="49">
        <v>0</v>
      </c>
      <c r="BF33" s="48">
        <v>0</v>
      </c>
      <c r="BG33" s="49">
        <v>0</v>
      </c>
      <c r="BH33" s="48">
        <v>0</v>
      </c>
      <c r="BI33" s="49">
        <v>0</v>
      </c>
      <c r="BJ33" s="48">
        <v>27</v>
      </c>
      <c r="BK33" s="49">
        <v>100</v>
      </c>
      <c r="BL33" s="48">
        <v>27</v>
      </c>
    </row>
    <row r="34" spans="1:64" ht="15">
      <c r="A34" s="64" t="s">
        <v>241</v>
      </c>
      <c r="B34" s="64" t="s">
        <v>243</v>
      </c>
      <c r="C34" s="65"/>
      <c r="D34" s="66"/>
      <c r="E34" s="67"/>
      <c r="F34" s="68"/>
      <c r="G34" s="65"/>
      <c r="H34" s="69"/>
      <c r="I34" s="70"/>
      <c r="J34" s="70"/>
      <c r="K34" s="34" t="s">
        <v>65</v>
      </c>
      <c r="L34" s="77">
        <v>44</v>
      </c>
      <c r="M34" s="77"/>
      <c r="N34" s="72"/>
      <c r="O34" s="79" t="s">
        <v>339</v>
      </c>
      <c r="P34" s="81">
        <v>43749.56043981481</v>
      </c>
      <c r="Q34" s="79" t="s">
        <v>359</v>
      </c>
      <c r="R34" s="79"/>
      <c r="S34" s="79"/>
      <c r="T34" s="79" t="s">
        <v>458</v>
      </c>
      <c r="U34" s="79"/>
      <c r="V34" s="83" t="s">
        <v>533</v>
      </c>
      <c r="W34" s="81">
        <v>43749.56043981481</v>
      </c>
      <c r="X34" s="83" t="s">
        <v>638</v>
      </c>
      <c r="Y34" s="79"/>
      <c r="Z34" s="79"/>
      <c r="AA34" s="85" t="s">
        <v>809</v>
      </c>
      <c r="AB34" s="79"/>
      <c r="AC34" s="79" t="b">
        <v>0</v>
      </c>
      <c r="AD34" s="79">
        <v>0</v>
      </c>
      <c r="AE34" s="85" t="s">
        <v>950</v>
      </c>
      <c r="AF34" s="79" t="b">
        <v>0</v>
      </c>
      <c r="AG34" s="79" t="s">
        <v>955</v>
      </c>
      <c r="AH34" s="79"/>
      <c r="AI34" s="85" t="s">
        <v>950</v>
      </c>
      <c r="AJ34" s="79" t="b">
        <v>0</v>
      </c>
      <c r="AK34" s="79">
        <v>2</v>
      </c>
      <c r="AL34" s="85" t="s">
        <v>812</v>
      </c>
      <c r="AM34" s="79" t="s">
        <v>961</v>
      </c>
      <c r="AN34" s="79" t="b">
        <v>0</v>
      </c>
      <c r="AO34" s="85" t="s">
        <v>812</v>
      </c>
      <c r="AP34" s="79" t="s">
        <v>176</v>
      </c>
      <c r="AQ34" s="79">
        <v>0</v>
      </c>
      <c r="AR34" s="79">
        <v>0</v>
      </c>
      <c r="AS34" s="79"/>
      <c r="AT34" s="79"/>
      <c r="AU34" s="79"/>
      <c r="AV34" s="79"/>
      <c r="AW34" s="79"/>
      <c r="AX34" s="79"/>
      <c r="AY34" s="79"/>
      <c r="AZ34" s="79"/>
      <c r="BA34">
        <v>1</v>
      </c>
      <c r="BB34" s="78" t="str">
        <f>REPLACE(INDEX(GroupVertices[Group],MATCH(Edges25[[#This Row],[Vertex 1]],GroupVertices[Vertex],0)),1,1,"")</f>
        <v>6</v>
      </c>
      <c r="BC34" s="78" t="str">
        <f>REPLACE(INDEX(GroupVertices[Group],MATCH(Edges25[[#This Row],[Vertex 2]],GroupVertices[Vertex],0)),1,1,"")</f>
        <v>6</v>
      </c>
      <c r="BD34" s="48">
        <v>0</v>
      </c>
      <c r="BE34" s="49">
        <v>0</v>
      </c>
      <c r="BF34" s="48">
        <v>0</v>
      </c>
      <c r="BG34" s="49">
        <v>0</v>
      </c>
      <c r="BH34" s="48">
        <v>0</v>
      </c>
      <c r="BI34" s="49">
        <v>0</v>
      </c>
      <c r="BJ34" s="48">
        <v>27</v>
      </c>
      <c r="BK34" s="49">
        <v>100</v>
      </c>
      <c r="BL34" s="48">
        <v>27</v>
      </c>
    </row>
    <row r="35" spans="1:64" ht="15">
      <c r="A35" s="64" t="s">
        <v>242</v>
      </c>
      <c r="B35" s="64" t="s">
        <v>262</v>
      </c>
      <c r="C35" s="65"/>
      <c r="D35" s="66"/>
      <c r="E35" s="67"/>
      <c r="F35" s="68"/>
      <c r="G35" s="65"/>
      <c r="H35" s="69"/>
      <c r="I35" s="70"/>
      <c r="J35" s="70"/>
      <c r="K35" s="34" t="s">
        <v>65</v>
      </c>
      <c r="L35" s="77">
        <v>45</v>
      </c>
      <c r="M35" s="77"/>
      <c r="N35" s="72"/>
      <c r="O35" s="79" t="s">
        <v>339</v>
      </c>
      <c r="P35" s="81">
        <v>43749.595972222225</v>
      </c>
      <c r="Q35" s="79" t="s">
        <v>355</v>
      </c>
      <c r="R35" s="79"/>
      <c r="S35" s="79"/>
      <c r="T35" s="79" t="s">
        <v>457</v>
      </c>
      <c r="U35" s="79"/>
      <c r="V35" s="83" t="s">
        <v>534</v>
      </c>
      <c r="W35" s="81">
        <v>43749.595972222225</v>
      </c>
      <c r="X35" s="83" t="s">
        <v>639</v>
      </c>
      <c r="Y35" s="79"/>
      <c r="Z35" s="79"/>
      <c r="AA35" s="85" t="s">
        <v>810</v>
      </c>
      <c r="AB35" s="79"/>
      <c r="AC35" s="79" t="b">
        <v>0</v>
      </c>
      <c r="AD35" s="79">
        <v>0</v>
      </c>
      <c r="AE35" s="85" t="s">
        <v>950</v>
      </c>
      <c r="AF35" s="79" t="b">
        <v>0</v>
      </c>
      <c r="AG35" s="79" t="s">
        <v>955</v>
      </c>
      <c r="AH35" s="79"/>
      <c r="AI35" s="85" t="s">
        <v>950</v>
      </c>
      <c r="AJ35" s="79" t="b">
        <v>0</v>
      </c>
      <c r="AK35" s="79">
        <v>6</v>
      </c>
      <c r="AL35" s="85" t="s">
        <v>844</v>
      </c>
      <c r="AM35" s="79" t="s">
        <v>956</v>
      </c>
      <c r="AN35" s="79" t="b">
        <v>0</v>
      </c>
      <c r="AO35" s="85" t="s">
        <v>844</v>
      </c>
      <c r="AP35" s="79" t="s">
        <v>176</v>
      </c>
      <c r="AQ35" s="79">
        <v>0</v>
      </c>
      <c r="AR35" s="79">
        <v>0</v>
      </c>
      <c r="AS35" s="79"/>
      <c r="AT35" s="79"/>
      <c r="AU35" s="79"/>
      <c r="AV35" s="79"/>
      <c r="AW35" s="79"/>
      <c r="AX35" s="79"/>
      <c r="AY35" s="79"/>
      <c r="AZ35" s="79"/>
      <c r="BA35">
        <v>1</v>
      </c>
      <c r="BB35" s="78" t="str">
        <f>REPLACE(INDEX(GroupVertices[Group],MATCH(Edges25[[#This Row],[Vertex 1]],GroupVertices[Vertex],0)),1,1,"")</f>
        <v>7</v>
      </c>
      <c r="BC35" s="78" t="str">
        <f>REPLACE(INDEX(GroupVertices[Group],MATCH(Edges25[[#This Row],[Vertex 2]],GroupVertices[Vertex],0)),1,1,"")</f>
        <v>7</v>
      </c>
      <c r="BD35" s="48">
        <v>0</v>
      </c>
      <c r="BE35" s="49">
        <v>0</v>
      </c>
      <c r="BF35" s="48">
        <v>1</v>
      </c>
      <c r="BG35" s="49">
        <v>5.555555555555555</v>
      </c>
      <c r="BH35" s="48">
        <v>0</v>
      </c>
      <c r="BI35" s="49">
        <v>0</v>
      </c>
      <c r="BJ35" s="48">
        <v>17</v>
      </c>
      <c r="BK35" s="49">
        <v>94.44444444444444</v>
      </c>
      <c r="BL35" s="48">
        <v>18</v>
      </c>
    </row>
    <row r="36" spans="1:64" ht="15">
      <c r="A36" s="64" t="s">
        <v>243</v>
      </c>
      <c r="B36" s="64" t="s">
        <v>334</v>
      </c>
      <c r="C36" s="65"/>
      <c r="D36" s="66"/>
      <c r="E36" s="67"/>
      <c r="F36" s="68"/>
      <c r="G36" s="65"/>
      <c r="H36" s="69"/>
      <c r="I36" s="70"/>
      <c r="J36" s="70"/>
      <c r="K36" s="34" t="s">
        <v>65</v>
      </c>
      <c r="L36" s="77">
        <v>46</v>
      </c>
      <c r="M36" s="77"/>
      <c r="N36" s="72"/>
      <c r="O36" s="79" t="s">
        <v>339</v>
      </c>
      <c r="P36" s="81">
        <v>43749.48914351852</v>
      </c>
      <c r="Q36" s="79" t="s">
        <v>360</v>
      </c>
      <c r="R36" s="79"/>
      <c r="S36" s="79"/>
      <c r="T36" s="79" t="s">
        <v>459</v>
      </c>
      <c r="U36" s="83" t="s">
        <v>492</v>
      </c>
      <c r="V36" s="83" t="s">
        <v>492</v>
      </c>
      <c r="W36" s="81">
        <v>43749.48914351852</v>
      </c>
      <c r="X36" s="83" t="s">
        <v>640</v>
      </c>
      <c r="Y36" s="79"/>
      <c r="Z36" s="79"/>
      <c r="AA36" s="85" t="s">
        <v>811</v>
      </c>
      <c r="AB36" s="79"/>
      <c r="AC36" s="79" t="b">
        <v>0</v>
      </c>
      <c r="AD36" s="79">
        <v>3</v>
      </c>
      <c r="AE36" s="85" t="s">
        <v>950</v>
      </c>
      <c r="AF36" s="79" t="b">
        <v>0</v>
      </c>
      <c r="AG36" s="79" t="s">
        <v>955</v>
      </c>
      <c r="AH36" s="79"/>
      <c r="AI36" s="85" t="s">
        <v>950</v>
      </c>
      <c r="AJ36" s="79" t="b">
        <v>0</v>
      </c>
      <c r="AK36" s="79">
        <v>4</v>
      </c>
      <c r="AL36" s="85" t="s">
        <v>950</v>
      </c>
      <c r="AM36" s="79" t="s">
        <v>959</v>
      </c>
      <c r="AN36" s="79" t="b">
        <v>0</v>
      </c>
      <c r="AO36" s="85" t="s">
        <v>811</v>
      </c>
      <c r="AP36" s="79" t="s">
        <v>176</v>
      </c>
      <c r="AQ36" s="79">
        <v>0</v>
      </c>
      <c r="AR36" s="79">
        <v>0</v>
      </c>
      <c r="AS36" s="79"/>
      <c r="AT36" s="79"/>
      <c r="AU36" s="79"/>
      <c r="AV36" s="79"/>
      <c r="AW36" s="79"/>
      <c r="AX36" s="79"/>
      <c r="AY36" s="79"/>
      <c r="AZ36" s="79"/>
      <c r="BA36">
        <v>2</v>
      </c>
      <c r="BB36" s="78" t="str">
        <f>REPLACE(INDEX(GroupVertices[Group],MATCH(Edges25[[#This Row],[Vertex 1]],GroupVertices[Vertex],0)),1,1,"")</f>
        <v>6</v>
      </c>
      <c r="BC36" s="78" t="str">
        <f>REPLACE(INDEX(GroupVertices[Group],MATCH(Edges25[[#This Row],[Vertex 2]],GroupVertices[Vertex],0)),1,1,"")</f>
        <v>6</v>
      </c>
      <c r="BD36" s="48">
        <v>0</v>
      </c>
      <c r="BE36" s="49">
        <v>0</v>
      </c>
      <c r="BF36" s="48">
        <v>0</v>
      </c>
      <c r="BG36" s="49">
        <v>0</v>
      </c>
      <c r="BH36" s="48">
        <v>0</v>
      </c>
      <c r="BI36" s="49">
        <v>0</v>
      </c>
      <c r="BJ36" s="48">
        <v>33</v>
      </c>
      <c r="BK36" s="49">
        <v>100</v>
      </c>
      <c r="BL36" s="48">
        <v>33</v>
      </c>
    </row>
    <row r="37" spans="1:64" ht="15">
      <c r="A37" s="64" t="s">
        <v>243</v>
      </c>
      <c r="B37" s="64" t="s">
        <v>334</v>
      </c>
      <c r="C37" s="65"/>
      <c r="D37" s="66"/>
      <c r="E37" s="67"/>
      <c r="F37" s="68"/>
      <c r="G37" s="65"/>
      <c r="H37" s="69"/>
      <c r="I37" s="70"/>
      <c r="J37" s="70"/>
      <c r="K37" s="34" t="s">
        <v>65</v>
      </c>
      <c r="L37" s="77">
        <v>47</v>
      </c>
      <c r="M37" s="77"/>
      <c r="N37" s="72"/>
      <c r="O37" s="79" t="s">
        <v>339</v>
      </c>
      <c r="P37" s="81">
        <v>43749.50832175926</v>
      </c>
      <c r="Q37" s="79" t="s">
        <v>361</v>
      </c>
      <c r="R37" s="79"/>
      <c r="S37" s="79"/>
      <c r="T37" s="79" t="s">
        <v>459</v>
      </c>
      <c r="U37" s="83" t="s">
        <v>493</v>
      </c>
      <c r="V37" s="83" t="s">
        <v>493</v>
      </c>
      <c r="W37" s="81">
        <v>43749.50832175926</v>
      </c>
      <c r="X37" s="83" t="s">
        <v>641</v>
      </c>
      <c r="Y37" s="79"/>
      <c r="Z37" s="79"/>
      <c r="AA37" s="85" t="s">
        <v>812</v>
      </c>
      <c r="AB37" s="79"/>
      <c r="AC37" s="79" t="b">
        <v>0</v>
      </c>
      <c r="AD37" s="79">
        <v>0</v>
      </c>
      <c r="AE37" s="85" t="s">
        <v>950</v>
      </c>
      <c r="AF37" s="79" t="b">
        <v>0</v>
      </c>
      <c r="AG37" s="79" t="s">
        <v>955</v>
      </c>
      <c r="AH37" s="79"/>
      <c r="AI37" s="85" t="s">
        <v>950</v>
      </c>
      <c r="AJ37" s="79" t="b">
        <v>0</v>
      </c>
      <c r="AK37" s="79">
        <v>2</v>
      </c>
      <c r="AL37" s="85" t="s">
        <v>950</v>
      </c>
      <c r="AM37" s="79" t="s">
        <v>961</v>
      </c>
      <c r="AN37" s="79" t="b">
        <v>0</v>
      </c>
      <c r="AO37" s="85" t="s">
        <v>812</v>
      </c>
      <c r="AP37" s="79" t="s">
        <v>176</v>
      </c>
      <c r="AQ37" s="79">
        <v>0</v>
      </c>
      <c r="AR37" s="79">
        <v>0</v>
      </c>
      <c r="AS37" s="79"/>
      <c r="AT37" s="79"/>
      <c r="AU37" s="79"/>
      <c r="AV37" s="79"/>
      <c r="AW37" s="79"/>
      <c r="AX37" s="79"/>
      <c r="AY37" s="79"/>
      <c r="AZ37" s="79"/>
      <c r="BA37">
        <v>2</v>
      </c>
      <c r="BB37" s="78" t="str">
        <f>REPLACE(INDEX(GroupVertices[Group],MATCH(Edges25[[#This Row],[Vertex 1]],GroupVertices[Vertex],0)),1,1,"")</f>
        <v>6</v>
      </c>
      <c r="BC37" s="78" t="str">
        <f>REPLACE(INDEX(GroupVertices[Group],MATCH(Edges25[[#This Row],[Vertex 2]],GroupVertices[Vertex],0)),1,1,"")</f>
        <v>6</v>
      </c>
      <c r="BD37" s="48">
        <v>0</v>
      </c>
      <c r="BE37" s="49">
        <v>0</v>
      </c>
      <c r="BF37" s="48">
        <v>0</v>
      </c>
      <c r="BG37" s="49">
        <v>0</v>
      </c>
      <c r="BH37" s="48">
        <v>0</v>
      </c>
      <c r="BI37" s="49">
        <v>0</v>
      </c>
      <c r="BJ37" s="48">
        <v>33</v>
      </c>
      <c r="BK37" s="49">
        <v>100</v>
      </c>
      <c r="BL37" s="48">
        <v>33</v>
      </c>
    </row>
    <row r="38" spans="1:64" ht="15">
      <c r="A38" s="64" t="s">
        <v>244</v>
      </c>
      <c r="B38" s="64" t="s">
        <v>244</v>
      </c>
      <c r="C38" s="65"/>
      <c r="D38" s="66"/>
      <c r="E38" s="67"/>
      <c r="F38" s="68"/>
      <c r="G38" s="65"/>
      <c r="H38" s="69"/>
      <c r="I38" s="70"/>
      <c r="J38" s="70"/>
      <c r="K38" s="34" t="s">
        <v>65</v>
      </c>
      <c r="L38" s="77">
        <v>48</v>
      </c>
      <c r="M38" s="77"/>
      <c r="N38" s="72"/>
      <c r="O38" s="79" t="s">
        <v>176</v>
      </c>
      <c r="P38" s="81">
        <v>43749.9291087963</v>
      </c>
      <c r="Q38" s="79" t="s">
        <v>362</v>
      </c>
      <c r="R38" s="83" t="s">
        <v>416</v>
      </c>
      <c r="S38" s="79" t="s">
        <v>437</v>
      </c>
      <c r="T38" s="79" t="s">
        <v>336</v>
      </c>
      <c r="U38" s="79"/>
      <c r="V38" s="83" t="s">
        <v>535</v>
      </c>
      <c r="W38" s="81">
        <v>43749.9291087963</v>
      </c>
      <c r="X38" s="83" t="s">
        <v>642</v>
      </c>
      <c r="Y38" s="79"/>
      <c r="Z38" s="79"/>
      <c r="AA38" s="85" t="s">
        <v>813</v>
      </c>
      <c r="AB38" s="79"/>
      <c r="AC38" s="79" t="b">
        <v>0</v>
      </c>
      <c r="AD38" s="79">
        <v>0</v>
      </c>
      <c r="AE38" s="85" t="s">
        <v>950</v>
      </c>
      <c r="AF38" s="79" t="b">
        <v>0</v>
      </c>
      <c r="AG38" s="79" t="s">
        <v>955</v>
      </c>
      <c r="AH38" s="79"/>
      <c r="AI38" s="85" t="s">
        <v>950</v>
      </c>
      <c r="AJ38" s="79" t="b">
        <v>0</v>
      </c>
      <c r="AK38" s="79">
        <v>0</v>
      </c>
      <c r="AL38" s="85" t="s">
        <v>950</v>
      </c>
      <c r="AM38" s="79" t="s">
        <v>965</v>
      </c>
      <c r="AN38" s="79" t="b">
        <v>0</v>
      </c>
      <c r="AO38" s="85" t="s">
        <v>813</v>
      </c>
      <c r="AP38" s="79" t="s">
        <v>176</v>
      </c>
      <c r="AQ38" s="79">
        <v>0</v>
      </c>
      <c r="AR38" s="79">
        <v>0</v>
      </c>
      <c r="AS38" s="79"/>
      <c r="AT38" s="79"/>
      <c r="AU38" s="79"/>
      <c r="AV38" s="79"/>
      <c r="AW38" s="79"/>
      <c r="AX38" s="79"/>
      <c r="AY38" s="79"/>
      <c r="AZ38" s="79"/>
      <c r="BA38">
        <v>1</v>
      </c>
      <c r="BB38" s="78" t="str">
        <f>REPLACE(INDEX(GroupVertices[Group],MATCH(Edges25[[#This Row],[Vertex 1]],GroupVertices[Vertex],0)),1,1,"")</f>
        <v>10</v>
      </c>
      <c r="BC38" s="78" t="str">
        <f>REPLACE(INDEX(GroupVertices[Group],MATCH(Edges25[[#This Row],[Vertex 2]],GroupVertices[Vertex],0)),1,1,"")</f>
        <v>10</v>
      </c>
      <c r="BD38" s="48">
        <v>0</v>
      </c>
      <c r="BE38" s="49">
        <v>0</v>
      </c>
      <c r="BF38" s="48">
        <v>0</v>
      </c>
      <c r="BG38" s="49">
        <v>0</v>
      </c>
      <c r="BH38" s="48">
        <v>0</v>
      </c>
      <c r="BI38" s="49">
        <v>0</v>
      </c>
      <c r="BJ38" s="48">
        <v>8</v>
      </c>
      <c r="BK38" s="49">
        <v>100</v>
      </c>
      <c r="BL38" s="48">
        <v>8</v>
      </c>
    </row>
    <row r="39" spans="1:64" ht="15">
      <c r="A39" s="64" t="s">
        <v>245</v>
      </c>
      <c r="B39" s="64" t="s">
        <v>243</v>
      </c>
      <c r="C39" s="65"/>
      <c r="D39" s="66"/>
      <c r="E39" s="67"/>
      <c r="F39" s="68"/>
      <c r="G39" s="65"/>
      <c r="H39" s="69"/>
      <c r="I39" s="70"/>
      <c r="J39" s="70"/>
      <c r="K39" s="34" t="s">
        <v>65</v>
      </c>
      <c r="L39" s="77">
        <v>49</v>
      </c>
      <c r="M39" s="77"/>
      <c r="N39" s="72"/>
      <c r="O39" s="79" t="s">
        <v>339</v>
      </c>
      <c r="P39" s="81">
        <v>43750.18309027778</v>
      </c>
      <c r="Q39" s="79" t="s">
        <v>359</v>
      </c>
      <c r="R39" s="79"/>
      <c r="S39" s="79"/>
      <c r="T39" s="79" t="s">
        <v>458</v>
      </c>
      <c r="U39" s="79"/>
      <c r="V39" s="83" t="s">
        <v>536</v>
      </c>
      <c r="W39" s="81">
        <v>43750.18309027778</v>
      </c>
      <c r="X39" s="83" t="s">
        <v>643</v>
      </c>
      <c r="Y39" s="79"/>
      <c r="Z39" s="79"/>
      <c r="AA39" s="85" t="s">
        <v>814</v>
      </c>
      <c r="AB39" s="79"/>
      <c r="AC39" s="79" t="b">
        <v>0</v>
      </c>
      <c r="AD39" s="79">
        <v>0</v>
      </c>
      <c r="AE39" s="85" t="s">
        <v>950</v>
      </c>
      <c r="AF39" s="79" t="b">
        <v>0</v>
      </c>
      <c r="AG39" s="79" t="s">
        <v>955</v>
      </c>
      <c r="AH39" s="79"/>
      <c r="AI39" s="85" t="s">
        <v>950</v>
      </c>
      <c r="AJ39" s="79" t="b">
        <v>0</v>
      </c>
      <c r="AK39" s="79">
        <v>6</v>
      </c>
      <c r="AL39" s="85" t="s">
        <v>811</v>
      </c>
      <c r="AM39" s="79" t="s">
        <v>963</v>
      </c>
      <c r="AN39" s="79" t="b">
        <v>0</v>
      </c>
      <c r="AO39" s="85" t="s">
        <v>811</v>
      </c>
      <c r="AP39" s="79" t="s">
        <v>176</v>
      </c>
      <c r="AQ39" s="79">
        <v>0</v>
      </c>
      <c r="AR39" s="79">
        <v>0</v>
      </c>
      <c r="AS39" s="79"/>
      <c r="AT39" s="79"/>
      <c r="AU39" s="79"/>
      <c r="AV39" s="79"/>
      <c r="AW39" s="79"/>
      <c r="AX39" s="79"/>
      <c r="AY39" s="79"/>
      <c r="AZ39" s="79"/>
      <c r="BA39">
        <v>1</v>
      </c>
      <c r="BB39" s="78" t="str">
        <f>REPLACE(INDEX(GroupVertices[Group],MATCH(Edges25[[#This Row],[Vertex 1]],GroupVertices[Vertex],0)),1,1,"")</f>
        <v>6</v>
      </c>
      <c r="BC39" s="78" t="str">
        <f>REPLACE(INDEX(GroupVertices[Group],MATCH(Edges25[[#This Row],[Vertex 2]],GroupVertices[Vertex],0)),1,1,"")</f>
        <v>6</v>
      </c>
      <c r="BD39" s="48">
        <v>0</v>
      </c>
      <c r="BE39" s="49">
        <v>0</v>
      </c>
      <c r="BF39" s="48">
        <v>0</v>
      </c>
      <c r="BG39" s="49">
        <v>0</v>
      </c>
      <c r="BH39" s="48">
        <v>0</v>
      </c>
      <c r="BI39" s="49">
        <v>0</v>
      </c>
      <c r="BJ39" s="48">
        <v>27</v>
      </c>
      <c r="BK39" s="49">
        <v>100</v>
      </c>
      <c r="BL39" s="48">
        <v>27</v>
      </c>
    </row>
    <row r="40" spans="1:64" ht="15">
      <c r="A40" s="64" t="s">
        <v>243</v>
      </c>
      <c r="B40" s="64" t="s">
        <v>243</v>
      </c>
      <c r="C40" s="65"/>
      <c r="D40" s="66"/>
      <c r="E40" s="67"/>
      <c r="F40" s="68"/>
      <c r="G40" s="65"/>
      <c r="H40" s="69"/>
      <c r="I40" s="70"/>
      <c r="J40" s="70"/>
      <c r="K40" s="34" t="s">
        <v>65</v>
      </c>
      <c r="L40" s="77">
        <v>50</v>
      </c>
      <c r="M40" s="77"/>
      <c r="N40" s="72"/>
      <c r="O40" s="79" t="s">
        <v>176</v>
      </c>
      <c r="P40" s="81">
        <v>43749.66054398148</v>
      </c>
      <c r="Q40" s="79" t="s">
        <v>359</v>
      </c>
      <c r="R40" s="79"/>
      <c r="S40" s="79"/>
      <c r="T40" s="79" t="s">
        <v>458</v>
      </c>
      <c r="U40" s="79"/>
      <c r="V40" s="83" t="s">
        <v>537</v>
      </c>
      <c r="W40" s="81">
        <v>43749.66054398148</v>
      </c>
      <c r="X40" s="83" t="s">
        <v>644</v>
      </c>
      <c r="Y40" s="79"/>
      <c r="Z40" s="79"/>
      <c r="AA40" s="85" t="s">
        <v>815</v>
      </c>
      <c r="AB40" s="79"/>
      <c r="AC40" s="79" t="b">
        <v>0</v>
      </c>
      <c r="AD40" s="79">
        <v>0</v>
      </c>
      <c r="AE40" s="85" t="s">
        <v>950</v>
      </c>
      <c r="AF40" s="79" t="b">
        <v>0</v>
      </c>
      <c r="AG40" s="79" t="s">
        <v>955</v>
      </c>
      <c r="AH40" s="79"/>
      <c r="AI40" s="85" t="s">
        <v>950</v>
      </c>
      <c r="AJ40" s="79" t="b">
        <v>0</v>
      </c>
      <c r="AK40" s="79">
        <v>2</v>
      </c>
      <c r="AL40" s="85" t="s">
        <v>812</v>
      </c>
      <c r="AM40" s="79" t="s">
        <v>961</v>
      </c>
      <c r="AN40" s="79" t="b">
        <v>0</v>
      </c>
      <c r="AO40" s="85" t="s">
        <v>812</v>
      </c>
      <c r="AP40" s="79" t="s">
        <v>176</v>
      </c>
      <c r="AQ40" s="79">
        <v>0</v>
      </c>
      <c r="AR40" s="79">
        <v>0</v>
      </c>
      <c r="AS40" s="79"/>
      <c r="AT40" s="79"/>
      <c r="AU40" s="79"/>
      <c r="AV40" s="79"/>
      <c r="AW40" s="79"/>
      <c r="AX40" s="79"/>
      <c r="AY40" s="79"/>
      <c r="AZ40" s="79"/>
      <c r="BA40">
        <v>1</v>
      </c>
      <c r="BB40" s="78" t="str">
        <f>REPLACE(INDEX(GroupVertices[Group],MATCH(Edges25[[#This Row],[Vertex 1]],GroupVertices[Vertex],0)),1,1,"")</f>
        <v>6</v>
      </c>
      <c r="BC40" s="78" t="str">
        <f>REPLACE(INDEX(GroupVertices[Group],MATCH(Edges25[[#This Row],[Vertex 2]],GroupVertices[Vertex],0)),1,1,"")</f>
        <v>6</v>
      </c>
      <c r="BD40" s="48">
        <v>0</v>
      </c>
      <c r="BE40" s="49">
        <v>0</v>
      </c>
      <c r="BF40" s="48">
        <v>0</v>
      </c>
      <c r="BG40" s="49">
        <v>0</v>
      </c>
      <c r="BH40" s="48">
        <v>0</v>
      </c>
      <c r="BI40" s="49">
        <v>0</v>
      </c>
      <c r="BJ40" s="48">
        <v>27</v>
      </c>
      <c r="BK40" s="49">
        <v>100</v>
      </c>
      <c r="BL40" s="48">
        <v>27</v>
      </c>
    </row>
    <row r="41" spans="1:64" ht="15">
      <c r="A41" s="64" t="s">
        <v>246</v>
      </c>
      <c r="B41" s="64" t="s">
        <v>243</v>
      </c>
      <c r="C41" s="65"/>
      <c r="D41" s="66"/>
      <c r="E41" s="67"/>
      <c r="F41" s="68"/>
      <c r="G41" s="65"/>
      <c r="H41" s="69"/>
      <c r="I41" s="70"/>
      <c r="J41" s="70"/>
      <c r="K41" s="34" t="s">
        <v>65</v>
      </c>
      <c r="L41" s="77">
        <v>51</v>
      </c>
      <c r="M41" s="77"/>
      <c r="N41" s="72"/>
      <c r="O41" s="79" t="s">
        <v>339</v>
      </c>
      <c r="P41" s="81">
        <v>43750.249236111114</v>
      </c>
      <c r="Q41" s="79" t="s">
        <v>359</v>
      </c>
      <c r="R41" s="79"/>
      <c r="S41" s="79"/>
      <c r="T41" s="79" t="s">
        <v>458</v>
      </c>
      <c r="U41" s="79"/>
      <c r="V41" s="83" t="s">
        <v>538</v>
      </c>
      <c r="W41" s="81">
        <v>43750.249236111114</v>
      </c>
      <c r="X41" s="83" t="s">
        <v>645</v>
      </c>
      <c r="Y41" s="79"/>
      <c r="Z41" s="79"/>
      <c r="AA41" s="85" t="s">
        <v>816</v>
      </c>
      <c r="AB41" s="79"/>
      <c r="AC41" s="79" t="b">
        <v>0</v>
      </c>
      <c r="AD41" s="79">
        <v>0</v>
      </c>
      <c r="AE41" s="85" t="s">
        <v>950</v>
      </c>
      <c r="AF41" s="79" t="b">
        <v>0</v>
      </c>
      <c r="AG41" s="79" t="s">
        <v>955</v>
      </c>
      <c r="AH41" s="79"/>
      <c r="AI41" s="85" t="s">
        <v>950</v>
      </c>
      <c r="AJ41" s="79" t="b">
        <v>0</v>
      </c>
      <c r="AK41" s="79">
        <v>6</v>
      </c>
      <c r="AL41" s="85" t="s">
        <v>811</v>
      </c>
      <c r="AM41" s="79" t="s">
        <v>963</v>
      </c>
      <c r="AN41" s="79" t="b">
        <v>0</v>
      </c>
      <c r="AO41" s="85" t="s">
        <v>811</v>
      </c>
      <c r="AP41" s="79" t="s">
        <v>176</v>
      </c>
      <c r="AQ41" s="79">
        <v>0</v>
      </c>
      <c r="AR41" s="79">
        <v>0</v>
      </c>
      <c r="AS41" s="79"/>
      <c r="AT41" s="79"/>
      <c r="AU41" s="79"/>
      <c r="AV41" s="79"/>
      <c r="AW41" s="79"/>
      <c r="AX41" s="79"/>
      <c r="AY41" s="79"/>
      <c r="AZ41" s="79"/>
      <c r="BA41">
        <v>1</v>
      </c>
      <c r="BB41" s="78" t="str">
        <f>REPLACE(INDEX(GroupVertices[Group],MATCH(Edges25[[#This Row],[Vertex 1]],GroupVertices[Vertex],0)),1,1,"")</f>
        <v>6</v>
      </c>
      <c r="BC41" s="78" t="str">
        <f>REPLACE(INDEX(GroupVertices[Group],MATCH(Edges25[[#This Row],[Vertex 2]],GroupVertices[Vertex],0)),1,1,"")</f>
        <v>6</v>
      </c>
      <c r="BD41" s="48">
        <v>0</v>
      </c>
      <c r="BE41" s="49">
        <v>0</v>
      </c>
      <c r="BF41" s="48">
        <v>0</v>
      </c>
      <c r="BG41" s="49">
        <v>0</v>
      </c>
      <c r="BH41" s="48">
        <v>0</v>
      </c>
      <c r="BI41" s="49">
        <v>0</v>
      </c>
      <c r="BJ41" s="48">
        <v>27</v>
      </c>
      <c r="BK41" s="49">
        <v>100</v>
      </c>
      <c r="BL41" s="48">
        <v>27</v>
      </c>
    </row>
    <row r="42" spans="1:64" ht="15">
      <c r="A42" s="64" t="s">
        <v>247</v>
      </c>
      <c r="B42" s="64" t="s">
        <v>250</v>
      </c>
      <c r="C42" s="65"/>
      <c r="D42" s="66"/>
      <c r="E42" s="67"/>
      <c r="F42" s="68"/>
      <c r="G42" s="65"/>
      <c r="H42" s="69"/>
      <c r="I42" s="70"/>
      <c r="J42" s="70"/>
      <c r="K42" s="34" t="s">
        <v>65</v>
      </c>
      <c r="L42" s="77">
        <v>52</v>
      </c>
      <c r="M42" s="77"/>
      <c r="N42" s="72"/>
      <c r="O42" s="79" t="s">
        <v>339</v>
      </c>
      <c r="P42" s="81">
        <v>43750.41668981482</v>
      </c>
      <c r="Q42" s="79" t="s">
        <v>363</v>
      </c>
      <c r="R42" s="79"/>
      <c r="S42" s="79"/>
      <c r="T42" s="79" t="s">
        <v>460</v>
      </c>
      <c r="U42" s="79"/>
      <c r="V42" s="83" t="s">
        <v>539</v>
      </c>
      <c r="W42" s="81">
        <v>43750.41668981482</v>
      </c>
      <c r="X42" s="83" t="s">
        <v>646</v>
      </c>
      <c r="Y42" s="79"/>
      <c r="Z42" s="79"/>
      <c r="AA42" s="85" t="s">
        <v>817</v>
      </c>
      <c r="AB42" s="79"/>
      <c r="AC42" s="79" t="b">
        <v>0</v>
      </c>
      <c r="AD42" s="79">
        <v>0</v>
      </c>
      <c r="AE42" s="85" t="s">
        <v>950</v>
      </c>
      <c r="AF42" s="79" t="b">
        <v>0</v>
      </c>
      <c r="AG42" s="79" t="s">
        <v>954</v>
      </c>
      <c r="AH42" s="79"/>
      <c r="AI42" s="85" t="s">
        <v>950</v>
      </c>
      <c r="AJ42" s="79" t="b">
        <v>0</v>
      </c>
      <c r="AK42" s="79">
        <v>2</v>
      </c>
      <c r="AL42" s="85" t="s">
        <v>822</v>
      </c>
      <c r="AM42" s="79" t="s">
        <v>966</v>
      </c>
      <c r="AN42" s="79" t="b">
        <v>0</v>
      </c>
      <c r="AO42" s="85" t="s">
        <v>822</v>
      </c>
      <c r="AP42" s="79" t="s">
        <v>176</v>
      </c>
      <c r="AQ42" s="79">
        <v>0</v>
      </c>
      <c r="AR42" s="79">
        <v>0</v>
      </c>
      <c r="AS42" s="79"/>
      <c r="AT42" s="79"/>
      <c r="AU42" s="79"/>
      <c r="AV42" s="79"/>
      <c r="AW42" s="79"/>
      <c r="AX42" s="79"/>
      <c r="AY42" s="79"/>
      <c r="AZ42" s="79"/>
      <c r="BA42">
        <v>1</v>
      </c>
      <c r="BB42" s="78" t="str">
        <f>REPLACE(INDEX(GroupVertices[Group],MATCH(Edges25[[#This Row],[Vertex 1]],GroupVertices[Vertex],0)),1,1,"")</f>
        <v>9</v>
      </c>
      <c r="BC42" s="78" t="str">
        <f>REPLACE(INDEX(GroupVertices[Group],MATCH(Edges25[[#This Row],[Vertex 2]],GroupVertices[Vertex],0)),1,1,"")</f>
        <v>9</v>
      </c>
      <c r="BD42" s="48">
        <v>0</v>
      </c>
      <c r="BE42" s="49">
        <v>0</v>
      </c>
      <c r="BF42" s="48">
        <v>0</v>
      </c>
      <c r="BG42" s="49">
        <v>0</v>
      </c>
      <c r="BH42" s="48">
        <v>0</v>
      </c>
      <c r="BI42" s="49">
        <v>0</v>
      </c>
      <c r="BJ42" s="48">
        <v>19</v>
      </c>
      <c r="BK42" s="49">
        <v>100</v>
      </c>
      <c r="BL42" s="48">
        <v>19</v>
      </c>
    </row>
    <row r="43" spans="1:64" ht="15">
      <c r="A43" s="64" t="s">
        <v>248</v>
      </c>
      <c r="B43" s="64" t="s">
        <v>308</v>
      </c>
      <c r="C43" s="65"/>
      <c r="D43" s="66"/>
      <c r="E43" s="67"/>
      <c r="F43" s="68"/>
      <c r="G43" s="65"/>
      <c r="H43" s="69"/>
      <c r="I43" s="70"/>
      <c r="J43" s="70"/>
      <c r="K43" s="34" t="s">
        <v>65</v>
      </c>
      <c r="L43" s="77">
        <v>53</v>
      </c>
      <c r="M43" s="77"/>
      <c r="N43" s="72"/>
      <c r="O43" s="79" t="s">
        <v>339</v>
      </c>
      <c r="P43" s="81">
        <v>43746.8833912037</v>
      </c>
      <c r="Q43" s="79" t="s">
        <v>364</v>
      </c>
      <c r="R43" s="79"/>
      <c r="S43" s="79"/>
      <c r="T43" s="79" t="s">
        <v>461</v>
      </c>
      <c r="U43" s="79"/>
      <c r="V43" s="83" t="s">
        <v>526</v>
      </c>
      <c r="W43" s="81">
        <v>43746.8833912037</v>
      </c>
      <c r="X43" s="83" t="s">
        <v>647</v>
      </c>
      <c r="Y43" s="79"/>
      <c r="Z43" s="79"/>
      <c r="AA43" s="85" t="s">
        <v>818</v>
      </c>
      <c r="AB43" s="79"/>
      <c r="AC43" s="79" t="b">
        <v>0</v>
      </c>
      <c r="AD43" s="79">
        <v>0</v>
      </c>
      <c r="AE43" s="85" t="s">
        <v>950</v>
      </c>
      <c r="AF43" s="79" t="b">
        <v>0</v>
      </c>
      <c r="AG43" s="79" t="s">
        <v>954</v>
      </c>
      <c r="AH43" s="79"/>
      <c r="AI43" s="85" t="s">
        <v>950</v>
      </c>
      <c r="AJ43" s="79" t="b">
        <v>0</v>
      </c>
      <c r="AK43" s="79">
        <v>2</v>
      </c>
      <c r="AL43" s="85" t="s">
        <v>903</v>
      </c>
      <c r="AM43" s="79" t="s">
        <v>967</v>
      </c>
      <c r="AN43" s="79" t="b">
        <v>0</v>
      </c>
      <c r="AO43" s="85" t="s">
        <v>903</v>
      </c>
      <c r="AP43" s="79" t="s">
        <v>176</v>
      </c>
      <c r="AQ43" s="79">
        <v>0</v>
      </c>
      <c r="AR43" s="79">
        <v>0</v>
      </c>
      <c r="AS43" s="79"/>
      <c r="AT43" s="79"/>
      <c r="AU43" s="79"/>
      <c r="AV43" s="79"/>
      <c r="AW43" s="79"/>
      <c r="AX43" s="79"/>
      <c r="AY43" s="79"/>
      <c r="AZ43" s="79"/>
      <c r="BA43">
        <v>1</v>
      </c>
      <c r="BB43" s="78" t="str">
        <f>REPLACE(INDEX(GroupVertices[Group],MATCH(Edges25[[#This Row],[Vertex 1]],GroupVertices[Vertex],0)),1,1,"")</f>
        <v>9</v>
      </c>
      <c r="BC43" s="78" t="str">
        <f>REPLACE(INDEX(GroupVertices[Group],MATCH(Edges25[[#This Row],[Vertex 2]],GroupVertices[Vertex],0)),1,1,"")</f>
        <v>9</v>
      </c>
      <c r="BD43" s="48">
        <v>0</v>
      </c>
      <c r="BE43" s="49">
        <v>0</v>
      </c>
      <c r="BF43" s="48">
        <v>2</v>
      </c>
      <c r="BG43" s="49">
        <v>7.407407407407407</v>
      </c>
      <c r="BH43" s="48">
        <v>0</v>
      </c>
      <c r="BI43" s="49">
        <v>0</v>
      </c>
      <c r="BJ43" s="48">
        <v>25</v>
      </c>
      <c r="BK43" s="49">
        <v>92.5925925925926</v>
      </c>
      <c r="BL43" s="48">
        <v>27</v>
      </c>
    </row>
    <row r="44" spans="1:64" ht="15">
      <c r="A44" s="64" t="s">
        <v>248</v>
      </c>
      <c r="B44" s="64" t="s">
        <v>250</v>
      </c>
      <c r="C44" s="65"/>
      <c r="D44" s="66"/>
      <c r="E44" s="67"/>
      <c r="F44" s="68"/>
      <c r="G44" s="65"/>
      <c r="H44" s="69"/>
      <c r="I44" s="70"/>
      <c r="J44" s="70"/>
      <c r="K44" s="34" t="s">
        <v>65</v>
      </c>
      <c r="L44" s="77">
        <v>54</v>
      </c>
      <c r="M44" s="77"/>
      <c r="N44" s="72"/>
      <c r="O44" s="79" t="s">
        <v>339</v>
      </c>
      <c r="P44" s="81">
        <v>43750.424942129626</v>
      </c>
      <c r="Q44" s="79" t="s">
        <v>363</v>
      </c>
      <c r="R44" s="79"/>
      <c r="S44" s="79"/>
      <c r="T44" s="79" t="s">
        <v>460</v>
      </c>
      <c r="U44" s="79"/>
      <c r="V44" s="83" t="s">
        <v>526</v>
      </c>
      <c r="W44" s="81">
        <v>43750.424942129626</v>
      </c>
      <c r="X44" s="83" t="s">
        <v>648</v>
      </c>
      <c r="Y44" s="79"/>
      <c r="Z44" s="79"/>
      <c r="AA44" s="85" t="s">
        <v>819</v>
      </c>
      <c r="AB44" s="79"/>
      <c r="AC44" s="79" t="b">
        <v>0</v>
      </c>
      <c r="AD44" s="79">
        <v>0</v>
      </c>
      <c r="AE44" s="85" t="s">
        <v>950</v>
      </c>
      <c r="AF44" s="79" t="b">
        <v>0</v>
      </c>
      <c r="AG44" s="79" t="s">
        <v>954</v>
      </c>
      <c r="AH44" s="79"/>
      <c r="AI44" s="85" t="s">
        <v>950</v>
      </c>
      <c r="AJ44" s="79" t="b">
        <v>0</v>
      </c>
      <c r="AK44" s="79">
        <v>2</v>
      </c>
      <c r="AL44" s="85" t="s">
        <v>822</v>
      </c>
      <c r="AM44" s="79" t="s">
        <v>967</v>
      </c>
      <c r="AN44" s="79" t="b">
        <v>0</v>
      </c>
      <c r="AO44" s="85" t="s">
        <v>822</v>
      </c>
      <c r="AP44" s="79" t="s">
        <v>176</v>
      </c>
      <c r="AQ44" s="79">
        <v>0</v>
      </c>
      <c r="AR44" s="79">
        <v>0</v>
      </c>
      <c r="AS44" s="79"/>
      <c r="AT44" s="79"/>
      <c r="AU44" s="79"/>
      <c r="AV44" s="79"/>
      <c r="AW44" s="79"/>
      <c r="AX44" s="79"/>
      <c r="AY44" s="79"/>
      <c r="AZ44" s="79"/>
      <c r="BA44">
        <v>1</v>
      </c>
      <c r="BB44" s="78" t="str">
        <f>REPLACE(INDEX(GroupVertices[Group],MATCH(Edges25[[#This Row],[Vertex 1]],GroupVertices[Vertex],0)),1,1,"")</f>
        <v>9</v>
      </c>
      <c r="BC44" s="78" t="str">
        <f>REPLACE(INDEX(GroupVertices[Group],MATCH(Edges25[[#This Row],[Vertex 2]],GroupVertices[Vertex],0)),1,1,"")</f>
        <v>9</v>
      </c>
      <c r="BD44" s="48">
        <v>0</v>
      </c>
      <c r="BE44" s="49">
        <v>0</v>
      </c>
      <c r="BF44" s="48">
        <v>0</v>
      </c>
      <c r="BG44" s="49">
        <v>0</v>
      </c>
      <c r="BH44" s="48">
        <v>0</v>
      </c>
      <c r="BI44" s="49">
        <v>0</v>
      </c>
      <c r="BJ44" s="48">
        <v>19</v>
      </c>
      <c r="BK44" s="49">
        <v>100</v>
      </c>
      <c r="BL44" s="48">
        <v>19</v>
      </c>
    </row>
    <row r="45" spans="1:64" ht="15">
      <c r="A45" s="64" t="s">
        <v>249</v>
      </c>
      <c r="B45" s="64" t="s">
        <v>335</v>
      </c>
      <c r="C45" s="65"/>
      <c r="D45" s="66"/>
      <c r="E45" s="67"/>
      <c r="F45" s="68"/>
      <c r="G45" s="65"/>
      <c r="H45" s="69"/>
      <c r="I45" s="70"/>
      <c r="J45" s="70"/>
      <c r="K45" s="34" t="s">
        <v>65</v>
      </c>
      <c r="L45" s="77">
        <v>55</v>
      </c>
      <c r="M45" s="77"/>
      <c r="N45" s="72"/>
      <c r="O45" s="79" t="s">
        <v>339</v>
      </c>
      <c r="P45" s="81">
        <v>43750.4155787037</v>
      </c>
      <c r="Q45" s="79" t="s">
        <v>365</v>
      </c>
      <c r="R45" s="79"/>
      <c r="S45" s="79"/>
      <c r="T45" s="79" t="s">
        <v>462</v>
      </c>
      <c r="U45" s="79"/>
      <c r="V45" s="83" t="s">
        <v>540</v>
      </c>
      <c r="W45" s="81">
        <v>43750.4155787037</v>
      </c>
      <c r="X45" s="83" t="s">
        <v>649</v>
      </c>
      <c r="Y45" s="79"/>
      <c r="Z45" s="79"/>
      <c r="AA45" s="85" t="s">
        <v>820</v>
      </c>
      <c r="AB45" s="85" t="s">
        <v>822</v>
      </c>
      <c r="AC45" s="79" t="b">
        <v>0</v>
      </c>
      <c r="AD45" s="79">
        <v>0</v>
      </c>
      <c r="AE45" s="85" t="s">
        <v>951</v>
      </c>
      <c r="AF45" s="79" t="b">
        <v>0</v>
      </c>
      <c r="AG45" s="79" t="s">
        <v>954</v>
      </c>
      <c r="AH45" s="79"/>
      <c r="AI45" s="85" t="s">
        <v>950</v>
      </c>
      <c r="AJ45" s="79" t="b">
        <v>0</v>
      </c>
      <c r="AK45" s="79">
        <v>0</v>
      </c>
      <c r="AL45" s="85" t="s">
        <v>950</v>
      </c>
      <c r="AM45" s="79" t="s">
        <v>959</v>
      </c>
      <c r="AN45" s="79" t="b">
        <v>0</v>
      </c>
      <c r="AO45" s="85" t="s">
        <v>822</v>
      </c>
      <c r="AP45" s="79" t="s">
        <v>176</v>
      </c>
      <c r="AQ45" s="79">
        <v>0</v>
      </c>
      <c r="AR45" s="79">
        <v>0</v>
      </c>
      <c r="AS45" s="79"/>
      <c r="AT45" s="79"/>
      <c r="AU45" s="79"/>
      <c r="AV45" s="79"/>
      <c r="AW45" s="79"/>
      <c r="AX45" s="79"/>
      <c r="AY45" s="79"/>
      <c r="AZ45" s="79"/>
      <c r="BA45">
        <v>2</v>
      </c>
      <c r="BB45" s="78" t="str">
        <f>REPLACE(INDEX(GroupVertices[Group],MATCH(Edges25[[#This Row],[Vertex 1]],GroupVertices[Vertex],0)),1,1,"")</f>
        <v>9</v>
      </c>
      <c r="BC45" s="78" t="str">
        <f>REPLACE(INDEX(GroupVertices[Group],MATCH(Edges25[[#This Row],[Vertex 2]],GroupVertices[Vertex],0)),1,1,"")</f>
        <v>9</v>
      </c>
      <c r="BD45" s="48">
        <v>0</v>
      </c>
      <c r="BE45" s="49">
        <v>0</v>
      </c>
      <c r="BF45" s="48">
        <v>0</v>
      </c>
      <c r="BG45" s="49">
        <v>0</v>
      </c>
      <c r="BH45" s="48">
        <v>0</v>
      </c>
      <c r="BI45" s="49">
        <v>0</v>
      </c>
      <c r="BJ45" s="48">
        <v>9</v>
      </c>
      <c r="BK45" s="49">
        <v>100</v>
      </c>
      <c r="BL45" s="48">
        <v>9</v>
      </c>
    </row>
    <row r="46" spans="1:64" ht="15">
      <c r="A46" s="64" t="s">
        <v>249</v>
      </c>
      <c r="B46" s="64" t="s">
        <v>335</v>
      </c>
      <c r="C46" s="65"/>
      <c r="D46" s="66"/>
      <c r="E46" s="67"/>
      <c r="F46" s="68"/>
      <c r="G46" s="65"/>
      <c r="H46" s="69"/>
      <c r="I46" s="70"/>
      <c r="J46" s="70"/>
      <c r="K46" s="34" t="s">
        <v>65</v>
      </c>
      <c r="L46" s="77">
        <v>56</v>
      </c>
      <c r="M46" s="77"/>
      <c r="N46" s="72"/>
      <c r="O46" s="79" t="s">
        <v>339</v>
      </c>
      <c r="P46" s="81">
        <v>43750.42575231481</v>
      </c>
      <c r="Q46" s="79" t="s">
        <v>366</v>
      </c>
      <c r="R46" s="79"/>
      <c r="S46" s="79"/>
      <c r="T46" s="79" t="s">
        <v>462</v>
      </c>
      <c r="U46" s="79"/>
      <c r="V46" s="83" t="s">
        <v>540</v>
      </c>
      <c r="W46" s="81">
        <v>43750.42575231481</v>
      </c>
      <c r="X46" s="83" t="s">
        <v>650</v>
      </c>
      <c r="Y46" s="79"/>
      <c r="Z46" s="79"/>
      <c r="AA46" s="85" t="s">
        <v>821</v>
      </c>
      <c r="AB46" s="85" t="s">
        <v>949</v>
      </c>
      <c r="AC46" s="79" t="b">
        <v>0</v>
      </c>
      <c r="AD46" s="79">
        <v>4</v>
      </c>
      <c r="AE46" s="85" t="s">
        <v>951</v>
      </c>
      <c r="AF46" s="79" t="b">
        <v>0</v>
      </c>
      <c r="AG46" s="79" t="s">
        <v>954</v>
      </c>
      <c r="AH46" s="79"/>
      <c r="AI46" s="85" t="s">
        <v>950</v>
      </c>
      <c r="AJ46" s="79" t="b">
        <v>0</v>
      </c>
      <c r="AK46" s="79">
        <v>0</v>
      </c>
      <c r="AL46" s="85" t="s">
        <v>950</v>
      </c>
      <c r="AM46" s="79" t="s">
        <v>959</v>
      </c>
      <c r="AN46" s="79" t="b">
        <v>0</v>
      </c>
      <c r="AO46" s="85" t="s">
        <v>949</v>
      </c>
      <c r="AP46" s="79" t="s">
        <v>176</v>
      </c>
      <c r="AQ46" s="79">
        <v>0</v>
      </c>
      <c r="AR46" s="79">
        <v>0</v>
      </c>
      <c r="AS46" s="79"/>
      <c r="AT46" s="79"/>
      <c r="AU46" s="79"/>
      <c r="AV46" s="79"/>
      <c r="AW46" s="79"/>
      <c r="AX46" s="79"/>
      <c r="AY46" s="79"/>
      <c r="AZ46" s="79"/>
      <c r="BA46">
        <v>2</v>
      </c>
      <c r="BB46" s="78" t="str">
        <f>REPLACE(INDEX(GroupVertices[Group],MATCH(Edges25[[#This Row],[Vertex 1]],GroupVertices[Vertex],0)),1,1,"")</f>
        <v>9</v>
      </c>
      <c r="BC46" s="78" t="str">
        <f>REPLACE(INDEX(GroupVertices[Group],MATCH(Edges25[[#This Row],[Vertex 2]],GroupVertices[Vertex],0)),1,1,"")</f>
        <v>9</v>
      </c>
      <c r="BD46" s="48">
        <v>0</v>
      </c>
      <c r="BE46" s="49">
        <v>0</v>
      </c>
      <c r="BF46" s="48">
        <v>0</v>
      </c>
      <c r="BG46" s="49">
        <v>0</v>
      </c>
      <c r="BH46" s="48">
        <v>0</v>
      </c>
      <c r="BI46" s="49">
        <v>0</v>
      </c>
      <c r="BJ46" s="48">
        <v>17</v>
      </c>
      <c r="BK46" s="49">
        <v>100</v>
      </c>
      <c r="BL46" s="48">
        <v>17</v>
      </c>
    </row>
    <row r="47" spans="1:64" ht="15">
      <c r="A47" s="64" t="s">
        <v>250</v>
      </c>
      <c r="B47" s="64" t="s">
        <v>250</v>
      </c>
      <c r="C47" s="65"/>
      <c r="D47" s="66"/>
      <c r="E47" s="67"/>
      <c r="F47" s="68"/>
      <c r="G47" s="65"/>
      <c r="H47" s="69"/>
      <c r="I47" s="70"/>
      <c r="J47" s="70"/>
      <c r="K47" s="34" t="s">
        <v>65</v>
      </c>
      <c r="L47" s="77">
        <v>57</v>
      </c>
      <c r="M47" s="77"/>
      <c r="N47" s="72"/>
      <c r="O47" s="79" t="s">
        <v>176</v>
      </c>
      <c r="P47" s="81">
        <v>43750.411724537036</v>
      </c>
      <c r="Q47" s="79" t="s">
        <v>367</v>
      </c>
      <c r="R47" s="79"/>
      <c r="S47" s="79"/>
      <c r="T47" s="79" t="s">
        <v>463</v>
      </c>
      <c r="U47" s="79"/>
      <c r="V47" s="83" t="s">
        <v>541</v>
      </c>
      <c r="W47" s="81">
        <v>43750.411724537036</v>
      </c>
      <c r="X47" s="83" t="s">
        <v>651</v>
      </c>
      <c r="Y47" s="79"/>
      <c r="Z47" s="79"/>
      <c r="AA47" s="85" t="s">
        <v>822</v>
      </c>
      <c r="AB47" s="79"/>
      <c r="AC47" s="79" t="b">
        <v>0</v>
      </c>
      <c r="AD47" s="79">
        <v>0</v>
      </c>
      <c r="AE47" s="85" t="s">
        <v>950</v>
      </c>
      <c r="AF47" s="79" t="b">
        <v>0</v>
      </c>
      <c r="AG47" s="79" t="s">
        <v>954</v>
      </c>
      <c r="AH47" s="79"/>
      <c r="AI47" s="85" t="s">
        <v>950</v>
      </c>
      <c r="AJ47" s="79" t="b">
        <v>0</v>
      </c>
      <c r="AK47" s="79">
        <v>2</v>
      </c>
      <c r="AL47" s="85" t="s">
        <v>950</v>
      </c>
      <c r="AM47" s="79" t="s">
        <v>959</v>
      </c>
      <c r="AN47" s="79" t="b">
        <v>0</v>
      </c>
      <c r="AO47" s="85" t="s">
        <v>822</v>
      </c>
      <c r="AP47" s="79" t="s">
        <v>176</v>
      </c>
      <c r="AQ47" s="79">
        <v>0</v>
      </c>
      <c r="AR47" s="79">
        <v>0</v>
      </c>
      <c r="AS47" s="79"/>
      <c r="AT47" s="79"/>
      <c r="AU47" s="79"/>
      <c r="AV47" s="79"/>
      <c r="AW47" s="79"/>
      <c r="AX47" s="79"/>
      <c r="AY47" s="79"/>
      <c r="AZ47" s="79"/>
      <c r="BA47">
        <v>1</v>
      </c>
      <c r="BB47" s="78" t="str">
        <f>REPLACE(INDEX(GroupVertices[Group],MATCH(Edges25[[#This Row],[Vertex 1]],GroupVertices[Vertex],0)),1,1,"")</f>
        <v>9</v>
      </c>
      <c r="BC47" s="78" t="str">
        <f>REPLACE(INDEX(GroupVertices[Group],MATCH(Edges25[[#This Row],[Vertex 2]],GroupVertices[Vertex],0)),1,1,"")</f>
        <v>9</v>
      </c>
      <c r="BD47" s="48">
        <v>0</v>
      </c>
      <c r="BE47" s="49">
        <v>0</v>
      </c>
      <c r="BF47" s="48">
        <v>0</v>
      </c>
      <c r="BG47" s="49">
        <v>0</v>
      </c>
      <c r="BH47" s="48">
        <v>0</v>
      </c>
      <c r="BI47" s="49">
        <v>0</v>
      </c>
      <c r="BJ47" s="48">
        <v>19</v>
      </c>
      <c r="BK47" s="49">
        <v>100</v>
      </c>
      <c r="BL47" s="48">
        <v>19</v>
      </c>
    </row>
    <row r="48" spans="1:64" ht="15">
      <c r="A48" s="64" t="s">
        <v>251</v>
      </c>
      <c r="B48" s="64" t="s">
        <v>336</v>
      </c>
      <c r="C48" s="65"/>
      <c r="D48" s="66"/>
      <c r="E48" s="67"/>
      <c r="F48" s="68"/>
      <c r="G48" s="65"/>
      <c r="H48" s="69"/>
      <c r="I48" s="70"/>
      <c r="J48" s="70"/>
      <c r="K48" s="34" t="s">
        <v>65</v>
      </c>
      <c r="L48" s="77">
        <v>60</v>
      </c>
      <c r="M48" s="77"/>
      <c r="N48" s="72"/>
      <c r="O48" s="79" t="s">
        <v>339</v>
      </c>
      <c r="P48" s="81">
        <v>43750.903333333335</v>
      </c>
      <c r="Q48" s="79" t="s">
        <v>368</v>
      </c>
      <c r="R48" s="79"/>
      <c r="S48" s="79"/>
      <c r="T48" s="79" t="s">
        <v>464</v>
      </c>
      <c r="U48" s="79"/>
      <c r="V48" s="83" t="s">
        <v>542</v>
      </c>
      <c r="W48" s="81">
        <v>43750.903333333335</v>
      </c>
      <c r="X48" s="83" t="s">
        <v>652</v>
      </c>
      <c r="Y48" s="79"/>
      <c r="Z48" s="79"/>
      <c r="AA48" s="85" t="s">
        <v>823</v>
      </c>
      <c r="AB48" s="79"/>
      <c r="AC48" s="79" t="b">
        <v>0</v>
      </c>
      <c r="AD48" s="79">
        <v>2</v>
      </c>
      <c r="AE48" s="85" t="s">
        <v>950</v>
      </c>
      <c r="AF48" s="79" t="b">
        <v>0</v>
      </c>
      <c r="AG48" s="79" t="s">
        <v>955</v>
      </c>
      <c r="AH48" s="79"/>
      <c r="AI48" s="85" t="s">
        <v>950</v>
      </c>
      <c r="AJ48" s="79" t="b">
        <v>0</v>
      </c>
      <c r="AK48" s="79">
        <v>1</v>
      </c>
      <c r="AL48" s="85" t="s">
        <v>950</v>
      </c>
      <c r="AM48" s="79" t="s">
        <v>959</v>
      </c>
      <c r="AN48" s="79" t="b">
        <v>0</v>
      </c>
      <c r="AO48" s="85" t="s">
        <v>823</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c r="BE48" s="49"/>
      <c r="BF48" s="48"/>
      <c r="BG48" s="49"/>
      <c r="BH48" s="48"/>
      <c r="BI48" s="49"/>
      <c r="BJ48" s="48"/>
      <c r="BK48" s="49"/>
      <c r="BL48" s="48"/>
    </row>
    <row r="49" spans="1:64" ht="15">
      <c r="A49" s="64" t="s">
        <v>252</v>
      </c>
      <c r="B49" s="64" t="s">
        <v>251</v>
      </c>
      <c r="C49" s="65"/>
      <c r="D49" s="66"/>
      <c r="E49" s="67"/>
      <c r="F49" s="68"/>
      <c r="G49" s="65"/>
      <c r="H49" s="69"/>
      <c r="I49" s="70"/>
      <c r="J49" s="70"/>
      <c r="K49" s="34" t="s">
        <v>66</v>
      </c>
      <c r="L49" s="77">
        <v>62</v>
      </c>
      <c r="M49" s="77"/>
      <c r="N49" s="72"/>
      <c r="O49" s="79" t="s">
        <v>339</v>
      </c>
      <c r="P49" s="81">
        <v>43750.90375</v>
      </c>
      <c r="Q49" s="79" t="s">
        <v>369</v>
      </c>
      <c r="R49" s="79"/>
      <c r="S49" s="79"/>
      <c r="T49" s="79" t="s">
        <v>465</v>
      </c>
      <c r="U49" s="79"/>
      <c r="V49" s="83" t="s">
        <v>543</v>
      </c>
      <c r="W49" s="81">
        <v>43750.90375</v>
      </c>
      <c r="X49" s="83" t="s">
        <v>653</v>
      </c>
      <c r="Y49" s="79"/>
      <c r="Z49" s="79"/>
      <c r="AA49" s="85" t="s">
        <v>824</v>
      </c>
      <c r="AB49" s="79"/>
      <c r="AC49" s="79" t="b">
        <v>0</v>
      </c>
      <c r="AD49" s="79">
        <v>0</v>
      </c>
      <c r="AE49" s="85" t="s">
        <v>950</v>
      </c>
      <c r="AF49" s="79" t="b">
        <v>0</v>
      </c>
      <c r="AG49" s="79" t="s">
        <v>955</v>
      </c>
      <c r="AH49" s="79"/>
      <c r="AI49" s="85" t="s">
        <v>950</v>
      </c>
      <c r="AJ49" s="79" t="b">
        <v>0</v>
      </c>
      <c r="AK49" s="79">
        <v>1</v>
      </c>
      <c r="AL49" s="85" t="s">
        <v>823</v>
      </c>
      <c r="AM49" s="79" t="s">
        <v>956</v>
      </c>
      <c r="AN49" s="79" t="b">
        <v>0</v>
      </c>
      <c r="AO49" s="85" t="s">
        <v>823</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v>1</v>
      </c>
      <c r="BE49" s="49">
        <v>4.3478260869565215</v>
      </c>
      <c r="BF49" s="48">
        <v>0</v>
      </c>
      <c r="BG49" s="49">
        <v>0</v>
      </c>
      <c r="BH49" s="48">
        <v>0</v>
      </c>
      <c r="BI49" s="49">
        <v>0</v>
      </c>
      <c r="BJ49" s="48">
        <v>22</v>
      </c>
      <c r="BK49" s="49">
        <v>95.65217391304348</v>
      </c>
      <c r="BL49" s="48">
        <v>23</v>
      </c>
    </row>
    <row r="50" spans="1:64" ht="15">
      <c r="A50" s="64" t="s">
        <v>252</v>
      </c>
      <c r="B50" s="64" t="s">
        <v>251</v>
      </c>
      <c r="C50" s="65"/>
      <c r="D50" s="66"/>
      <c r="E50" s="67"/>
      <c r="F50" s="68"/>
      <c r="G50" s="65"/>
      <c r="H50" s="69"/>
      <c r="I50" s="70"/>
      <c r="J50" s="70"/>
      <c r="K50" s="34" t="s">
        <v>66</v>
      </c>
      <c r="L50" s="77">
        <v>63</v>
      </c>
      <c r="M50" s="77"/>
      <c r="N50" s="72"/>
      <c r="O50" s="79" t="s">
        <v>340</v>
      </c>
      <c r="P50" s="81">
        <v>43750.90414351852</v>
      </c>
      <c r="Q50" s="79" t="s">
        <v>370</v>
      </c>
      <c r="R50" s="79"/>
      <c r="S50" s="79"/>
      <c r="T50" s="79"/>
      <c r="U50" s="79"/>
      <c r="V50" s="83" t="s">
        <v>543</v>
      </c>
      <c r="W50" s="81">
        <v>43750.90414351852</v>
      </c>
      <c r="X50" s="83" t="s">
        <v>654</v>
      </c>
      <c r="Y50" s="79"/>
      <c r="Z50" s="79"/>
      <c r="AA50" s="85" t="s">
        <v>825</v>
      </c>
      <c r="AB50" s="85" t="s">
        <v>823</v>
      </c>
      <c r="AC50" s="79" t="b">
        <v>0</v>
      </c>
      <c r="AD50" s="79">
        <v>0</v>
      </c>
      <c r="AE50" s="85" t="s">
        <v>952</v>
      </c>
      <c r="AF50" s="79" t="b">
        <v>0</v>
      </c>
      <c r="AG50" s="79" t="s">
        <v>955</v>
      </c>
      <c r="AH50" s="79"/>
      <c r="AI50" s="85" t="s">
        <v>950</v>
      </c>
      <c r="AJ50" s="79" t="b">
        <v>0</v>
      </c>
      <c r="AK50" s="79">
        <v>0</v>
      </c>
      <c r="AL50" s="85" t="s">
        <v>950</v>
      </c>
      <c r="AM50" s="79" t="s">
        <v>956</v>
      </c>
      <c r="AN50" s="79" t="b">
        <v>0</v>
      </c>
      <c r="AO50" s="85" t="s">
        <v>823</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c r="BE50" s="49"/>
      <c r="BF50" s="48"/>
      <c r="BG50" s="49"/>
      <c r="BH50" s="48"/>
      <c r="BI50" s="49"/>
      <c r="BJ50" s="48"/>
      <c r="BK50" s="49"/>
      <c r="BL50" s="48"/>
    </row>
    <row r="51" spans="1:64" ht="15">
      <c r="A51" s="64" t="s">
        <v>253</v>
      </c>
      <c r="B51" s="64" t="s">
        <v>321</v>
      </c>
      <c r="C51" s="65"/>
      <c r="D51" s="66"/>
      <c r="E51" s="67"/>
      <c r="F51" s="68"/>
      <c r="G51" s="65"/>
      <c r="H51" s="69"/>
      <c r="I51" s="70"/>
      <c r="J51" s="70"/>
      <c r="K51" s="34" t="s">
        <v>65</v>
      </c>
      <c r="L51" s="77">
        <v>65</v>
      </c>
      <c r="M51" s="77"/>
      <c r="N51" s="72"/>
      <c r="O51" s="79" t="s">
        <v>339</v>
      </c>
      <c r="P51" s="81">
        <v>43751.73674768519</v>
      </c>
      <c r="Q51" s="79" t="s">
        <v>371</v>
      </c>
      <c r="R51" s="79"/>
      <c r="S51" s="79"/>
      <c r="T51" s="79" t="s">
        <v>466</v>
      </c>
      <c r="U51" s="79"/>
      <c r="V51" s="83" t="s">
        <v>544</v>
      </c>
      <c r="W51" s="81">
        <v>43751.73674768519</v>
      </c>
      <c r="X51" s="83" t="s">
        <v>655</v>
      </c>
      <c r="Y51" s="79"/>
      <c r="Z51" s="79"/>
      <c r="AA51" s="85" t="s">
        <v>826</v>
      </c>
      <c r="AB51" s="79"/>
      <c r="AC51" s="79" t="b">
        <v>0</v>
      </c>
      <c r="AD51" s="79">
        <v>0</v>
      </c>
      <c r="AE51" s="85" t="s">
        <v>950</v>
      </c>
      <c r="AF51" s="79" t="b">
        <v>0</v>
      </c>
      <c r="AG51" s="79" t="s">
        <v>954</v>
      </c>
      <c r="AH51" s="79"/>
      <c r="AI51" s="85" t="s">
        <v>950</v>
      </c>
      <c r="AJ51" s="79" t="b">
        <v>0</v>
      </c>
      <c r="AK51" s="79">
        <v>6</v>
      </c>
      <c r="AL51" s="85" t="s">
        <v>944</v>
      </c>
      <c r="AM51" s="79" t="s">
        <v>956</v>
      </c>
      <c r="AN51" s="79" t="b">
        <v>0</v>
      </c>
      <c r="AO51" s="85" t="s">
        <v>944</v>
      </c>
      <c r="AP51" s="79" t="s">
        <v>176</v>
      </c>
      <c r="AQ51" s="79">
        <v>0</v>
      </c>
      <c r="AR51" s="79">
        <v>0</v>
      </c>
      <c r="AS51" s="79"/>
      <c r="AT51" s="79"/>
      <c r="AU51" s="79"/>
      <c r="AV51" s="79"/>
      <c r="AW51" s="79"/>
      <c r="AX51" s="79"/>
      <c r="AY51" s="79"/>
      <c r="AZ51" s="79"/>
      <c r="BA51">
        <v>1</v>
      </c>
      <c r="BB51" s="78" t="str">
        <f>REPLACE(INDEX(GroupVertices[Group],MATCH(Edges25[[#This Row],[Vertex 1]],GroupVertices[Vertex],0)),1,1,"")</f>
        <v>4</v>
      </c>
      <c r="BC51" s="78" t="str">
        <f>REPLACE(INDEX(GroupVertices[Group],MATCH(Edges25[[#This Row],[Vertex 2]],GroupVertices[Vertex],0)),1,1,"")</f>
        <v>4</v>
      </c>
      <c r="BD51" s="48">
        <v>0</v>
      </c>
      <c r="BE51" s="49">
        <v>0</v>
      </c>
      <c r="BF51" s="48">
        <v>0</v>
      </c>
      <c r="BG51" s="49">
        <v>0</v>
      </c>
      <c r="BH51" s="48">
        <v>0</v>
      </c>
      <c r="BI51" s="49">
        <v>0</v>
      </c>
      <c r="BJ51" s="48">
        <v>11</v>
      </c>
      <c r="BK51" s="49">
        <v>100</v>
      </c>
      <c r="BL51" s="48">
        <v>11</v>
      </c>
    </row>
    <row r="52" spans="1:64" ht="15">
      <c r="A52" s="64" t="s">
        <v>254</v>
      </c>
      <c r="B52" s="64" t="s">
        <v>321</v>
      </c>
      <c r="C52" s="65"/>
      <c r="D52" s="66"/>
      <c r="E52" s="67"/>
      <c r="F52" s="68"/>
      <c r="G52" s="65"/>
      <c r="H52" s="69"/>
      <c r="I52" s="70"/>
      <c r="J52" s="70"/>
      <c r="K52" s="34" t="s">
        <v>65</v>
      </c>
      <c r="L52" s="77">
        <v>66</v>
      </c>
      <c r="M52" s="77"/>
      <c r="N52" s="72"/>
      <c r="O52" s="79" t="s">
        <v>339</v>
      </c>
      <c r="P52" s="81">
        <v>43746.900775462964</v>
      </c>
      <c r="Q52" s="79" t="s">
        <v>372</v>
      </c>
      <c r="R52" s="79"/>
      <c r="S52" s="79"/>
      <c r="T52" s="79" t="s">
        <v>467</v>
      </c>
      <c r="U52" s="79"/>
      <c r="V52" s="83" t="s">
        <v>545</v>
      </c>
      <c r="W52" s="81">
        <v>43746.900775462964</v>
      </c>
      <c r="X52" s="83" t="s">
        <v>656</v>
      </c>
      <c r="Y52" s="79"/>
      <c r="Z52" s="79"/>
      <c r="AA52" s="85" t="s">
        <v>827</v>
      </c>
      <c r="AB52" s="79"/>
      <c r="AC52" s="79" t="b">
        <v>0</v>
      </c>
      <c r="AD52" s="79">
        <v>0</v>
      </c>
      <c r="AE52" s="85" t="s">
        <v>950</v>
      </c>
      <c r="AF52" s="79" t="b">
        <v>0</v>
      </c>
      <c r="AG52" s="79" t="s">
        <v>954</v>
      </c>
      <c r="AH52" s="79"/>
      <c r="AI52" s="85" t="s">
        <v>950</v>
      </c>
      <c r="AJ52" s="79" t="b">
        <v>0</v>
      </c>
      <c r="AK52" s="79">
        <v>3</v>
      </c>
      <c r="AL52" s="85" t="s">
        <v>940</v>
      </c>
      <c r="AM52" s="79" t="s">
        <v>963</v>
      </c>
      <c r="AN52" s="79" t="b">
        <v>0</v>
      </c>
      <c r="AO52" s="85" t="s">
        <v>940</v>
      </c>
      <c r="AP52" s="79" t="s">
        <v>176</v>
      </c>
      <c r="AQ52" s="79">
        <v>0</v>
      </c>
      <c r="AR52" s="79">
        <v>0</v>
      </c>
      <c r="AS52" s="79"/>
      <c r="AT52" s="79"/>
      <c r="AU52" s="79"/>
      <c r="AV52" s="79"/>
      <c r="AW52" s="79"/>
      <c r="AX52" s="79"/>
      <c r="AY52" s="79"/>
      <c r="AZ52" s="79"/>
      <c r="BA52">
        <v>5</v>
      </c>
      <c r="BB52" s="78" t="str">
        <f>REPLACE(INDEX(GroupVertices[Group],MATCH(Edges25[[#This Row],[Vertex 1]],GroupVertices[Vertex],0)),1,1,"")</f>
        <v>4</v>
      </c>
      <c r="BC52" s="78" t="str">
        <f>REPLACE(INDEX(GroupVertices[Group],MATCH(Edges25[[#This Row],[Vertex 2]],GroupVertices[Vertex],0)),1,1,"")</f>
        <v>4</v>
      </c>
      <c r="BD52" s="48">
        <v>0</v>
      </c>
      <c r="BE52" s="49">
        <v>0</v>
      </c>
      <c r="BF52" s="48">
        <v>0</v>
      </c>
      <c r="BG52" s="49">
        <v>0</v>
      </c>
      <c r="BH52" s="48">
        <v>0</v>
      </c>
      <c r="BI52" s="49">
        <v>0</v>
      </c>
      <c r="BJ52" s="48">
        <v>10</v>
      </c>
      <c r="BK52" s="49">
        <v>100</v>
      </c>
      <c r="BL52" s="48">
        <v>10</v>
      </c>
    </row>
    <row r="53" spans="1:64" ht="15">
      <c r="A53" s="64" t="s">
        <v>254</v>
      </c>
      <c r="B53" s="64" t="s">
        <v>321</v>
      </c>
      <c r="C53" s="65"/>
      <c r="D53" s="66"/>
      <c r="E53" s="67"/>
      <c r="F53" s="68"/>
      <c r="G53" s="65"/>
      <c r="H53" s="69"/>
      <c r="I53" s="70"/>
      <c r="J53" s="70"/>
      <c r="K53" s="34" t="s">
        <v>65</v>
      </c>
      <c r="L53" s="77">
        <v>67</v>
      </c>
      <c r="M53" s="77"/>
      <c r="N53" s="72"/>
      <c r="O53" s="79" t="s">
        <v>339</v>
      </c>
      <c r="P53" s="81">
        <v>43748.698900462965</v>
      </c>
      <c r="Q53" s="79" t="s">
        <v>373</v>
      </c>
      <c r="R53" s="79"/>
      <c r="S53" s="79"/>
      <c r="T53" s="79" t="s">
        <v>466</v>
      </c>
      <c r="U53" s="79"/>
      <c r="V53" s="83" t="s">
        <v>545</v>
      </c>
      <c r="W53" s="81">
        <v>43748.698900462965</v>
      </c>
      <c r="X53" s="83" t="s">
        <v>657</v>
      </c>
      <c r="Y53" s="79"/>
      <c r="Z53" s="79"/>
      <c r="AA53" s="85" t="s">
        <v>828</v>
      </c>
      <c r="AB53" s="79"/>
      <c r="AC53" s="79" t="b">
        <v>0</v>
      </c>
      <c r="AD53" s="79">
        <v>0</v>
      </c>
      <c r="AE53" s="85" t="s">
        <v>950</v>
      </c>
      <c r="AF53" s="79" t="b">
        <v>0</v>
      </c>
      <c r="AG53" s="79" t="s">
        <v>954</v>
      </c>
      <c r="AH53" s="79"/>
      <c r="AI53" s="85" t="s">
        <v>950</v>
      </c>
      <c r="AJ53" s="79" t="b">
        <v>0</v>
      </c>
      <c r="AK53" s="79">
        <v>3</v>
      </c>
      <c r="AL53" s="85" t="s">
        <v>942</v>
      </c>
      <c r="AM53" s="79" t="s">
        <v>959</v>
      </c>
      <c r="AN53" s="79" t="b">
        <v>0</v>
      </c>
      <c r="AO53" s="85" t="s">
        <v>942</v>
      </c>
      <c r="AP53" s="79" t="s">
        <v>176</v>
      </c>
      <c r="AQ53" s="79">
        <v>0</v>
      </c>
      <c r="AR53" s="79">
        <v>0</v>
      </c>
      <c r="AS53" s="79"/>
      <c r="AT53" s="79"/>
      <c r="AU53" s="79"/>
      <c r="AV53" s="79"/>
      <c r="AW53" s="79"/>
      <c r="AX53" s="79"/>
      <c r="AY53" s="79"/>
      <c r="AZ53" s="79"/>
      <c r="BA53">
        <v>5</v>
      </c>
      <c r="BB53" s="78" t="str">
        <f>REPLACE(INDEX(GroupVertices[Group],MATCH(Edges25[[#This Row],[Vertex 1]],GroupVertices[Vertex],0)),1,1,"")</f>
        <v>4</v>
      </c>
      <c r="BC53" s="78" t="str">
        <f>REPLACE(INDEX(GroupVertices[Group],MATCH(Edges25[[#This Row],[Vertex 2]],GroupVertices[Vertex],0)),1,1,"")</f>
        <v>4</v>
      </c>
      <c r="BD53" s="48">
        <v>0</v>
      </c>
      <c r="BE53" s="49">
        <v>0</v>
      </c>
      <c r="BF53" s="48">
        <v>0</v>
      </c>
      <c r="BG53" s="49">
        <v>0</v>
      </c>
      <c r="BH53" s="48">
        <v>0</v>
      </c>
      <c r="BI53" s="49">
        <v>0</v>
      </c>
      <c r="BJ53" s="48">
        <v>15</v>
      </c>
      <c r="BK53" s="49">
        <v>100</v>
      </c>
      <c r="BL53" s="48">
        <v>15</v>
      </c>
    </row>
    <row r="54" spans="1:64" ht="15">
      <c r="A54" s="64" t="s">
        <v>254</v>
      </c>
      <c r="B54" s="64" t="s">
        <v>321</v>
      </c>
      <c r="C54" s="65"/>
      <c r="D54" s="66"/>
      <c r="E54" s="67"/>
      <c r="F54" s="68"/>
      <c r="G54" s="65"/>
      <c r="H54" s="69"/>
      <c r="I54" s="70"/>
      <c r="J54" s="70"/>
      <c r="K54" s="34" t="s">
        <v>65</v>
      </c>
      <c r="L54" s="77">
        <v>68</v>
      </c>
      <c r="M54" s="77"/>
      <c r="N54" s="72"/>
      <c r="O54" s="79" t="s">
        <v>339</v>
      </c>
      <c r="P54" s="81">
        <v>43748.69898148148</v>
      </c>
      <c r="Q54" s="79" t="s">
        <v>354</v>
      </c>
      <c r="R54" s="79"/>
      <c r="S54" s="79"/>
      <c r="T54" s="79" t="s">
        <v>456</v>
      </c>
      <c r="U54" s="79"/>
      <c r="V54" s="83" t="s">
        <v>545</v>
      </c>
      <c r="W54" s="81">
        <v>43748.69898148148</v>
      </c>
      <c r="X54" s="83" t="s">
        <v>658</v>
      </c>
      <c r="Y54" s="79"/>
      <c r="Z54" s="79"/>
      <c r="AA54" s="85" t="s">
        <v>829</v>
      </c>
      <c r="AB54" s="79"/>
      <c r="AC54" s="79" t="b">
        <v>0</v>
      </c>
      <c r="AD54" s="79">
        <v>0</v>
      </c>
      <c r="AE54" s="85" t="s">
        <v>950</v>
      </c>
      <c r="AF54" s="79" t="b">
        <v>0</v>
      </c>
      <c r="AG54" s="79" t="s">
        <v>954</v>
      </c>
      <c r="AH54" s="79"/>
      <c r="AI54" s="85" t="s">
        <v>950</v>
      </c>
      <c r="AJ54" s="79" t="b">
        <v>0</v>
      </c>
      <c r="AK54" s="79">
        <v>4</v>
      </c>
      <c r="AL54" s="85" t="s">
        <v>941</v>
      </c>
      <c r="AM54" s="79" t="s">
        <v>959</v>
      </c>
      <c r="AN54" s="79" t="b">
        <v>0</v>
      </c>
      <c r="AO54" s="85" t="s">
        <v>941</v>
      </c>
      <c r="AP54" s="79" t="s">
        <v>176</v>
      </c>
      <c r="AQ54" s="79">
        <v>0</v>
      </c>
      <c r="AR54" s="79">
        <v>0</v>
      </c>
      <c r="AS54" s="79"/>
      <c r="AT54" s="79"/>
      <c r="AU54" s="79"/>
      <c r="AV54" s="79"/>
      <c r="AW54" s="79"/>
      <c r="AX54" s="79"/>
      <c r="AY54" s="79"/>
      <c r="AZ54" s="79"/>
      <c r="BA54">
        <v>5</v>
      </c>
      <c r="BB54" s="78" t="str">
        <f>REPLACE(INDEX(GroupVertices[Group],MATCH(Edges25[[#This Row],[Vertex 1]],GroupVertices[Vertex],0)),1,1,"")</f>
        <v>4</v>
      </c>
      <c r="BC54" s="78" t="str">
        <f>REPLACE(INDEX(GroupVertices[Group],MATCH(Edges25[[#This Row],[Vertex 2]],GroupVertices[Vertex],0)),1,1,"")</f>
        <v>4</v>
      </c>
      <c r="BD54" s="48">
        <v>0</v>
      </c>
      <c r="BE54" s="49">
        <v>0</v>
      </c>
      <c r="BF54" s="48">
        <v>0</v>
      </c>
      <c r="BG54" s="49">
        <v>0</v>
      </c>
      <c r="BH54" s="48">
        <v>0</v>
      </c>
      <c r="BI54" s="49">
        <v>0</v>
      </c>
      <c r="BJ54" s="48">
        <v>15</v>
      </c>
      <c r="BK54" s="49">
        <v>100</v>
      </c>
      <c r="BL54" s="48">
        <v>15</v>
      </c>
    </row>
    <row r="55" spans="1:64" ht="15">
      <c r="A55" s="64" t="s">
        <v>254</v>
      </c>
      <c r="B55" s="64" t="s">
        <v>321</v>
      </c>
      <c r="C55" s="65"/>
      <c r="D55" s="66"/>
      <c r="E55" s="67"/>
      <c r="F55" s="68"/>
      <c r="G55" s="65"/>
      <c r="H55" s="69"/>
      <c r="I55" s="70"/>
      <c r="J55" s="70"/>
      <c r="K55" s="34" t="s">
        <v>65</v>
      </c>
      <c r="L55" s="77">
        <v>69</v>
      </c>
      <c r="M55" s="77"/>
      <c r="N55" s="72"/>
      <c r="O55" s="79" t="s">
        <v>339</v>
      </c>
      <c r="P55" s="81">
        <v>43751.7365625</v>
      </c>
      <c r="Q55" s="79" t="s">
        <v>374</v>
      </c>
      <c r="R55" s="79"/>
      <c r="S55" s="79"/>
      <c r="T55" s="79"/>
      <c r="U55" s="79"/>
      <c r="V55" s="83" t="s">
        <v>545</v>
      </c>
      <c r="W55" s="81">
        <v>43751.7365625</v>
      </c>
      <c r="X55" s="83" t="s">
        <v>659</v>
      </c>
      <c r="Y55" s="79"/>
      <c r="Z55" s="79"/>
      <c r="AA55" s="85" t="s">
        <v>830</v>
      </c>
      <c r="AB55" s="79"/>
      <c r="AC55" s="79" t="b">
        <v>0</v>
      </c>
      <c r="AD55" s="79">
        <v>0</v>
      </c>
      <c r="AE55" s="85" t="s">
        <v>950</v>
      </c>
      <c r="AF55" s="79" t="b">
        <v>0</v>
      </c>
      <c r="AG55" s="79" t="s">
        <v>954</v>
      </c>
      <c r="AH55" s="79"/>
      <c r="AI55" s="85" t="s">
        <v>950</v>
      </c>
      <c r="AJ55" s="79" t="b">
        <v>0</v>
      </c>
      <c r="AK55" s="79">
        <v>5</v>
      </c>
      <c r="AL55" s="85" t="s">
        <v>943</v>
      </c>
      <c r="AM55" s="79" t="s">
        <v>959</v>
      </c>
      <c r="AN55" s="79" t="b">
        <v>0</v>
      </c>
      <c r="AO55" s="85" t="s">
        <v>943</v>
      </c>
      <c r="AP55" s="79" t="s">
        <v>176</v>
      </c>
      <c r="AQ55" s="79">
        <v>0</v>
      </c>
      <c r="AR55" s="79">
        <v>0</v>
      </c>
      <c r="AS55" s="79"/>
      <c r="AT55" s="79"/>
      <c r="AU55" s="79"/>
      <c r="AV55" s="79"/>
      <c r="AW55" s="79"/>
      <c r="AX55" s="79"/>
      <c r="AY55" s="79"/>
      <c r="AZ55" s="79"/>
      <c r="BA55">
        <v>5</v>
      </c>
      <c r="BB55" s="78" t="str">
        <f>REPLACE(INDEX(GroupVertices[Group],MATCH(Edges25[[#This Row],[Vertex 1]],GroupVertices[Vertex],0)),1,1,"")</f>
        <v>4</v>
      </c>
      <c r="BC55" s="78" t="str">
        <f>REPLACE(INDEX(GroupVertices[Group],MATCH(Edges25[[#This Row],[Vertex 2]],GroupVertices[Vertex],0)),1,1,"")</f>
        <v>4</v>
      </c>
      <c r="BD55" s="48">
        <v>0</v>
      </c>
      <c r="BE55" s="49">
        <v>0</v>
      </c>
      <c r="BF55" s="48">
        <v>0</v>
      </c>
      <c r="BG55" s="49">
        <v>0</v>
      </c>
      <c r="BH55" s="48">
        <v>0</v>
      </c>
      <c r="BI55" s="49">
        <v>0</v>
      </c>
      <c r="BJ55" s="48">
        <v>15</v>
      </c>
      <c r="BK55" s="49">
        <v>100</v>
      </c>
      <c r="BL55" s="48">
        <v>15</v>
      </c>
    </row>
    <row r="56" spans="1:64" ht="15">
      <c r="A56" s="64" t="s">
        <v>254</v>
      </c>
      <c r="B56" s="64" t="s">
        <v>321</v>
      </c>
      <c r="C56" s="65"/>
      <c r="D56" s="66"/>
      <c r="E56" s="67"/>
      <c r="F56" s="68"/>
      <c r="G56" s="65"/>
      <c r="H56" s="69"/>
      <c r="I56" s="70"/>
      <c r="J56" s="70"/>
      <c r="K56" s="34" t="s">
        <v>65</v>
      </c>
      <c r="L56" s="77">
        <v>70</v>
      </c>
      <c r="M56" s="77"/>
      <c r="N56" s="72"/>
      <c r="O56" s="79" t="s">
        <v>339</v>
      </c>
      <c r="P56" s="81">
        <v>43751.73674768519</v>
      </c>
      <c r="Q56" s="79" t="s">
        <v>371</v>
      </c>
      <c r="R56" s="79"/>
      <c r="S56" s="79"/>
      <c r="T56" s="79" t="s">
        <v>466</v>
      </c>
      <c r="U56" s="79"/>
      <c r="V56" s="83" t="s">
        <v>545</v>
      </c>
      <c r="W56" s="81">
        <v>43751.73674768519</v>
      </c>
      <c r="X56" s="83" t="s">
        <v>660</v>
      </c>
      <c r="Y56" s="79"/>
      <c r="Z56" s="79"/>
      <c r="AA56" s="85" t="s">
        <v>831</v>
      </c>
      <c r="AB56" s="79"/>
      <c r="AC56" s="79" t="b">
        <v>0</v>
      </c>
      <c r="AD56" s="79">
        <v>0</v>
      </c>
      <c r="AE56" s="85" t="s">
        <v>950</v>
      </c>
      <c r="AF56" s="79" t="b">
        <v>0</v>
      </c>
      <c r="AG56" s="79" t="s">
        <v>954</v>
      </c>
      <c r="AH56" s="79"/>
      <c r="AI56" s="85" t="s">
        <v>950</v>
      </c>
      <c r="AJ56" s="79" t="b">
        <v>0</v>
      </c>
      <c r="AK56" s="79">
        <v>6</v>
      </c>
      <c r="AL56" s="85" t="s">
        <v>944</v>
      </c>
      <c r="AM56" s="79" t="s">
        <v>959</v>
      </c>
      <c r="AN56" s="79" t="b">
        <v>0</v>
      </c>
      <c r="AO56" s="85" t="s">
        <v>944</v>
      </c>
      <c r="AP56" s="79" t="s">
        <v>176</v>
      </c>
      <c r="AQ56" s="79">
        <v>0</v>
      </c>
      <c r="AR56" s="79">
        <v>0</v>
      </c>
      <c r="AS56" s="79"/>
      <c r="AT56" s="79"/>
      <c r="AU56" s="79"/>
      <c r="AV56" s="79"/>
      <c r="AW56" s="79"/>
      <c r="AX56" s="79"/>
      <c r="AY56" s="79"/>
      <c r="AZ56" s="79"/>
      <c r="BA56">
        <v>5</v>
      </c>
      <c r="BB56" s="78" t="str">
        <f>REPLACE(INDEX(GroupVertices[Group],MATCH(Edges25[[#This Row],[Vertex 1]],GroupVertices[Vertex],0)),1,1,"")</f>
        <v>4</v>
      </c>
      <c r="BC56" s="78" t="str">
        <f>REPLACE(INDEX(GroupVertices[Group],MATCH(Edges25[[#This Row],[Vertex 2]],GroupVertices[Vertex],0)),1,1,"")</f>
        <v>4</v>
      </c>
      <c r="BD56" s="48">
        <v>0</v>
      </c>
      <c r="BE56" s="49">
        <v>0</v>
      </c>
      <c r="BF56" s="48">
        <v>0</v>
      </c>
      <c r="BG56" s="49">
        <v>0</v>
      </c>
      <c r="BH56" s="48">
        <v>0</v>
      </c>
      <c r="BI56" s="49">
        <v>0</v>
      </c>
      <c r="BJ56" s="48">
        <v>11</v>
      </c>
      <c r="BK56" s="49">
        <v>100</v>
      </c>
      <c r="BL56" s="48">
        <v>11</v>
      </c>
    </row>
    <row r="57" spans="1:64" ht="15">
      <c r="A57" s="64" t="s">
        <v>255</v>
      </c>
      <c r="B57" s="64" t="s">
        <v>321</v>
      </c>
      <c r="C57" s="65"/>
      <c r="D57" s="66"/>
      <c r="E57" s="67"/>
      <c r="F57" s="68"/>
      <c r="G57" s="65"/>
      <c r="H57" s="69"/>
      <c r="I57" s="70"/>
      <c r="J57" s="70"/>
      <c r="K57" s="34" t="s">
        <v>65</v>
      </c>
      <c r="L57" s="77">
        <v>71</v>
      </c>
      <c r="M57" s="77"/>
      <c r="N57" s="72"/>
      <c r="O57" s="79" t="s">
        <v>339</v>
      </c>
      <c r="P57" s="81">
        <v>43751.746979166666</v>
      </c>
      <c r="Q57" s="79" t="s">
        <v>374</v>
      </c>
      <c r="R57" s="79"/>
      <c r="S57" s="79"/>
      <c r="T57" s="79"/>
      <c r="U57" s="79"/>
      <c r="V57" s="83" t="s">
        <v>546</v>
      </c>
      <c r="W57" s="81">
        <v>43751.746979166666</v>
      </c>
      <c r="X57" s="83" t="s">
        <v>661</v>
      </c>
      <c r="Y57" s="79"/>
      <c r="Z57" s="79"/>
      <c r="AA57" s="85" t="s">
        <v>832</v>
      </c>
      <c r="AB57" s="79"/>
      <c r="AC57" s="79" t="b">
        <v>0</v>
      </c>
      <c r="AD57" s="79">
        <v>0</v>
      </c>
      <c r="AE57" s="85" t="s">
        <v>950</v>
      </c>
      <c r="AF57" s="79" t="b">
        <v>0</v>
      </c>
      <c r="AG57" s="79" t="s">
        <v>954</v>
      </c>
      <c r="AH57" s="79"/>
      <c r="AI57" s="85" t="s">
        <v>950</v>
      </c>
      <c r="AJ57" s="79" t="b">
        <v>0</v>
      </c>
      <c r="AK57" s="79">
        <v>5</v>
      </c>
      <c r="AL57" s="85" t="s">
        <v>943</v>
      </c>
      <c r="AM57" s="79" t="s">
        <v>956</v>
      </c>
      <c r="AN57" s="79" t="b">
        <v>0</v>
      </c>
      <c r="AO57" s="85" t="s">
        <v>943</v>
      </c>
      <c r="AP57" s="79" t="s">
        <v>176</v>
      </c>
      <c r="AQ57" s="79">
        <v>0</v>
      </c>
      <c r="AR57" s="79">
        <v>0</v>
      </c>
      <c r="AS57" s="79"/>
      <c r="AT57" s="79"/>
      <c r="AU57" s="79"/>
      <c r="AV57" s="79"/>
      <c r="AW57" s="79"/>
      <c r="AX57" s="79"/>
      <c r="AY57" s="79"/>
      <c r="AZ57" s="79"/>
      <c r="BA57">
        <v>1</v>
      </c>
      <c r="BB57" s="78" t="str">
        <f>REPLACE(INDEX(GroupVertices[Group],MATCH(Edges25[[#This Row],[Vertex 1]],GroupVertices[Vertex],0)),1,1,"")</f>
        <v>4</v>
      </c>
      <c r="BC57" s="78" t="str">
        <f>REPLACE(INDEX(GroupVertices[Group],MATCH(Edges25[[#This Row],[Vertex 2]],GroupVertices[Vertex],0)),1,1,"")</f>
        <v>4</v>
      </c>
      <c r="BD57" s="48">
        <v>0</v>
      </c>
      <c r="BE57" s="49">
        <v>0</v>
      </c>
      <c r="BF57" s="48">
        <v>0</v>
      </c>
      <c r="BG57" s="49">
        <v>0</v>
      </c>
      <c r="BH57" s="48">
        <v>0</v>
      </c>
      <c r="BI57" s="49">
        <v>0</v>
      </c>
      <c r="BJ57" s="48">
        <v>15</v>
      </c>
      <c r="BK57" s="49">
        <v>100</v>
      </c>
      <c r="BL57" s="48">
        <v>15</v>
      </c>
    </row>
    <row r="58" spans="1:64" ht="15">
      <c r="A58" s="64" t="s">
        <v>256</v>
      </c>
      <c r="B58" s="64" t="s">
        <v>321</v>
      </c>
      <c r="C58" s="65"/>
      <c r="D58" s="66"/>
      <c r="E58" s="67"/>
      <c r="F58" s="68"/>
      <c r="G58" s="65"/>
      <c r="H58" s="69"/>
      <c r="I58" s="70"/>
      <c r="J58" s="70"/>
      <c r="K58" s="34" t="s">
        <v>65</v>
      </c>
      <c r="L58" s="77">
        <v>72</v>
      </c>
      <c r="M58" s="77"/>
      <c r="N58" s="72"/>
      <c r="O58" s="79" t="s">
        <v>339</v>
      </c>
      <c r="P58" s="81">
        <v>43751.75828703704</v>
      </c>
      <c r="Q58" s="79" t="s">
        <v>371</v>
      </c>
      <c r="R58" s="79"/>
      <c r="S58" s="79"/>
      <c r="T58" s="79" t="s">
        <v>466</v>
      </c>
      <c r="U58" s="79"/>
      <c r="V58" s="83" t="s">
        <v>526</v>
      </c>
      <c r="W58" s="81">
        <v>43751.75828703704</v>
      </c>
      <c r="X58" s="83" t="s">
        <v>662</v>
      </c>
      <c r="Y58" s="79"/>
      <c r="Z58" s="79"/>
      <c r="AA58" s="85" t="s">
        <v>833</v>
      </c>
      <c r="AB58" s="79"/>
      <c r="AC58" s="79" t="b">
        <v>0</v>
      </c>
      <c r="AD58" s="79">
        <v>0</v>
      </c>
      <c r="AE58" s="85" t="s">
        <v>950</v>
      </c>
      <c r="AF58" s="79" t="b">
        <v>0</v>
      </c>
      <c r="AG58" s="79" t="s">
        <v>954</v>
      </c>
      <c r="AH58" s="79"/>
      <c r="AI58" s="85" t="s">
        <v>950</v>
      </c>
      <c r="AJ58" s="79" t="b">
        <v>0</v>
      </c>
      <c r="AK58" s="79">
        <v>6</v>
      </c>
      <c r="AL58" s="85" t="s">
        <v>944</v>
      </c>
      <c r="AM58" s="79" t="s">
        <v>968</v>
      </c>
      <c r="AN58" s="79" t="b">
        <v>0</v>
      </c>
      <c r="AO58" s="85" t="s">
        <v>944</v>
      </c>
      <c r="AP58" s="79" t="s">
        <v>176</v>
      </c>
      <c r="AQ58" s="79">
        <v>0</v>
      </c>
      <c r="AR58" s="79">
        <v>0</v>
      </c>
      <c r="AS58" s="79"/>
      <c r="AT58" s="79"/>
      <c r="AU58" s="79"/>
      <c r="AV58" s="79"/>
      <c r="AW58" s="79"/>
      <c r="AX58" s="79"/>
      <c r="AY58" s="79"/>
      <c r="AZ58" s="79"/>
      <c r="BA58">
        <v>2</v>
      </c>
      <c r="BB58" s="78" t="str">
        <f>REPLACE(INDEX(GroupVertices[Group],MATCH(Edges25[[#This Row],[Vertex 1]],GroupVertices[Vertex],0)),1,1,"")</f>
        <v>4</v>
      </c>
      <c r="BC58" s="78" t="str">
        <f>REPLACE(INDEX(GroupVertices[Group],MATCH(Edges25[[#This Row],[Vertex 2]],GroupVertices[Vertex],0)),1,1,"")</f>
        <v>4</v>
      </c>
      <c r="BD58" s="48">
        <v>0</v>
      </c>
      <c r="BE58" s="49">
        <v>0</v>
      </c>
      <c r="BF58" s="48">
        <v>0</v>
      </c>
      <c r="BG58" s="49">
        <v>0</v>
      </c>
      <c r="BH58" s="48">
        <v>0</v>
      </c>
      <c r="BI58" s="49">
        <v>0</v>
      </c>
      <c r="BJ58" s="48">
        <v>11</v>
      </c>
      <c r="BK58" s="49">
        <v>100</v>
      </c>
      <c r="BL58" s="48">
        <v>11</v>
      </c>
    </row>
    <row r="59" spans="1:64" ht="15">
      <c r="A59" s="64" t="s">
        <v>256</v>
      </c>
      <c r="B59" s="64" t="s">
        <v>321</v>
      </c>
      <c r="C59" s="65"/>
      <c r="D59" s="66"/>
      <c r="E59" s="67"/>
      <c r="F59" s="68"/>
      <c r="G59" s="65"/>
      <c r="H59" s="69"/>
      <c r="I59" s="70"/>
      <c r="J59" s="70"/>
      <c r="K59" s="34" t="s">
        <v>65</v>
      </c>
      <c r="L59" s="77">
        <v>73</v>
      </c>
      <c r="M59" s="77"/>
      <c r="N59" s="72"/>
      <c r="O59" s="79" t="s">
        <v>339</v>
      </c>
      <c r="P59" s="81">
        <v>43751.758414351854</v>
      </c>
      <c r="Q59" s="79" t="s">
        <v>374</v>
      </c>
      <c r="R59" s="79"/>
      <c r="S59" s="79"/>
      <c r="T59" s="79"/>
      <c r="U59" s="79"/>
      <c r="V59" s="83" t="s">
        <v>526</v>
      </c>
      <c r="W59" s="81">
        <v>43751.758414351854</v>
      </c>
      <c r="X59" s="83" t="s">
        <v>663</v>
      </c>
      <c r="Y59" s="79"/>
      <c r="Z59" s="79"/>
      <c r="AA59" s="85" t="s">
        <v>834</v>
      </c>
      <c r="AB59" s="79"/>
      <c r="AC59" s="79" t="b">
        <v>0</v>
      </c>
      <c r="AD59" s="79">
        <v>0</v>
      </c>
      <c r="AE59" s="85" t="s">
        <v>950</v>
      </c>
      <c r="AF59" s="79" t="b">
        <v>0</v>
      </c>
      <c r="AG59" s="79" t="s">
        <v>954</v>
      </c>
      <c r="AH59" s="79"/>
      <c r="AI59" s="85" t="s">
        <v>950</v>
      </c>
      <c r="AJ59" s="79" t="b">
        <v>0</v>
      </c>
      <c r="AK59" s="79">
        <v>5</v>
      </c>
      <c r="AL59" s="85" t="s">
        <v>943</v>
      </c>
      <c r="AM59" s="79" t="s">
        <v>968</v>
      </c>
      <c r="AN59" s="79" t="b">
        <v>0</v>
      </c>
      <c r="AO59" s="85" t="s">
        <v>943</v>
      </c>
      <c r="AP59" s="79" t="s">
        <v>176</v>
      </c>
      <c r="AQ59" s="79">
        <v>0</v>
      </c>
      <c r="AR59" s="79">
        <v>0</v>
      </c>
      <c r="AS59" s="79"/>
      <c r="AT59" s="79"/>
      <c r="AU59" s="79"/>
      <c r="AV59" s="79"/>
      <c r="AW59" s="79"/>
      <c r="AX59" s="79"/>
      <c r="AY59" s="79"/>
      <c r="AZ59" s="79"/>
      <c r="BA59">
        <v>2</v>
      </c>
      <c r="BB59" s="78" t="str">
        <f>REPLACE(INDEX(GroupVertices[Group],MATCH(Edges25[[#This Row],[Vertex 1]],GroupVertices[Vertex],0)),1,1,"")</f>
        <v>4</v>
      </c>
      <c r="BC59" s="78" t="str">
        <f>REPLACE(INDEX(GroupVertices[Group],MATCH(Edges25[[#This Row],[Vertex 2]],GroupVertices[Vertex],0)),1,1,"")</f>
        <v>4</v>
      </c>
      <c r="BD59" s="48">
        <v>0</v>
      </c>
      <c r="BE59" s="49">
        <v>0</v>
      </c>
      <c r="BF59" s="48">
        <v>0</v>
      </c>
      <c r="BG59" s="49">
        <v>0</v>
      </c>
      <c r="BH59" s="48">
        <v>0</v>
      </c>
      <c r="BI59" s="49">
        <v>0</v>
      </c>
      <c r="BJ59" s="48">
        <v>15</v>
      </c>
      <c r="BK59" s="49">
        <v>100</v>
      </c>
      <c r="BL59" s="48">
        <v>15</v>
      </c>
    </row>
    <row r="60" spans="1:64" ht="15">
      <c r="A60" s="64" t="s">
        <v>257</v>
      </c>
      <c r="B60" s="64" t="s">
        <v>321</v>
      </c>
      <c r="C60" s="65"/>
      <c r="D60" s="66"/>
      <c r="E60" s="67"/>
      <c r="F60" s="68"/>
      <c r="G60" s="65"/>
      <c r="H60" s="69"/>
      <c r="I60" s="70"/>
      <c r="J60" s="70"/>
      <c r="K60" s="34" t="s">
        <v>65</v>
      </c>
      <c r="L60" s="77">
        <v>74</v>
      </c>
      <c r="M60" s="77"/>
      <c r="N60" s="72"/>
      <c r="O60" s="79" t="s">
        <v>339</v>
      </c>
      <c r="P60" s="81">
        <v>43751.795810185184</v>
      </c>
      <c r="Q60" s="79" t="s">
        <v>371</v>
      </c>
      <c r="R60" s="79"/>
      <c r="S60" s="79"/>
      <c r="T60" s="79" t="s">
        <v>466</v>
      </c>
      <c r="U60" s="79"/>
      <c r="V60" s="83" t="s">
        <v>547</v>
      </c>
      <c r="W60" s="81">
        <v>43751.795810185184</v>
      </c>
      <c r="X60" s="83" t="s">
        <v>664</v>
      </c>
      <c r="Y60" s="79"/>
      <c r="Z60" s="79"/>
      <c r="AA60" s="85" t="s">
        <v>835</v>
      </c>
      <c r="AB60" s="79"/>
      <c r="AC60" s="79" t="b">
        <v>0</v>
      </c>
      <c r="AD60" s="79">
        <v>0</v>
      </c>
      <c r="AE60" s="85" t="s">
        <v>950</v>
      </c>
      <c r="AF60" s="79" t="b">
        <v>0</v>
      </c>
      <c r="AG60" s="79" t="s">
        <v>954</v>
      </c>
      <c r="AH60" s="79"/>
      <c r="AI60" s="85" t="s">
        <v>950</v>
      </c>
      <c r="AJ60" s="79" t="b">
        <v>0</v>
      </c>
      <c r="AK60" s="79">
        <v>6</v>
      </c>
      <c r="AL60" s="85" t="s">
        <v>944</v>
      </c>
      <c r="AM60" s="79" t="s">
        <v>963</v>
      </c>
      <c r="AN60" s="79" t="b">
        <v>0</v>
      </c>
      <c r="AO60" s="85" t="s">
        <v>944</v>
      </c>
      <c r="AP60" s="79" t="s">
        <v>176</v>
      </c>
      <c r="AQ60" s="79">
        <v>0</v>
      </c>
      <c r="AR60" s="79">
        <v>0</v>
      </c>
      <c r="AS60" s="79"/>
      <c r="AT60" s="79"/>
      <c r="AU60" s="79"/>
      <c r="AV60" s="79"/>
      <c r="AW60" s="79"/>
      <c r="AX60" s="79"/>
      <c r="AY60" s="79"/>
      <c r="AZ60" s="79"/>
      <c r="BA60">
        <v>1</v>
      </c>
      <c r="BB60" s="78" t="str">
        <f>REPLACE(INDEX(GroupVertices[Group],MATCH(Edges25[[#This Row],[Vertex 1]],GroupVertices[Vertex],0)),1,1,"")</f>
        <v>4</v>
      </c>
      <c r="BC60" s="78" t="str">
        <f>REPLACE(INDEX(GroupVertices[Group],MATCH(Edges25[[#This Row],[Vertex 2]],GroupVertices[Vertex],0)),1,1,"")</f>
        <v>4</v>
      </c>
      <c r="BD60" s="48">
        <v>0</v>
      </c>
      <c r="BE60" s="49">
        <v>0</v>
      </c>
      <c r="BF60" s="48">
        <v>0</v>
      </c>
      <c r="BG60" s="49">
        <v>0</v>
      </c>
      <c r="BH60" s="48">
        <v>0</v>
      </c>
      <c r="BI60" s="49">
        <v>0</v>
      </c>
      <c r="BJ60" s="48">
        <v>11</v>
      </c>
      <c r="BK60" s="49">
        <v>100</v>
      </c>
      <c r="BL60" s="48">
        <v>11</v>
      </c>
    </row>
    <row r="61" spans="1:64" ht="15">
      <c r="A61" s="64" t="s">
        <v>258</v>
      </c>
      <c r="B61" s="64" t="s">
        <v>333</v>
      </c>
      <c r="C61" s="65"/>
      <c r="D61" s="66"/>
      <c r="E61" s="67"/>
      <c r="F61" s="68"/>
      <c r="G61" s="65"/>
      <c r="H61" s="69"/>
      <c r="I61" s="70"/>
      <c r="J61" s="70"/>
      <c r="K61" s="34" t="s">
        <v>65</v>
      </c>
      <c r="L61" s="77">
        <v>76</v>
      </c>
      <c r="M61" s="77"/>
      <c r="N61" s="72"/>
      <c r="O61" s="79" t="s">
        <v>339</v>
      </c>
      <c r="P61" s="81">
        <v>43751.818703703706</v>
      </c>
      <c r="Q61" s="79" t="s">
        <v>352</v>
      </c>
      <c r="R61" s="79"/>
      <c r="S61" s="79"/>
      <c r="T61" s="79" t="s">
        <v>447</v>
      </c>
      <c r="U61" s="79"/>
      <c r="V61" s="83" t="s">
        <v>548</v>
      </c>
      <c r="W61" s="81">
        <v>43751.818703703706</v>
      </c>
      <c r="X61" s="83" t="s">
        <v>665</v>
      </c>
      <c r="Y61" s="79"/>
      <c r="Z61" s="79"/>
      <c r="AA61" s="85" t="s">
        <v>836</v>
      </c>
      <c r="AB61" s="79"/>
      <c r="AC61" s="79" t="b">
        <v>0</v>
      </c>
      <c r="AD61" s="79">
        <v>0</v>
      </c>
      <c r="AE61" s="85" t="s">
        <v>950</v>
      </c>
      <c r="AF61" s="79" t="b">
        <v>0</v>
      </c>
      <c r="AG61" s="79" t="s">
        <v>954</v>
      </c>
      <c r="AH61" s="79"/>
      <c r="AI61" s="85" t="s">
        <v>950</v>
      </c>
      <c r="AJ61" s="79" t="b">
        <v>0</v>
      </c>
      <c r="AK61" s="79">
        <v>10</v>
      </c>
      <c r="AL61" s="85" t="s">
        <v>778</v>
      </c>
      <c r="AM61" s="79" t="s">
        <v>956</v>
      </c>
      <c r="AN61" s="79" t="b">
        <v>0</v>
      </c>
      <c r="AO61" s="85" t="s">
        <v>778</v>
      </c>
      <c r="AP61" s="79" t="s">
        <v>176</v>
      </c>
      <c r="AQ61" s="79">
        <v>0</v>
      </c>
      <c r="AR61" s="79">
        <v>0</v>
      </c>
      <c r="AS61" s="79"/>
      <c r="AT61" s="79"/>
      <c r="AU61" s="79"/>
      <c r="AV61" s="79"/>
      <c r="AW61" s="79"/>
      <c r="AX61" s="79"/>
      <c r="AY61" s="79"/>
      <c r="AZ61" s="79"/>
      <c r="BA61">
        <v>1</v>
      </c>
      <c r="BB61" s="78" t="str">
        <f>REPLACE(INDEX(GroupVertices[Group],MATCH(Edges25[[#This Row],[Vertex 1]],GroupVertices[Vertex],0)),1,1,"")</f>
        <v>5</v>
      </c>
      <c r="BC61" s="78" t="str">
        <f>REPLACE(INDEX(GroupVertices[Group],MATCH(Edges25[[#This Row],[Vertex 2]],GroupVertices[Vertex],0)),1,1,"")</f>
        <v>5</v>
      </c>
      <c r="BD61" s="48"/>
      <c r="BE61" s="49"/>
      <c r="BF61" s="48"/>
      <c r="BG61" s="49"/>
      <c r="BH61" s="48"/>
      <c r="BI61" s="49"/>
      <c r="BJ61" s="48"/>
      <c r="BK61" s="49"/>
      <c r="BL61" s="48"/>
    </row>
    <row r="62" spans="1:64" ht="15">
      <c r="A62" s="64" t="s">
        <v>259</v>
      </c>
      <c r="B62" s="64" t="s">
        <v>321</v>
      </c>
      <c r="C62" s="65"/>
      <c r="D62" s="66"/>
      <c r="E62" s="67"/>
      <c r="F62" s="68"/>
      <c r="G62" s="65"/>
      <c r="H62" s="69"/>
      <c r="I62" s="70"/>
      <c r="J62" s="70"/>
      <c r="K62" s="34" t="s">
        <v>65</v>
      </c>
      <c r="L62" s="77">
        <v>79</v>
      </c>
      <c r="M62" s="77"/>
      <c r="N62" s="72"/>
      <c r="O62" s="79" t="s">
        <v>339</v>
      </c>
      <c r="P62" s="81">
        <v>43751.86748842592</v>
      </c>
      <c r="Q62" s="79" t="s">
        <v>372</v>
      </c>
      <c r="R62" s="79"/>
      <c r="S62" s="79"/>
      <c r="T62" s="79" t="s">
        <v>467</v>
      </c>
      <c r="U62" s="79"/>
      <c r="V62" s="83" t="s">
        <v>549</v>
      </c>
      <c r="W62" s="81">
        <v>43751.86748842592</v>
      </c>
      <c r="X62" s="83" t="s">
        <v>666</v>
      </c>
      <c r="Y62" s="79"/>
      <c r="Z62" s="79"/>
      <c r="AA62" s="85" t="s">
        <v>837</v>
      </c>
      <c r="AB62" s="79"/>
      <c r="AC62" s="79" t="b">
        <v>0</v>
      </c>
      <c r="AD62" s="79">
        <v>0</v>
      </c>
      <c r="AE62" s="85" t="s">
        <v>950</v>
      </c>
      <c r="AF62" s="79" t="b">
        <v>0</v>
      </c>
      <c r="AG62" s="79" t="s">
        <v>954</v>
      </c>
      <c r="AH62" s="79"/>
      <c r="AI62" s="85" t="s">
        <v>950</v>
      </c>
      <c r="AJ62" s="79" t="b">
        <v>0</v>
      </c>
      <c r="AK62" s="79">
        <v>4</v>
      </c>
      <c r="AL62" s="85" t="s">
        <v>940</v>
      </c>
      <c r="AM62" s="79" t="s">
        <v>957</v>
      </c>
      <c r="AN62" s="79" t="b">
        <v>0</v>
      </c>
      <c r="AO62" s="85" t="s">
        <v>940</v>
      </c>
      <c r="AP62" s="79" t="s">
        <v>176</v>
      </c>
      <c r="AQ62" s="79">
        <v>0</v>
      </c>
      <c r="AR62" s="79">
        <v>0</v>
      </c>
      <c r="AS62" s="79"/>
      <c r="AT62" s="79"/>
      <c r="AU62" s="79"/>
      <c r="AV62" s="79"/>
      <c r="AW62" s="79"/>
      <c r="AX62" s="79"/>
      <c r="AY62" s="79"/>
      <c r="AZ62" s="79"/>
      <c r="BA62">
        <v>1</v>
      </c>
      <c r="BB62" s="78" t="str">
        <f>REPLACE(INDEX(GroupVertices[Group],MATCH(Edges25[[#This Row],[Vertex 1]],GroupVertices[Vertex],0)),1,1,"")</f>
        <v>4</v>
      </c>
      <c r="BC62" s="78" t="str">
        <f>REPLACE(INDEX(GroupVertices[Group],MATCH(Edges25[[#This Row],[Vertex 2]],GroupVertices[Vertex],0)),1,1,"")</f>
        <v>4</v>
      </c>
      <c r="BD62" s="48">
        <v>0</v>
      </c>
      <c r="BE62" s="49">
        <v>0</v>
      </c>
      <c r="BF62" s="48">
        <v>0</v>
      </c>
      <c r="BG62" s="49">
        <v>0</v>
      </c>
      <c r="BH62" s="48">
        <v>0</v>
      </c>
      <c r="BI62" s="49">
        <v>0</v>
      </c>
      <c r="BJ62" s="48">
        <v>10</v>
      </c>
      <c r="BK62" s="49">
        <v>100</v>
      </c>
      <c r="BL62" s="48">
        <v>10</v>
      </c>
    </row>
    <row r="63" spans="1:64" ht="15">
      <c r="A63" s="64" t="s">
        <v>260</v>
      </c>
      <c r="B63" s="64" t="s">
        <v>321</v>
      </c>
      <c r="C63" s="65"/>
      <c r="D63" s="66"/>
      <c r="E63" s="67"/>
      <c r="F63" s="68"/>
      <c r="G63" s="65"/>
      <c r="H63" s="69"/>
      <c r="I63" s="70"/>
      <c r="J63" s="70"/>
      <c r="K63" s="34" t="s">
        <v>65</v>
      </c>
      <c r="L63" s="77">
        <v>80</v>
      </c>
      <c r="M63" s="77"/>
      <c r="N63" s="72"/>
      <c r="O63" s="79" t="s">
        <v>339</v>
      </c>
      <c r="P63" s="81">
        <v>43746.89774305555</v>
      </c>
      <c r="Q63" s="79" t="s">
        <v>372</v>
      </c>
      <c r="R63" s="79"/>
      <c r="S63" s="79"/>
      <c r="T63" s="79" t="s">
        <v>467</v>
      </c>
      <c r="U63" s="79"/>
      <c r="V63" s="83" t="s">
        <v>550</v>
      </c>
      <c r="W63" s="81">
        <v>43746.89774305555</v>
      </c>
      <c r="X63" s="83" t="s">
        <v>667</v>
      </c>
      <c r="Y63" s="79"/>
      <c r="Z63" s="79"/>
      <c r="AA63" s="85" t="s">
        <v>838</v>
      </c>
      <c r="AB63" s="79"/>
      <c r="AC63" s="79" t="b">
        <v>0</v>
      </c>
      <c r="AD63" s="79">
        <v>0</v>
      </c>
      <c r="AE63" s="85" t="s">
        <v>950</v>
      </c>
      <c r="AF63" s="79" t="b">
        <v>0</v>
      </c>
      <c r="AG63" s="79" t="s">
        <v>954</v>
      </c>
      <c r="AH63" s="79"/>
      <c r="AI63" s="85" t="s">
        <v>950</v>
      </c>
      <c r="AJ63" s="79" t="b">
        <v>0</v>
      </c>
      <c r="AK63" s="79">
        <v>3</v>
      </c>
      <c r="AL63" s="85" t="s">
        <v>940</v>
      </c>
      <c r="AM63" s="79" t="s">
        <v>956</v>
      </c>
      <c r="AN63" s="79" t="b">
        <v>0</v>
      </c>
      <c r="AO63" s="85" t="s">
        <v>940</v>
      </c>
      <c r="AP63" s="79" t="s">
        <v>176</v>
      </c>
      <c r="AQ63" s="79">
        <v>0</v>
      </c>
      <c r="AR63" s="79">
        <v>0</v>
      </c>
      <c r="AS63" s="79"/>
      <c r="AT63" s="79"/>
      <c r="AU63" s="79"/>
      <c r="AV63" s="79"/>
      <c r="AW63" s="79"/>
      <c r="AX63" s="79"/>
      <c r="AY63" s="79"/>
      <c r="AZ63" s="79"/>
      <c r="BA63">
        <v>5</v>
      </c>
      <c r="BB63" s="78" t="str">
        <f>REPLACE(INDEX(GroupVertices[Group],MATCH(Edges25[[#This Row],[Vertex 1]],GroupVertices[Vertex],0)),1,1,"")</f>
        <v>4</v>
      </c>
      <c r="BC63" s="78" t="str">
        <f>REPLACE(INDEX(GroupVertices[Group],MATCH(Edges25[[#This Row],[Vertex 2]],GroupVertices[Vertex],0)),1,1,"")</f>
        <v>4</v>
      </c>
      <c r="BD63" s="48">
        <v>0</v>
      </c>
      <c r="BE63" s="49">
        <v>0</v>
      </c>
      <c r="BF63" s="48">
        <v>0</v>
      </c>
      <c r="BG63" s="49">
        <v>0</v>
      </c>
      <c r="BH63" s="48">
        <v>0</v>
      </c>
      <c r="BI63" s="49">
        <v>0</v>
      </c>
      <c r="BJ63" s="48">
        <v>10</v>
      </c>
      <c r="BK63" s="49">
        <v>100</v>
      </c>
      <c r="BL63" s="48">
        <v>10</v>
      </c>
    </row>
    <row r="64" spans="1:64" ht="15">
      <c r="A64" s="64" t="s">
        <v>260</v>
      </c>
      <c r="B64" s="64" t="s">
        <v>321</v>
      </c>
      <c r="C64" s="65"/>
      <c r="D64" s="66"/>
      <c r="E64" s="67"/>
      <c r="F64" s="68"/>
      <c r="G64" s="65"/>
      <c r="H64" s="69"/>
      <c r="I64" s="70"/>
      <c r="J64" s="70"/>
      <c r="K64" s="34" t="s">
        <v>65</v>
      </c>
      <c r="L64" s="77">
        <v>81</v>
      </c>
      <c r="M64" s="77"/>
      <c r="N64" s="72"/>
      <c r="O64" s="79" t="s">
        <v>339</v>
      </c>
      <c r="P64" s="81">
        <v>43748.818460648145</v>
      </c>
      <c r="Q64" s="79" t="s">
        <v>373</v>
      </c>
      <c r="R64" s="79"/>
      <c r="S64" s="79"/>
      <c r="T64" s="79" t="s">
        <v>466</v>
      </c>
      <c r="U64" s="79"/>
      <c r="V64" s="83" t="s">
        <v>550</v>
      </c>
      <c r="W64" s="81">
        <v>43748.818460648145</v>
      </c>
      <c r="X64" s="83" t="s">
        <v>668</v>
      </c>
      <c r="Y64" s="79"/>
      <c r="Z64" s="79"/>
      <c r="AA64" s="85" t="s">
        <v>839</v>
      </c>
      <c r="AB64" s="79"/>
      <c r="AC64" s="79" t="b">
        <v>0</v>
      </c>
      <c r="AD64" s="79">
        <v>0</v>
      </c>
      <c r="AE64" s="85" t="s">
        <v>950</v>
      </c>
      <c r="AF64" s="79" t="b">
        <v>0</v>
      </c>
      <c r="AG64" s="79" t="s">
        <v>954</v>
      </c>
      <c r="AH64" s="79"/>
      <c r="AI64" s="85" t="s">
        <v>950</v>
      </c>
      <c r="AJ64" s="79" t="b">
        <v>0</v>
      </c>
      <c r="AK64" s="79">
        <v>3</v>
      </c>
      <c r="AL64" s="85" t="s">
        <v>942</v>
      </c>
      <c r="AM64" s="79" t="s">
        <v>956</v>
      </c>
      <c r="AN64" s="79" t="b">
        <v>0</v>
      </c>
      <c r="AO64" s="85" t="s">
        <v>942</v>
      </c>
      <c r="AP64" s="79" t="s">
        <v>176</v>
      </c>
      <c r="AQ64" s="79">
        <v>0</v>
      </c>
      <c r="AR64" s="79">
        <v>0</v>
      </c>
      <c r="AS64" s="79"/>
      <c r="AT64" s="79"/>
      <c r="AU64" s="79"/>
      <c r="AV64" s="79"/>
      <c r="AW64" s="79"/>
      <c r="AX64" s="79"/>
      <c r="AY64" s="79"/>
      <c r="AZ64" s="79"/>
      <c r="BA64">
        <v>5</v>
      </c>
      <c r="BB64" s="78" t="str">
        <f>REPLACE(INDEX(GroupVertices[Group],MATCH(Edges25[[#This Row],[Vertex 1]],GroupVertices[Vertex],0)),1,1,"")</f>
        <v>4</v>
      </c>
      <c r="BC64" s="78" t="str">
        <f>REPLACE(INDEX(GroupVertices[Group],MATCH(Edges25[[#This Row],[Vertex 2]],GroupVertices[Vertex],0)),1,1,"")</f>
        <v>4</v>
      </c>
      <c r="BD64" s="48">
        <v>0</v>
      </c>
      <c r="BE64" s="49">
        <v>0</v>
      </c>
      <c r="BF64" s="48">
        <v>0</v>
      </c>
      <c r="BG64" s="49">
        <v>0</v>
      </c>
      <c r="BH64" s="48">
        <v>0</v>
      </c>
      <c r="BI64" s="49">
        <v>0</v>
      </c>
      <c r="BJ64" s="48">
        <v>15</v>
      </c>
      <c r="BK64" s="49">
        <v>100</v>
      </c>
      <c r="BL64" s="48">
        <v>15</v>
      </c>
    </row>
    <row r="65" spans="1:64" ht="15">
      <c r="A65" s="64" t="s">
        <v>260</v>
      </c>
      <c r="B65" s="64" t="s">
        <v>321</v>
      </c>
      <c r="C65" s="65"/>
      <c r="D65" s="66"/>
      <c r="E65" s="67"/>
      <c r="F65" s="68"/>
      <c r="G65" s="65"/>
      <c r="H65" s="69"/>
      <c r="I65" s="70"/>
      <c r="J65" s="70"/>
      <c r="K65" s="34" t="s">
        <v>65</v>
      </c>
      <c r="L65" s="77">
        <v>82</v>
      </c>
      <c r="M65" s="77"/>
      <c r="N65" s="72"/>
      <c r="O65" s="79" t="s">
        <v>339</v>
      </c>
      <c r="P65" s="81">
        <v>43748.84914351852</v>
      </c>
      <c r="Q65" s="79" t="s">
        <v>354</v>
      </c>
      <c r="R65" s="79"/>
      <c r="S65" s="79"/>
      <c r="T65" s="79" t="s">
        <v>456</v>
      </c>
      <c r="U65" s="79"/>
      <c r="V65" s="83" t="s">
        <v>550</v>
      </c>
      <c r="W65" s="81">
        <v>43748.84914351852</v>
      </c>
      <c r="X65" s="83" t="s">
        <v>669</v>
      </c>
      <c r="Y65" s="79"/>
      <c r="Z65" s="79"/>
      <c r="AA65" s="85" t="s">
        <v>840</v>
      </c>
      <c r="AB65" s="79"/>
      <c r="AC65" s="79" t="b">
        <v>0</v>
      </c>
      <c r="AD65" s="79">
        <v>0</v>
      </c>
      <c r="AE65" s="85" t="s">
        <v>950</v>
      </c>
      <c r="AF65" s="79" t="b">
        <v>0</v>
      </c>
      <c r="AG65" s="79" t="s">
        <v>954</v>
      </c>
      <c r="AH65" s="79"/>
      <c r="AI65" s="85" t="s">
        <v>950</v>
      </c>
      <c r="AJ65" s="79" t="b">
        <v>0</v>
      </c>
      <c r="AK65" s="79">
        <v>4</v>
      </c>
      <c r="AL65" s="85" t="s">
        <v>941</v>
      </c>
      <c r="AM65" s="79" t="s">
        <v>956</v>
      </c>
      <c r="AN65" s="79" t="b">
        <v>0</v>
      </c>
      <c r="AO65" s="85" t="s">
        <v>941</v>
      </c>
      <c r="AP65" s="79" t="s">
        <v>176</v>
      </c>
      <c r="AQ65" s="79">
        <v>0</v>
      </c>
      <c r="AR65" s="79">
        <v>0</v>
      </c>
      <c r="AS65" s="79"/>
      <c r="AT65" s="79"/>
      <c r="AU65" s="79"/>
      <c r="AV65" s="79"/>
      <c r="AW65" s="79"/>
      <c r="AX65" s="79"/>
      <c r="AY65" s="79"/>
      <c r="AZ65" s="79"/>
      <c r="BA65">
        <v>5</v>
      </c>
      <c r="BB65" s="78" t="str">
        <f>REPLACE(INDEX(GroupVertices[Group],MATCH(Edges25[[#This Row],[Vertex 1]],GroupVertices[Vertex],0)),1,1,"")</f>
        <v>4</v>
      </c>
      <c r="BC65" s="78" t="str">
        <f>REPLACE(INDEX(GroupVertices[Group],MATCH(Edges25[[#This Row],[Vertex 2]],GroupVertices[Vertex],0)),1,1,"")</f>
        <v>4</v>
      </c>
      <c r="BD65" s="48">
        <v>0</v>
      </c>
      <c r="BE65" s="49">
        <v>0</v>
      </c>
      <c r="BF65" s="48">
        <v>0</v>
      </c>
      <c r="BG65" s="49">
        <v>0</v>
      </c>
      <c r="BH65" s="48">
        <v>0</v>
      </c>
      <c r="BI65" s="49">
        <v>0</v>
      </c>
      <c r="BJ65" s="48">
        <v>15</v>
      </c>
      <c r="BK65" s="49">
        <v>100</v>
      </c>
      <c r="BL65" s="48">
        <v>15</v>
      </c>
    </row>
    <row r="66" spans="1:64" ht="15">
      <c r="A66" s="64" t="s">
        <v>260</v>
      </c>
      <c r="B66" s="64" t="s">
        <v>321</v>
      </c>
      <c r="C66" s="65"/>
      <c r="D66" s="66"/>
      <c r="E66" s="67"/>
      <c r="F66" s="68"/>
      <c r="G66" s="65"/>
      <c r="H66" s="69"/>
      <c r="I66" s="70"/>
      <c r="J66" s="70"/>
      <c r="K66" s="34" t="s">
        <v>65</v>
      </c>
      <c r="L66" s="77">
        <v>83</v>
      </c>
      <c r="M66" s="77"/>
      <c r="N66" s="72"/>
      <c r="O66" s="79" t="s">
        <v>339</v>
      </c>
      <c r="P66" s="81">
        <v>43751.884560185186</v>
      </c>
      <c r="Q66" s="79" t="s">
        <v>374</v>
      </c>
      <c r="R66" s="79"/>
      <c r="S66" s="79"/>
      <c r="T66" s="79"/>
      <c r="U66" s="79"/>
      <c r="V66" s="83" t="s">
        <v>550</v>
      </c>
      <c r="W66" s="81">
        <v>43751.884560185186</v>
      </c>
      <c r="X66" s="83" t="s">
        <v>670</v>
      </c>
      <c r="Y66" s="79"/>
      <c r="Z66" s="79"/>
      <c r="AA66" s="85" t="s">
        <v>841</v>
      </c>
      <c r="AB66" s="79"/>
      <c r="AC66" s="79" t="b">
        <v>0</v>
      </c>
      <c r="AD66" s="79">
        <v>0</v>
      </c>
      <c r="AE66" s="85" t="s">
        <v>950</v>
      </c>
      <c r="AF66" s="79" t="b">
        <v>0</v>
      </c>
      <c r="AG66" s="79" t="s">
        <v>954</v>
      </c>
      <c r="AH66" s="79"/>
      <c r="AI66" s="85" t="s">
        <v>950</v>
      </c>
      <c r="AJ66" s="79" t="b">
        <v>0</v>
      </c>
      <c r="AK66" s="79">
        <v>7</v>
      </c>
      <c r="AL66" s="85" t="s">
        <v>943</v>
      </c>
      <c r="AM66" s="79" t="s">
        <v>956</v>
      </c>
      <c r="AN66" s="79" t="b">
        <v>0</v>
      </c>
      <c r="AO66" s="85" t="s">
        <v>943</v>
      </c>
      <c r="AP66" s="79" t="s">
        <v>176</v>
      </c>
      <c r="AQ66" s="79">
        <v>0</v>
      </c>
      <c r="AR66" s="79">
        <v>0</v>
      </c>
      <c r="AS66" s="79"/>
      <c r="AT66" s="79"/>
      <c r="AU66" s="79"/>
      <c r="AV66" s="79"/>
      <c r="AW66" s="79"/>
      <c r="AX66" s="79"/>
      <c r="AY66" s="79"/>
      <c r="AZ66" s="79"/>
      <c r="BA66">
        <v>5</v>
      </c>
      <c r="BB66" s="78" t="str">
        <f>REPLACE(INDEX(GroupVertices[Group],MATCH(Edges25[[#This Row],[Vertex 1]],GroupVertices[Vertex],0)),1,1,"")</f>
        <v>4</v>
      </c>
      <c r="BC66" s="78" t="str">
        <f>REPLACE(INDEX(GroupVertices[Group],MATCH(Edges25[[#This Row],[Vertex 2]],GroupVertices[Vertex],0)),1,1,"")</f>
        <v>4</v>
      </c>
      <c r="BD66" s="48">
        <v>0</v>
      </c>
      <c r="BE66" s="49">
        <v>0</v>
      </c>
      <c r="BF66" s="48">
        <v>0</v>
      </c>
      <c r="BG66" s="49">
        <v>0</v>
      </c>
      <c r="BH66" s="48">
        <v>0</v>
      </c>
      <c r="BI66" s="49">
        <v>0</v>
      </c>
      <c r="BJ66" s="48">
        <v>15</v>
      </c>
      <c r="BK66" s="49">
        <v>100</v>
      </c>
      <c r="BL66" s="48">
        <v>15</v>
      </c>
    </row>
    <row r="67" spans="1:64" ht="15">
      <c r="A67" s="64" t="s">
        <v>260</v>
      </c>
      <c r="B67" s="64" t="s">
        <v>321</v>
      </c>
      <c r="C67" s="65"/>
      <c r="D67" s="66"/>
      <c r="E67" s="67"/>
      <c r="F67" s="68"/>
      <c r="G67" s="65"/>
      <c r="H67" s="69"/>
      <c r="I67" s="70"/>
      <c r="J67" s="70"/>
      <c r="K67" s="34" t="s">
        <v>65</v>
      </c>
      <c r="L67" s="77">
        <v>84</v>
      </c>
      <c r="M67" s="77"/>
      <c r="N67" s="72"/>
      <c r="O67" s="79" t="s">
        <v>339</v>
      </c>
      <c r="P67" s="81">
        <v>43751.885567129626</v>
      </c>
      <c r="Q67" s="79" t="s">
        <v>371</v>
      </c>
      <c r="R67" s="79"/>
      <c r="S67" s="79"/>
      <c r="T67" s="79" t="s">
        <v>466</v>
      </c>
      <c r="U67" s="79"/>
      <c r="V67" s="83" t="s">
        <v>550</v>
      </c>
      <c r="W67" s="81">
        <v>43751.885567129626</v>
      </c>
      <c r="X67" s="83" t="s">
        <v>671</v>
      </c>
      <c r="Y67" s="79"/>
      <c r="Z67" s="79"/>
      <c r="AA67" s="85" t="s">
        <v>842</v>
      </c>
      <c r="AB67" s="79"/>
      <c r="AC67" s="79" t="b">
        <v>0</v>
      </c>
      <c r="AD67" s="79">
        <v>0</v>
      </c>
      <c r="AE67" s="85" t="s">
        <v>950</v>
      </c>
      <c r="AF67" s="79" t="b">
        <v>0</v>
      </c>
      <c r="AG67" s="79" t="s">
        <v>954</v>
      </c>
      <c r="AH67" s="79"/>
      <c r="AI67" s="85" t="s">
        <v>950</v>
      </c>
      <c r="AJ67" s="79" t="b">
        <v>0</v>
      </c>
      <c r="AK67" s="79">
        <v>10</v>
      </c>
      <c r="AL67" s="85" t="s">
        <v>944</v>
      </c>
      <c r="AM67" s="79" t="s">
        <v>956</v>
      </c>
      <c r="AN67" s="79" t="b">
        <v>0</v>
      </c>
      <c r="AO67" s="85" t="s">
        <v>944</v>
      </c>
      <c r="AP67" s="79" t="s">
        <v>176</v>
      </c>
      <c r="AQ67" s="79">
        <v>0</v>
      </c>
      <c r="AR67" s="79">
        <v>0</v>
      </c>
      <c r="AS67" s="79"/>
      <c r="AT67" s="79"/>
      <c r="AU67" s="79"/>
      <c r="AV67" s="79"/>
      <c r="AW67" s="79"/>
      <c r="AX67" s="79"/>
      <c r="AY67" s="79"/>
      <c r="AZ67" s="79"/>
      <c r="BA67">
        <v>5</v>
      </c>
      <c r="BB67" s="78" t="str">
        <f>REPLACE(INDEX(GroupVertices[Group],MATCH(Edges25[[#This Row],[Vertex 1]],GroupVertices[Vertex],0)),1,1,"")</f>
        <v>4</v>
      </c>
      <c r="BC67" s="78" t="str">
        <f>REPLACE(INDEX(GroupVertices[Group],MATCH(Edges25[[#This Row],[Vertex 2]],GroupVertices[Vertex],0)),1,1,"")</f>
        <v>4</v>
      </c>
      <c r="BD67" s="48">
        <v>0</v>
      </c>
      <c r="BE67" s="49">
        <v>0</v>
      </c>
      <c r="BF67" s="48">
        <v>0</v>
      </c>
      <c r="BG67" s="49">
        <v>0</v>
      </c>
      <c r="BH67" s="48">
        <v>0</v>
      </c>
      <c r="BI67" s="49">
        <v>0</v>
      </c>
      <c r="BJ67" s="48">
        <v>11</v>
      </c>
      <c r="BK67" s="49">
        <v>100</v>
      </c>
      <c r="BL67" s="48">
        <v>11</v>
      </c>
    </row>
    <row r="68" spans="1:64" ht="15">
      <c r="A68" s="64" t="s">
        <v>261</v>
      </c>
      <c r="B68" s="64" t="s">
        <v>332</v>
      </c>
      <c r="C68" s="65"/>
      <c r="D68" s="66"/>
      <c r="E68" s="67"/>
      <c r="F68" s="68"/>
      <c r="G68" s="65"/>
      <c r="H68" s="69"/>
      <c r="I68" s="70"/>
      <c r="J68" s="70"/>
      <c r="K68" s="34" t="s">
        <v>65</v>
      </c>
      <c r="L68" s="77">
        <v>85</v>
      </c>
      <c r="M68" s="77"/>
      <c r="N68" s="72"/>
      <c r="O68" s="79" t="s">
        <v>339</v>
      </c>
      <c r="P68" s="81">
        <v>43752.275729166664</v>
      </c>
      <c r="Q68" s="79" t="s">
        <v>375</v>
      </c>
      <c r="R68" s="79"/>
      <c r="S68" s="79"/>
      <c r="T68" s="79" t="s">
        <v>468</v>
      </c>
      <c r="U68" s="79"/>
      <c r="V68" s="83" t="s">
        <v>551</v>
      </c>
      <c r="W68" s="81">
        <v>43752.275729166664</v>
      </c>
      <c r="X68" s="83" t="s">
        <v>672</v>
      </c>
      <c r="Y68" s="79"/>
      <c r="Z68" s="79"/>
      <c r="AA68" s="85" t="s">
        <v>843</v>
      </c>
      <c r="AB68" s="79"/>
      <c r="AC68" s="79" t="b">
        <v>0</v>
      </c>
      <c r="AD68" s="79">
        <v>0</v>
      </c>
      <c r="AE68" s="85" t="s">
        <v>950</v>
      </c>
      <c r="AF68" s="79" t="b">
        <v>0</v>
      </c>
      <c r="AG68" s="79" t="s">
        <v>954</v>
      </c>
      <c r="AH68" s="79"/>
      <c r="AI68" s="85" t="s">
        <v>950</v>
      </c>
      <c r="AJ68" s="79" t="b">
        <v>0</v>
      </c>
      <c r="AK68" s="79">
        <v>2</v>
      </c>
      <c r="AL68" s="85" t="s">
        <v>906</v>
      </c>
      <c r="AM68" s="79" t="s">
        <v>959</v>
      </c>
      <c r="AN68" s="79" t="b">
        <v>0</v>
      </c>
      <c r="AO68" s="85" t="s">
        <v>906</v>
      </c>
      <c r="AP68" s="79" t="s">
        <v>176</v>
      </c>
      <c r="AQ68" s="79">
        <v>0</v>
      </c>
      <c r="AR68" s="79">
        <v>0</v>
      </c>
      <c r="AS68" s="79"/>
      <c r="AT68" s="79"/>
      <c r="AU68" s="79"/>
      <c r="AV68" s="79"/>
      <c r="AW68" s="79"/>
      <c r="AX68" s="79"/>
      <c r="AY68" s="79"/>
      <c r="AZ68" s="79"/>
      <c r="BA68">
        <v>1</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262</v>
      </c>
      <c r="B69" s="64" t="s">
        <v>262</v>
      </c>
      <c r="C69" s="65"/>
      <c r="D69" s="66"/>
      <c r="E69" s="67"/>
      <c r="F69" s="68"/>
      <c r="G69" s="65"/>
      <c r="H69" s="69"/>
      <c r="I69" s="70"/>
      <c r="J69" s="70"/>
      <c r="K69" s="34" t="s">
        <v>65</v>
      </c>
      <c r="L69" s="77">
        <v>87</v>
      </c>
      <c r="M69" s="77"/>
      <c r="N69" s="72"/>
      <c r="O69" s="79" t="s">
        <v>176</v>
      </c>
      <c r="P69" s="81">
        <v>43749.00315972222</v>
      </c>
      <c r="Q69" s="79" t="s">
        <v>376</v>
      </c>
      <c r="R69" s="79"/>
      <c r="S69" s="79"/>
      <c r="T69" s="79" t="s">
        <v>469</v>
      </c>
      <c r="U69" s="83" t="s">
        <v>494</v>
      </c>
      <c r="V69" s="83" t="s">
        <v>494</v>
      </c>
      <c r="W69" s="81">
        <v>43749.00315972222</v>
      </c>
      <c r="X69" s="83" t="s">
        <v>673</v>
      </c>
      <c r="Y69" s="79"/>
      <c r="Z69" s="79"/>
      <c r="AA69" s="85" t="s">
        <v>844</v>
      </c>
      <c r="AB69" s="79"/>
      <c r="AC69" s="79" t="b">
        <v>0</v>
      </c>
      <c r="AD69" s="79">
        <v>25</v>
      </c>
      <c r="AE69" s="85" t="s">
        <v>950</v>
      </c>
      <c r="AF69" s="79" t="b">
        <v>0</v>
      </c>
      <c r="AG69" s="79" t="s">
        <v>955</v>
      </c>
      <c r="AH69" s="79"/>
      <c r="AI69" s="85" t="s">
        <v>950</v>
      </c>
      <c r="AJ69" s="79" t="b">
        <v>0</v>
      </c>
      <c r="AK69" s="79">
        <v>6</v>
      </c>
      <c r="AL69" s="85" t="s">
        <v>950</v>
      </c>
      <c r="AM69" s="79" t="s">
        <v>959</v>
      </c>
      <c r="AN69" s="79" t="b">
        <v>0</v>
      </c>
      <c r="AO69" s="85" t="s">
        <v>844</v>
      </c>
      <c r="AP69" s="79" t="s">
        <v>176</v>
      </c>
      <c r="AQ69" s="79">
        <v>0</v>
      </c>
      <c r="AR69" s="79">
        <v>0</v>
      </c>
      <c r="AS69" s="79"/>
      <c r="AT69" s="79"/>
      <c r="AU69" s="79"/>
      <c r="AV69" s="79"/>
      <c r="AW69" s="79"/>
      <c r="AX69" s="79"/>
      <c r="AY69" s="79"/>
      <c r="AZ69" s="79"/>
      <c r="BA69">
        <v>1</v>
      </c>
      <c r="BB69" s="78" t="str">
        <f>REPLACE(INDEX(GroupVertices[Group],MATCH(Edges25[[#This Row],[Vertex 1]],GroupVertices[Vertex],0)),1,1,"")</f>
        <v>7</v>
      </c>
      <c r="BC69" s="78" t="str">
        <f>REPLACE(INDEX(GroupVertices[Group],MATCH(Edges25[[#This Row],[Vertex 2]],GroupVertices[Vertex],0)),1,1,"")</f>
        <v>7</v>
      </c>
      <c r="BD69" s="48">
        <v>0</v>
      </c>
      <c r="BE69" s="49">
        <v>0</v>
      </c>
      <c r="BF69" s="48">
        <v>1</v>
      </c>
      <c r="BG69" s="49">
        <v>3.225806451612903</v>
      </c>
      <c r="BH69" s="48">
        <v>0</v>
      </c>
      <c r="BI69" s="49">
        <v>0</v>
      </c>
      <c r="BJ69" s="48">
        <v>30</v>
      </c>
      <c r="BK69" s="49">
        <v>96.7741935483871</v>
      </c>
      <c r="BL69" s="48">
        <v>31</v>
      </c>
    </row>
    <row r="70" spans="1:64" ht="15">
      <c r="A70" s="64" t="s">
        <v>263</v>
      </c>
      <c r="B70" s="64" t="s">
        <v>262</v>
      </c>
      <c r="C70" s="65"/>
      <c r="D70" s="66"/>
      <c r="E70" s="67"/>
      <c r="F70" s="68"/>
      <c r="G70" s="65"/>
      <c r="H70" s="69"/>
      <c r="I70" s="70"/>
      <c r="J70" s="70"/>
      <c r="K70" s="34" t="s">
        <v>65</v>
      </c>
      <c r="L70" s="77">
        <v>88</v>
      </c>
      <c r="M70" s="77"/>
      <c r="N70" s="72"/>
      <c r="O70" s="79" t="s">
        <v>339</v>
      </c>
      <c r="P70" s="81">
        <v>43752.48685185185</v>
      </c>
      <c r="Q70" s="79" t="s">
        <v>355</v>
      </c>
      <c r="R70" s="79"/>
      <c r="S70" s="79"/>
      <c r="T70" s="79" t="s">
        <v>457</v>
      </c>
      <c r="U70" s="79"/>
      <c r="V70" s="83" t="s">
        <v>552</v>
      </c>
      <c r="W70" s="81">
        <v>43752.48685185185</v>
      </c>
      <c r="X70" s="83" t="s">
        <v>674</v>
      </c>
      <c r="Y70" s="79"/>
      <c r="Z70" s="79"/>
      <c r="AA70" s="85" t="s">
        <v>845</v>
      </c>
      <c r="AB70" s="79"/>
      <c r="AC70" s="79" t="b">
        <v>0</v>
      </c>
      <c r="AD70" s="79">
        <v>0</v>
      </c>
      <c r="AE70" s="85" t="s">
        <v>950</v>
      </c>
      <c r="AF70" s="79" t="b">
        <v>0</v>
      </c>
      <c r="AG70" s="79" t="s">
        <v>955</v>
      </c>
      <c r="AH70" s="79"/>
      <c r="AI70" s="85" t="s">
        <v>950</v>
      </c>
      <c r="AJ70" s="79" t="b">
        <v>0</v>
      </c>
      <c r="AK70" s="79">
        <v>7</v>
      </c>
      <c r="AL70" s="85" t="s">
        <v>844</v>
      </c>
      <c r="AM70" s="79" t="s">
        <v>963</v>
      </c>
      <c r="AN70" s="79" t="b">
        <v>0</v>
      </c>
      <c r="AO70" s="85" t="s">
        <v>844</v>
      </c>
      <c r="AP70" s="79" t="s">
        <v>176</v>
      </c>
      <c r="AQ70" s="79">
        <v>0</v>
      </c>
      <c r="AR70" s="79">
        <v>0</v>
      </c>
      <c r="AS70" s="79"/>
      <c r="AT70" s="79"/>
      <c r="AU70" s="79"/>
      <c r="AV70" s="79"/>
      <c r="AW70" s="79"/>
      <c r="AX70" s="79"/>
      <c r="AY70" s="79"/>
      <c r="AZ70" s="79"/>
      <c r="BA70">
        <v>1</v>
      </c>
      <c r="BB70" s="78" t="str">
        <f>REPLACE(INDEX(GroupVertices[Group],MATCH(Edges25[[#This Row],[Vertex 1]],GroupVertices[Vertex],0)),1,1,"")</f>
        <v>7</v>
      </c>
      <c r="BC70" s="78" t="str">
        <f>REPLACE(INDEX(GroupVertices[Group],MATCH(Edges25[[#This Row],[Vertex 2]],GroupVertices[Vertex],0)),1,1,"")</f>
        <v>7</v>
      </c>
      <c r="BD70" s="48">
        <v>0</v>
      </c>
      <c r="BE70" s="49">
        <v>0</v>
      </c>
      <c r="BF70" s="48">
        <v>1</v>
      </c>
      <c r="BG70" s="49">
        <v>5.555555555555555</v>
      </c>
      <c r="BH70" s="48">
        <v>0</v>
      </c>
      <c r="BI70" s="49">
        <v>0</v>
      </c>
      <c r="BJ70" s="48">
        <v>17</v>
      </c>
      <c r="BK70" s="49">
        <v>94.44444444444444</v>
      </c>
      <c r="BL70" s="48">
        <v>18</v>
      </c>
    </row>
    <row r="71" spans="1:64" ht="15">
      <c r="A71" s="64" t="s">
        <v>264</v>
      </c>
      <c r="B71" s="64" t="s">
        <v>321</v>
      </c>
      <c r="C71" s="65"/>
      <c r="D71" s="66"/>
      <c r="E71" s="67"/>
      <c r="F71" s="68"/>
      <c r="G71" s="65"/>
      <c r="H71" s="69"/>
      <c r="I71" s="70"/>
      <c r="J71" s="70"/>
      <c r="K71" s="34" t="s">
        <v>65</v>
      </c>
      <c r="L71" s="77">
        <v>89</v>
      </c>
      <c r="M71" s="77"/>
      <c r="N71" s="72"/>
      <c r="O71" s="79" t="s">
        <v>339</v>
      </c>
      <c r="P71" s="81">
        <v>43752.49167824074</v>
      </c>
      <c r="Q71" s="79" t="s">
        <v>374</v>
      </c>
      <c r="R71" s="79"/>
      <c r="S71" s="79"/>
      <c r="T71" s="79"/>
      <c r="U71" s="79"/>
      <c r="V71" s="83" t="s">
        <v>553</v>
      </c>
      <c r="W71" s="81">
        <v>43752.49167824074</v>
      </c>
      <c r="X71" s="83" t="s">
        <v>675</v>
      </c>
      <c r="Y71" s="79"/>
      <c r="Z71" s="79"/>
      <c r="AA71" s="85" t="s">
        <v>846</v>
      </c>
      <c r="AB71" s="79"/>
      <c r="AC71" s="79" t="b">
        <v>0</v>
      </c>
      <c r="AD71" s="79">
        <v>0</v>
      </c>
      <c r="AE71" s="85" t="s">
        <v>950</v>
      </c>
      <c r="AF71" s="79" t="b">
        <v>0</v>
      </c>
      <c r="AG71" s="79" t="s">
        <v>954</v>
      </c>
      <c r="AH71" s="79"/>
      <c r="AI71" s="85" t="s">
        <v>950</v>
      </c>
      <c r="AJ71" s="79" t="b">
        <v>0</v>
      </c>
      <c r="AK71" s="79">
        <v>7</v>
      </c>
      <c r="AL71" s="85" t="s">
        <v>943</v>
      </c>
      <c r="AM71" s="79" t="s">
        <v>959</v>
      </c>
      <c r="AN71" s="79" t="b">
        <v>0</v>
      </c>
      <c r="AO71" s="85" t="s">
        <v>943</v>
      </c>
      <c r="AP71" s="79" t="s">
        <v>176</v>
      </c>
      <c r="AQ71" s="79">
        <v>0</v>
      </c>
      <c r="AR71" s="79">
        <v>0</v>
      </c>
      <c r="AS71" s="79"/>
      <c r="AT71" s="79"/>
      <c r="AU71" s="79"/>
      <c r="AV71" s="79"/>
      <c r="AW71" s="79"/>
      <c r="AX71" s="79"/>
      <c r="AY71" s="79"/>
      <c r="AZ71" s="79"/>
      <c r="BA71">
        <v>2</v>
      </c>
      <c r="BB71" s="78" t="str">
        <f>REPLACE(INDEX(GroupVertices[Group],MATCH(Edges25[[#This Row],[Vertex 1]],GroupVertices[Vertex],0)),1,1,"")</f>
        <v>4</v>
      </c>
      <c r="BC71" s="78" t="str">
        <f>REPLACE(INDEX(GroupVertices[Group],MATCH(Edges25[[#This Row],[Vertex 2]],GroupVertices[Vertex],0)),1,1,"")</f>
        <v>4</v>
      </c>
      <c r="BD71" s="48">
        <v>0</v>
      </c>
      <c r="BE71" s="49">
        <v>0</v>
      </c>
      <c r="BF71" s="48">
        <v>0</v>
      </c>
      <c r="BG71" s="49">
        <v>0</v>
      </c>
      <c r="BH71" s="48">
        <v>0</v>
      </c>
      <c r="BI71" s="49">
        <v>0</v>
      </c>
      <c r="BJ71" s="48">
        <v>15</v>
      </c>
      <c r="BK71" s="49">
        <v>100</v>
      </c>
      <c r="BL71" s="48">
        <v>15</v>
      </c>
    </row>
    <row r="72" spans="1:64" ht="15">
      <c r="A72" s="64" t="s">
        <v>264</v>
      </c>
      <c r="B72" s="64" t="s">
        <v>321</v>
      </c>
      <c r="C72" s="65"/>
      <c r="D72" s="66"/>
      <c r="E72" s="67"/>
      <c r="F72" s="68"/>
      <c r="G72" s="65"/>
      <c r="H72" s="69"/>
      <c r="I72" s="70"/>
      <c r="J72" s="70"/>
      <c r="K72" s="34" t="s">
        <v>65</v>
      </c>
      <c r="L72" s="77">
        <v>90</v>
      </c>
      <c r="M72" s="77"/>
      <c r="N72" s="72"/>
      <c r="O72" s="79" t="s">
        <v>339</v>
      </c>
      <c r="P72" s="81">
        <v>43752.49182870371</v>
      </c>
      <c r="Q72" s="79" t="s">
        <v>371</v>
      </c>
      <c r="R72" s="79"/>
      <c r="S72" s="79"/>
      <c r="T72" s="79" t="s">
        <v>466</v>
      </c>
      <c r="U72" s="79"/>
      <c r="V72" s="83" t="s">
        <v>553</v>
      </c>
      <c r="W72" s="81">
        <v>43752.49182870371</v>
      </c>
      <c r="X72" s="83" t="s">
        <v>676</v>
      </c>
      <c r="Y72" s="79"/>
      <c r="Z72" s="79"/>
      <c r="AA72" s="85" t="s">
        <v>847</v>
      </c>
      <c r="AB72" s="79"/>
      <c r="AC72" s="79" t="b">
        <v>0</v>
      </c>
      <c r="AD72" s="79">
        <v>0</v>
      </c>
      <c r="AE72" s="85" t="s">
        <v>950</v>
      </c>
      <c r="AF72" s="79" t="b">
        <v>0</v>
      </c>
      <c r="AG72" s="79" t="s">
        <v>954</v>
      </c>
      <c r="AH72" s="79"/>
      <c r="AI72" s="85" t="s">
        <v>950</v>
      </c>
      <c r="AJ72" s="79" t="b">
        <v>0</v>
      </c>
      <c r="AK72" s="79">
        <v>10</v>
      </c>
      <c r="AL72" s="85" t="s">
        <v>944</v>
      </c>
      <c r="AM72" s="79" t="s">
        <v>959</v>
      </c>
      <c r="AN72" s="79" t="b">
        <v>0</v>
      </c>
      <c r="AO72" s="85" t="s">
        <v>944</v>
      </c>
      <c r="AP72" s="79" t="s">
        <v>176</v>
      </c>
      <c r="AQ72" s="79">
        <v>0</v>
      </c>
      <c r="AR72" s="79">
        <v>0</v>
      </c>
      <c r="AS72" s="79"/>
      <c r="AT72" s="79"/>
      <c r="AU72" s="79"/>
      <c r="AV72" s="79"/>
      <c r="AW72" s="79"/>
      <c r="AX72" s="79"/>
      <c r="AY72" s="79"/>
      <c r="AZ72" s="79"/>
      <c r="BA72">
        <v>2</v>
      </c>
      <c r="BB72" s="78" t="str">
        <f>REPLACE(INDEX(GroupVertices[Group],MATCH(Edges25[[#This Row],[Vertex 1]],GroupVertices[Vertex],0)),1,1,"")</f>
        <v>4</v>
      </c>
      <c r="BC72" s="78" t="str">
        <f>REPLACE(INDEX(GroupVertices[Group],MATCH(Edges25[[#This Row],[Vertex 2]],GroupVertices[Vertex],0)),1,1,"")</f>
        <v>4</v>
      </c>
      <c r="BD72" s="48">
        <v>0</v>
      </c>
      <c r="BE72" s="49">
        <v>0</v>
      </c>
      <c r="BF72" s="48">
        <v>0</v>
      </c>
      <c r="BG72" s="49">
        <v>0</v>
      </c>
      <c r="BH72" s="48">
        <v>0</v>
      </c>
      <c r="BI72" s="49">
        <v>0</v>
      </c>
      <c r="BJ72" s="48">
        <v>11</v>
      </c>
      <c r="BK72" s="49">
        <v>100</v>
      </c>
      <c r="BL72" s="48">
        <v>11</v>
      </c>
    </row>
    <row r="73" spans="1:64" ht="15">
      <c r="A73" s="64" t="s">
        <v>265</v>
      </c>
      <c r="B73" s="64" t="s">
        <v>330</v>
      </c>
      <c r="C73" s="65"/>
      <c r="D73" s="66"/>
      <c r="E73" s="67"/>
      <c r="F73" s="68"/>
      <c r="G73" s="65"/>
      <c r="H73" s="69"/>
      <c r="I73" s="70"/>
      <c r="J73" s="70"/>
      <c r="K73" s="34" t="s">
        <v>65</v>
      </c>
      <c r="L73" s="77">
        <v>91</v>
      </c>
      <c r="M73" s="77"/>
      <c r="N73" s="72"/>
      <c r="O73" s="79" t="s">
        <v>339</v>
      </c>
      <c r="P73" s="81">
        <v>43742.501608796294</v>
      </c>
      <c r="Q73" s="79" t="s">
        <v>345</v>
      </c>
      <c r="R73" s="83" t="s">
        <v>412</v>
      </c>
      <c r="S73" s="79" t="s">
        <v>433</v>
      </c>
      <c r="T73" s="79" t="s">
        <v>451</v>
      </c>
      <c r="U73" s="79"/>
      <c r="V73" s="83" t="s">
        <v>554</v>
      </c>
      <c r="W73" s="81">
        <v>43742.501608796294</v>
      </c>
      <c r="X73" s="83" t="s">
        <v>677</v>
      </c>
      <c r="Y73" s="79"/>
      <c r="Z73" s="79"/>
      <c r="AA73" s="85" t="s">
        <v>848</v>
      </c>
      <c r="AB73" s="79"/>
      <c r="AC73" s="79" t="b">
        <v>0</v>
      </c>
      <c r="AD73" s="79">
        <v>0</v>
      </c>
      <c r="AE73" s="85" t="s">
        <v>950</v>
      </c>
      <c r="AF73" s="79" t="b">
        <v>0</v>
      </c>
      <c r="AG73" s="79" t="s">
        <v>954</v>
      </c>
      <c r="AH73" s="79"/>
      <c r="AI73" s="85" t="s">
        <v>950</v>
      </c>
      <c r="AJ73" s="79" t="b">
        <v>0</v>
      </c>
      <c r="AK73" s="79">
        <v>7</v>
      </c>
      <c r="AL73" s="85" t="s">
        <v>934</v>
      </c>
      <c r="AM73" s="79" t="s">
        <v>957</v>
      </c>
      <c r="AN73" s="79" t="b">
        <v>0</v>
      </c>
      <c r="AO73" s="85" t="s">
        <v>934</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3</v>
      </c>
      <c r="BD73" s="48"/>
      <c r="BE73" s="49"/>
      <c r="BF73" s="48"/>
      <c r="BG73" s="49"/>
      <c r="BH73" s="48"/>
      <c r="BI73" s="49"/>
      <c r="BJ73" s="48"/>
      <c r="BK73" s="49"/>
      <c r="BL73" s="48"/>
    </row>
    <row r="74" spans="1:64" ht="15">
      <c r="A74" s="64" t="s">
        <v>265</v>
      </c>
      <c r="B74" s="64" t="s">
        <v>319</v>
      </c>
      <c r="C74" s="65"/>
      <c r="D74" s="66"/>
      <c r="E74" s="67"/>
      <c r="F74" s="68"/>
      <c r="G74" s="65"/>
      <c r="H74" s="69"/>
      <c r="I74" s="70"/>
      <c r="J74" s="70"/>
      <c r="K74" s="34" t="s">
        <v>65</v>
      </c>
      <c r="L74" s="77">
        <v>94</v>
      </c>
      <c r="M74" s="77"/>
      <c r="N74" s="72"/>
      <c r="O74" s="79" t="s">
        <v>339</v>
      </c>
      <c r="P74" s="81">
        <v>43746.22251157407</v>
      </c>
      <c r="Q74" s="79" t="s">
        <v>349</v>
      </c>
      <c r="R74" s="79"/>
      <c r="S74" s="79"/>
      <c r="T74" s="79" t="s">
        <v>453</v>
      </c>
      <c r="U74" s="79"/>
      <c r="V74" s="83" t="s">
        <v>554</v>
      </c>
      <c r="W74" s="81">
        <v>43746.22251157407</v>
      </c>
      <c r="X74" s="83" t="s">
        <v>678</v>
      </c>
      <c r="Y74" s="79"/>
      <c r="Z74" s="79"/>
      <c r="AA74" s="85" t="s">
        <v>849</v>
      </c>
      <c r="AB74" s="79"/>
      <c r="AC74" s="79" t="b">
        <v>0</v>
      </c>
      <c r="AD74" s="79">
        <v>0</v>
      </c>
      <c r="AE74" s="85" t="s">
        <v>950</v>
      </c>
      <c r="AF74" s="79" t="b">
        <v>0</v>
      </c>
      <c r="AG74" s="79" t="s">
        <v>954</v>
      </c>
      <c r="AH74" s="79"/>
      <c r="AI74" s="85" t="s">
        <v>950</v>
      </c>
      <c r="AJ74" s="79" t="b">
        <v>0</v>
      </c>
      <c r="AK74" s="79">
        <v>12</v>
      </c>
      <c r="AL74" s="85" t="s">
        <v>936</v>
      </c>
      <c r="AM74" s="79" t="s">
        <v>963</v>
      </c>
      <c r="AN74" s="79" t="b">
        <v>0</v>
      </c>
      <c r="AO74" s="85" t="s">
        <v>936</v>
      </c>
      <c r="AP74" s="79" t="s">
        <v>176</v>
      </c>
      <c r="AQ74" s="79">
        <v>0</v>
      </c>
      <c r="AR74" s="79">
        <v>0</v>
      </c>
      <c r="AS74" s="79"/>
      <c r="AT74" s="79"/>
      <c r="AU74" s="79"/>
      <c r="AV74" s="79"/>
      <c r="AW74" s="79"/>
      <c r="AX74" s="79"/>
      <c r="AY74" s="79"/>
      <c r="AZ74" s="79"/>
      <c r="BA74">
        <v>3</v>
      </c>
      <c r="BB74" s="78" t="str">
        <f>REPLACE(INDEX(GroupVertices[Group],MATCH(Edges25[[#This Row],[Vertex 1]],GroupVertices[Vertex],0)),1,1,"")</f>
        <v>3</v>
      </c>
      <c r="BC74" s="78" t="str">
        <f>REPLACE(INDEX(GroupVertices[Group],MATCH(Edges25[[#This Row],[Vertex 2]],GroupVertices[Vertex],0)),1,1,"")</f>
        <v>3</v>
      </c>
      <c r="BD74" s="48">
        <v>0</v>
      </c>
      <c r="BE74" s="49">
        <v>0</v>
      </c>
      <c r="BF74" s="48">
        <v>0</v>
      </c>
      <c r="BG74" s="49">
        <v>0</v>
      </c>
      <c r="BH74" s="48">
        <v>0</v>
      </c>
      <c r="BI74" s="49">
        <v>0</v>
      </c>
      <c r="BJ74" s="48">
        <v>19</v>
      </c>
      <c r="BK74" s="49">
        <v>100</v>
      </c>
      <c r="BL74" s="48">
        <v>19</v>
      </c>
    </row>
    <row r="75" spans="1:64" ht="15">
      <c r="A75" s="64" t="s">
        <v>265</v>
      </c>
      <c r="B75" s="64" t="s">
        <v>319</v>
      </c>
      <c r="C75" s="65"/>
      <c r="D75" s="66"/>
      <c r="E75" s="67"/>
      <c r="F75" s="68"/>
      <c r="G75" s="65"/>
      <c r="H75" s="69"/>
      <c r="I75" s="70"/>
      <c r="J75" s="70"/>
      <c r="K75" s="34" t="s">
        <v>65</v>
      </c>
      <c r="L75" s="77">
        <v>95</v>
      </c>
      <c r="M75" s="77"/>
      <c r="N75" s="72"/>
      <c r="O75" s="79" t="s">
        <v>339</v>
      </c>
      <c r="P75" s="81">
        <v>43752.78414351852</v>
      </c>
      <c r="Q75" s="79" t="s">
        <v>377</v>
      </c>
      <c r="R75" s="79"/>
      <c r="S75" s="79"/>
      <c r="T75" s="79"/>
      <c r="U75" s="79"/>
      <c r="V75" s="83" t="s">
        <v>554</v>
      </c>
      <c r="W75" s="81">
        <v>43752.78414351852</v>
      </c>
      <c r="X75" s="83" t="s">
        <v>679</v>
      </c>
      <c r="Y75" s="79"/>
      <c r="Z75" s="79"/>
      <c r="AA75" s="85" t="s">
        <v>850</v>
      </c>
      <c r="AB75" s="79"/>
      <c r="AC75" s="79" t="b">
        <v>0</v>
      </c>
      <c r="AD75" s="79">
        <v>0</v>
      </c>
      <c r="AE75" s="85" t="s">
        <v>950</v>
      </c>
      <c r="AF75" s="79" t="b">
        <v>0</v>
      </c>
      <c r="AG75" s="79" t="s">
        <v>954</v>
      </c>
      <c r="AH75" s="79"/>
      <c r="AI75" s="85" t="s">
        <v>950</v>
      </c>
      <c r="AJ75" s="79" t="b">
        <v>0</v>
      </c>
      <c r="AK75" s="79">
        <v>5</v>
      </c>
      <c r="AL75" s="85" t="s">
        <v>937</v>
      </c>
      <c r="AM75" s="79" t="s">
        <v>963</v>
      </c>
      <c r="AN75" s="79" t="b">
        <v>0</v>
      </c>
      <c r="AO75" s="85" t="s">
        <v>937</v>
      </c>
      <c r="AP75" s="79" t="s">
        <v>176</v>
      </c>
      <c r="AQ75" s="79">
        <v>0</v>
      </c>
      <c r="AR75" s="79">
        <v>0</v>
      </c>
      <c r="AS75" s="79"/>
      <c r="AT75" s="79"/>
      <c r="AU75" s="79"/>
      <c r="AV75" s="79"/>
      <c r="AW75" s="79"/>
      <c r="AX75" s="79"/>
      <c r="AY75" s="79"/>
      <c r="AZ75" s="79"/>
      <c r="BA75">
        <v>3</v>
      </c>
      <c r="BB75" s="78" t="str">
        <f>REPLACE(INDEX(GroupVertices[Group],MATCH(Edges25[[#This Row],[Vertex 1]],GroupVertices[Vertex],0)),1,1,"")</f>
        <v>3</v>
      </c>
      <c r="BC75" s="78" t="str">
        <f>REPLACE(INDEX(GroupVertices[Group],MATCH(Edges25[[#This Row],[Vertex 2]],GroupVertices[Vertex],0)),1,1,"")</f>
        <v>3</v>
      </c>
      <c r="BD75" s="48">
        <v>0</v>
      </c>
      <c r="BE75" s="49">
        <v>0</v>
      </c>
      <c r="BF75" s="48">
        <v>0</v>
      </c>
      <c r="BG75" s="49">
        <v>0</v>
      </c>
      <c r="BH75" s="48">
        <v>0</v>
      </c>
      <c r="BI75" s="49">
        <v>0</v>
      </c>
      <c r="BJ75" s="48">
        <v>20</v>
      </c>
      <c r="BK75" s="49">
        <v>100</v>
      </c>
      <c r="BL75" s="48">
        <v>20</v>
      </c>
    </row>
    <row r="76" spans="1:64" ht="15">
      <c r="A76" s="64" t="s">
        <v>266</v>
      </c>
      <c r="B76" s="64" t="s">
        <v>330</v>
      </c>
      <c r="C76" s="65"/>
      <c r="D76" s="66"/>
      <c r="E76" s="67"/>
      <c r="F76" s="68"/>
      <c r="G76" s="65"/>
      <c r="H76" s="69"/>
      <c r="I76" s="70"/>
      <c r="J76" s="70"/>
      <c r="K76" s="34" t="s">
        <v>65</v>
      </c>
      <c r="L76" s="77">
        <v>96</v>
      </c>
      <c r="M76" s="77"/>
      <c r="N76" s="72"/>
      <c r="O76" s="79" t="s">
        <v>339</v>
      </c>
      <c r="P76" s="81">
        <v>43742.57392361111</v>
      </c>
      <c r="Q76" s="79" t="s">
        <v>345</v>
      </c>
      <c r="R76" s="83" t="s">
        <v>412</v>
      </c>
      <c r="S76" s="79" t="s">
        <v>433</v>
      </c>
      <c r="T76" s="79" t="s">
        <v>451</v>
      </c>
      <c r="U76" s="79"/>
      <c r="V76" s="83" t="s">
        <v>555</v>
      </c>
      <c r="W76" s="81">
        <v>43742.57392361111</v>
      </c>
      <c r="X76" s="83" t="s">
        <v>680</v>
      </c>
      <c r="Y76" s="79"/>
      <c r="Z76" s="79"/>
      <c r="AA76" s="85" t="s">
        <v>851</v>
      </c>
      <c r="AB76" s="79"/>
      <c r="AC76" s="79" t="b">
        <v>0</v>
      </c>
      <c r="AD76" s="79">
        <v>0</v>
      </c>
      <c r="AE76" s="85" t="s">
        <v>950</v>
      </c>
      <c r="AF76" s="79" t="b">
        <v>0</v>
      </c>
      <c r="AG76" s="79" t="s">
        <v>954</v>
      </c>
      <c r="AH76" s="79"/>
      <c r="AI76" s="85" t="s">
        <v>950</v>
      </c>
      <c r="AJ76" s="79" t="b">
        <v>0</v>
      </c>
      <c r="AK76" s="79">
        <v>7</v>
      </c>
      <c r="AL76" s="85" t="s">
        <v>934</v>
      </c>
      <c r="AM76" s="79" t="s">
        <v>956</v>
      </c>
      <c r="AN76" s="79" t="b">
        <v>0</v>
      </c>
      <c r="AO76" s="85" t="s">
        <v>934</v>
      </c>
      <c r="AP76" s="79" t="s">
        <v>176</v>
      </c>
      <c r="AQ76" s="79">
        <v>0</v>
      </c>
      <c r="AR76" s="79">
        <v>0</v>
      </c>
      <c r="AS76" s="79"/>
      <c r="AT76" s="79"/>
      <c r="AU76" s="79"/>
      <c r="AV76" s="79"/>
      <c r="AW76" s="79"/>
      <c r="AX76" s="79"/>
      <c r="AY76" s="79"/>
      <c r="AZ76" s="79"/>
      <c r="BA76">
        <v>1</v>
      </c>
      <c r="BB76" s="78" t="str">
        <f>REPLACE(INDEX(GroupVertices[Group],MATCH(Edges25[[#This Row],[Vertex 1]],GroupVertices[Vertex],0)),1,1,"")</f>
        <v>3</v>
      </c>
      <c r="BC76" s="78" t="str">
        <f>REPLACE(INDEX(GroupVertices[Group],MATCH(Edges25[[#This Row],[Vertex 2]],GroupVertices[Vertex],0)),1,1,"")</f>
        <v>3</v>
      </c>
      <c r="BD76" s="48"/>
      <c r="BE76" s="49"/>
      <c r="BF76" s="48"/>
      <c r="BG76" s="49"/>
      <c r="BH76" s="48"/>
      <c r="BI76" s="49"/>
      <c r="BJ76" s="48"/>
      <c r="BK76" s="49"/>
      <c r="BL76" s="48"/>
    </row>
    <row r="77" spans="1:64" ht="15">
      <c r="A77" s="64" t="s">
        <v>266</v>
      </c>
      <c r="B77" s="64" t="s">
        <v>319</v>
      </c>
      <c r="C77" s="65"/>
      <c r="D77" s="66"/>
      <c r="E77" s="67"/>
      <c r="F77" s="68"/>
      <c r="G77" s="65"/>
      <c r="H77" s="69"/>
      <c r="I77" s="70"/>
      <c r="J77" s="70"/>
      <c r="K77" s="34" t="s">
        <v>65</v>
      </c>
      <c r="L77" s="77">
        <v>99</v>
      </c>
      <c r="M77" s="77"/>
      <c r="N77" s="72"/>
      <c r="O77" s="79" t="s">
        <v>339</v>
      </c>
      <c r="P77" s="81">
        <v>43748.24765046296</v>
      </c>
      <c r="Q77" s="79" t="s">
        <v>349</v>
      </c>
      <c r="R77" s="79"/>
      <c r="S77" s="79"/>
      <c r="T77" s="79" t="s">
        <v>453</v>
      </c>
      <c r="U77" s="79"/>
      <c r="V77" s="83" t="s">
        <v>555</v>
      </c>
      <c r="W77" s="81">
        <v>43748.24765046296</v>
      </c>
      <c r="X77" s="83" t="s">
        <v>681</v>
      </c>
      <c r="Y77" s="79"/>
      <c r="Z77" s="79"/>
      <c r="AA77" s="85" t="s">
        <v>852</v>
      </c>
      <c r="AB77" s="79"/>
      <c r="AC77" s="79" t="b">
        <v>0</v>
      </c>
      <c r="AD77" s="79">
        <v>0</v>
      </c>
      <c r="AE77" s="85" t="s">
        <v>950</v>
      </c>
      <c r="AF77" s="79" t="b">
        <v>0</v>
      </c>
      <c r="AG77" s="79" t="s">
        <v>954</v>
      </c>
      <c r="AH77" s="79"/>
      <c r="AI77" s="85" t="s">
        <v>950</v>
      </c>
      <c r="AJ77" s="79" t="b">
        <v>0</v>
      </c>
      <c r="AK77" s="79">
        <v>13</v>
      </c>
      <c r="AL77" s="85" t="s">
        <v>936</v>
      </c>
      <c r="AM77" s="79" t="s">
        <v>956</v>
      </c>
      <c r="AN77" s="79" t="b">
        <v>0</v>
      </c>
      <c r="AO77" s="85" t="s">
        <v>936</v>
      </c>
      <c r="AP77" s="79" t="s">
        <v>176</v>
      </c>
      <c r="AQ77" s="79">
        <v>0</v>
      </c>
      <c r="AR77" s="79">
        <v>0</v>
      </c>
      <c r="AS77" s="79"/>
      <c r="AT77" s="79"/>
      <c r="AU77" s="79"/>
      <c r="AV77" s="79"/>
      <c r="AW77" s="79"/>
      <c r="AX77" s="79"/>
      <c r="AY77" s="79"/>
      <c r="AZ77" s="79"/>
      <c r="BA77">
        <v>3</v>
      </c>
      <c r="BB77" s="78" t="str">
        <f>REPLACE(INDEX(GroupVertices[Group],MATCH(Edges25[[#This Row],[Vertex 1]],GroupVertices[Vertex],0)),1,1,"")</f>
        <v>3</v>
      </c>
      <c r="BC77" s="78" t="str">
        <f>REPLACE(INDEX(GroupVertices[Group],MATCH(Edges25[[#This Row],[Vertex 2]],GroupVertices[Vertex],0)),1,1,"")</f>
        <v>3</v>
      </c>
      <c r="BD77" s="48">
        <v>0</v>
      </c>
      <c r="BE77" s="49">
        <v>0</v>
      </c>
      <c r="BF77" s="48">
        <v>0</v>
      </c>
      <c r="BG77" s="49">
        <v>0</v>
      </c>
      <c r="BH77" s="48">
        <v>0</v>
      </c>
      <c r="BI77" s="49">
        <v>0</v>
      </c>
      <c r="BJ77" s="48">
        <v>19</v>
      </c>
      <c r="BK77" s="49">
        <v>100</v>
      </c>
      <c r="BL77" s="48">
        <v>19</v>
      </c>
    </row>
    <row r="78" spans="1:64" ht="15">
      <c r="A78" s="64" t="s">
        <v>266</v>
      </c>
      <c r="B78" s="64" t="s">
        <v>319</v>
      </c>
      <c r="C78" s="65"/>
      <c r="D78" s="66"/>
      <c r="E78" s="67"/>
      <c r="F78" s="68"/>
      <c r="G78" s="65"/>
      <c r="H78" s="69"/>
      <c r="I78" s="70"/>
      <c r="J78" s="70"/>
      <c r="K78" s="34" t="s">
        <v>65</v>
      </c>
      <c r="L78" s="77">
        <v>100</v>
      </c>
      <c r="M78" s="77"/>
      <c r="N78" s="72"/>
      <c r="O78" s="79" t="s">
        <v>339</v>
      </c>
      <c r="P78" s="81">
        <v>43752.81261574074</v>
      </c>
      <c r="Q78" s="79" t="s">
        <v>377</v>
      </c>
      <c r="R78" s="79"/>
      <c r="S78" s="79"/>
      <c r="T78" s="79"/>
      <c r="U78" s="79"/>
      <c r="V78" s="83" t="s">
        <v>555</v>
      </c>
      <c r="W78" s="81">
        <v>43752.81261574074</v>
      </c>
      <c r="X78" s="83" t="s">
        <v>682</v>
      </c>
      <c r="Y78" s="79"/>
      <c r="Z78" s="79"/>
      <c r="AA78" s="85" t="s">
        <v>853</v>
      </c>
      <c r="AB78" s="79"/>
      <c r="AC78" s="79" t="b">
        <v>0</v>
      </c>
      <c r="AD78" s="79">
        <v>0</v>
      </c>
      <c r="AE78" s="85" t="s">
        <v>950</v>
      </c>
      <c r="AF78" s="79" t="b">
        <v>0</v>
      </c>
      <c r="AG78" s="79" t="s">
        <v>954</v>
      </c>
      <c r="AH78" s="79"/>
      <c r="AI78" s="85" t="s">
        <v>950</v>
      </c>
      <c r="AJ78" s="79" t="b">
        <v>0</v>
      </c>
      <c r="AK78" s="79">
        <v>5</v>
      </c>
      <c r="AL78" s="85" t="s">
        <v>937</v>
      </c>
      <c r="AM78" s="79" t="s">
        <v>956</v>
      </c>
      <c r="AN78" s="79" t="b">
        <v>0</v>
      </c>
      <c r="AO78" s="85" t="s">
        <v>937</v>
      </c>
      <c r="AP78" s="79" t="s">
        <v>176</v>
      </c>
      <c r="AQ78" s="79">
        <v>0</v>
      </c>
      <c r="AR78" s="79">
        <v>0</v>
      </c>
      <c r="AS78" s="79"/>
      <c r="AT78" s="79"/>
      <c r="AU78" s="79"/>
      <c r="AV78" s="79"/>
      <c r="AW78" s="79"/>
      <c r="AX78" s="79"/>
      <c r="AY78" s="79"/>
      <c r="AZ78" s="79"/>
      <c r="BA78">
        <v>3</v>
      </c>
      <c r="BB78" s="78" t="str">
        <f>REPLACE(INDEX(GroupVertices[Group],MATCH(Edges25[[#This Row],[Vertex 1]],GroupVertices[Vertex],0)),1,1,"")</f>
        <v>3</v>
      </c>
      <c r="BC78" s="78" t="str">
        <f>REPLACE(INDEX(GroupVertices[Group],MATCH(Edges25[[#This Row],[Vertex 2]],GroupVertices[Vertex],0)),1,1,"")</f>
        <v>3</v>
      </c>
      <c r="BD78" s="48">
        <v>0</v>
      </c>
      <c r="BE78" s="49">
        <v>0</v>
      </c>
      <c r="BF78" s="48">
        <v>0</v>
      </c>
      <c r="BG78" s="49">
        <v>0</v>
      </c>
      <c r="BH78" s="48">
        <v>0</v>
      </c>
      <c r="BI78" s="49">
        <v>0</v>
      </c>
      <c r="BJ78" s="48">
        <v>20</v>
      </c>
      <c r="BK78" s="49">
        <v>100</v>
      </c>
      <c r="BL78" s="48">
        <v>20</v>
      </c>
    </row>
    <row r="79" spans="1:64" ht="15">
      <c r="A79" s="64" t="s">
        <v>267</v>
      </c>
      <c r="B79" s="64" t="s">
        <v>330</v>
      </c>
      <c r="C79" s="65"/>
      <c r="D79" s="66"/>
      <c r="E79" s="67"/>
      <c r="F79" s="68"/>
      <c r="G79" s="65"/>
      <c r="H79" s="69"/>
      <c r="I79" s="70"/>
      <c r="J79" s="70"/>
      <c r="K79" s="34" t="s">
        <v>65</v>
      </c>
      <c r="L79" s="77">
        <v>101</v>
      </c>
      <c r="M79" s="77"/>
      <c r="N79" s="72"/>
      <c r="O79" s="79" t="s">
        <v>339</v>
      </c>
      <c r="P79" s="81">
        <v>43742.53392361111</v>
      </c>
      <c r="Q79" s="79" t="s">
        <v>345</v>
      </c>
      <c r="R79" s="83" t="s">
        <v>412</v>
      </c>
      <c r="S79" s="79" t="s">
        <v>433</v>
      </c>
      <c r="T79" s="79" t="s">
        <v>451</v>
      </c>
      <c r="U79" s="79"/>
      <c r="V79" s="83" t="s">
        <v>556</v>
      </c>
      <c r="W79" s="81">
        <v>43742.53392361111</v>
      </c>
      <c r="X79" s="83" t="s">
        <v>683</v>
      </c>
      <c r="Y79" s="79"/>
      <c r="Z79" s="79"/>
      <c r="AA79" s="85" t="s">
        <v>854</v>
      </c>
      <c r="AB79" s="79"/>
      <c r="AC79" s="79" t="b">
        <v>0</v>
      </c>
      <c r="AD79" s="79">
        <v>0</v>
      </c>
      <c r="AE79" s="85" t="s">
        <v>950</v>
      </c>
      <c r="AF79" s="79" t="b">
        <v>0</v>
      </c>
      <c r="AG79" s="79" t="s">
        <v>954</v>
      </c>
      <c r="AH79" s="79"/>
      <c r="AI79" s="85" t="s">
        <v>950</v>
      </c>
      <c r="AJ79" s="79" t="b">
        <v>0</v>
      </c>
      <c r="AK79" s="79">
        <v>7</v>
      </c>
      <c r="AL79" s="85" t="s">
        <v>934</v>
      </c>
      <c r="AM79" s="79" t="s">
        <v>957</v>
      </c>
      <c r="AN79" s="79" t="b">
        <v>0</v>
      </c>
      <c r="AO79" s="85" t="s">
        <v>934</v>
      </c>
      <c r="AP79" s="79" t="s">
        <v>176</v>
      </c>
      <c r="AQ79" s="79">
        <v>0</v>
      </c>
      <c r="AR79" s="79">
        <v>0</v>
      </c>
      <c r="AS79" s="79"/>
      <c r="AT79" s="79"/>
      <c r="AU79" s="79"/>
      <c r="AV79" s="79"/>
      <c r="AW79" s="79"/>
      <c r="AX79" s="79"/>
      <c r="AY79" s="79"/>
      <c r="AZ79" s="79"/>
      <c r="BA79">
        <v>1</v>
      </c>
      <c r="BB79" s="78" t="str">
        <f>REPLACE(INDEX(GroupVertices[Group],MATCH(Edges25[[#This Row],[Vertex 1]],GroupVertices[Vertex],0)),1,1,"")</f>
        <v>3</v>
      </c>
      <c r="BC79" s="78" t="str">
        <f>REPLACE(INDEX(GroupVertices[Group],MATCH(Edges25[[#This Row],[Vertex 2]],GroupVertices[Vertex],0)),1,1,"")</f>
        <v>3</v>
      </c>
      <c r="BD79" s="48"/>
      <c r="BE79" s="49"/>
      <c r="BF79" s="48"/>
      <c r="BG79" s="49"/>
      <c r="BH79" s="48"/>
      <c r="BI79" s="49"/>
      <c r="BJ79" s="48"/>
      <c r="BK79" s="49"/>
      <c r="BL79" s="48"/>
    </row>
    <row r="80" spans="1:64" ht="15">
      <c r="A80" s="64" t="s">
        <v>267</v>
      </c>
      <c r="B80" s="64" t="s">
        <v>319</v>
      </c>
      <c r="C80" s="65"/>
      <c r="D80" s="66"/>
      <c r="E80" s="67"/>
      <c r="F80" s="68"/>
      <c r="G80" s="65"/>
      <c r="H80" s="69"/>
      <c r="I80" s="70"/>
      <c r="J80" s="70"/>
      <c r="K80" s="34" t="s">
        <v>65</v>
      </c>
      <c r="L80" s="77">
        <v>104</v>
      </c>
      <c r="M80" s="77"/>
      <c r="N80" s="72"/>
      <c r="O80" s="79" t="s">
        <v>339</v>
      </c>
      <c r="P80" s="81">
        <v>43745.66427083333</v>
      </c>
      <c r="Q80" s="79" t="s">
        <v>349</v>
      </c>
      <c r="R80" s="79"/>
      <c r="S80" s="79"/>
      <c r="T80" s="79" t="s">
        <v>453</v>
      </c>
      <c r="U80" s="79"/>
      <c r="V80" s="83" t="s">
        <v>556</v>
      </c>
      <c r="W80" s="81">
        <v>43745.66427083333</v>
      </c>
      <c r="X80" s="83" t="s">
        <v>684</v>
      </c>
      <c r="Y80" s="79"/>
      <c r="Z80" s="79"/>
      <c r="AA80" s="85" t="s">
        <v>855</v>
      </c>
      <c r="AB80" s="79"/>
      <c r="AC80" s="79" t="b">
        <v>0</v>
      </c>
      <c r="AD80" s="79">
        <v>0</v>
      </c>
      <c r="AE80" s="85" t="s">
        <v>950</v>
      </c>
      <c r="AF80" s="79" t="b">
        <v>0</v>
      </c>
      <c r="AG80" s="79" t="s">
        <v>954</v>
      </c>
      <c r="AH80" s="79"/>
      <c r="AI80" s="85" t="s">
        <v>950</v>
      </c>
      <c r="AJ80" s="79" t="b">
        <v>0</v>
      </c>
      <c r="AK80" s="79">
        <v>10</v>
      </c>
      <c r="AL80" s="85" t="s">
        <v>936</v>
      </c>
      <c r="AM80" s="79" t="s">
        <v>961</v>
      </c>
      <c r="AN80" s="79" t="b">
        <v>0</v>
      </c>
      <c r="AO80" s="85" t="s">
        <v>936</v>
      </c>
      <c r="AP80" s="79" t="s">
        <v>176</v>
      </c>
      <c r="AQ80" s="79">
        <v>0</v>
      </c>
      <c r="AR80" s="79">
        <v>0</v>
      </c>
      <c r="AS80" s="79"/>
      <c r="AT80" s="79"/>
      <c r="AU80" s="79"/>
      <c r="AV80" s="79"/>
      <c r="AW80" s="79"/>
      <c r="AX80" s="79"/>
      <c r="AY80" s="79"/>
      <c r="AZ80" s="79"/>
      <c r="BA80">
        <v>3</v>
      </c>
      <c r="BB80" s="78" t="str">
        <f>REPLACE(INDEX(GroupVertices[Group],MATCH(Edges25[[#This Row],[Vertex 1]],GroupVertices[Vertex],0)),1,1,"")</f>
        <v>3</v>
      </c>
      <c r="BC80" s="78" t="str">
        <f>REPLACE(INDEX(GroupVertices[Group],MATCH(Edges25[[#This Row],[Vertex 2]],GroupVertices[Vertex],0)),1,1,"")</f>
        <v>3</v>
      </c>
      <c r="BD80" s="48">
        <v>0</v>
      </c>
      <c r="BE80" s="49">
        <v>0</v>
      </c>
      <c r="BF80" s="48">
        <v>0</v>
      </c>
      <c r="BG80" s="49">
        <v>0</v>
      </c>
      <c r="BH80" s="48">
        <v>0</v>
      </c>
      <c r="BI80" s="49">
        <v>0</v>
      </c>
      <c r="BJ80" s="48">
        <v>19</v>
      </c>
      <c r="BK80" s="49">
        <v>100</v>
      </c>
      <c r="BL80" s="48">
        <v>19</v>
      </c>
    </row>
    <row r="81" spans="1:64" ht="15">
      <c r="A81" s="64" t="s">
        <v>267</v>
      </c>
      <c r="B81" s="64" t="s">
        <v>319</v>
      </c>
      <c r="C81" s="65"/>
      <c r="D81" s="66"/>
      <c r="E81" s="67"/>
      <c r="F81" s="68"/>
      <c r="G81" s="65"/>
      <c r="H81" s="69"/>
      <c r="I81" s="70"/>
      <c r="J81" s="70"/>
      <c r="K81" s="34" t="s">
        <v>65</v>
      </c>
      <c r="L81" s="77">
        <v>105</v>
      </c>
      <c r="M81" s="77"/>
      <c r="N81" s="72"/>
      <c r="O81" s="79" t="s">
        <v>339</v>
      </c>
      <c r="P81" s="81">
        <v>43752.82141203704</v>
      </c>
      <c r="Q81" s="79" t="s">
        <v>377</v>
      </c>
      <c r="R81" s="79"/>
      <c r="S81" s="79"/>
      <c r="T81" s="79"/>
      <c r="U81" s="79"/>
      <c r="V81" s="83" t="s">
        <v>556</v>
      </c>
      <c r="W81" s="81">
        <v>43752.82141203704</v>
      </c>
      <c r="X81" s="83" t="s">
        <v>685</v>
      </c>
      <c r="Y81" s="79"/>
      <c r="Z81" s="79"/>
      <c r="AA81" s="85" t="s">
        <v>856</v>
      </c>
      <c r="AB81" s="79"/>
      <c r="AC81" s="79" t="b">
        <v>0</v>
      </c>
      <c r="AD81" s="79">
        <v>0</v>
      </c>
      <c r="AE81" s="85" t="s">
        <v>950</v>
      </c>
      <c r="AF81" s="79" t="b">
        <v>0</v>
      </c>
      <c r="AG81" s="79" t="s">
        <v>954</v>
      </c>
      <c r="AH81" s="79"/>
      <c r="AI81" s="85" t="s">
        <v>950</v>
      </c>
      <c r="AJ81" s="79" t="b">
        <v>0</v>
      </c>
      <c r="AK81" s="79">
        <v>5</v>
      </c>
      <c r="AL81" s="85" t="s">
        <v>937</v>
      </c>
      <c r="AM81" s="79" t="s">
        <v>963</v>
      </c>
      <c r="AN81" s="79" t="b">
        <v>0</v>
      </c>
      <c r="AO81" s="85" t="s">
        <v>937</v>
      </c>
      <c r="AP81" s="79" t="s">
        <v>176</v>
      </c>
      <c r="AQ81" s="79">
        <v>0</v>
      </c>
      <c r="AR81" s="79">
        <v>0</v>
      </c>
      <c r="AS81" s="79"/>
      <c r="AT81" s="79"/>
      <c r="AU81" s="79"/>
      <c r="AV81" s="79"/>
      <c r="AW81" s="79"/>
      <c r="AX81" s="79"/>
      <c r="AY81" s="79"/>
      <c r="AZ81" s="79"/>
      <c r="BA81">
        <v>3</v>
      </c>
      <c r="BB81" s="78" t="str">
        <f>REPLACE(INDEX(GroupVertices[Group],MATCH(Edges25[[#This Row],[Vertex 1]],GroupVertices[Vertex],0)),1,1,"")</f>
        <v>3</v>
      </c>
      <c r="BC81" s="78" t="str">
        <f>REPLACE(INDEX(GroupVertices[Group],MATCH(Edges25[[#This Row],[Vertex 2]],GroupVertices[Vertex],0)),1,1,"")</f>
        <v>3</v>
      </c>
      <c r="BD81" s="48">
        <v>0</v>
      </c>
      <c r="BE81" s="49">
        <v>0</v>
      </c>
      <c r="BF81" s="48">
        <v>0</v>
      </c>
      <c r="BG81" s="49">
        <v>0</v>
      </c>
      <c r="BH81" s="48">
        <v>0</v>
      </c>
      <c r="BI81" s="49">
        <v>0</v>
      </c>
      <c r="BJ81" s="48">
        <v>20</v>
      </c>
      <c r="BK81" s="49">
        <v>100</v>
      </c>
      <c r="BL81" s="48">
        <v>20</v>
      </c>
    </row>
    <row r="82" spans="1:64" ht="15">
      <c r="A82" s="64" t="s">
        <v>268</v>
      </c>
      <c r="B82" s="64" t="s">
        <v>321</v>
      </c>
      <c r="C82" s="65"/>
      <c r="D82" s="66"/>
      <c r="E82" s="67"/>
      <c r="F82" s="68"/>
      <c r="G82" s="65"/>
      <c r="H82" s="69"/>
      <c r="I82" s="70"/>
      <c r="J82" s="70"/>
      <c r="K82" s="34" t="s">
        <v>65</v>
      </c>
      <c r="L82" s="77">
        <v>106</v>
      </c>
      <c r="M82" s="77"/>
      <c r="N82" s="72"/>
      <c r="O82" s="79" t="s">
        <v>339</v>
      </c>
      <c r="P82" s="81">
        <v>43753.102002314816</v>
      </c>
      <c r="Q82" s="79" t="s">
        <v>371</v>
      </c>
      <c r="R82" s="79"/>
      <c r="S82" s="79"/>
      <c r="T82" s="79" t="s">
        <v>466</v>
      </c>
      <c r="U82" s="79"/>
      <c r="V82" s="83" t="s">
        <v>557</v>
      </c>
      <c r="W82" s="81">
        <v>43753.102002314816</v>
      </c>
      <c r="X82" s="83" t="s">
        <v>686</v>
      </c>
      <c r="Y82" s="79"/>
      <c r="Z82" s="79"/>
      <c r="AA82" s="85" t="s">
        <v>857</v>
      </c>
      <c r="AB82" s="79"/>
      <c r="AC82" s="79" t="b">
        <v>0</v>
      </c>
      <c r="AD82" s="79">
        <v>0</v>
      </c>
      <c r="AE82" s="85" t="s">
        <v>950</v>
      </c>
      <c r="AF82" s="79" t="b">
        <v>0</v>
      </c>
      <c r="AG82" s="79" t="s">
        <v>954</v>
      </c>
      <c r="AH82" s="79"/>
      <c r="AI82" s="85" t="s">
        <v>950</v>
      </c>
      <c r="AJ82" s="79" t="b">
        <v>0</v>
      </c>
      <c r="AK82" s="79">
        <v>11</v>
      </c>
      <c r="AL82" s="85" t="s">
        <v>944</v>
      </c>
      <c r="AM82" s="79" t="s">
        <v>956</v>
      </c>
      <c r="AN82" s="79" t="b">
        <v>0</v>
      </c>
      <c r="AO82" s="85" t="s">
        <v>944</v>
      </c>
      <c r="AP82" s="79" t="s">
        <v>176</v>
      </c>
      <c r="AQ82" s="79">
        <v>0</v>
      </c>
      <c r="AR82" s="79">
        <v>0</v>
      </c>
      <c r="AS82" s="79"/>
      <c r="AT82" s="79"/>
      <c r="AU82" s="79"/>
      <c r="AV82" s="79"/>
      <c r="AW82" s="79"/>
      <c r="AX82" s="79"/>
      <c r="AY82" s="79"/>
      <c r="AZ82" s="79"/>
      <c r="BA82">
        <v>1</v>
      </c>
      <c r="BB82" s="78" t="str">
        <f>REPLACE(INDEX(GroupVertices[Group],MATCH(Edges25[[#This Row],[Vertex 1]],GroupVertices[Vertex],0)),1,1,"")</f>
        <v>4</v>
      </c>
      <c r="BC82" s="78" t="str">
        <f>REPLACE(INDEX(GroupVertices[Group],MATCH(Edges25[[#This Row],[Vertex 2]],GroupVertices[Vertex],0)),1,1,"")</f>
        <v>4</v>
      </c>
      <c r="BD82" s="48">
        <v>0</v>
      </c>
      <c r="BE82" s="49">
        <v>0</v>
      </c>
      <c r="BF82" s="48">
        <v>0</v>
      </c>
      <c r="BG82" s="49">
        <v>0</v>
      </c>
      <c r="BH82" s="48">
        <v>0</v>
      </c>
      <c r="BI82" s="49">
        <v>0</v>
      </c>
      <c r="BJ82" s="48">
        <v>11</v>
      </c>
      <c r="BK82" s="49">
        <v>100</v>
      </c>
      <c r="BL82" s="48">
        <v>11</v>
      </c>
    </row>
    <row r="83" spans="1:64" ht="15">
      <c r="A83" s="64" t="s">
        <v>269</v>
      </c>
      <c r="B83" s="64" t="s">
        <v>270</v>
      </c>
      <c r="C83" s="65"/>
      <c r="D83" s="66"/>
      <c r="E83" s="67"/>
      <c r="F83" s="68"/>
      <c r="G83" s="65"/>
      <c r="H83" s="69"/>
      <c r="I83" s="70"/>
      <c r="J83" s="70"/>
      <c r="K83" s="34" t="s">
        <v>65</v>
      </c>
      <c r="L83" s="77">
        <v>107</v>
      </c>
      <c r="M83" s="77"/>
      <c r="N83" s="72"/>
      <c r="O83" s="79" t="s">
        <v>339</v>
      </c>
      <c r="P83" s="81">
        <v>43753.31701388889</v>
      </c>
      <c r="Q83" s="79" t="s">
        <v>378</v>
      </c>
      <c r="R83" s="79"/>
      <c r="S83" s="79"/>
      <c r="T83" s="79"/>
      <c r="U83" s="79"/>
      <c r="V83" s="83" t="s">
        <v>558</v>
      </c>
      <c r="W83" s="81">
        <v>43753.31701388889</v>
      </c>
      <c r="X83" s="83" t="s">
        <v>687</v>
      </c>
      <c r="Y83" s="79"/>
      <c r="Z83" s="79"/>
      <c r="AA83" s="85" t="s">
        <v>858</v>
      </c>
      <c r="AB83" s="79"/>
      <c r="AC83" s="79" t="b">
        <v>0</v>
      </c>
      <c r="AD83" s="79">
        <v>0</v>
      </c>
      <c r="AE83" s="85" t="s">
        <v>950</v>
      </c>
      <c r="AF83" s="79" t="b">
        <v>0</v>
      </c>
      <c r="AG83" s="79" t="s">
        <v>955</v>
      </c>
      <c r="AH83" s="79"/>
      <c r="AI83" s="85" t="s">
        <v>950</v>
      </c>
      <c r="AJ83" s="79" t="b">
        <v>0</v>
      </c>
      <c r="AK83" s="79">
        <v>2</v>
      </c>
      <c r="AL83" s="85" t="s">
        <v>861</v>
      </c>
      <c r="AM83" s="79" t="s">
        <v>963</v>
      </c>
      <c r="AN83" s="79" t="b">
        <v>0</v>
      </c>
      <c r="AO83" s="85" t="s">
        <v>861</v>
      </c>
      <c r="AP83" s="79" t="s">
        <v>176</v>
      </c>
      <c r="AQ83" s="79">
        <v>0</v>
      </c>
      <c r="AR83" s="79">
        <v>0</v>
      </c>
      <c r="AS83" s="79"/>
      <c r="AT83" s="79"/>
      <c r="AU83" s="79"/>
      <c r="AV83" s="79"/>
      <c r="AW83" s="79"/>
      <c r="AX83" s="79"/>
      <c r="AY83" s="79"/>
      <c r="AZ83" s="79"/>
      <c r="BA83">
        <v>2</v>
      </c>
      <c r="BB83" s="78" t="str">
        <f>REPLACE(INDEX(GroupVertices[Group],MATCH(Edges25[[#This Row],[Vertex 1]],GroupVertices[Vertex],0)),1,1,"")</f>
        <v>12</v>
      </c>
      <c r="BC83" s="78" t="str">
        <f>REPLACE(INDEX(GroupVertices[Group],MATCH(Edges25[[#This Row],[Vertex 2]],GroupVertices[Vertex],0)),1,1,"")</f>
        <v>12</v>
      </c>
      <c r="BD83" s="48">
        <v>0</v>
      </c>
      <c r="BE83" s="49">
        <v>0</v>
      </c>
      <c r="BF83" s="48">
        <v>0</v>
      </c>
      <c r="BG83" s="49">
        <v>0</v>
      </c>
      <c r="BH83" s="48">
        <v>0</v>
      </c>
      <c r="BI83" s="49">
        <v>0</v>
      </c>
      <c r="BJ83" s="48">
        <v>22</v>
      </c>
      <c r="BK83" s="49">
        <v>100</v>
      </c>
      <c r="BL83" s="48">
        <v>22</v>
      </c>
    </row>
    <row r="84" spans="1:64" ht="15">
      <c r="A84" s="64" t="s">
        <v>269</v>
      </c>
      <c r="B84" s="64" t="s">
        <v>270</v>
      </c>
      <c r="C84" s="65"/>
      <c r="D84" s="66"/>
      <c r="E84" s="67"/>
      <c r="F84" s="68"/>
      <c r="G84" s="65"/>
      <c r="H84" s="69"/>
      <c r="I84" s="70"/>
      <c r="J84" s="70"/>
      <c r="K84" s="34" t="s">
        <v>65</v>
      </c>
      <c r="L84" s="77">
        <v>108</v>
      </c>
      <c r="M84" s="77"/>
      <c r="N84" s="72"/>
      <c r="O84" s="79" t="s">
        <v>339</v>
      </c>
      <c r="P84" s="81">
        <v>43753.31704861111</v>
      </c>
      <c r="Q84" s="79" t="s">
        <v>378</v>
      </c>
      <c r="R84" s="79"/>
      <c r="S84" s="79"/>
      <c r="T84" s="79"/>
      <c r="U84" s="79"/>
      <c r="V84" s="83" t="s">
        <v>558</v>
      </c>
      <c r="W84" s="81">
        <v>43753.31704861111</v>
      </c>
      <c r="X84" s="83" t="s">
        <v>688</v>
      </c>
      <c r="Y84" s="79"/>
      <c r="Z84" s="79"/>
      <c r="AA84" s="85" t="s">
        <v>859</v>
      </c>
      <c r="AB84" s="79"/>
      <c r="AC84" s="79" t="b">
        <v>0</v>
      </c>
      <c r="AD84" s="79">
        <v>0</v>
      </c>
      <c r="AE84" s="85" t="s">
        <v>950</v>
      </c>
      <c r="AF84" s="79" t="b">
        <v>0</v>
      </c>
      <c r="AG84" s="79" t="s">
        <v>955</v>
      </c>
      <c r="AH84" s="79"/>
      <c r="AI84" s="85" t="s">
        <v>950</v>
      </c>
      <c r="AJ84" s="79" t="b">
        <v>0</v>
      </c>
      <c r="AK84" s="79">
        <v>1</v>
      </c>
      <c r="AL84" s="85" t="s">
        <v>860</v>
      </c>
      <c r="AM84" s="79" t="s">
        <v>963</v>
      </c>
      <c r="AN84" s="79" t="b">
        <v>0</v>
      </c>
      <c r="AO84" s="85" t="s">
        <v>860</v>
      </c>
      <c r="AP84" s="79" t="s">
        <v>176</v>
      </c>
      <c r="AQ84" s="79">
        <v>0</v>
      </c>
      <c r="AR84" s="79">
        <v>0</v>
      </c>
      <c r="AS84" s="79"/>
      <c r="AT84" s="79"/>
      <c r="AU84" s="79"/>
      <c r="AV84" s="79"/>
      <c r="AW84" s="79"/>
      <c r="AX84" s="79"/>
      <c r="AY84" s="79"/>
      <c r="AZ84" s="79"/>
      <c r="BA84">
        <v>2</v>
      </c>
      <c r="BB84" s="78" t="str">
        <f>REPLACE(INDEX(GroupVertices[Group],MATCH(Edges25[[#This Row],[Vertex 1]],GroupVertices[Vertex],0)),1,1,"")</f>
        <v>12</v>
      </c>
      <c r="BC84" s="78" t="str">
        <f>REPLACE(INDEX(GroupVertices[Group],MATCH(Edges25[[#This Row],[Vertex 2]],GroupVertices[Vertex],0)),1,1,"")</f>
        <v>12</v>
      </c>
      <c r="BD84" s="48">
        <v>0</v>
      </c>
      <c r="BE84" s="49">
        <v>0</v>
      </c>
      <c r="BF84" s="48">
        <v>0</v>
      </c>
      <c r="BG84" s="49">
        <v>0</v>
      </c>
      <c r="BH84" s="48">
        <v>0</v>
      </c>
      <c r="BI84" s="49">
        <v>0</v>
      </c>
      <c r="BJ84" s="48">
        <v>22</v>
      </c>
      <c r="BK84" s="49">
        <v>100</v>
      </c>
      <c r="BL84" s="48">
        <v>22</v>
      </c>
    </row>
    <row r="85" spans="1:64" ht="15">
      <c r="A85" s="64" t="s">
        <v>270</v>
      </c>
      <c r="B85" s="64" t="s">
        <v>270</v>
      </c>
      <c r="C85" s="65"/>
      <c r="D85" s="66"/>
      <c r="E85" s="67"/>
      <c r="F85" s="68"/>
      <c r="G85" s="65"/>
      <c r="H85" s="69"/>
      <c r="I85" s="70"/>
      <c r="J85" s="70"/>
      <c r="K85" s="34" t="s">
        <v>65</v>
      </c>
      <c r="L85" s="77">
        <v>109</v>
      </c>
      <c r="M85" s="77"/>
      <c r="N85" s="72"/>
      <c r="O85" s="79" t="s">
        <v>176</v>
      </c>
      <c r="P85" s="81">
        <v>43753.02097222222</v>
      </c>
      <c r="Q85" s="79" t="s">
        <v>379</v>
      </c>
      <c r="R85" s="83" t="s">
        <v>418</v>
      </c>
      <c r="S85" s="79" t="s">
        <v>439</v>
      </c>
      <c r="T85" s="79" t="s">
        <v>470</v>
      </c>
      <c r="U85" s="83" t="s">
        <v>495</v>
      </c>
      <c r="V85" s="83" t="s">
        <v>495</v>
      </c>
      <c r="W85" s="81">
        <v>43753.02097222222</v>
      </c>
      <c r="X85" s="83" t="s">
        <v>689</v>
      </c>
      <c r="Y85" s="79"/>
      <c r="Z85" s="79"/>
      <c r="AA85" s="85" t="s">
        <v>860</v>
      </c>
      <c r="AB85" s="79"/>
      <c r="AC85" s="79" t="b">
        <v>0</v>
      </c>
      <c r="AD85" s="79">
        <v>0</v>
      </c>
      <c r="AE85" s="85" t="s">
        <v>950</v>
      </c>
      <c r="AF85" s="79" t="b">
        <v>0</v>
      </c>
      <c r="AG85" s="79" t="s">
        <v>955</v>
      </c>
      <c r="AH85" s="79"/>
      <c r="AI85" s="85" t="s">
        <v>950</v>
      </c>
      <c r="AJ85" s="79" t="b">
        <v>0</v>
      </c>
      <c r="AK85" s="79">
        <v>1</v>
      </c>
      <c r="AL85" s="85" t="s">
        <v>950</v>
      </c>
      <c r="AM85" s="79" t="s">
        <v>958</v>
      </c>
      <c r="AN85" s="79" t="b">
        <v>0</v>
      </c>
      <c r="AO85" s="85" t="s">
        <v>860</v>
      </c>
      <c r="AP85" s="79" t="s">
        <v>176</v>
      </c>
      <c r="AQ85" s="79">
        <v>0</v>
      </c>
      <c r="AR85" s="79">
        <v>0</v>
      </c>
      <c r="AS85" s="79"/>
      <c r="AT85" s="79"/>
      <c r="AU85" s="79"/>
      <c r="AV85" s="79"/>
      <c r="AW85" s="79"/>
      <c r="AX85" s="79"/>
      <c r="AY85" s="79"/>
      <c r="AZ85" s="79"/>
      <c r="BA85">
        <v>2</v>
      </c>
      <c r="BB85" s="78" t="str">
        <f>REPLACE(INDEX(GroupVertices[Group],MATCH(Edges25[[#This Row],[Vertex 1]],GroupVertices[Vertex],0)),1,1,"")</f>
        <v>12</v>
      </c>
      <c r="BC85" s="78" t="str">
        <f>REPLACE(INDEX(GroupVertices[Group],MATCH(Edges25[[#This Row],[Vertex 2]],GroupVertices[Vertex],0)),1,1,"")</f>
        <v>12</v>
      </c>
      <c r="BD85" s="48">
        <v>0</v>
      </c>
      <c r="BE85" s="49">
        <v>0</v>
      </c>
      <c r="BF85" s="48">
        <v>0</v>
      </c>
      <c r="BG85" s="49">
        <v>0</v>
      </c>
      <c r="BH85" s="48">
        <v>0</v>
      </c>
      <c r="BI85" s="49">
        <v>0</v>
      </c>
      <c r="BJ85" s="48">
        <v>34</v>
      </c>
      <c r="BK85" s="49">
        <v>100</v>
      </c>
      <c r="BL85" s="48">
        <v>34</v>
      </c>
    </row>
    <row r="86" spans="1:64" ht="15">
      <c r="A86" s="64" t="s">
        <v>270</v>
      </c>
      <c r="B86" s="64" t="s">
        <v>270</v>
      </c>
      <c r="C86" s="65"/>
      <c r="D86" s="66"/>
      <c r="E86" s="67"/>
      <c r="F86" s="68"/>
      <c r="G86" s="65"/>
      <c r="H86" s="69"/>
      <c r="I86" s="70"/>
      <c r="J86" s="70"/>
      <c r="K86" s="34" t="s">
        <v>65</v>
      </c>
      <c r="L86" s="77">
        <v>110</v>
      </c>
      <c r="M86" s="77"/>
      <c r="N86" s="72"/>
      <c r="O86" s="79" t="s">
        <v>176</v>
      </c>
      <c r="P86" s="81">
        <v>43753.10767361111</v>
      </c>
      <c r="Q86" s="79" t="s">
        <v>380</v>
      </c>
      <c r="R86" s="83" t="s">
        <v>418</v>
      </c>
      <c r="S86" s="79" t="s">
        <v>439</v>
      </c>
      <c r="T86" s="79" t="s">
        <v>470</v>
      </c>
      <c r="U86" s="83" t="s">
        <v>496</v>
      </c>
      <c r="V86" s="83" t="s">
        <v>496</v>
      </c>
      <c r="W86" s="81">
        <v>43753.10767361111</v>
      </c>
      <c r="X86" s="83" t="s">
        <v>690</v>
      </c>
      <c r="Y86" s="79"/>
      <c r="Z86" s="79"/>
      <c r="AA86" s="85" t="s">
        <v>861</v>
      </c>
      <c r="AB86" s="79"/>
      <c r="AC86" s="79" t="b">
        <v>0</v>
      </c>
      <c r="AD86" s="79">
        <v>2</v>
      </c>
      <c r="AE86" s="85" t="s">
        <v>950</v>
      </c>
      <c r="AF86" s="79" t="b">
        <v>0</v>
      </c>
      <c r="AG86" s="79" t="s">
        <v>955</v>
      </c>
      <c r="AH86" s="79"/>
      <c r="AI86" s="85" t="s">
        <v>950</v>
      </c>
      <c r="AJ86" s="79" t="b">
        <v>0</v>
      </c>
      <c r="AK86" s="79">
        <v>2</v>
      </c>
      <c r="AL86" s="85" t="s">
        <v>950</v>
      </c>
      <c r="AM86" s="79" t="s">
        <v>958</v>
      </c>
      <c r="AN86" s="79" t="b">
        <v>0</v>
      </c>
      <c r="AO86" s="85" t="s">
        <v>861</v>
      </c>
      <c r="AP86" s="79" t="s">
        <v>176</v>
      </c>
      <c r="AQ86" s="79">
        <v>0</v>
      </c>
      <c r="AR86" s="79">
        <v>0</v>
      </c>
      <c r="AS86" s="79"/>
      <c r="AT86" s="79"/>
      <c r="AU86" s="79"/>
      <c r="AV86" s="79"/>
      <c r="AW86" s="79"/>
      <c r="AX86" s="79"/>
      <c r="AY86" s="79"/>
      <c r="AZ86" s="79"/>
      <c r="BA86">
        <v>2</v>
      </c>
      <c r="BB86" s="78" t="str">
        <f>REPLACE(INDEX(GroupVertices[Group],MATCH(Edges25[[#This Row],[Vertex 1]],GroupVertices[Vertex],0)),1,1,"")</f>
        <v>12</v>
      </c>
      <c r="BC86" s="78" t="str">
        <f>REPLACE(INDEX(GroupVertices[Group],MATCH(Edges25[[#This Row],[Vertex 2]],GroupVertices[Vertex],0)),1,1,"")</f>
        <v>12</v>
      </c>
      <c r="BD86" s="48">
        <v>0</v>
      </c>
      <c r="BE86" s="49">
        <v>0</v>
      </c>
      <c r="BF86" s="48">
        <v>0</v>
      </c>
      <c r="BG86" s="49">
        <v>0</v>
      </c>
      <c r="BH86" s="48">
        <v>0</v>
      </c>
      <c r="BI86" s="49">
        <v>0</v>
      </c>
      <c r="BJ86" s="48">
        <v>34</v>
      </c>
      <c r="BK86" s="49">
        <v>100</v>
      </c>
      <c r="BL86" s="48">
        <v>34</v>
      </c>
    </row>
    <row r="87" spans="1:64" ht="15">
      <c r="A87" s="64" t="s">
        <v>271</v>
      </c>
      <c r="B87" s="64" t="s">
        <v>270</v>
      </c>
      <c r="C87" s="65"/>
      <c r="D87" s="66"/>
      <c r="E87" s="67"/>
      <c r="F87" s="68"/>
      <c r="G87" s="65"/>
      <c r="H87" s="69"/>
      <c r="I87" s="70"/>
      <c r="J87" s="70"/>
      <c r="K87" s="34" t="s">
        <v>65</v>
      </c>
      <c r="L87" s="77">
        <v>111</v>
      </c>
      <c r="M87" s="77"/>
      <c r="N87" s="72"/>
      <c r="O87" s="79" t="s">
        <v>339</v>
      </c>
      <c r="P87" s="81">
        <v>43753.35472222222</v>
      </c>
      <c r="Q87" s="79" t="s">
        <v>378</v>
      </c>
      <c r="R87" s="79"/>
      <c r="S87" s="79"/>
      <c r="T87" s="79"/>
      <c r="U87" s="79"/>
      <c r="V87" s="83" t="s">
        <v>559</v>
      </c>
      <c r="W87" s="81">
        <v>43753.35472222222</v>
      </c>
      <c r="X87" s="83" t="s">
        <v>691</v>
      </c>
      <c r="Y87" s="79"/>
      <c r="Z87" s="79"/>
      <c r="AA87" s="85" t="s">
        <v>862</v>
      </c>
      <c r="AB87" s="79"/>
      <c r="AC87" s="79" t="b">
        <v>0</v>
      </c>
      <c r="AD87" s="79">
        <v>0</v>
      </c>
      <c r="AE87" s="85" t="s">
        <v>950</v>
      </c>
      <c r="AF87" s="79" t="b">
        <v>0</v>
      </c>
      <c r="AG87" s="79" t="s">
        <v>955</v>
      </c>
      <c r="AH87" s="79"/>
      <c r="AI87" s="85" t="s">
        <v>950</v>
      </c>
      <c r="AJ87" s="79" t="b">
        <v>0</v>
      </c>
      <c r="AK87" s="79">
        <v>2</v>
      </c>
      <c r="AL87" s="85" t="s">
        <v>861</v>
      </c>
      <c r="AM87" s="79" t="s">
        <v>956</v>
      </c>
      <c r="AN87" s="79" t="b">
        <v>0</v>
      </c>
      <c r="AO87" s="85" t="s">
        <v>861</v>
      </c>
      <c r="AP87" s="79" t="s">
        <v>176</v>
      </c>
      <c r="AQ87" s="79">
        <v>0</v>
      </c>
      <c r="AR87" s="79">
        <v>0</v>
      </c>
      <c r="AS87" s="79"/>
      <c r="AT87" s="79"/>
      <c r="AU87" s="79"/>
      <c r="AV87" s="79"/>
      <c r="AW87" s="79"/>
      <c r="AX87" s="79"/>
      <c r="AY87" s="79"/>
      <c r="AZ87" s="79"/>
      <c r="BA87">
        <v>1</v>
      </c>
      <c r="BB87" s="78" t="str">
        <f>REPLACE(INDEX(GroupVertices[Group],MATCH(Edges25[[#This Row],[Vertex 1]],GroupVertices[Vertex],0)),1,1,"")</f>
        <v>12</v>
      </c>
      <c r="BC87" s="78" t="str">
        <f>REPLACE(INDEX(GroupVertices[Group],MATCH(Edges25[[#This Row],[Vertex 2]],GroupVertices[Vertex],0)),1,1,"")</f>
        <v>12</v>
      </c>
      <c r="BD87" s="48">
        <v>0</v>
      </c>
      <c r="BE87" s="49">
        <v>0</v>
      </c>
      <c r="BF87" s="48">
        <v>0</v>
      </c>
      <c r="BG87" s="49">
        <v>0</v>
      </c>
      <c r="BH87" s="48">
        <v>0</v>
      </c>
      <c r="BI87" s="49">
        <v>0</v>
      </c>
      <c r="BJ87" s="48">
        <v>22</v>
      </c>
      <c r="BK87" s="49">
        <v>100</v>
      </c>
      <c r="BL87" s="48">
        <v>22</v>
      </c>
    </row>
    <row r="88" spans="1:64" ht="15">
      <c r="A88" s="64" t="s">
        <v>272</v>
      </c>
      <c r="B88" s="64" t="s">
        <v>319</v>
      </c>
      <c r="C88" s="65"/>
      <c r="D88" s="66"/>
      <c r="E88" s="67"/>
      <c r="F88" s="68"/>
      <c r="G88" s="65"/>
      <c r="H88" s="69"/>
      <c r="I88" s="70"/>
      <c r="J88" s="70"/>
      <c r="K88" s="34" t="s">
        <v>65</v>
      </c>
      <c r="L88" s="77">
        <v>112</v>
      </c>
      <c r="M88" s="77"/>
      <c r="N88" s="72"/>
      <c r="O88" s="79" t="s">
        <v>339</v>
      </c>
      <c r="P88" s="81">
        <v>43753.36318287037</v>
      </c>
      <c r="Q88" s="79" t="s">
        <v>377</v>
      </c>
      <c r="R88" s="79"/>
      <c r="S88" s="79"/>
      <c r="T88" s="79"/>
      <c r="U88" s="79"/>
      <c r="V88" s="83" t="s">
        <v>560</v>
      </c>
      <c r="W88" s="81">
        <v>43753.36318287037</v>
      </c>
      <c r="X88" s="83" t="s">
        <v>692</v>
      </c>
      <c r="Y88" s="79"/>
      <c r="Z88" s="79"/>
      <c r="AA88" s="85" t="s">
        <v>863</v>
      </c>
      <c r="AB88" s="79"/>
      <c r="AC88" s="79" t="b">
        <v>0</v>
      </c>
      <c r="AD88" s="79">
        <v>0</v>
      </c>
      <c r="AE88" s="85" t="s">
        <v>950</v>
      </c>
      <c r="AF88" s="79" t="b">
        <v>0</v>
      </c>
      <c r="AG88" s="79" t="s">
        <v>954</v>
      </c>
      <c r="AH88" s="79"/>
      <c r="AI88" s="85" t="s">
        <v>950</v>
      </c>
      <c r="AJ88" s="79" t="b">
        <v>0</v>
      </c>
      <c r="AK88" s="79">
        <v>7</v>
      </c>
      <c r="AL88" s="85" t="s">
        <v>937</v>
      </c>
      <c r="AM88" s="79" t="s">
        <v>961</v>
      </c>
      <c r="AN88" s="79" t="b">
        <v>0</v>
      </c>
      <c r="AO88" s="85" t="s">
        <v>937</v>
      </c>
      <c r="AP88" s="79" t="s">
        <v>176</v>
      </c>
      <c r="AQ88" s="79">
        <v>0</v>
      </c>
      <c r="AR88" s="79">
        <v>0</v>
      </c>
      <c r="AS88" s="79"/>
      <c r="AT88" s="79"/>
      <c r="AU88" s="79"/>
      <c r="AV88" s="79"/>
      <c r="AW88" s="79"/>
      <c r="AX88" s="79"/>
      <c r="AY88" s="79"/>
      <c r="AZ88" s="79"/>
      <c r="BA88">
        <v>1</v>
      </c>
      <c r="BB88" s="78" t="str">
        <f>REPLACE(INDEX(GroupVertices[Group],MATCH(Edges25[[#This Row],[Vertex 1]],GroupVertices[Vertex],0)),1,1,"")</f>
        <v>3</v>
      </c>
      <c r="BC88" s="78" t="str">
        <f>REPLACE(INDEX(GroupVertices[Group],MATCH(Edges25[[#This Row],[Vertex 2]],GroupVertices[Vertex],0)),1,1,"")</f>
        <v>3</v>
      </c>
      <c r="BD88" s="48">
        <v>0</v>
      </c>
      <c r="BE88" s="49">
        <v>0</v>
      </c>
      <c r="BF88" s="48">
        <v>0</v>
      </c>
      <c r="BG88" s="49">
        <v>0</v>
      </c>
      <c r="BH88" s="48">
        <v>0</v>
      </c>
      <c r="BI88" s="49">
        <v>0</v>
      </c>
      <c r="BJ88" s="48">
        <v>20</v>
      </c>
      <c r="BK88" s="49">
        <v>100</v>
      </c>
      <c r="BL88" s="48">
        <v>20</v>
      </c>
    </row>
    <row r="89" spans="1:64" ht="15">
      <c r="A89" s="64" t="s">
        <v>273</v>
      </c>
      <c r="B89" s="64" t="s">
        <v>276</v>
      </c>
      <c r="C89" s="65"/>
      <c r="D89" s="66"/>
      <c r="E89" s="67"/>
      <c r="F89" s="68"/>
      <c r="G89" s="65"/>
      <c r="H89" s="69"/>
      <c r="I89" s="70"/>
      <c r="J89" s="70"/>
      <c r="K89" s="34" t="s">
        <v>65</v>
      </c>
      <c r="L89" s="77">
        <v>113</v>
      </c>
      <c r="M89" s="77"/>
      <c r="N89" s="72"/>
      <c r="O89" s="79" t="s">
        <v>339</v>
      </c>
      <c r="P89" s="81">
        <v>43753.43623842593</v>
      </c>
      <c r="Q89" s="79" t="s">
        <v>381</v>
      </c>
      <c r="R89" s="83" t="s">
        <v>419</v>
      </c>
      <c r="S89" s="79" t="s">
        <v>440</v>
      </c>
      <c r="T89" s="79" t="s">
        <v>471</v>
      </c>
      <c r="U89" s="79"/>
      <c r="V89" s="83" t="s">
        <v>561</v>
      </c>
      <c r="W89" s="81">
        <v>43753.43623842593</v>
      </c>
      <c r="X89" s="83" t="s">
        <v>693</v>
      </c>
      <c r="Y89" s="79"/>
      <c r="Z89" s="79"/>
      <c r="AA89" s="85" t="s">
        <v>864</v>
      </c>
      <c r="AB89" s="79"/>
      <c r="AC89" s="79" t="b">
        <v>0</v>
      </c>
      <c r="AD89" s="79">
        <v>0</v>
      </c>
      <c r="AE89" s="85" t="s">
        <v>950</v>
      </c>
      <c r="AF89" s="79" t="b">
        <v>0</v>
      </c>
      <c r="AG89" s="79" t="s">
        <v>955</v>
      </c>
      <c r="AH89" s="79"/>
      <c r="AI89" s="85" t="s">
        <v>950</v>
      </c>
      <c r="AJ89" s="79" t="b">
        <v>0</v>
      </c>
      <c r="AK89" s="79">
        <v>2</v>
      </c>
      <c r="AL89" s="85" t="s">
        <v>868</v>
      </c>
      <c r="AM89" s="79" t="s">
        <v>959</v>
      </c>
      <c r="AN89" s="79" t="b">
        <v>0</v>
      </c>
      <c r="AO89" s="85" t="s">
        <v>868</v>
      </c>
      <c r="AP89" s="79" t="s">
        <v>176</v>
      </c>
      <c r="AQ89" s="79">
        <v>0</v>
      </c>
      <c r="AR89" s="79">
        <v>0</v>
      </c>
      <c r="AS89" s="79"/>
      <c r="AT89" s="79"/>
      <c r="AU89" s="79"/>
      <c r="AV89" s="79"/>
      <c r="AW89" s="79"/>
      <c r="AX89" s="79"/>
      <c r="AY89" s="79"/>
      <c r="AZ89" s="79"/>
      <c r="BA89">
        <v>1</v>
      </c>
      <c r="BB89" s="78" t="str">
        <f>REPLACE(INDEX(GroupVertices[Group],MATCH(Edges25[[#This Row],[Vertex 1]],GroupVertices[Vertex],0)),1,1,"")</f>
        <v>11</v>
      </c>
      <c r="BC89" s="78" t="str">
        <f>REPLACE(INDEX(GroupVertices[Group],MATCH(Edges25[[#This Row],[Vertex 2]],GroupVertices[Vertex],0)),1,1,"")</f>
        <v>11</v>
      </c>
      <c r="BD89" s="48">
        <v>1</v>
      </c>
      <c r="BE89" s="49">
        <v>4.3478260869565215</v>
      </c>
      <c r="BF89" s="48">
        <v>1</v>
      </c>
      <c r="BG89" s="49">
        <v>4.3478260869565215</v>
      </c>
      <c r="BH89" s="48">
        <v>0</v>
      </c>
      <c r="BI89" s="49">
        <v>0</v>
      </c>
      <c r="BJ89" s="48">
        <v>21</v>
      </c>
      <c r="BK89" s="49">
        <v>91.30434782608695</v>
      </c>
      <c r="BL89" s="48">
        <v>23</v>
      </c>
    </row>
    <row r="90" spans="1:64" ht="15">
      <c r="A90" s="64" t="s">
        <v>274</v>
      </c>
      <c r="B90" s="64" t="s">
        <v>312</v>
      </c>
      <c r="C90" s="65"/>
      <c r="D90" s="66"/>
      <c r="E90" s="67"/>
      <c r="F90" s="68"/>
      <c r="G90" s="65"/>
      <c r="H90" s="69"/>
      <c r="I90" s="70"/>
      <c r="J90" s="70"/>
      <c r="K90" s="34" t="s">
        <v>65</v>
      </c>
      <c r="L90" s="77">
        <v>114</v>
      </c>
      <c r="M90" s="77"/>
      <c r="N90" s="72"/>
      <c r="O90" s="79" t="s">
        <v>339</v>
      </c>
      <c r="P90" s="81">
        <v>43753.45626157407</v>
      </c>
      <c r="Q90" s="79" t="s">
        <v>382</v>
      </c>
      <c r="R90" s="79"/>
      <c r="S90" s="79"/>
      <c r="T90" s="79" t="s">
        <v>472</v>
      </c>
      <c r="U90" s="79"/>
      <c r="V90" s="83" t="s">
        <v>562</v>
      </c>
      <c r="W90" s="81">
        <v>43753.45626157407</v>
      </c>
      <c r="X90" s="83" t="s">
        <v>694</v>
      </c>
      <c r="Y90" s="79"/>
      <c r="Z90" s="79"/>
      <c r="AA90" s="85" t="s">
        <v>865</v>
      </c>
      <c r="AB90" s="79"/>
      <c r="AC90" s="79" t="b">
        <v>0</v>
      </c>
      <c r="AD90" s="79">
        <v>0</v>
      </c>
      <c r="AE90" s="85" t="s">
        <v>950</v>
      </c>
      <c r="AF90" s="79" t="b">
        <v>0</v>
      </c>
      <c r="AG90" s="79" t="s">
        <v>954</v>
      </c>
      <c r="AH90" s="79"/>
      <c r="AI90" s="85" t="s">
        <v>950</v>
      </c>
      <c r="AJ90" s="79" t="b">
        <v>0</v>
      </c>
      <c r="AK90" s="79">
        <v>6</v>
      </c>
      <c r="AL90" s="85" t="s">
        <v>910</v>
      </c>
      <c r="AM90" s="79" t="s">
        <v>963</v>
      </c>
      <c r="AN90" s="79" t="b">
        <v>0</v>
      </c>
      <c r="AO90" s="85" t="s">
        <v>910</v>
      </c>
      <c r="AP90" s="79" t="s">
        <v>176</v>
      </c>
      <c r="AQ90" s="79">
        <v>0</v>
      </c>
      <c r="AR90" s="79">
        <v>0</v>
      </c>
      <c r="AS90" s="79"/>
      <c r="AT90" s="79"/>
      <c r="AU90" s="79"/>
      <c r="AV90" s="79"/>
      <c r="AW90" s="79"/>
      <c r="AX90" s="79"/>
      <c r="AY90" s="79"/>
      <c r="AZ90" s="79"/>
      <c r="BA90">
        <v>1</v>
      </c>
      <c r="BB90" s="78" t="str">
        <f>REPLACE(INDEX(GroupVertices[Group],MATCH(Edges25[[#This Row],[Vertex 1]],GroupVertices[Vertex],0)),1,1,"")</f>
        <v>8</v>
      </c>
      <c r="BC90" s="78" t="str">
        <f>REPLACE(INDEX(GroupVertices[Group],MATCH(Edges25[[#This Row],[Vertex 2]],GroupVertices[Vertex],0)),1,1,"")</f>
        <v>8</v>
      </c>
      <c r="BD90" s="48"/>
      <c r="BE90" s="49"/>
      <c r="BF90" s="48"/>
      <c r="BG90" s="49"/>
      <c r="BH90" s="48"/>
      <c r="BI90" s="49"/>
      <c r="BJ90" s="48"/>
      <c r="BK90" s="49"/>
      <c r="BL90" s="48"/>
    </row>
    <row r="91" spans="1:64" ht="15">
      <c r="A91" s="64" t="s">
        <v>275</v>
      </c>
      <c r="B91" s="64" t="s">
        <v>321</v>
      </c>
      <c r="C91" s="65"/>
      <c r="D91" s="66"/>
      <c r="E91" s="67"/>
      <c r="F91" s="68"/>
      <c r="G91" s="65"/>
      <c r="H91" s="69"/>
      <c r="I91" s="70"/>
      <c r="J91" s="70"/>
      <c r="K91" s="34" t="s">
        <v>65</v>
      </c>
      <c r="L91" s="77">
        <v>117</v>
      </c>
      <c r="M91" s="77"/>
      <c r="N91" s="72"/>
      <c r="O91" s="79" t="s">
        <v>339</v>
      </c>
      <c r="P91" s="81">
        <v>43752.29625</v>
      </c>
      <c r="Q91" s="79" t="s">
        <v>371</v>
      </c>
      <c r="R91" s="79"/>
      <c r="S91" s="79"/>
      <c r="T91" s="79" t="s">
        <v>466</v>
      </c>
      <c r="U91" s="79"/>
      <c r="V91" s="83" t="s">
        <v>563</v>
      </c>
      <c r="W91" s="81">
        <v>43752.29625</v>
      </c>
      <c r="X91" s="83" t="s">
        <v>695</v>
      </c>
      <c r="Y91" s="79"/>
      <c r="Z91" s="79"/>
      <c r="AA91" s="85" t="s">
        <v>866</v>
      </c>
      <c r="AB91" s="79"/>
      <c r="AC91" s="79" t="b">
        <v>0</v>
      </c>
      <c r="AD91" s="79">
        <v>0</v>
      </c>
      <c r="AE91" s="85" t="s">
        <v>950</v>
      </c>
      <c r="AF91" s="79" t="b">
        <v>0</v>
      </c>
      <c r="AG91" s="79" t="s">
        <v>954</v>
      </c>
      <c r="AH91" s="79"/>
      <c r="AI91" s="85" t="s">
        <v>950</v>
      </c>
      <c r="AJ91" s="79" t="b">
        <v>0</v>
      </c>
      <c r="AK91" s="79">
        <v>10</v>
      </c>
      <c r="AL91" s="85" t="s">
        <v>944</v>
      </c>
      <c r="AM91" s="79" t="s">
        <v>956</v>
      </c>
      <c r="AN91" s="79" t="b">
        <v>0</v>
      </c>
      <c r="AO91" s="85" t="s">
        <v>944</v>
      </c>
      <c r="AP91" s="79" t="s">
        <v>176</v>
      </c>
      <c r="AQ91" s="79">
        <v>0</v>
      </c>
      <c r="AR91" s="79">
        <v>0</v>
      </c>
      <c r="AS91" s="79"/>
      <c r="AT91" s="79"/>
      <c r="AU91" s="79"/>
      <c r="AV91" s="79"/>
      <c r="AW91" s="79"/>
      <c r="AX91" s="79"/>
      <c r="AY91" s="79"/>
      <c r="AZ91" s="79"/>
      <c r="BA91">
        <v>1</v>
      </c>
      <c r="BB91" s="78" t="str">
        <f>REPLACE(INDEX(GroupVertices[Group],MATCH(Edges25[[#This Row],[Vertex 1]],GroupVertices[Vertex],0)),1,1,"")</f>
        <v>4</v>
      </c>
      <c r="BC91" s="78" t="str">
        <f>REPLACE(INDEX(GroupVertices[Group],MATCH(Edges25[[#This Row],[Vertex 2]],GroupVertices[Vertex],0)),1,1,"")</f>
        <v>4</v>
      </c>
      <c r="BD91" s="48">
        <v>0</v>
      </c>
      <c r="BE91" s="49">
        <v>0</v>
      </c>
      <c r="BF91" s="48">
        <v>0</v>
      </c>
      <c r="BG91" s="49">
        <v>0</v>
      </c>
      <c r="BH91" s="48">
        <v>0</v>
      </c>
      <c r="BI91" s="49">
        <v>0</v>
      </c>
      <c r="BJ91" s="48">
        <v>11</v>
      </c>
      <c r="BK91" s="49">
        <v>100</v>
      </c>
      <c r="BL91" s="48">
        <v>11</v>
      </c>
    </row>
    <row r="92" spans="1:64" ht="15">
      <c r="A92" s="64" t="s">
        <v>275</v>
      </c>
      <c r="B92" s="64" t="s">
        <v>319</v>
      </c>
      <c r="C92" s="65"/>
      <c r="D92" s="66"/>
      <c r="E92" s="67"/>
      <c r="F92" s="68"/>
      <c r="G92" s="65"/>
      <c r="H92" s="69"/>
      <c r="I92" s="70"/>
      <c r="J92" s="70"/>
      <c r="K92" s="34" t="s">
        <v>65</v>
      </c>
      <c r="L92" s="77">
        <v>118</v>
      </c>
      <c r="M92" s="77"/>
      <c r="N92" s="72"/>
      <c r="O92" s="79" t="s">
        <v>339</v>
      </c>
      <c r="P92" s="81">
        <v>43753.47547453704</v>
      </c>
      <c r="Q92" s="79" t="s">
        <v>377</v>
      </c>
      <c r="R92" s="79"/>
      <c r="S92" s="79"/>
      <c r="T92" s="79"/>
      <c r="U92" s="79"/>
      <c r="V92" s="83" t="s">
        <v>563</v>
      </c>
      <c r="W92" s="81">
        <v>43753.47547453704</v>
      </c>
      <c r="X92" s="83" t="s">
        <v>696</v>
      </c>
      <c r="Y92" s="79"/>
      <c r="Z92" s="79"/>
      <c r="AA92" s="85" t="s">
        <v>867</v>
      </c>
      <c r="AB92" s="79"/>
      <c r="AC92" s="79" t="b">
        <v>0</v>
      </c>
      <c r="AD92" s="79">
        <v>0</v>
      </c>
      <c r="AE92" s="85" t="s">
        <v>950</v>
      </c>
      <c r="AF92" s="79" t="b">
        <v>0</v>
      </c>
      <c r="AG92" s="79" t="s">
        <v>954</v>
      </c>
      <c r="AH92" s="79"/>
      <c r="AI92" s="85" t="s">
        <v>950</v>
      </c>
      <c r="AJ92" s="79" t="b">
        <v>0</v>
      </c>
      <c r="AK92" s="79">
        <v>7</v>
      </c>
      <c r="AL92" s="85" t="s">
        <v>937</v>
      </c>
      <c r="AM92" s="79" t="s">
        <v>956</v>
      </c>
      <c r="AN92" s="79" t="b">
        <v>0</v>
      </c>
      <c r="AO92" s="85" t="s">
        <v>937</v>
      </c>
      <c r="AP92" s="79" t="s">
        <v>176</v>
      </c>
      <c r="AQ92" s="79">
        <v>0</v>
      </c>
      <c r="AR92" s="79">
        <v>0</v>
      </c>
      <c r="AS92" s="79"/>
      <c r="AT92" s="79"/>
      <c r="AU92" s="79"/>
      <c r="AV92" s="79"/>
      <c r="AW92" s="79"/>
      <c r="AX92" s="79"/>
      <c r="AY92" s="79"/>
      <c r="AZ92" s="79"/>
      <c r="BA92">
        <v>1</v>
      </c>
      <c r="BB92" s="78" t="str">
        <f>REPLACE(INDEX(GroupVertices[Group],MATCH(Edges25[[#This Row],[Vertex 1]],GroupVertices[Vertex],0)),1,1,"")</f>
        <v>4</v>
      </c>
      <c r="BC92" s="78" t="str">
        <f>REPLACE(INDEX(GroupVertices[Group],MATCH(Edges25[[#This Row],[Vertex 2]],GroupVertices[Vertex],0)),1,1,"")</f>
        <v>3</v>
      </c>
      <c r="BD92" s="48">
        <v>0</v>
      </c>
      <c r="BE92" s="49">
        <v>0</v>
      </c>
      <c r="BF92" s="48">
        <v>0</v>
      </c>
      <c r="BG92" s="49">
        <v>0</v>
      </c>
      <c r="BH92" s="48">
        <v>0</v>
      </c>
      <c r="BI92" s="49">
        <v>0</v>
      </c>
      <c r="BJ92" s="48">
        <v>20</v>
      </c>
      <c r="BK92" s="49">
        <v>100</v>
      </c>
      <c r="BL92" s="48">
        <v>20</v>
      </c>
    </row>
    <row r="93" spans="1:64" ht="15">
      <c r="A93" s="64" t="s">
        <v>276</v>
      </c>
      <c r="B93" s="64" t="s">
        <v>276</v>
      </c>
      <c r="C93" s="65"/>
      <c r="D93" s="66"/>
      <c r="E93" s="67"/>
      <c r="F93" s="68"/>
      <c r="G93" s="65"/>
      <c r="H93" s="69"/>
      <c r="I93" s="70"/>
      <c r="J93" s="70"/>
      <c r="K93" s="34" t="s">
        <v>65</v>
      </c>
      <c r="L93" s="77">
        <v>119</v>
      </c>
      <c r="M93" s="77"/>
      <c r="N93" s="72"/>
      <c r="O93" s="79" t="s">
        <v>176</v>
      </c>
      <c r="P93" s="81">
        <v>43753.36121527778</v>
      </c>
      <c r="Q93" s="79" t="s">
        <v>383</v>
      </c>
      <c r="R93" s="83" t="s">
        <v>419</v>
      </c>
      <c r="S93" s="79" t="s">
        <v>440</v>
      </c>
      <c r="T93" s="79" t="s">
        <v>473</v>
      </c>
      <c r="U93" s="79"/>
      <c r="V93" s="83" t="s">
        <v>564</v>
      </c>
      <c r="W93" s="81">
        <v>43753.36121527778</v>
      </c>
      <c r="X93" s="83" t="s">
        <v>697</v>
      </c>
      <c r="Y93" s="79"/>
      <c r="Z93" s="79"/>
      <c r="AA93" s="85" t="s">
        <v>868</v>
      </c>
      <c r="AB93" s="79"/>
      <c r="AC93" s="79" t="b">
        <v>0</v>
      </c>
      <c r="AD93" s="79">
        <v>4</v>
      </c>
      <c r="AE93" s="85" t="s">
        <v>950</v>
      </c>
      <c r="AF93" s="79" t="b">
        <v>0</v>
      </c>
      <c r="AG93" s="79" t="s">
        <v>955</v>
      </c>
      <c r="AH93" s="79"/>
      <c r="AI93" s="85" t="s">
        <v>950</v>
      </c>
      <c r="AJ93" s="79" t="b">
        <v>0</v>
      </c>
      <c r="AK93" s="79">
        <v>2</v>
      </c>
      <c r="AL93" s="85" t="s">
        <v>950</v>
      </c>
      <c r="AM93" s="79" t="s">
        <v>956</v>
      </c>
      <c r="AN93" s="79" t="b">
        <v>0</v>
      </c>
      <c r="AO93" s="85" t="s">
        <v>868</v>
      </c>
      <c r="AP93" s="79" t="s">
        <v>176</v>
      </c>
      <c r="AQ93" s="79">
        <v>0</v>
      </c>
      <c r="AR93" s="79">
        <v>0</v>
      </c>
      <c r="AS93" s="79"/>
      <c r="AT93" s="79"/>
      <c r="AU93" s="79"/>
      <c r="AV93" s="79"/>
      <c r="AW93" s="79"/>
      <c r="AX93" s="79"/>
      <c r="AY93" s="79"/>
      <c r="AZ93" s="79"/>
      <c r="BA93">
        <v>1</v>
      </c>
      <c r="BB93" s="78" t="str">
        <f>REPLACE(INDEX(GroupVertices[Group],MATCH(Edges25[[#This Row],[Vertex 1]],GroupVertices[Vertex],0)),1,1,"")</f>
        <v>11</v>
      </c>
      <c r="BC93" s="78" t="str">
        <f>REPLACE(INDEX(GroupVertices[Group],MATCH(Edges25[[#This Row],[Vertex 2]],GroupVertices[Vertex],0)),1,1,"")</f>
        <v>11</v>
      </c>
      <c r="BD93" s="48">
        <v>1</v>
      </c>
      <c r="BE93" s="49">
        <v>4.166666666666667</v>
      </c>
      <c r="BF93" s="48">
        <v>1</v>
      </c>
      <c r="BG93" s="49">
        <v>4.166666666666667</v>
      </c>
      <c r="BH93" s="48">
        <v>0</v>
      </c>
      <c r="BI93" s="49">
        <v>0</v>
      </c>
      <c r="BJ93" s="48">
        <v>22</v>
      </c>
      <c r="BK93" s="49">
        <v>91.66666666666667</v>
      </c>
      <c r="BL93" s="48">
        <v>24</v>
      </c>
    </row>
    <row r="94" spans="1:64" ht="15">
      <c r="A94" s="64" t="s">
        <v>277</v>
      </c>
      <c r="B94" s="64" t="s">
        <v>276</v>
      </c>
      <c r="C94" s="65"/>
      <c r="D94" s="66"/>
      <c r="E94" s="67"/>
      <c r="F94" s="68"/>
      <c r="G94" s="65"/>
      <c r="H94" s="69"/>
      <c r="I94" s="70"/>
      <c r="J94" s="70"/>
      <c r="K94" s="34" t="s">
        <v>65</v>
      </c>
      <c r="L94" s="77">
        <v>120</v>
      </c>
      <c r="M94" s="77"/>
      <c r="N94" s="72"/>
      <c r="O94" s="79" t="s">
        <v>339</v>
      </c>
      <c r="P94" s="81">
        <v>43753.53341435185</v>
      </c>
      <c r="Q94" s="79" t="s">
        <v>381</v>
      </c>
      <c r="R94" s="83" t="s">
        <v>419</v>
      </c>
      <c r="S94" s="79" t="s">
        <v>440</v>
      </c>
      <c r="T94" s="79" t="s">
        <v>471</v>
      </c>
      <c r="U94" s="79"/>
      <c r="V94" s="83" t="s">
        <v>565</v>
      </c>
      <c r="W94" s="81">
        <v>43753.53341435185</v>
      </c>
      <c r="X94" s="83" t="s">
        <v>698</v>
      </c>
      <c r="Y94" s="79"/>
      <c r="Z94" s="79"/>
      <c r="AA94" s="85" t="s">
        <v>869</v>
      </c>
      <c r="AB94" s="79"/>
      <c r="AC94" s="79" t="b">
        <v>0</v>
      </c>
      <c r="AD94" s="79">
        <v>0</v>
      </c>
      <c r="AE94" s="85" t="s">
        <v>950</v>
      </c>
      <c r="AF94" s="79" t="b">
        <v>0</v>
      </c>
      <c r="AG94" s="79" t="s">
        <v>955</v>
      </c>
      <c r="AH94" s="79"/>
      <c r="AI94" s="85" t="s">
        <v>950</v>
      </c>
      <c r="AJ94" s="79" t="b">
        <v>0</v>
      </c>
      <c r="AK94" s="79">
        <v>2</v>
      </c>
      <c r="AL94" s="85" t="s">
        <v>868</v>
      </c>
      <c r="AM94" s="79" t="s">
        <v>963</v>
      </c>
      <c r="AN94" s="79" t="b">
        <v>0</v>
      </c>
      <c r="AO94" s="85" t="s">
        <v>868</v>
      </c>
      <c r="AP94" s="79" t="s">
        <v>176</v>
      </c>
      <c r="AQ94" s="79">
        <v>0</v>
      </c>
      <c r="AR94" s="79">
        <v>0</v>
      </c>
      <c r="AS94" s="79"/>
      <c r="AT94" s="79"/>
      <c r="AU94" s="79"/>
      <c r="AV94" s="79"/>
      <c r="AW94" s="79"/>
      <c r="AX94" s="79"/>
      <c r="AY94" s="79"/>
      <c r="AZ94" s="79"/>
      <c r="BA94">
        <v>1</v>
      </c>
      <c r="BB94" s="78" t="str">
        <f>REPLACE(INDEX(GroupVertices[Group],MATCH(Edges25[[#This Row],[Vertex 1]],GroupVertices[Vertex],0)),1,1,"")</f>
        <v>11</v>
      </c>
      <c r="BC94" s="78" t="str">
        <f>REPLACE(INDEX(GroupVertices[Group],MATCH(Edges25[[#This Row],[Vertex 2]],GroupVertices[Vertex],0)),1,1,"")</f>
        <v>11</v>
      </c>
      <c r="BD94" s="48">
        <v>1</v>
      </c>
      <c r="BE94" s="49">
        <v>4.3478260869565215</v>
      </c>
      <c r="BF94" s="48">
        <v>1</v>
      </c>
      <c r="BG94" s="49">
        <v>4.3478260869565215</v>
      </c>
      <c r="BH94" s="48">
        <v>0</v>
      </c>
      <c r="BI94" s="49">
        <v>0</v>
      </c>
      <c r="BJ94" s="48">
        <v>21</v>
      </c>
      <c r="BK94" s="49">
        <v>91.30434782608695</v>
      </c>
      <c r="BL94" s="48">
        <v>23</v>
      </c>
    </row>
    <row r="95" spans="1:64" ht="15">
      <c r="A95" s="64" t="s">
        <v>278</v>
      </c>
      <c r="B95" s="64" t="s">
        <v>312</v>
      </c>
      <c r="C95" s="65"/>
      <c r="D95" s="66"/>
      <c r="E95" s="67"/>
      <c r="F95" s="68"/>
      <c r="G95" s="65"/>
      <c r="H95" s="69"/>
      <c r="I95" s="70"/>
      <c r="J95" s="70"/>
      <c r="K95" s="34" t="s">
        <v>65</v>
      </c>
      <c r="L95" s="77">
        <v>121</v>
      </c>
      <c r="M95" s="77"/>
      <c r="N95" s="72"/>
      <c r="O95" s="79" t="s">
        <v>339</v>
      </c>
      <c r="P95" s="81">
        <v>43753.581400462965</v>
      </c>
      <c r="Q95" s="79" t="s">
        <v>382</v>
      </c>
      <c r="R95" s="79"/>
      <c r="S95" s="79"/>
      <c r="T95" s="79" t="s">
        <v>472</v>
      </c>
      <c r="U95" s="79"/>
      <c r="V95" s="83" t="s">
        <v>566</v>
      </c>
      <c r="W95" s="81">
        <v>43753.581400462965</v>
      </c>
      <c r="X95" s="83" t="s">
        <v>699</v>
      </c>
      <c r="Y95" s="79"/>
      <c r="Z95" s="79"/>
      <c r="AA95" s="85" t="s">
        <v>870</v>
      </c>
      <c r="AB95" s="79"/>
      <c r="AC95" s="79" t="b">
        <v>0</v>
      </c>
      <c r="AD95" s="79">
        <v>0</v>
      </c>
      <c r="AE95" s="85" t="s">
        <v>950</v>
      </c>
      <c r="AF95" s="79" t="b">
        <v>0</v>
      </c>
      <c r="AG95" s="79" t="s">
        <v>954</v>
      </c>
      <c r="AH95" s="79"/>
      <c r="AI95" s="85" t="s">
        <v>950</v>
      </c>
      <c r="AJ95" s="79" t="b">
        <v>0</v>
      </c>
      <c r="AK95" s="79">
        <v>6</v>
      </c>
      <c r="AL95" s="85" t="s">
        <v>910</v>
      </c>
      <c r="AM95" s="79" t="s">
        <v>956</v>
      </c>
      <c r="AN95" s="79" t="b">
        <v>0</v>
      </c>
      <c r="AO95" s="85" t="s">
        <v>910</v>
      </c>
      <c r="AP95" s="79" t="s">
        <v>176</v>
      </c>
      <c r="AQ95" s="79">
        <v>0</v>
      </c>
      <c r="AR95" s="79">
        <v>0</v>
      </c>
      <c r="AS95" s="79"/>
      <c r="AT95" s="79"/>
      <c r="AU95" s="79"/>
      <c r="AV95" s="79"/>
      <c r="AW95" s="79"/>
      <c r="AX95" s="79"/>
      <c r="AY95" s="79"/>
      <c r="AZ95" s="79"/>
      <c r="BA95">
        <v>1</v>
      </c>
      <c r="BB95" s="78" t="str">
        <f>REPLACE(INDEX(GroupVertices[Group],MATCH(Edges25[[#This Row],[Vertex 1]],GroupVertices[Vertex],0)),1,1,"")</f>
        <v>8</v>
      </c>
      <c r="BC95" s="78" t="str">
        <f>REPLACE(INDEX(GroupVertices[Group],MATCH(Edges25[[#This Row],[Vertex 2]],GroupVertices[Vertex],0)),1,1,"")</f>
        <v>8</v>
      </c>
      <c r="BD95" s="48"/>
      <c r="BE95" s="49"/>
      <c r="BF95" s="48"/>
      <c r="BG95" s="49"/>
      <c r="BH95" s="48"/>
      <c r="BI95" s="49"/>
      <c r="BJ95" s="48"/>
      <c r="BK95" s="49"/>
      <c r="BL95" s="48"/>
    </row>
    <row r="96" spans="1:64" ht="15">
      <c r="A96" s="64" t="s">
        <v>279</v>
      </c>
      <c r="B96" s="64" t="s">
        <v>312</v>
      </c>
      <c r="C96" s="65"/>
      <c r="D96" s="66"/>
      <c r="E96" s="67"/>
      <c r="F96" s="68"/>
      <c r="G96" s="65"/>
      <c r="H96" s="69"/>
      <c r="I96" s="70"/>
      <c r="J96" s="70"/>
      <c r="K96" s="34" t="s">
        <v>65</v>
      </c>
      <c r="L96" s="77">
        <v>124</v>
      </c>
      <c r="M96" s="77"/>
      <c r="N96" s="72"/>
      <c r="O96" s="79" t="s">
        <v>339</v>
      </c>
      <c r="P96" s="81">
        <v>43753.68210648148</v>
      </c>
      <c r="Q96" s="79" t="s">
        <v>382</v>
      </c>
      <c r="R96" s="79"/>
      <c r="S96" s="79"/>
      <c r="T96" s="79" t="s">
        <v>472</v>
      </c>
      <c r="U96" s="79"/>
      <c r="V96" s="83" t="s">
        <v>567</v>
      </c>
      <c r="W96" s="81">
        <v>43753.68210648148</v>
      </c>
      <c r="X96" s="83" t="s">
        <v>700</v>
      </c>
      <c r="Y96" s="79"/>
      <c r="Z96" s="79"/>
      <c r="AA96" s="85" t="s">
        <v>871</v>
      </c>
      <c r="AB96" s="79"/>
      <c r="AC96" s="79" t="b">
        <v>0</v>
      </c>
      <c r="AD96" s="79">
        <v>0</v>
      </c>
      <c r="AE96" s="85" t="s">
        <v>950</v>
      </c>
      <c r="AF96" s="79" t="b">
        <v>0</v>
      </c>
      <c r="AG96" s="79" t="s">
        <v>954</v>
      </c>
      <c r="AH96" s="79"/>
      <c r="AI96" s="85" t="s">
        <v>950</v>
      </c>
      <c r="AJ96" s="79" t="b">
        <v>0</v>
      </c>
      <c r="AK96" s="79">
        <v>6</v>
      </c>
      <c r="AL96" s="85" t="s">
        <v>910</v>
      </c>
      <c r="AM96" s="79" t="s">
        <v>959</v>
      </c>
      <c r="AN96" s="79" t="b">
        <v>0</v>
      </c>
      <c r="AO96" s="85" t="s">
        <v>910</v>
      </c>
      <c r="AP96" s="79" t="s">
        <v>176</v>
      </c>
      <c r="AQ96" s="79">
        <v>0</v>
      </c>
      <c r="AR96" s="79">
        <v>0</v>
      </c>
      <c r="AS96" s="79"/>
      <c r="AT96" s="79"/>
      <c r="AU96" s="79"/>
      <c r="AV96" s="79"/>
      <c r="AW96" s="79"/>
      <c r="AX96" s="79"/>
      <c r="AY96" s="79"/>
      <c r="AZ96" s="79"/>
      <c r="BA96">
        <v>1</v>
      </c>
      <c r="BB96" s="78" t="str">
        <f>REPLACE(INDEX(GroupVertices[Group],MATCH(Edges25[[#This Row],[Vertex 1]],GroupVertices[Vertex],0)),1,1,"")</f>
        <v>8</v>
      </c>
      <c r="BC96" s="78" t="str">
        <f>REPLACE(INDEX(GroupVertices[Group],MATCH(Edges25[[#This Row],[Vertex 2]],GroupVertices[Vertex],0)),1,1,"")</f>
        <v>8</v>
      </c>
      <c r="BD96" s="48"/>
      <c r="BE96" s="49"/>
      <c r="BF96" s="48"/>
      <c r="BG96" s="49"/>
      <c r="BH96" s="48"/>
      <c r="BI96" s="49"/>
      <c r="BJ96" s="48"/>
      <c r="BK96" s="49"/>
      <c r="BL96" s="48"/>
    </row>
    <row r="97" spans="1:64" ht="15">
      <c r="A97" s="64" t="s">
        <v>280</v>
      </c>
      <c r="B97" s="64" t="s">
        <v>312</v>
      </c>
      <c r="C97" s="65"/>
      <c r="D97" s="66"/>
      <c r="E97" s="67"/>
      <c r="F97" s="68"/>
      <c r="G97" s="65"/>
      <c r="H97" s="69"/>
      <c r="I97" s="70"/>
      <c r="J97" s="70"/>
      <c r="K97" s="34" t="s">
        <v>65</v>
      </c>
      <c r="L97" s="77">
        <v>127</v>
      </c>
      <c r="M97" s="77"/>
      <c r="N97" s="72"/>
      <c r="O97" s="79" t="s">
        <v>339</v>
      </c>
      <c r="P97" s="81">
        <v>43753.81895833334</v>
      </c>
      <c r="Q97" s="79" t="s">
        <v>382</v>
      </c>
      <c r="R97" s="79"/>
      <c r="S97" s="79"/>
      <c r="T97" s="79" t="s">
        <v>472</v>
      </c>
      <c r="U97" s="79"/>
      <c r="V97" s="83" t="s">
        <v>568</v>
      </c>
      <c r="W97" s="81">
        <v>43753.81895833334</v>
      </c>
      <c r="X97" s="83" t="s">
        <v>701</v>
      </c>
      <c r="Y97" s="79"/>
      <c r="Z97" s="79"/>
      <c r="AA97" s="85" t="s">
        <v>872</v>
      </c>
      <c r="AB97" s="79"/>
      <c r="AC97" s="79" t="b">
        <v>0</v>
      </c>
      <c r="AD97" s="79">
        <v>0</v>
      </c>
      <c r="AE97" s="85" t="s">
        <v>950</v>
      </c>
      <c r="AF97" s="79" t="b">
        <v>0</v>
      </c>
      <c r="AG97" s="79" t="s">
        <v>954</v>
      </c>
      <c r="AH97" s="79"/>
      <c r="AI97" s="85" t="s">
        <v>950</v>
      </c>
      <c r="AJ97" s="79" t="b">
        <v>0</v>
      </c>
      <c r="AK97" s="79">
        <v>6</v>
      </c>
      <c r="AL97" s="85" t="s">
        <v>910</v>
      </c>
      <c r="AM97" s="79" t="s">
        <v>956</v>
      </c>
      <c r="AN97" s="79" t="b">
        <v>0</v>
      </c>
      <c r="AO97" s="85" t="s">
        <v>910</v>
      </c>
      <c r="AP97" s="79" t="s">
        <v>176</v>
      </c>
      <c r="AQ97" s="79">
        <v>0</v>
      </c>
      <c r="AR97" s="79">
        <v>0</v>
      </c>
      <c r="AS97" s="79"/>
      <c r="AT97" s="79"/>
      <c r="AU97" s="79"/>
      <c r="AV97" s="79"/>
      <c r="AW97" s="79"/>
      <c r="AX97" s="79"/>
      <c r="AY97" s="79"/>
      <c r="AZ97" s="79"/>
      <c r="BA97">
        <v>1</v>
      </c>
      <c r="BB97" s="78" t="str">
        <f>REPLACE(INDEX(GroupVertices[Group],MATCH(Edges25[[#This Row],[Vertex 1]],GroupVertices[Vertex],0)),1,1,"")</f>
        <v>8</v>
      </c>
      <c r="BC97" s="78" t="str">
        <f>REPLACE(INDEX(GroupVertices[Group],MATCH(Edges25[[#This Row],[Vertex 2]],GroupVertices[Vertex],0)),1,1,"")</f>
        <v>8</v>
      </c>
      <c r="BD97" s="48"/>
      <c r="BE97" s="49"/>
      <c r="BF97" s="48"/>
      <c r="BG97" s="49"/>
      <c r="BH97" s="48"/>
      <c r="BI97" s="49"/>
      <c r="BJ97" s="48"/>
      <c r="BK97" s="49"/>
      <c r="BL97" s="48"/>
    </row>
    <row r="98" spans="1:64" ht="15">
      <c r="A98" s="64" t="s">
        <v>281</v>
      </c>
      <c r="B98" s="64" t="s">
        <v>313</v>
      </c>
      <c r="C98" s="65"/>
      <c r="D98" s="66"/>
      <c r="E98" s="67"/>
      <c r="F98" s="68"/>
      <c r="G98" s="65"/>
      <c r="H98" s="69"/>
      <c r="I98" s="70"/>
      <c r="J98" s="70"/>
      <c r="K98" s="34" t="s">
        <v>65</v>
      </c>
      <c r="L98" s="77">
        <v>130</v>
      </c>
      <c r="M98" s="77"/>
      <c r="N98" s="72"/>
      <c r="O98" s="79" t="s">
        <v>339</v>
      </c>
      <c r="P98" s="81">
        <v>43753.94616898148</v>
      </c>
      <c r="Q98" s="79" t="s">
        <v>384</v>
      </c>
      <c r="R98" s="83" t="s">
        <v>420</v>
      </c>
      <c r="S98" s="79" t="s">
        <v>441</v>
      </c>
      <c r="T98" s="79"/>
      <c r="U98" s="79"/>
      <c r="V98" s="83" t="s">
        <v>569</v>
      </c>
      <c r="W98" s="81">
        <v>43753.94616898148</v>
      </c>
      <c r="X98" s="83" t="s">
        <v>702</v>
      </c>
      <c r="Y98" s="79"/>
      <c r="Z98" s="79"/>
      <c r="AA98" s="85" t="s">
        <v>873</v>
      </c>
      <c r="AB98" s="79"/>
      <c r="AC98" s="79" t="b">
        <v>0</v>
      </c>
      <c r="AD98" s="79">
        <v>0</v>
      </c>
      <c r="AE98" s="85" t="s">
        <v>950</v>
      </c>
      <c r="AF98" s="79" t="b">
        <v>0</v>
      </c>
      <c r="AG98" s="79" t="s">
        <v>954</v>
      </c>
      <c r="AH98" s="79"/>
      <c r="AI98" s="85" t="s">
        <v>950</v>
      </c>
      <c r="AJ98" s="79" t="b">
        <v>0</v>
      </c>
      <c r="AK98" s="79">
        <v>11</v>
      </c>
      <c r="AL98" s="85" t="s">
        <v>913</v>
      </c>
      <c r="AM98" s="79" t="s">
        <v>957</v>
      </c>
      <c r="AN98" s="79" t="b">
        <v>0</v>
      </c>
      <c r="AO98" s="85" t="s">
        <v>913</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v>0</v>
      </c>
      <c r="BE98" s="49">
        <v>0</v>
      </c>
      <c r="BF98" s="48">
        <v>0</v>
      </c>
      <c r="BG98" s="49">
        <v>0</v>
      </c>
      <c r="BH98" s="48">
        <v>0</v>
      </c>
      <c r="BI98" s="49">
        <v>0</v>
      </c>
      <c r="BJ98" s="48">
        <v>16</v>
      </c>
      <c r="BK98" s="49">
        <v>100</v>
      </c>
      <c r="BL98" s="48">
        <v>16</v>
      </c>
    </row>
    <row r="99" spans="1:64" ht="15">
      <c r="A99" s="64" t="s">
        <v>282</v>
      </c>
      <c r="B99" s="64" t="s">
        <v>313</v>
      </c>
      <c r="C99" s="65"/>
      <c r="D99" s="66"/>
      <c r="E99" s="67"/>
      <c r="F99" s="68"/>
      <c r="G99" s="65"/>
      <c r="H99" s="69"/>
      <c r="I99" s="70"/>
      <c r="J99" s="70"/>
      <c r="K99" s="34" t="s">
        <v>65</v>
      </c>
      <c r="L99" s="77">
        <v>131</v>
      </c>
      <c r="M99" s="77"/>
      <c r="N99" s="72"/>
      <c r="O99" s="79" t="s">
        <v>339</v>
      </c>
      <c r="P99" s="81">
        <v>43754.55535879629</v>
      </c>
      <c r="Q99" s="79" t="s">
        <v>384</v>
      </c>
      <c r="R99" s="83" t="s">
        <v>420</v>
      </c>
      <c r="S99" s="79" t="s">
        <v>441</v>
      </c>
      <c r="T99" s="79"/>
      <c r="U99" s="79"/>
      <c r="V99" s="83" t="s">
        <v>570</v>
      </c>
      <c r="W99" s="81">
        <v>43754.55535879629</v>
      </c>
      <c r="X99" s="83" t="s">
        <v>703</v>
      </c>
      <c r="Y99" s="79"/>
      <c r="Z99" s="79"/>
      <c r="AA99" s="85" t="s">
        <v>874</v>
      </c>
      <c r="AB99" s="79"/>
      <c r="AC99" s="79" t="b">
        <v>0</v>
      </c>
      <c r="AD99" s="79">
        <v>0</v>
      </c>
      <c r="AE99" s="85" t="s">
        <v>950</v>
      </c>
      <c r="AF99" s="79" t="b">
        <v>0</v>
      </c>
      <c r="AG99" s="79" t="s">
        <v>954</v>
      </c>
      <c r="AH99" s="79"/>
      <c r="AI99" s="85" t="s">
        <v>950</v>
      </c>
      <c r="AJ99" s="79" t="b">
        <v>0</v>
      </c>
      <c r="AK99" s="79">
        <v>11</v>
      </c>
      <c r="AL99" s="85" t="s">
        <v>913</v>
      </c>
      <c r="AM99" s="79" t="s">
        <v>969</v>
      </c>
      <c r="AN99" s="79" t="b">
        <v>0</v>
      </c>
      <c r="AO99" s="85" t="s">
        <v>913</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16</v>
      </c>
      <c r="BK99" s="49">
        <v>100</v>
      </c>
      <c r="BL99" s="48">
        <v>16</v>
      </c>
    </row>
    <row r="100" spans="1:64" ht="15">
      <c r="A100" s="64" t="s">
        <v>283</v>
      </c>
      <c r="B100" s="64" t="s">
        <v>313</v>
      </c>
      <c r="C100" s="65"/>
      <c r="D100" s="66"/>
      <c r="E100" s="67"/>
      <c r="F100" s="68"/>
      <c r="G100" s="65"/>
      <c r="H100" s="69"/>
      <c r="I100" s="70"/>
      <c r="J100" s="70"/>
      <c r="K100" s="34" t="s">
        <v>65</v>
      </c>
      <c r="L100" s="77">
        <v>132</v>
      </c>
      <c r="M100" s="77"/>
      <c r="N100" s="72"/>
      <c r="O100" s="79" t="s">
        <v>339</v>
      </c>
      <c r="P100" s="81">
        <v>43754.65611111111</v>
      </c>
      <c r="Q100" s="79" t="s">
        <v>384</v>
      </c>
      <c r="R100" s="83" t="s">
        <v>420</v>
      </c>
      <c r="S100" s="79" t="s">
        <v>441</v>
      </c>
      <c r="T100" s="79"/>
      <c r="U100" s="79"/>
      <c r="V100" s="83" t="s">
        <v>571</v>
      </c>
      <c r="W100" s="81">
        <v>43754.65611111111</v>
      </c>
      <c r="X100" s="83" t="s">
        <v>704</v>
      </c>
      <c r="Y100" s="79"/>
      <c r="Z100" s="79"/>
      <c r="AA100" s="85" t="s">
        <v>875</v>
      </c>
      <c r="AB100" s="79"/>
      <c r="AC100" s="79" t="b">
        <v>0</v>
      </c>
      <c r="AD100" s="79">
        <v>0</v>
      </c>
      <c r="AE100" s="85" t="s">
        <v>950</v>
      </c>
      <c r="AF100" s="79" t="b">
        <v>0</v>
      </c>
      <c r="AG100" s="79" t="s">
        <v>954</v>
      </c>
      <c r="AH100" s="79"/>
      <c r="AI100" s="85" t="s">
        <v>950</v>
      </c>
      <c r="AJ100" s="79" t="b">
        <v>0</v>
      </c>
      <c r="AK100" s="79">
        <v>11</v>
      </c>
      <c r="AL100" s="85" t="s">
        <v>913</v>
      </c>
      <c r="AM100" s="79" t="s">
        <v>963</v>
      </c>
      <c r="AN100" s="79" t="b">
        <v>0</v>
      </c>
      <c r="AO100" s="85" t="s">
        <v>913</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16</v>
      </c>
      <c r="BK100" s="49">
        <v>100</v>
      </c>
      <c r="BL100" s="48">
        <v>16</v>
      </c>
    </row>
    <row r="101" spans="1:64" ht="15">
      <c r="A101" s="64" t="s">
        <v>284</v>
      </c>
      <c r="B101" s="64" t="s">
        <v>313</v>
      </c>
      <c r="C101" s="65"/>
      <c r="D101" s="66"/>
      <c r="E101" s="67"/>
      <c r="F101" s="68"/>
      <c r="G101" s="65"/>
      <c r="H101" s="69"/>
      <c r="I101" s="70"/>
      <c r="J101" s="70"/>
      <c r="K101" s="34" t="s">
        <v>65</v>
      </c>
      <c r="L101" s="77">
        <v>133</v>
      </c>
      <c r="M101" s="77"/>
      <c r="N101" s="72"/>
      <c r="O101" s="79" t="s">
        <v>339</v>
      </c>
      <c r="P101" s="81">
        <v>43754.68746527778</v>
      </c>
      <c r="Q101" s="79" t="s">
        <v>384</v>
      </c>
      <c r="R101" s="83" t="s">
        <v>420</v>
      </c>
      <c r="S101" s="79" t="s">
        <v>441</v>
      </c>
      <c r="T101" s="79"/>
      <c r="U101" s="79"/>
      <c r="V101" s="83" t="s">
        <v>572</v>
      </c>
      <c r="W101" s="81">
        <v>43754.68746527778</v>
      </c>
      <c r="X101" s="83" t="s">
        <v>705</v>
      </c>
      <c r="Y101" s="79"/>
      <c r="Z101" s="79"/>
      <c r="AA101" s="85" t="s">
        <v>876</v>
      </c>
      <c r="AB101" s="79"/>
      <c r="AC101" s="79" t="b">
        <v>0</v>
      </c>
      <c r="AD101" s="79">
        <v>0</v>
      </c>
      <c r="AE101" s="85" t="s">
        <v>950</v>
      </c>
      <c r="AF101" s="79" t="b">
        <v>0</v>
      </c>
      <c r="AG101" s="79" t="s">
        <v>954</v>
      </c>
      <c r="AH101" s="79"/>
      <c r="AI101" s="85" t="s">
        <v>950</v>
      </c>
      <c r="AJ101" s="79" t="b">
        <v>0</v>
      </c>
      <c r="AK101" s="79">
        <v>11</v>
      </c>
      <c r="AL101" s="85" t="s">
        <v>913</v>
      </c>
      <c r="AM101" s="79" t="s">
        <v>956</v>
      </c>
      <c r="AN101" s="79" t="b">
        <v>0</v>
      </c>
      <c r="AO101" s="85" t="s">
        <v>913</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16</v>
      </c>
      <c r="BK101" s="49">
        <v>100</v>
      </c>
      <c r="BL101" s="48">
        <v>16</v>
      </c>
    </row>
    <row r="102" spans="1:64" ht="15">
      <c r="A102" s="64" t="s">
        <v>285</v>
      </c>
      <c r="B102" s="64" t="s">
        <v>330</v>
      </c>
      <c r="C102" s="65"/>
      <c r="D102" s="66"/>
      <c r="E102" s="67"/>
      <c r="F102" s="68"/>
      <c r="G102" s="65"/>
      <c r="H102" s="69"/>
      <c r="I102" s="70"/>
      <c r="J102" s="70"/>
      <c r="K102" s="34" t="s">
        <v>65</v>
      </c>
      <c r="L102" s="77">
        <v>134</v>
      </c>
      <c r="M102" s="77"/>
      <c r="N102" s="72"/>
      <c r="O102" s="79" t="s">
        <v>339</v>
      </c>
      <c r="P102" s="81">
        <v>43742.4915625</v>
      </c>
      <c r="Q102" s="79" t="s">
        <v>345</v>
      </c>
      <c r="R102" s="83" t="s">
        <v>412</v>
      </c>
      <c r="S102" s="79" t="s">
        <v>433</v>
      </c>
      <c r="T102" s="79" t="s">
        <v>451</v>
      </c>
      <c r="U102" s="79"/>
      <c r="V102" s="83" t="s">
        <v>573</v>
      </c>
      <c r="W102" s="81">
        <v>43742.4915625</v>
      </c>
      <c r="X102" s="83" t="s">
        <v>706</v>
      </c>
      <c r="Y102" s="79"/>
      <c r="Z102" s="79"/>
      <c r="AA102" s="85" t="s">
        <v>877</v>
      </c>
      <c r="AB102" s="79"/>
      <c r="AC102" s="79" t="b">
        <v>0</v>
      </c>
      <c r="AD102" s="79">
        <v>0</v>
      </c>
      <c r="AE102" s="85" t="s">
        <v>950</v>
      </c>
      <c r="AF102" s="79" t="b">
        <v>0</v>
      </c>
      <c r="AG102" s="79" t="s">
        <v>954</v>
      </c>
      <c r="AH102" s="79"/>
      <c r="AI102" s="85" t="s">
        <v>950</v>
      </c>
      <c r="AJ102" s="79" t="b">
        <v>0</v>
      </c>
      <c r="AK102" s="79">
        <v>7</v>
      </c>
      <c r="AL102" s="85" t="s">
        <v>934</v>
      </c>
      <c r="AM102" s="79" t="s">
        <v>956</v>
      </c>
      <c r="AN102" s="79" t="b">
        <v>0</v>
      </c>
      <c r="AO102" s="85" t="s">
        <v>934</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3</v>
      </c>
      <c r="BD102" s="48"/>
      <c r="BE102" s="49"/>
      <c r="BF102" s="48"/>
      <c r="BG102" s="49"/>
      <c r="BH102" s="48"/>
      <c r="BI102" s="49"/>
      <c r="BJ102" s="48"/>
      <c r="BK102" s="49"/>
      <c r="BL102" s="48"/>
    </row>
    <row r="103" spans="1:64" ht="15">
      <c r="A103" s="64" t="s">
        <v>285</v>
      </c>
      <c r="B103" s="64" t="s">
        <v>315</v>
      </c>
      <c r="C103" s="65"/>
      <c r="D103" s="66"/>
      <c r="E103" s="67"/>
      <c r="F103" s="68"/>
      <c r="G103" s="65"/>
      <c r="H103" s="69"/>
      <c r="I103" s="70"/>
      <c r="J103" s="70"/>
      <c r="K103" s="34" t="s">
        <v>65</v>
      </c>
      <c r="L103" s="77">
        <v>137</v>
      </c>
      <c r="M103" s="77"/>
      <c r="N103" s="72"/>
      <c r="O103" s="79" t="s">
        <v>339</v>
      </c>
      <c r="P103" s="81">
        <v>43754.70039351852</v>
      </c>
      <c r="Q103" s="79" t="s">
        <v>385</v>
      </c>
      <c r="R103" s="79"/>
      <c r="S103" s="79"/>
      <c r="T103" s="79" t="s">
        <v>474</v>
      </c>
      <c r="U103" s="79"/>
      <c r="V103" s="83" t="s">
        <v>573</v>
      </c>
      <c r="W103" s="81">
        <v>43754.70039351852</v>
      </c>
      <c r="X103" s="83" t="s">
        <v>707</v>
      </c>
      <c r="Y103" s="79"/>
      <c r="Z103" s="79"/>
      <c r="AA103" s="85" t="s">
        <v>878</v>
      </c>
      <c r="AB103" s="79"/>
      <c r="AC103" s="79" t="b">
        <v>0</v>
      </c>
      <c r="AD103" s="79">
        <v>0</v>
      </c>
      <c r="AE103" s="85" t="s">
        <v>950</v>
      </c>
      <c r="AF103" s="79" t="b">
        <v>0</v>
      </c>
      <c r="AG103" s="79" t="s">
        <v>954</v>
      </c>
      <c r="AH103" s="79"/>
      <c r="AI103" s="85" t="s">
        <v>950</v>
      </c>
      <c r="AJ103" s="79" t="b">
        <v>0</v>
      </c>
      <c r="AK103" s="79">
        <v>7</v>
      </c>
      <c r="AL103" s="85" t="s">
        <v>917</v>
      </c>
      <c r="AM103" s="79" t="s">
        <v>956</v>
      </c>
      <c r="AN103" s="79" t="b">
        <v>0</v>
      </c>
      <c r="AO103" s="85" t="s">
        <v>917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3</v>
      </c>
      <c r="BC103" s="78" t="str">
        <f>REPLACE(INDEX(GroupVertices[Group],MATCH(Edges25[[#This Row],[Vertex 2]],GroupVertices[Vertex],0)),1,1,"")</f>
        <v>2</v>
      </c>
      <c r="BD103" s="48">
        <v>0</v>
      </c>
      <c r="BE103" s="49">
        <v>0</v>
      </c>
      <c r="BF103" s="48">
        <v>0</v>
      </c>
      <c r="BG103" s="49">
        <v>0</v>
      </c>
      <c r="BH103" s="48">
        <v>0</v>
      </c>
      <c r="BI103" s="49">
        <v>0</v>
      </c>
      <c r="BJ103" s="48">
        <v>19</v>
      </c>
      <c r="BK103" s="49">
        <v>100</v>
      </c>
      <c r="BL103" s="48">
        <v>19</v>
      </c>
    </row>
    <row r="104" spans="1:64" ht="15">
      <c r="A104" s="64" t="s">
        <v>286</v>
      </c>
      <c r="B104" s="64" t="s">
        <v>315</v>
      </c>
      <c r="C104" s="65"/>
      <c r="D104" s="66"/>
      <c r="E104" s="67"/>
      <c r="F104" s="68"/>
      <c r="G104" s="65"/>
      <c r="H104" s="69"/>
      <c r="I104" s="70"/>
      <c r="J104" s="70"/>
      <c r="K104" s="34" t="s">
        <v>65</v>
      </c>
      <c r="L104" s="77">
        <v>138</v>
      </c>
      <c r="M104" s="77"/>
      <c r="N104" s="72"/>
      <c r="O104" s="79" t="s">
        <v>339</v>
      </c>
      <c r="P104" s="81">
        <v>43754.71443287037</v>
      </c>
      <c r="Q104" s="79" t="s">
        <v>385</v>
      </c>
      <c r="R104" s="79"/>
      <c r="S104" s="79"/>
      <c r="T104" s="79" t="s">
        <v>474</v>
      </c>
      <c r="U104" s="79"/>
      <c r="V104" s="83" t="s">
        <v>574</v>
      </c>
      <c r="W104" s="81">
        <v>43754.71443287037</v>
      </c>
      <c r="X104" s="83" t="s">
        <v>708</v>
      </c>
      <c r="Y104" s="79"/>
      <c r="Z104" s="79"/>
      <c r="AA104" s="85" t="s">
        <v>879</v>
      </c>
      <c r="AB104" s="79"/>
      <c r="AC104" s="79" t="b">
        <v>0</v>
      </c>
      <c r="AD104" s="79">
        <v>0</v>
      </c>
      <c r="AE104" s="85" t="s">
        <v>950</v>
      </c>
      <c r="AF104" s="79" t="b">
        <v>0</v>
      </c>
      <c r="AG104" s="79" t="s">
        <v>954</v>
      </c>
      <c r="AH104" s="79"/>
      <c r="AI104" s="85" t="s">
        <v>950</v>
      </c>
      <c r="AJ104" s="79" t="b">
        <v>0</v>
      </c>
      <c r="AK104" s="79">
        <v>7</v>
      </c>
      <c r="AL104" s="85" t="s">
        <v>917</v>
      </c>
      <c r="AM104" s="79" t="s">
        <v>956</v>
      </c>
      <c r="AN104" s="79" t="b">
        <v>0</v>
      </c>
      <c r="AO104" s="85" t="s">
        <v>917</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v>0</v>
      </c>
      <c r="BE104" s="49">
        <v>0</v>
      </c>
      <c r="BF104" s="48">
        <v>0</v>
      </c>
      <c r="BG104" s="49">
        <v>0</v>
      </c>
      <c r="BH104" s="48">
        <v>0</v>
      </c>
      <c r="BI104" s="49">
        <v>0</v>
      </c>
      <c r="BJ104" s="48">
        <v>19</v>
      </c>
      <c r="BK104" s="49">
        <v>100</v>
      </c>
      <c r="BL104" s="48">
        <v>19</v>
      </c>
    </row>
    <row r="105" spans="1:64" ht="15">
      <c r="A105" s="64" t="s">
        <v>287</v>
      </c>
      <c r="B105" s="64" t="s">
        <v>315</v>
      </c>
      <c r="C105" s="65"/>
      <c r="D105" s="66"/>
      <c r="E105" s="67"/>
      <c r="F105" s="68"/>
      <c r="G105" s="65"/>
      <c r="H105" s="69"/>
      <c r="I105" s="70"/>
      <c r="J105" s="70"/>
      <c r="K105" s="34" t="s">
        <v>65</v>
      </c>
      <c r="L105" s="77">
        <v>139</v>
      </c>
      <c r="M105" s="77"/>
      <c r="N105" s="72"/>
      <c r="O105" s="79" t="s">
        <v>339</v>
      </c>
      <c r="P105" s="81">
        <v>43754.716782407406</v>
      </c>
      <c r="Q105" s="79" t="s">
        <v>385</v>
      </c>
      <c r="R105" s="79"/>
      <c r="S105" s="79"/>
      <c r="T105" s="79" t="s">
        <v>474</v>
      </c>
      <c r="U105" s="79"/>
      <c r="V105" s="83" t="s">
        <v>575</v>
      </c>
      <c r="W105" s="81">
        <v>43754.716782407406</v>
      </c>
      <c r="X105" s="83" t="s">
        <v>709</v>
      </c>
      <c r="Y105" s="79"/>
      <c r="Z105" s="79"/>
      <c r="AA105" s="85" t="s">
        <v>880</v>
      </c>
      <c r="AB105" s="79"/>
      <c r="AC105" s="79" t="b">
        <v>0</v>
      </c>
      <c r="AD105" s="79">
        <v>0</v>
      </c>
      <c r="AE105" s="85" t="s">
        <v>950</v>
      </c>
      <c r="AF105" s="79" t="b">
        <v>0</v>
      </c>
      <c r="AG105" s="79" t="s">
        <v>954</v>
      </c>
      <c r="AH105" s="79"/>
      <c r="AI105" s="85" t="s">
        <v>950</v>
      </c>
      <c r="AJ105" s="79" t="b">
        <v>0</v>
      </c>
      <c r="AK105" s="79">
        <v>7</v>
      </c>
      <c r="AL105" s="85" t="s">
        <v>917</v>
      </c>
      <c r="AM105" s="79" t="s">
        <v>957</v>
      </c>
      <c r="AN105" s="79" t="b">
        <v>0</v>
      </c>
      <c r="AO105" s="85" t="s">
        <v>917</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v>0</v>
      </c>
      <c r="BE105" s="49">
        <v>0</v>
      </c>
      <c r="BF105" s="48">
        <v>0</v>
      </c>
      <c r="BG105" s="49">
        <v>0</v>
      </c>
      <c r="BH105" s="48">
        <v>0</v>
      </c>
      <c r="BI105" s="49">
        <v>0</v>
      </c>
      <c r="BJ105" s="48">
        <v>19</v>
      </c>
      <c r="BK105" s="49">
        <v>100</v>
      </c>
      <c r="BL105" s="48">
        <v>19</v>
      </c>
    </row>
    <row r="106" spans="1:64" ht="15">
      <c r="A106" s="64" t="s">
        <v>288</v>
      </c>
      <c r="B106" s="64" t="s">
        <v>315</v>
      </c>
      <c r="C106" s="65"/>
      <c r="D106" s="66"/>
      <c r="E106" s="67"/>
      <c r="F106" s="68"/>
      <c r="G106" s="65"/>
      <c r="H106" s="69"/>
      <c r="I106" s="70"/>
      <c r="J106" s="70"/>
      <c r="K106" s="34" t="s">
        <v>65</v>
      </c>
      <c r="L106" s="77">
        <v>140</v>
      </c>
      <c r="M106" s="77"/>
      <c r="N106" s="72"/>
      <c r="O106" s="79" t="s">
        <v>339</v>
      </c>
      <c r="P106" s="81">
        <v>43754.71913194445</v>
      </c>
      <c r="Q106" s="79" t="s">
        <v>385</v>
      </c>
      <c r="R106" s="79"/>
      <c r="S106" s="79"/>
      <c r="T106" s="79" t="s">
        <v>474</v>
      </c>
      <c r="U106" s="79"/>
      <c r="V106" s="83" t="s">
        <v>576</v>
      </c>
      <c r="W106" s="81">
        <v>43754.71913194445</v>
      </c>
      <c r="X106" s="83" t="s">
        <v>710</v>
      </c>
      <c r="Y106" s="79"/>
      <c r="Z106" s="79"/>
      <c r="AA106" s="85" t="s">
        <v>881</v>
      </c>
      <c r="AB106" s="79"/>
      <c r="AC106" s="79" t="b">
        <v>0</v>
      </c>
      <c r="AD106" s="79">
        <v>0</v>
      </c>
      <c r="AE106" s="85" t="s">
        <v>950</v>
      </c>
      <c r="AF106" s="79" t="b">
        <v>0</v>
      </c>
      <c r="AG106" s="79" t="s">
        <v>954</v>
      </c>
      <c r="AH106" s="79"/>
      <c r="AI106" s="85" t="s">
        <v>950</v>
      </c>
      <c r="AJ106" s="79" t="b">
        <v>0</v>
      </c>
      <c r="AK106" s="79">
        <v>7</v>
      </c>
      <c r="AL106" s="85" t="s">
        <v>917</v>
      </c>
      <c r="AM106" s="79" t="s">
        <v>963</v>
      </c>
      <c r="AN106" s="79" t="b">
        <v>0</v>
      </c>
      <c r="AO106" s="85" t="s">
        <v>917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19</v>
      </c>
      <c r="BK106" s="49">
        <v>100</v>
      </c>
      <c r="BL106" s="48">
        <v>19</v>
      </c>
    </row>
    <row r="107" spans="1:64" ht="15">
      <c r="A107" s="64" t="s">
        <v>289</v>
      </c>
      <c r="B107" s="64" t="s">
        <v>313</v>
      </c>
      <c r="C107" s="65"/>
      <c r="D107" s="66"/>
      <c r="E107" s="67"/>
      <c r="F107" s="68"/>
      <c r="G107" s="65"/>
      <c r="H107" s="69"/>
      <c r="I107" s="70"/>
      <c r="J107" s="70"/>
      <c r="K107" s="34" t="s">
        <v>65</v>
      </c>
      <c r="L107" s="77">
        <v>141</v>
      </c>
      <c r="M107" s="77"/>
      <c r="N107" s="72"/>
      <c r="O107" s="79" t="s">
        <v>339</v>
      </c>
      <c r="P107" s="81">
        <v>43754.75425925926</v>
      </c>
      <c r="Q107" s="79" t="s">
        <v>384</v>
      </c>
      <c r="R107" s="83" t="s">
        <v>420</v>
      </c>
      <c r="S107" s="79" t="s">
        <v>441</v>
      </c>
      <c r="T107" s="79"/>
      <c r="U107" s="79"/>
      <c r="V107" s="83" t="s">
        <v>577</v>
      </c>
      <c r="W107" s="81">
        <v>43754.75425925926</v>
      </c>
      <c r="X107" s="83" t="s">
        <v>711</v>
      </c>
      <c r="Y107" s="79"/>
      <c r="Z107" s="79"/>
      <c r="AA107" s="85" t="s">
        <v>882</v>
      </c>
      <c r="AB107" s="79"/>
      <c r="AC107" s="79" t="b">
        <v>0</v>
      </c>
      <c r="AD107" s="79">
        <v>0</v>
      </c>
      <c r="AE107" s="85" t="s">
        <v>950</v>
      </c>
      <c r="AF107" s="79" t="b">
        <v>0</v>
      </c>
      <c r="AG107" s="79" t="s">
        <v>954</v>
      </c>
      <c r="AH107" s="79"/>
      <c r="AI107" s="85" t="s">
        <v>950</v>
      </c>
      <c r="AJ107" s="79" t="b">
        <v>0</v>
      </c>
      <c r="AK107" s="79">
        <v>11</v>
      </c>
      <c r="AL107" s="85" t="s">
        <v>913</v>
      </c>
      <c r="AM107" s="79" t="s">
        <v>957</v>
      </c>
      <c r="AN107" s="79" t="b">
        <v>0</v>
      </c>
      <c r="AO107" s="85" t="s">
        <v>913</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16</v>
      </c>
      <c r="BK107" s="49">
        <v>100</v>
      </c>
      <c r="BL107" s="48">
        <v>16</v>
      </c>
    </row>
    <row r="108" spans="1:64" ht="15">
      <c r="A108" s="64" t="s">
        <v>290</v>
      </c>
      <c r="B108" s="64" t="s">
        <v>313</v>
      </c>
      <c r="C108" s="65"/>
      <c r="D108" s="66"/>
      <c r="E108" s="67"/>
      <c r="F108" s="68"/>
      <c r="G108" s="65"/>
      <c r="H108" s="69"/>
      <c r="I108" s="70"/>
      <c r="J108" s="70"/>
      <c r="K108" s="34" t="s">
        <v>65</v>
      </c>
      <c r="L108" s="77">
        <v>142</v>
      </c>
      <c r="M108" s="77"/>
      <c r="N108" s="72"/>
      <c r="O108" s="79" t="s">
        <v>339</v>
      </c>
      <c r="P108" s="81">
        <v>43754.76704861111</v>
      </c>
      <c r="Q108" s="79" t="s">
        <v>384</v>
      </c>
      <c r="R108" s="83" t="s">
        <v>420</v>
      </c>
      <c r="S108" s="79" t="s">
        <v>441</v>
      </c>
      <c r="T108" s="79"/>
      <c r="U108" s="79"/>
      <c r="V108" s="83" t="s">
        <v>578</v>
      </c>
      <c r="W108" s="81">
        <v>43754.76704861111</v>
      </c>
      <c r="X108" s="83" t="s">
        <v>712</v>
      </c>
      <c r="Y108" s="79"/>
      <c r="Z108" s="79"/>
      <c r="AA108" s="85" t="s">
        <v>883</v>
      </c>
      <c r="AB108" s="79"/>
      <c r="AC108" s="79" t="b">
        <v>0</v>
      </c>
      <c r="AD108" s="79">
        <v>0</v>
      </c>
      <c r="AE108" s="85" t="s">
        <v>950</v>
      </c>
      <c r="AF108" s="79" t="b">
        <v>0</v>
      </c>
      <c r="AG108" s="79" t="s">
        <v>954</v>
      </c>
      <c r="AH108" s="79"/>
      <c r="AI108" s="85" t="s">
        <v>950</v>
      </c>
      <c r="AJ108" s="79" t="b">
        <v>0</v>
      </c>
      <c r="AK108" s="79">
        <v>11</v>
      </c>
      <c r="AL108" s="85" t="s">
        <v>913</v>
      </c>
      <c r="AM108" s="79" t="s">
        <v>963</v>
      </c>
      <c r="AN108" s="79" t="b">
        <v>0</v>
      </c>
      <c r="AO108" s="85" t="s">
        <v>913</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16</v>
      </c>
      <c r="BK108" s="49">
        <v>100</v>
      </c>
      <c r="BL108" s="48">
        <v>16</v>
      </c>
    </row>
    <row r="109" spans="1:64" ht="15">
      <c r="A109" s="64" t="s">
        <v>291</v>
      </c>
      <c r="B109" s="64" t="s">
        <v>313</v>
      </c>
      <c r="C109" s="65"/>
      <c r="D109" s="66"/>
      <c r="E109" s="67"/>
      <c r="F109" s="68"/>
      <c r="G109" s="65"/>
      <c r="H109" s="69"/>
      <c r="I109" s="70"/>
      <c r="J109" s="70"/>
      <c r="K109" s="34" t="s">
        <v>65</v>
      </c>
      <c r="L109" s="77">
        <v>143</v>
      </c>
      <c r="M109" s="77"/>
      <c r="N109" s="72"/>
      <c r="O109" s="79" t="s">
        <v>339</v>
      </c>
      <c r="P109" s="81">
        <v>43754.769270833334</v>
      </c>
      <c r="Q109" s="79" t="s">
        <v>384</v>
      </c>
      <c r="R109" s="83" t="s">
        <v>420</v>
      </c>
      <c r="S109" s="79" t="s">
        <v>441</v>
      </c>
      <c r="T109" s="79"/>
      <c r="U109" s="79"/>
      <c r="V109" s="83" t="s">
        <v>579</v>
      </c>
      <c r="W109" s="81">
        <v>43754.769270833334</v>
      </c>
      <c r="X109" s="83" t="s">
        <v>713</v>
      </c>
      <c r="Y109" s="79"/>
      <c r="Z109" s="79"/>
      <c r="AA109" s="85" t="s">
        <v>884</v>
      </c>
      <c r="AB109" s="79"/>
      <c r="AC109" s="79" t="b">
        <v>0</v>
      </c>
      <c r="AD109" s="79">
        <v>0</v>
      </c>
      <c r="AE109" s="85" t="s">
        <v>950</v>
      </c>
      <c r="AF109" s="79" t="b">
        <v>0</v>
      </c>
      <c r="AG109" s="79" t="s">
        <v>954</v>
      </c>
      <c r="AH109" s="79"/>
      <c r="AI109" s="85" t="s">
        <v>950</v>
      </c>
      <c r="AJ109" s="79" t="b">
        <v>0</v>
      </c>
      <c r="AK109" s="79">
        <v>11</v>
      </c>
      <c r="AL109" s="85" t="s">
        <v>913</v>
      </c>
      <c r="AM109" s="79" t="s">
        <v>959</v>
      </c>
      <c r="AN109" s="79" t="b">
        <v>0</v>
      </c>
      <c r="AO109" s="85" t="s">
        <v>913</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16</v>
      </c>
      <c r="BK109" s="49">
        <v>100</v>
      </c>
      <c r="BL109" s="48">
        <v>16</v>
      </c>
    </row>
    <row r="110" spans="1:64" ht="15">
      <c r="A110" s="64" t="s">
        <v>292</v>
      </c>
      <c r="B110" s="64" t="s">
        <v>313</v>
      </c>
      <c r="C110" s="65"/>
      <c r="D110" s="66"/>
      <c r="E110" s="67"/>
      <c r="F110" s="68"/>
      <c r="G110" s="65"/>
      <c r="H110" s="69"/>
      <c r="I110" s="70"/>
      <c r="J110" s="70"/>
      <c r="K110" s="34" t="s">
        <v>65</v>
      </c>
      <c r="L110" s="77">
        <v>144</v>
      </c>
      <c r="M110" s="77"/>
      <c r="N110" s="72"/>
      <c r="O110" s="79" t="s">
        <v>339</v>
      </c>
      <c r="P110" s="81">
        <v>43754.789293981485</v>
      </c>
      <c r="Q110" s="79" t="s">
        <v>384</v>
      </c>
      <c r="R110" s="83" t="s">
        <v>420</v>
      </c>
      <c r="S110" s="79" t="s">
        <v>441</v>
      </c>
      <c r="T110" s="79"/>
      <c r="U110" s="79"/>
      <c r="V110" s="83" t="s">
        <v>580</v>
      </c>
      <c r="W110" s="81">
        <v>43754.789293981485</v>
      </c>
      <c r="X110" s="83" t="s">
        <v>714</v>
      </c>
      <c r="Y110" s="79"/>
      <c r="Z110" s="79"/>
      <c r="AA110" s="85" t="s">
        <v>885</v>
      </c>
      <c r="AB110" s="79"/>
      <c r="AC110" s="79" t="b">
        <v>0</v>
      </c>
      <c r="AD110" s="79">
        <v>0</v>
      </c>
      <c r="AE110" s="85" t="s">
        <v>950</v>
      </c>
      <c r="AF110" s="79" t="b">
        <v>0</v>
      </c>
      <c r="AG110" s="79" t="s">
        <v>954</v>
      </c>
      <c r="AH110" s="79"/>
      <c r="AI110" s="85" t="s">
        <v>950</v>
      </c>
      <c r="AJ110" s="79" t="b">
        <v>0</v>
      </c>
      <c r="AK110" s="79">
        <v>11</v>
      </c>
      <c r="AL110" s="85" t="s">
        <v>913</v>
      </c>
      <c r="AM110" s="79" t="s">
        <v>961</v>
      </c>
      <c r="AN110" s="79" t="b">
        <v>0</v>
      </c>
      <c r="AO110" s="85" t="s">
        <v>913</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0</v>
      </c>
      <c r="BE110" s="49">
        <v>0</v>
      </c>
      <c r="BF110" s="48">
        <v>0</v>
      </c>
      <c r="BG110" s="49">
        <v>0</v>
      </c>
      <c r="BH110" s="48">
        <v>0</v>
      </c>
      <c r="BI110" s="49">
        <v>0</v>
      </c>
      <c r="BJ110" s="48">
        <v>16</v>
      </c>
      <c r="BK110" s="49">
        <v>100</v>
      </c>
      <c r="BL110" s="48">
        <v>16</v>
      </c>
    </row>
    <row r="111" spans="1:64" ht="15">
      <c r="A111" s="64" t="s">
        <v>293</v>
      </c>
      <c r="B111" s="64" t="s">
        <v>315</v>
      </c>
      <c r="C111" s="65"/>
      <c r="D111" s="66"/>
      <c r="E111" s="67"/>
      <c r="F111" s="68"/>
      <c r="G111" s="65"/>
      <c r="H111" s="69"/>
      <c r="I111" s="70"/>
      <c r="J111" s="70"/>
      <c r="K111" s="34" t="s">
        <v>65</v>
      </c>
      <c r="L111" s="77">
        <v>145</v>
      </c>
      <c r="M111" s="77"/>
      <c r="N111" s="72"/>
      <c r="O111" s="79" t="s">
        <v>339</v>
      </c>
      <c r="P111" s="81">
        <v>43754.79219907407</v>
      </c>
      <c r="Q111" s="79" t="s">
        <v>385</v>
      </c>
      <c r="R111" s="79"/>
      <c r="S111" s="79"/>
      <c r="T111" s="79" t="s">
        <v>474</v>
      </c>
      <c r="U111" s="79"/>
      <c r="V111" s="83" t="s">
        <v>581</v>
      </c>
      <c r="W111" s="81">
        <v>43754.79219907407</v>
      </c>
      <c r="X111" s="83" t="s">
        <v>715</v>
      </c>
      <c r="Y111" s="79"/>
      <c r="Z111" s="79"/>
      <c r="AA111" s="85" t="s">
        <v>886</v>
      </c>
      <c r="AB111" s="79"/>
      <c r="AC111" s="79" t="b">
        <v>0</v>
      </c>
      <c r="AD111" s="79">
        <v>0</v>
      </c>
      <c r="AE111" s="85" t="s">
        <v>950</v>
      </c>
      <c r="AF111" s="79" t="b">
        <v>0</v>
      </c>
      <c r="AG111" s="79" t="s">
        <v>954</v>
      </c>
      <c r="AH111" s="79"/>
      <c r="AI111" s="85" t="s">
        <v>950</v>
      </c>
      <c r="AJ111" s="79" t="b">
        <v>0</v>
      </c>
      <c r="AK111" s="79">
        <v>7</v>
      </c>
      <c r="AL111" s="85" t="s">
        <v>917</v>
      </c>
      <c r="AM111" s="79" t="s">
        <v>957</v>
      </c>
      <c r="AN111" s="79" t="b">
        <v>0</v>
      </c>
      <c r="AO111" s="85" t="s">
        <v>917</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v>0</v>
      </c>
      <c r="BE111" s="49">
        <v>0</v>
      </c>
      <c r="BF111" s="48">
        <v>0</v>
      </c>
      <c r="BG111" s="49">
        <v>0</v>
      </c>
      <c r="BH111" s="48">
        <v>0</v>
      </c>
      <c r="BI111" s="49">
        <v>0</v>
      </c>
      <c r="BJ111" s="48">
        <v>19</v>
      </c>
      <c r="BK111" s="49">
        <v>100</v>
      </c>
      <c r="BL111" s="48">
        <v>19</v>
      </c>
    </row>
    <row r="112" spans="1:64" ht="15">
      <c r="A112" s="64" t="s">
        <v>294</v>
      </c>
      <c r="B112" s="64" t="s">
        <v>313</v>
      </c>
      <c r="C112" s="65"/>
      <c r="D112" s="66"/>
      <c r="E112" s="67"/>
      <c r="F112" s="68"/>
      <c r="G112" s="65"/>
      <c r="H112" s="69"/>
      <c r="I112" s="70"/>
      <c r="J112" s="70"/>
      <c r="K112" s="34" t="s">
        <v>65</v>
      </c>
      <c r="L112" s="77">
        <v>146</v>
      </c>
      <c r="M112" s="77"/>
      <c r="N112" s="72"/>
      <c r="O112" s="79" t="s">
        <v>339</v>
      </c>
      <c r="P112" s="81">
        <v>43754.79920138889</v>
      </c>
      <c r="Q112" s="79" t="s">
        <v>384</v>
      </c>
      <c r="R112" s="83" t="s">
        <v>420</v>
      </c>
      <c r="S112" s="79" t="s">
        <v>441</v>
      </c>
      <c r="T112" s="79"/>
      <c r="U112" s="79"/>
      <c r="V112" s="83" t="s">
        <v>582</v>
      </c>
      <c r="W112" s="81">
        <v>43754.79920138889</v>
      </c>
      <c r="X112" s="83" t="s">
        <v>716</v>
      </c>
      <c r="Y112" s="79"/>
      <c r="Z112" s="79"/>
      <c r="AA112" s="85" t="s">
        <v>887</v>
      </c>
      <c r="AB112" s="79"/>
      <c r="AC112" s="79" t="b">
        <v>0</v>
      </c>
      <c r="AD112" s="79">
        <v>0</v>
      </c>
      <c r="AE112" s="85" t="s">
        <v>950</v>
      </c>
      <c r="AF112" s="79" t="b">
        <v>0</v>
      </c>
      <c r="AG112" s="79" t="s">
        <v>954</v>
      </c>
      <c r="AH112" s="79"/>
      <c r="AI112" s="85" t="s">
        <v>950</v>
      </c>
      <c r="AJ112" s="79" t="b">
        <v>0</v>
      </c>
      <c r="AK112" s="79">
        <v>11</v>
      </c>
      <c r="AL112" s="85" t="s">
        <v>913</v>
      </c>
      <c r="AM112" s="79" t="s">
        <v>963</v>
      </c>
      <c r="AN112" s="79" t="b">
        <v>0</v>
      </c>
      <c r="AO112" s="85" t="s">
        <v>913</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0</v>
      </c>
      <c r="BE112" s="49">
        <v>0</v>
      </c>
      <c r="BF112" s="48">
        <v>0</v>
      </c>
      <c r="BG112" s="49">
        <v>0</v>
      </c>
      <c r="BH112" s="48">
        <v>0</v>
      </c>
      <c r="BI112" s="49">
        <v>0</v>
      </c>
      <c r="BJ112" s="48">
        <v>16</v>
      </c>
      <c r="BK112" s="49">
        <v>100</v>
      </c>
      <c r="BL112" s="48">
        <v>16</v>
      </c>
    </row>
    <row r="113" spans="1:64" ht="15">
      <c r="A113" s="64" t="s">
        <v>295</v>
      </c>
      <c r="B113" s="64" t="s">
        <v>313</v>
      </c>
      <c r="C113" s="65"/>
      <c r="D113" s="66"/>
      <c r="E113" s="67"/>
      <c r="F113" s="68"/>
      <c r="G113" s="65"/>
      <c r="H113" s="69"/>
      <c r="I113" s="70"/>
      <c r="J113" s="70"/>
      <c r="K113" s="34" t="s">
        <v>65</v>
      </c>
      <c r="L113" s="77">
        <v>147</v>
      </c>
      <c r="M113" s="77"/>
      <c r="N113" s="72"/>
      <c r="O113" s="79" t="s">
        <v>339</v>
      </c>
      <c r="P113" s="81">
        <v>43754.80149305556</v>
      </c>
      <c r="Q113" s="79" t="s">
        <v>384</v>
      </c>
      <c r="R113" s="83" t="s">
        <v>420</v>
      </c>
      <c r="S113" s="79" t="s">
        <v>441</v>
      </c>
      <c r="T113" s="79"/>
      <c r="U113" s="79"/>
      <c r="V113" s="83" t="s">
        <v>583</v>
      </c>
      <c r="W113" s="81">
        <v>43754.80149305556</v>
      </c>
      <c r="X113" s="83" t="s">
        <v>717</v>
      </c>
      <c r="Y113" s="79"/>
      <c r="Z113" s="79"/>
      <c r="AA113" s="85" t="s">
        <v>888</v>
      </c>
      <c r="AB113" s="79"/>
      <c r="AC113" s="79" t="b">
        <v>0</v>
      </c>
      <c r="AD113" s="79">
        <v>0</v>
      </c>
      <c r="AE113" s="85" t="s">
        <v>950</v>
      </c>
      <c r="AF113" s="79" t="b">
        <v>0</v>
      </c>
      <c r="AG113" s="79" t="s">
        <v>954</v>
      </c>
      <c r="AH113" s="79"/>
      <c r="AI113" s="85" t="s">
        <v>950</v>
      </c>
      <c r="AJ113" s="79" t="b">
        <v>0</v>
      </c>
      <c r="AK113" s="79">
        <v>11</v>
      </c>
      <c r="AL113" s="85" t="s">
        <v>913</v>
      </c>
      <c r="AM113" s="79" t="s">
        <v>956</v>
      </c>
      <c r="AN113" s="79" t="b">
        <v>0</v>
      </c>
      <c r="AO113" s="85" t="s">
        <v>913</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16</v>
      </c>
      <c r="BK113" s="49">
        <v>100</v>
      </c>
      <c r="BL113" s="48">
        <v>16</v>
      </c>
    </row>
    <row r="114" spans="1:64" ht="15">
      <c r="A114" s="64" t="s">
        <v>296</v>
      </c>
      <c r="B114" s="64" t="s">
        <v>313</v>
      </c>
      <c r="C114" s="65"/>
      <c r="D114" s="66"/>
      <c r="E114" s="67"/>
      <c r="F114" s="68"/>
      <c r="G114" s="65"/>
      <c r="H114" s="69"/>
      <c r="I114" s="70"/>
      <c r="J114" s="70"/>
      <c r="K114" s="34" t="s">
        <v>65</v>
      </c>
      <c r="L114" s="77">
        <v>148</v>
      </c>
      <c r="M114" s="77"/>
      <c r="N114" s="72"/>
      <c r="O114" s="79" t="s">
        <v>339</v>
      </c>
      <c r="P114" s="81">
        <v>43755.2428125</v>
      </c>
      <c r="Q114" s="79" t="s">
        <v>384</v>
      </c>
      <c r="R114" s="83" t="s">
        <v>420</v>
      </c>
      <c r="S114" s="79" t="s">
        <v>441</v>
      </c>
      <c r="T114" s="79"/>
      <c r="U114" s="79"/>
      <c r="V114" s="83" t="s">
        <v>584</v>
      </c>
      <c r="W114" s="81">
        <v>43755.2428125</v>
      </c>
      <c r="X114" s="83" t="s">
        <v>718</v>
      </c>
      <c r="Y114" s="79"/>
      <c r="Z114" s="79"/>
      <c r="AA114" s="85" t="s">
        <v>889</v>
      </c>
      <c r="AB114" s="79"/>
      <c r="AC114" s="79" t="b">
        <v>0</v>
      </c>
      <c r="AD114" s="79">
        <v>0</v>
      </c>
      <c r="AE114" s="85" t="s">
        <v>950</v>
      </c>
      <c r="AF114" s="79" t="b">
        <v>0</v>
      </c>
      <c r="AG114" s="79" t="s">
        <v>954</v>
      </c>
      <c r="AH114" s="79"/>
      <c r="AI114" s="85" t="s">
        <v>950</v>
      </c>
      <c r="AJ114" s="79" t="b">
        <v>0</v>
      </c>
      <c r="AK114" s="79">
        <v>24</v>
      </c>
      <c r="AL114" s="85" t="s">
        <v>913</v>
      </c>
      <c r="AM114" s="79" t="s">
        <v>956</v>
      </c>
      <c r="AN114" s="79" t="b">
        <v>0</v>
      </c>
      <c r="AO114" s="85" t="s">
        <v>913</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16</v>
      </c>
      <c r="BK114" s="49">
        <v>100</v>
      </c>
      <c r="BL114" s="48">
        <v>16</v>
      </c>
    </row>
    <row r="115" spans="1:64" ht="15">
      <c r="A115" s="64" t="s">
        <v>297</v>
      </c>
      <c r="B115" s="64" t="s">
        <v>313</v>
      </c>
      <c r="C115" s="65"/>
      <c r="D115" s="66"/>
      <c r="E115" s="67"/>
      <c r="F115" s="68"/>
      <c r="G115" s="65"/>
      <c r="H115" s="69"/>
      <c r="I115" s="70"/>
      <c r="J115" s="70"/>
      <c r="K115" s="34" t="s">
        <v>65</v>
      </c>
      <c r="L115" s="77">
        <v>149</v>
      </c>
      <c r="M115" s="77"/>
      <c r="N115" s="72"/>
      <c r="O115" s="79" t="s">
        <v>339</v>
      </c>
      <c r="P115" s="81">
        <v>43755.37204861111</v>
      </c>
      <c r="Q115" s="79" t="s">
        <v>384</v>
      </c>
      <c r="R115" s="83" t="s">
        <v>420</v>
      </c>
      <c r="S115" s="79" t="s">
        <v>441</v>
      </c>
      <c r="T115" s="79"/>
      <c r="U115" s="79"/>
      <c r="V115" s="83" t="s">
        <v>585</v>
      </c>
      <c r="W115" s="81">
        <v>43755.37204861111</v>
      </c>
      <c r="X115" s="83" t="s">
        <v>719</v>
      </c>
      <c r="Y115" s="79"/>
      <c r="Z115" s="79"/>
      <c r="AA115" s="85" t="s">
        <v>890</v>
      </c>
      <c r="AB115" s="79"/>
      <c r="AC115" s="79" t="b">
        <v>0</v>
      </c>
      <c r="AD115" s="79">
        <v>0</v>
      </c>
      <c r="AE115" s="85" t="s">
        <v>950</v>
      </c>
      <c r="AF115" s="79" t="b">
        <v>0</v>
      </c>
      <c r="AG115" s="79" t="s">
        <v>954</v>
      </c>
      <c r="AH115" s="79"/>
      <c r="AI115" s="85" t="s">
        <v>950</v>
      </c>
      <c r="AJ115" s="79" t="b">
        <v>0</v>
      </c>
      <c r="AK115" s="79">
        <v>24</v>
      </c>
      <c r="AL115" s="85" t="s">
        <v>913</v>
      </c>
      <c r="AM115" s="79" t="s">
        <v>956</v>
      </c>
      <c r="AN115" s="79" t="b">
        <v>0</v>
      </c>
      <c r="AO115" s="85" t="s">
        <v>913</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16</v>
      </c>
      <c r="BK115" s="49">
        <v>100</v>
      </c>
      <c r="BL115" s="48">
        <v>16</v>
      </c>
    </row>
    <row r="116" spans="1:64" ht="15">
      <c r="A116" s="64" t="s">
        <v>298</v>
      </c>
      <c r="B116" s="64" t="s">
        <v>313</v>
      </c>
      <c r="C116" s="65"/>
      <c r="D116" s="66"/>
      <c r="E116" s="67"/>
      <c r="F116" s="68"/>
      <c r="G116" s="65"/>
      <c r="H116" s="69"/>
      <c r="I116" s="70"/>
      <c r="J116" s="70"/>
      <c r="K116" s="34" t="s">
        <v>65</v>
      </c>
      <c r="L116" s="77">
        <v>150</v>
      </c>
      <c r="M116" s="77"/>
      <c r="N116" s="72"/>
      <c r="O116" s="79" t="s">
        <v>339</v>
      </c>
      <c r="P116" s="81">
        <v>43755.386875</v>
      </c>
      <c r="Q116" s="79" t="s">
        <v>384</v>
      </c>
      <c r="R116" s="83" t="s">
        <v>420</v>
      </c>
      <c r="S116" s="79" t="s">
        <v>441</v>
      </c>
      <c r="T116" s="79"/>
      <c r="U116" s="79"/>
      <c r="V116" s="83" t="s">
        <v>586</v>
      </c>
      <c r="W116" s="81">
        <v>43755.386875</v>
      </c>
      <c r="X116" s="83" t="s">
        <v>720</v>
      </c>
      <c r="Y116" s="79"/>
      <c r="Z116" s="79"/>
      <c r="AA116" s="85" t="s">
        <v>891</v>
      </c>
      <c r="AB116" s="79"/>
      <c r="AC116" s="79" t="b">
        <v>0</v>
      </c>
      <c r="AD116" s="79">
        <v>0</v>
      </c>
      <c r="AE116" s="85" t="s">
        <v>950</v>
      </c>
      <c r="AF116" s="79" t="b">
        <v>0</v>
      </c>
      <c r="AG116" s="79" t="s">
        <v>954</v>
      </c>
      <c r="AH116" s="79"/>
      <c r="AI116" s="85" t="s">
        <v>950</v>
      </c>
      <c r="AJ116" s="79" t="b">
        <v>0</v>
      </c>
      <c r="AK116" s="79">
        <v>24</v>
      </c>
      <c r="AL116" s="85" t="s">
        <v>913</v>
      </c>
      <c r="AM116" s="79" t="s">
        <v>963</v>
      </c>
      <c r="AN116" s="79" t="b">
        <v>0</v>
      </c>
      <c r="AO116" s="85" t="s">
        <v>913</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16</v>
      </c>
      <c r="BK116" s="49">
        <v>100</v>
      </c>
      <c r="BL116" s="48">
        <v>16</v>
      </c>
    </row>
    <row r="117" spans="1:64" ht="15">
      <c r="A117" s="64" t="s">
        <v>299</v>
      </c>
      <c r="B117" s="64" t="s">
        <v>313</v>
      </c>
      <c r="C117" s="65"/>
      <c r="D117" s="66"/>
      <c r="E117" s="67"/>
      <c r="F117" s="68"/>
      <c r="G117" s="65"/>
      <c r="H117" s="69"/>
      <c r="I117" s="70"/>
      <c r="J117" s="70"/>
      <c r="K117" s="34" t="s">
        <v>65</v>
      </c>
      <c r="L117" s="77">
        <v>151</v>
      </c>
      <c r="M117" s="77"/>
      <c r="N117" s="72"/>
      <c r="O117" s="79" t="s">
        <v>339</v>
      </c>
      <c r="P117" s="81">
        <v>43755.495162037034</v>
      </c>
      <c r="Q117" s="79" t="s">
        <v>384</v>
      </c>
      <c r="R117" s="83" t="s">
        <v>420</v>
      </c>
      <c r="S117" s="79" t="s">
        <v>441</v>
      </c>
      <c r="T117" s="79"/>
      <c r="U117" s="79"/>
      <c r="V117" s="83" t="s">
        <v>587</v>
      </c>
      <c r="W117" s="81">
        <v>43755.495162037034</v>
      </c>
      <c r="X117" s="83" t="s">
        <v>721</v>
      </c>
      <c r="Y117" s="79"/>
      <c r="Z117" s="79"/>
      <c r="AA117" s="85" t="s">
        <v>892</v>
      </c>
      <c r="AB117" s="79"/>
      <c r="AC117" s="79" t="b">
        <v>0</v>
      </c>
      <c r="AD117" s="79">
        <v>0</v>
      </c>
      <c r="AE117" s="85" t="s">
        <v>950</v>
      </c>
      <c r="AF117" s="79" t="b">
        <v>0</v>
      </c>
      <c r="AG117" s="79" t="s">
        <v>954</v>
      </c>
      <c r="AH117" s="79"/>
      <c r="AI117" s="85" t="s">
        <v>950</v>
      </c>
      <c r="AJ117" s="79" t="b">
        <v>0</v>
      </c>
      <c r="AK117" s="79">
        <v>24</v>
      </c>
      <c r="AL117" s="85" t="s">
        <v>913</v>
      </c>
      <c r="AM117" s="79" t="s">
        <v>963</v>
      </c>
      <c r="AN117" s="79" t="b">
        <v>0</v>
      </c>
      <c r="AO117" s="85" t="s">
        <v>913</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16</v>
      </c>
      <c r="BK117" s="49">
        <v>100</v>
      </c>
      <c r="BL117" s="48">
        <v>16</v>
      </c>
    </row>
    <row r="118" spans="1:64" ht="15">
      <c r="A118" s="64" t="s">
        <v>300</v>
      </c>
      <c r="B118" s="64" t="s">
        <v>313</v>
      </c>
      <c r="C118" s="65"/>
      <c r="D118" s="66"/>
      <c r="E118" s="67"/>
      <c r="F118" s="68"/>
      <c r="G118" s="65"/>
      <c r="H118" s="69"/>
      <c r="I118" s="70"/>
      <c r="J118" s="70"/>
      <c r="K118" s="34" t="s">
        <v>65</v>
      </c>
      <c r="L118" s="77">
        <v>152</v>
      </c>
      <c r="M118" s="77"/>
      <c r="N118" s="72"/>
      <c r="O118" s="79" t="s">
        <v>339</v>
      </c>
      <c r="P118" s="81">
        <v>43755.50288194444</v>
      </c>
      <c r="Q118" s="79" t="s">
        <v>384</v>
      </c>
      <c r="R118" s="83" t="s">
        <v>420</v>
      </c>
      <c r="S118" s="79" t="s">
        <v>441</v>
      </c>
      <c r="T118" s="79"/>
      <c r="U118" s="79"/>
      <c r="V118" s="83" t="s">
        <v>588</v>
      </c>
      <c r="W118" s="81">
        <v>43755.50288194444</v>
      </c>
      <c r="X118" s="83" t="s">
        <v>722</v>
      </c>
      <c r="Y118" s="79"/>
      <c r="Z118" s="79"/>
      <c r="AA118" s="85" t="s">
        <v>893</v>
      </c>
      <c r="AB118" s="79"/>
      <c r="AC118" s="79" t="b">
        <v>0</v>
      </c>
      <c r="AD118" s="79">
        <v>0</v>
      </c>
      <c r="AE118" s="85" t="s">
        <v>950</v>
      </c>
      <c r="AF118" s="79" t="b">
        <v>0</v>
      </c>
      <c r="AG118" s="79" t="s">
        <v>954</v>
      </c>
      <c r="AH118" s="79"/>
      <c r="AI118" s="85" t="s">
        <v>950</v>
      </c>
      <c r="AJ118" s="79" t="b">
        <v>0</v>
      </c>
      <c r="AK118" s="79">
        <v>24</v>
      </c>
      <c r="AL118" s="85" t="s">
        <v>913</v>
      </c>
      <c r="AM118" s="79" t="s">
        <v>960</v>
      </c>
      <c r="AN118" s="79" t="b">
        <v>0</v>
      </c>
      <c r="AO118" s="85" t="s">
        <v>913</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16</v>
      </c>
      <c r="BK118" s="49">
        <v>100</v>
      </c>
      <c r="BL118" s="48">
        <v>16</v>
      </c>
    </row>
    <row r="119" spans="1:64" ht="15">
      <c r="A119" s="64" t="s">
        <v>301</v>
      </c>
      <c r="B119" s="64" t="s">
        <v>313</v>
      </c>
      <c r="C119" s="65"/>
      <c r="D119" s="66"/>
      <c r="E119" s="67"/>
      <c r="F119" s="68"/>
      <c r="G119" s="65"/>
      <c r="H119" s="69"/>
      <c r="I119" s="70"/>
      <c r="J119" s="70"/>
      <c r="K119" s="34" t="s">
        <v>65</v>
      </c>
      <c r="L119" s="77">
        <v>153</v>
      </c>
      <c r="M119" s="77"/>
      <c r="N119" s="72"/>
      <c r="O119" s="79" t="s">
        <v>339</v>
      </c>
      <c r="P119" s="81">
        <v>43755.605104166665</v>
      </c>
      <c r="Q119" s="79" t="s">
        <v>384</v>
      </c>
      <c r="R119" s="83" t="s">
        <v>420</v>
      </c>
      <c r="S119" s="79" t="s">
        <v>441</v>
      </c>
      <c r="T119" s="79"/>
      <c r="U119" s="79"/>
      <c r="V119" s="83" t="s">
        <v>589</v>
      </c>
      <c r="W119" s="81">
        <v>43755.605104166665</v>
      </c>
      <c r="X119" s="83" t="s">
        <v>723</v>
      </c>
      <c r="Y119" s="79"/>
      <c r="Z119" s="79"/>
      <c r="AA119" s="85" t="s">
        <v>894</v>
      </c>
      <c r="AB119" s="79"/>
      <c r="AC119" s="79" t="b">
        <v>0</v>
      </c>
      <c r="AD119" s="79">
        <v>0</v>
      </c>
      <c r="AE119" s="85" t="s">
        <v>950</v>
      </c>
      <c r="AF119" s="79" t="b">
        <v>0</v>
      </c>
      <c r="AG119" s="79" t="s">
        <v>954</v>
      </c>
      <c r="AH119" s="79"/>
      <c r="AI119" s="85" t="s">
        <v>950</v>
      </c>
      <c r="AJ119" s="79" t="b">
        <v>0</v>
      </c>
      <c r="AK119" s="79">
        <v>24</v>
      </c>
      <c r="AL119" s="85" t="s">
        <v>913</v>
      </c>
      <c r="AM119" s="79" t="s">
        <v>959</v>
      </c>
      <c r="AN119" s="79" t="b">
        <v>0</v>
      </c>
      <c r="AO119" s="85" t="s">
        <v>913</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16</v>
      </c>
      <c r="BK119" s="49">
        <v>100</v>
      </c>
      <c r="BL119" s="48">
        <v>16</v>
      </c>
    </row>
    <row r="120" spans="1:64" ht="15">
      <c r="A120" s="64" t="s">
        <v>302</v>
      </c>
      <c r="B120" s="64" t="s">
        <v>313</v>
      </c>
      <c r="C120" s="65"/>
      <c r="D120" s="66"/>
      <c r="E120" s="67"/>
      <c r="F120" s="68"/>
      <c r="G120" s="65"/>
      <c r="H120" s="69"/>
      <c r="I120" s="70"/>
      <c r="J120" s="70"/>
      <c r="K120" s="34" t="s">
        <v>65</v>
      </c>
      <c r="L120" s="77">
        <v>154</v>
      </c>
      <c r="M120" s="77"/>
      <c r="N120" s="72"/>
      <c r="O120" s="79" t="s">
        <v>339</v>
      </c>
      <c r="P120" s="81">
        <v>43755.619942129626</v>
      </c>
      <c r="Q120" s="79" t="s">
        <v>384</v>
      </c>
      <c r="R120" s="83" t="s">
        <v>420</v>
      </c>
      <c r="S120" s="79" t="s">
        <v>441</v>
      </c>
      <c r="T120" s="79"/>
      <c r="U120" s="79"/>
      <c r="V120" s="83" t="s">
        <v>590</v>
      </c>
      <c r="W120" s="81">
        <v>43755.619942129626</v>
      </c>
      <c r="X120" s="83" t="s">
        <v>724</v>
      </c>
      <c r="Y120" s="79"/>
      <c r="Z120" s="79"/>
      <c r="AA120" s="85" t="s">
        <v>895</v>
      </c>
      <c r="AB120" s="79"/>
      <c r="AC120" s="79" t="b">
        <v>0</v>
      </c>
      <c r="AD120" s="79">
        <v>0</v>
      </c>
      <c r="AE120" s="85" t="s">
        <v>950</v>
      </c>
      <c r="AF120" s="79" t="b">
        <v>0</v>
      </c>
      <c r="AG120" s="79" t="s">
        <v>954</v>
      </c>
      <c r="AH120" s="79"/>
      <c r="AI120" s="85" t="s">
        <v>950</v>
      </c>
      <c r="AJ120" s="79" t="b">
        <v>0</v>
      </c>
      <c r="AK120" s="79">
        <v>24</v>
      </c>
      <c r="AL120" s="85" t="s">
        <v>913</v>
      </c>
      <c r="AM120" s="79" t="s">
        <v>956</v>
      </c>
      <c r="AN120" s="79" t="b">
        <v>0</v>
      </c>
      <c r="AO120" s="85" t="s">
        <v>913</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16</v>
      </c>
      <c r="BK120" s="49">
        <v>100</v>
      </c>
      <c r="BL120" s="48">
        <v>16</v>
      </c>
    </row>
    <row r="121" spans="1:64" ht="15">
      <c r="A121" s="64" t="s">
        <v>303</v>
      </c>
      <c r="B121" s="64" t="s">
        <v>313</v>
      </c>
      <c r="C121" s="65"/>
      <c r="D121" s="66"/>
      <c r="E121" s="67"/>
      <c r="F121" s="68"/>
      <c r="G121" s="65"/>
      <c r="H121" s="69"/>
      <c r="I121" s="70"/>
      <c r="J121" s="70"/>
      <c r="K121" s="34" t="s">
        <v>65</v>
      </c>
      <c r="L121" s="77">
        <v>155</v>
      </c>
      <c r="M121" s="77"/>
      <c r="N121" s="72"/>
      <c r="O121" s="79" t="s">
        <v>339</v>
      </c>
      <c r="P121" s="81">
        <v>43755.64865740741</v>
      </c>
      <c r="Q121" s="79" t="s">
        <v>384</v>
      </c>
      <c r="R121" s="83" t="s">
        <v>420</v>
      </c>
      <c r="S121" s="79" t="s">
        <v>441</v>
      </c>
      <c r="T121" s="79"/>
      <c r="U121" s="79"/>
      <c r="V121" s="83" t="s">
        <v>591</v>
      </c>
      <c r="W121" s="81">
        <v>43755.64865740741</v>
      </c>
      <c r="X121" s="83" t="s">
        <v>725</v>
      </c>
      <c r="Y121" s="79"/>
      <c r="Z121" s="79"/>
      <c r="AA121" s="85" t="s">
        <v>896</v>
      </c>
      <c r="AB121" s="79"/>
      <c r="AC121" s="79" t="b">
        <v>0</v>
      </c>
      <c r="AD121" s="79">
        <v>0</v>
      </c>
      <c r="AE121" s="85" t="s">
        <v>950</v>
      </c>
      <c r="AF121" s="79" t="b">
        <v>0</v>
      </c>
      <c r="AG121" s="79" t="s">
        <v>954</v>
      </c>
      <c r="AH121" s="79"/>
      <c r="AI121" s="85" t="s">
        <v>950</v>
      </c>
      <c r="AJ121" s="79" t="b">
        <v>0</v>
      </c>
      <c r="AK121" s="79">
        <v>24</v>
      </c>
      <c r="AL121" s="85" t="s">
        <v>913</v>
      </c>
      <c r="AM121" s="79" t="s">
        <v>956</v>
      </c>
      <c r="AN121" s="79" t="b">
        <v>0</v>
      </c>
      <c r="AO121" s="85" t="s">
        <v>913</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16</v>
      </c>
      <c r="BK121" s="49">
        <v>100</v>
      </c>
      <c r="BL121" s="48">
        <v>16</v>
      </c>
    </row>
    <row r="122" spans="1:64" ht="15">
      <c r="A122" s="64" t="s">
        <v>304</v>
      </c>
      <c r="B122" s="64" t="s">
        <v>321</v>
      </c>
      <c r="C122" s="65"/>
      <c r="D122" s="66"/>
      <c r="E122" s="67"/>
      <c r="F122" s="68"/>
      <c r="G122" s="65"/>
      <c r="H122" s="69"/>
      <c r="I122" s="70"/>
      <c r="J122" s="70"/>
      <c r="K122" s="34" t="s">
        <v>65</v>
      </c>
      <c r="L122" s="77">
        <v>156</v>
      </c>
      <c r="M122" s="77"/>
      <c r="N122" s="72"/>
      <c r="O122" s="79" t="s">
        <v>339</v>
      </c>
      <c r="P122" s="81">
        <v>43751.79645833333</v>
      </c>
      <c r="Q122" s="79" t="s">
        <v>374</v>
      </c>
      <c r="R122" s="79"/>
      <c r="S122" s="79"/>
      <c r="T122" s="79"/>
      <c r="U122" s="79"/>
      <c r="V122" s="83" t="s">
        <v>592</v>
      </c>
      <c r="W122" s="81">
        <v>43751.79645833333</v>
      </c>
      <c r="X122" s="83" t="s">
        <v>726</v>
      </c>
      <c r="Y122" s="79"/>
      <c r="Z122" s="79"/>
      <c r="AA122" s="85" t="s">
        <v>897</v>
      </c>
      <c r="AB122" s="79"/>
      <c r="AC122" s="79" t="b">
        <v>0</v>
      </c>
      <c r="AD122" s="79">
        <v>0</v>
      </c>
      <c r="AE122" s="85" t="s">
        <v>950</v>
      </c>
      <c r="AF122" s="79" t="b">
        <v>0</v>
      </c>
      <c r="AG122" s="79" t="s">
        <v>954</v>
      </c>
      <c r="AH122" s="79"/>
      <c r="AI122" s="85" t="s">
        <v>950</v>
      </c>
      <c r="AJ122" s="79" t="b">
        <v>0</v>
      </c>
      <c r="AK122" s="79">
        <v>5</v>
      </c>
      <c r="AL122" s="85" t="s">
        <v>943</v>
      </c>
      <c r="AM122" s="79" t="s">
        <v>959</v>
      </c>
      <c r="AN122" s="79" t="b">
        <v>0</v>
      </c>
      <c r="AO122" s="85" t="s">
        <v>943</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4</v>
      </c>
      <c r="BD122" s="48">
        <v>0</v>
      </c>
      <c r="BE122" s="49">
        <v>0</v>
      </c>
      <c r="BF122" s="48">
        <v>0</v>
      </c>
      <c r="BG122" s="49">
        <v>0</v>
      </c>
      <c r="BH122" s="48">
        <v>0</v>
      </c>
      <c r="BI122" s="49">
        <v>0</v>
      </c>
      <c r="BJ122" s="48">
        <v>15</v>
      </c>
      <c r="BK122" s="49">
        <v>100</v>
      </c>
      <c r="BL122" s="48">
        <v>15</v>
      </c>
    </row>
    <row r="123" spans="1:64" ht="15">
      <c r="A123" s="64" t="s">
        <v>304</v>
      </c>
      <c r="B123" s="64" t="s">
        <v>313</v>
      </c>
      <c r="C123" s="65"/>
      <c r="D123" s="66"/>
      <c r="E123" s="67"/>
      <c r="F123" s="68"/>
      <c r="G123" s="65"/>
      <c r="H123" s="69"/>
      <c r="I123" s="70"/>
      <c r="J123" s="70"/>
      <c r="K123" s="34" t="s">
        <v>65</v>
      </c>
      <c r="L123" s="77">
        <v>157</v>
      </c>
      <c r="M123" s="77"/>
      <c r="N123" s="72"/>
      <c r="O123" s="79" t="s">
        <v>339</v>
      </c>
      <c r="P123" s="81">
        <v>43755.65060185185</v>
      </c>
      <c r="Q123" s="79" t="s">
        <v>384</v>
      </c>
      <c r="R123" s="83" t="s">
        <v>420</v>
      </c>
      <c r="S123" s="79" t="s">
        <v>441</v>
      </c>
      <c r="T123" s="79"/>
      <c r="U123" s="79"/>
      <c r="V123" s="83" t="s">
        <v>592</v>
      </c>
      <c r="W123" s="81">
        <v>43755.65060185185</v>
      </c>
      <c r="X123" s="83" t="s">
        <v>727</v>
      </c>
      <c r="Y123" s="79"/>
      <c r="Z123" s="79"/>
      <c r="AA123" s="85" t="s">
        <v>898</v>
      </c>
      <c r="AB123" s="79"/>
      <c r="AC123" s="79" t="b">
        <v>0</v>
      </c>
      <c r="AD123" s="79">
        <v>0</v>
      </c>
      <c r="AE123" s="85" t="s">
        <v>950</v>
      </c>
      <c r="AF123" s="79" t="b">
        <v>0</v>
      </c>
      <c r="AG123" s="79" t="s">
        <v>954</v>
      </c>
      <c r="AH123" s="79"/>
      <c r="AI123" s="85" t="s">
        <v>950</v>
      </c>
      <c r="AJ123" s="79" t="b">
        <v>0</v>
      </c>
      <c r="AK123" s="79">
        <v>24</v>
      </c>
      <c r="AL123" s="85" t="s">
        <v>913</v>
      </c>
      <c r="AM123" s="79" t="s">
        <v>963</v>
      </c>
      <c r="AN123" s="79" t="b">
        <v>0</v>
      </c>
      <c r="AO123" s="85" t="s">
        <v>913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16</v>
      </c>
      <c r="BK123" s="49">
        <v>100</v>
      </c>
      <c r="BL123" s="48">
        <v>16</v>
      </c>
    </row>
    <row r="124" spans="1:64" ht="15">
      <c r="A124" s="64" t="s">
        <v>305</v>
      </c>
      <c r="B124" s="64" t="s">
        <v>313</v>
      </c>
      <c r="C124" s="65"/>
      <c r="D124" s="66"/>
      <c r="E124" s="67"/>
      <c r="F124" s="68"/>
      <c r="G124" s="65"/>
      <c r="H124" s="69"/>
      <c r="I124" s="70"/>
      <c r="J124" s="70"/>
      <c r="K124" s="34" t="s">
        <v>65</v>
      </c>
      <c r="L124" s="77">
        <v>158</v>
      </c>
      <c r="M124" s="77"/>
      <c r="N124" s="72"/>
      <c r="O124" s="79" t="s">
        <v>339</v>
      </c>
      <c r="P124" s="81">
        <v>43755.701631944445</v>
      </c>
      <c r="Q124" s="79" t="s">
        <v>384</v>
      </c>
      <c r="R124" s="83" t="s">
        <v>420</v>
      </c>
      <c r="S124" s="79" t="s">
        <v>441</v>
      </c>
      <c r="T124" s="79"/>
      <c r="U124" s="79"/>
      <c r="V124" s="83" t="s">
        <v>593</v>
      </c>
      <c r="W124" s="81">
        <v>43755.701631944445</v>
      </c>
      <c r="X124" s="83" t="s">
        <v>728</v>
      </c>
      <c r="Y124" s="79"/>
      <c r="Z124" s="79"/>
      <c r="AA124" s="85" t="s">
        <v>899</v>
      </c>
      <c r="AB124" s="79"/>
      <c r="AC124" s="79" t="b">
        <v>0</v>
      </c>
      <c r="AD124" s="79">
        <v>0</v>
      </c>
      <c r="AE124" s="85" t="s">
        <v>950</v>
      </c>
      <c r="AF124" s="79" t="b">
        <v>0</v>
      </c>
      <c r="AG124" s="79" t="s">
        <v>954</v>
      </c>
      <c r="AH124" s="79"/>
      <c r="AI124" s="85" t="s">
        <v>950</v>
      </c>
      <c r="AJ124" s="79" t="b">
        <v>0</v>
      </c>
      <c r="AK124" s="79">
        <v>24</v>
      </c>
      <c r="AL124" s="85" t="s">
        <v>913</v>
      </c>
      <c r="AM124" s="79" t="s">
        <v>956</v>
      </c>
      <c r="AN124" s="79" t="b">
        <v>0</v>
      </c>
      <c r="AO124" s="85" t="s">
        <v>913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16</v>
      </c>
      <c r="BK124" s="49">
        <v>100</v>
      </c>
      <c r="BL124" s="48">
        <v>16</v>
      </c>
    </row>
    <row r="125" spans="1:64" ht="15">
      <c r="A125" s="64" t="s">
        <v>306</v>
      </c>
      <c r="B125" s="64" t="s">
        <v>321</v>
      </c>
      <c r="C125" s="65"/>
      <c r="D125" s="66"/>
      <c r="E125" s="67"/>
      <c r="F125" s="68"/>
      <c r="G125" s="65"/>
      <c r="H125" s="69"/>
      <c r="I125" s="70"/>
      <c r="J125" s="70"/>
      <c r="K125" s="34" t="s">
        <v>65</v>
      </c>
      <c r="L125" s="77">
        <v>159</v>
      </c>
      <c r="M125" s="77"/>
      <c r="N125" s="72"/>
      <c r="O125" s="79" t="s">
        <v>339</v>
      </c>
      <c r="P125" s="81">
        <v>43752.62609953704</v>
      </c>
      <c r="Q125" s="79" t="s">
        <v>371</v>
      </c>
      <c r="R125" s="79"/>
      <c r="S125" s="79"/>
      <c r="T125" s="79" t="s">
        <v>466</v>
      </c>
      <c r="U125" s="79"/>
      <c r="V125" s="83" t="s">
        <v>594</v>
      </c>
      <c r="W125" s="81">
        <v>43752.62609953704</v>
      </c>
      <c r="X125" s="83" t="s">
        <v>729</v>
      </c>
      <c r="Y125" s="79"/>
      <c r="Z125" s="79"/>
      <c r="AA125" s="85" t="s">
        <v>900</v>
      </c>
      <c r="AB125" s="79"/>
      <c r="AC125" s="79" t="b">
        <v>0</v>
      </c>
      <c r="AD125" s="79">
        <v>0</v>
      </c>
      <c r="AE125" s="85" t="s">
        <v>950</v>
      </c>
      <c r="AF125" s="79" t="b">
        <v>0</v>
      </c>
      <c r="AG125" s="79" t="s">
        <v>954</v>
      </c>
      <c r="AH125" s="79"/>
      <c r="AI125" s="85" t="s">
        <v>950</v>
      </c>
      <c r="AJ125" s="79" t="b">
        <v>0</v>
      </c>
      <c r="AK125" s="79">
        <v>10</v>
      </c>
      <c r="AL125" s="85" t="s">
        <v>944</v>
      </c>
      <c r="AM125" s="79" t="s">
        <v>956</v>
      </c>
      <c r="AN125" s="79" t="b">
        <v>0</v>
      </c>
      <c r="AO125" s="85" t="s">
        <v>944</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4</v>
      </c>
      <c r="BD125" s="48">
        <v>0</v>
      </c>
      <c r="BE125" s="49">
        <v>0</v>
      </c>
      <c r="BF125" s="48">
        <v>0</v>
      </c>
      <c r="BG125" s="49">
        <v>0</v>
      </c>
      <c r="BH125" s="48">
        <v>0</v>
      </c>
      <c r="BI125" s="49">
        <v>0</v>
      </c>
      <c r="BJ125" s="48">
        <v>11</v>
      </c>
      <c r="BK125" s="49">
        <v>100</v>
      </c>
      <c r="BL125" s="48">
        <v>11</v>
      </c>
    </row>
    <row r="126" spans="1:64" ht="15">
      <c r="A126" s="64" t="s">
        <v>306</v>
      </c>
      <c r="B126" s="64" t="s">
        <v>313</v>
      </c>
      <c r="C126" s="65"/>
      <c r="D126" s="66"/>
      <c r="E126" s="67"/>
      <c r="F126" s="68"/>
      <c r="G126" s="65"/>
      <c r="H126" s="69"/>
      <c r="I126" s="70"/>
      <c r="J126" s="70"/>
      <c r="K126" s="34" t="s">
        <v>65</v>
      </c>
      <c r="L126" s="77">
        <v>160</v>
      </c>
      <c r="M126" s="77"/>
      <c r="N126" s="72"/>
      <c r="O126" s="79" t="s">
        <v>339</v>
      </c>
      <c r="P126" s="81">
        <v>43755.72733796296</v>
      </c>
      <c r="Q126" s="79" t="s">
        <v>384</v>
      </c>
      <c r="R126" s="83" t="s">
        <v>420</v>
      </c>
      <c r="S126" s="79" t="s">
        <v>441</v>
      </c>
      <c r="T126" s="79"/>
      <c r="U126" s="79"/>
      <c r="V126" s="83" t="s">
        <v>594</v>
      </c>
      <c r="W126" s="81">
        <v>43755.72733796296</v>
      </c>
      <c r="X126" s="83" t="s">
        <v>730</v>
      </c>
      <c r="Y126" s="79"/>
      <c r="Z126" s="79"/>
      <c r="AA126" s="85" t="s">
        <v>901</v>
      </c>
      <c r="AB126" s="79"/>
      <c r="AC126" s="79" t="b">
        <v>0</v>
      </c>
      <c r="AD126" s="79">
        <v>0</v>
      </c>
      <c r="AE126" s="85" t="s">
        <v>950</v>
      </c>
      <c r="AF126" s="79" t="b">
        <v>0</v>
      </c>
      <c r="AG126" s="79" t="s">
        <v>954</v>
      </c>
      <c r="AH126" s="79"/>
      <c r="AI126" s="85" t="s">
        <v>950</v>
      </c>
      <c r="AJ126" s="79" t="b">
        <v>0</v>
      </c>
      <c r="AK126" s="79">
        <v>24</v>
      </c>
      <c r="AL126" s="85" t="s">
        <v>913</v>
      </c>
      <c r="AM126" s="79" t="s">
        <v>956</v>
      </c>
      <c r="AN126" s="79" t="b">
        <v>0</v>
      </c>
      <c r="AO126" s="85" t="s">
        <v>913</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16</v>
      </c>
      <c r="BK126" s="49">
        <v>100</v>
      </c>
      <c r="BL126" s="48">
        <v>16</v>
      </c>
    </row>
    <row r="127" spans="1:64" ht="15">
      <c r="A127" s="64" t="s">
        <v>307</v>
      </c>
      <c r="B127" s="64" t="s">
        <v>313</v>
      </c>
      <c r="C127" s="65"/>
      <c r="D127" s="66"/>
      <c r="E127" s="67"/>
      <c r="F127" s="68"/>
      <c r="G127" s="65"/>
      <c r="H127" s="69"/>
      <c r="I127" s="70"/>
      <c r="J127" s="70"/>
      <c r="K127" s="34" t="s">
        <v>65</v>
      </c>
      <c r="L127" s="77">
        <v>161</v>
      </c>
      <c r="M127" s="77"/>
      <c r="N127" s="72"/>
      <c r="O127" s="79" t="s">
        <v>339</v>
      </c>
      <c r="P127" s="81">
        <v>43755.80981481481</v>
      </c>
      <c r="Q127" s="79" t="s">
        <v>384</v>
      </c>
      <c r="R127" s="83" t="s">
        <v>420</v>
      </c>
      <c r="S127" s="79" t="s">
        <v>441</v>
      </c>
      <c r="T127" s="79"/>
      <c r="U127" s="79"/>
      <c r="V127" s="83" t="s">
        <v>595</v>
      </c>
      <c r="W127" s="81">
        <v>43755.80981481481</v>
      </c>
      <c r="X127" s="83" t="s">
        <v>731</v>
      </c>
      <c r="Y127" s="79"/>
      <c r="Z127" s="79"/>
      <c r="AA127" s="85" t="s">
        <v>902</v>
      </c>
      <c r="AB127" s="79"/>
      <c r="AC127" s="79" t="b">
        <v>0</v>
      </c>
      <c r="AD127" s="79">
        <v>0</v>
      </c>
      <c r="AE127" s="85" t="s">
        <v>950</v>
      </c>
      <c r="AF127" s="79" t="b">
        <v>0</v>
      </c>
      <c r="AG127" s="79" t="s">
        <v>954</v>
      </c>
      <c r="AH127" s="79"/>
      <c r="AI127" s="85" t="s">
        <v>950</v>
      </c>
      <c r="AJ127" s="79" t="b">
        <v>0</v>
      </c>
      <c r="AK127" s="79">
        <v>24</v>
      </c>
      <c r="AL127" s="85" t="s">
        <v>913</v>
      </c>
      <c r="AM127" s="79" t="s">
        <v>956</v>
      </c>
      <c r="AN127" s="79" t="b">
        <v>0</v>
      </c>
      <c r="AO127" s="85" t="s">
        <v>913</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16</v>
      </c>
      <c r="BK127" s="49">
        <v>100</v>
      </c>
      <c r="BL127" s="48">
        <v>16</v>
      </c>
    </row>
    <row r="128" spans="1:64" ht="15">
      <c r="A128" s="64" t="s">
        <v>308</v>
      </c>
      <c r="B128" s="64" t="s">
        <v>308</v>
      </c>
      <c r="C128" s="65"/>
      <c r="D128" s="66"/>
      <c r="E128" s="67"/>
      <c r="F128" s="68"/>
      <c r="G128" s="65"/>
      <c r="H128" s="69"/>
      <c r="I128" s="70"/>
      <c r="J128" s="70"/>
      <c r="K128" s="34" t="s">
        <v>65</v>
      </c>
      <c r="L128" s="77">
        <v>162</v>
      </c>
      <c r="M128" s="77"/>
      <c r="N128" s="72"/>
      <c r="O128" s="79" t="s">
        <v>176</v>
      </c>
      <c r="P128" s="81">
        <v>43746.88251157408</v>
      </c>
      <c r="Q128" s="79" t="s">
        <v>386</v>
      </c>
      <c r="R128" s="83" t="s">
        <v>421</v>
      </c>
      <c r="S128" s="79" t="s">
        <v>442</v>
      </c>
      <c r="T128" s="79" t="s">
        <v>475</v>
      </c>
      <c r="U128" s="79"/>
      <c r="V128" s="83" t="s">
        <v>596</v>
      </c>
      <c r="W128" s="81">
        <v>43746.88251157408</v>
      </c>
      <c r="X128" s="83" t="s">
        <v>732</v>
      </c>
      <c r="Y128" s="79"/>
      <c r="Z128" s="79"/>
      <c r="AA128" s="85" t="s">
        <v>903</v>
      </c>
      <c r="AB128" s="79"/>
      <c r="AC128" s="79" t="b">
        <v>0</v>
      </c>
      <c r="AD128" s="79">
        <v>2</v>
      </c>
      <c r="AE128" s="85" t="s">
        <v>950</v>
      </c>
      <c r="AF128" s="79" t="b">
        <v>0</v>
      </c>
      <c r="AG128" s="79" t="s">
        <v>954</v>
      </c>
      <c r="AH128" s="79"/>
      <c r="AI128" s="85" t="s">
        <v>950</v>
      </c>
      <c r="AJ128" s="79" t="b">
        <v>0</v>
      </c>
      <c r="AK128" s="79">
        <v>2</v>
      </c>
      <c r="AL128" s="85" t="s">
        <v>950</v>
      </c>
      <c r="AM128" s="79" t="s">
        <v>961</v>
      </c>
      <c r="AN128" s="79" t="b">
        <v>0</v>
      </c>
      <c r="AO128" s="85" t="s">
        <v>903</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9</v>
      </c>
      <c r="BC128" s="78" t="str">
        <f>REPLACE(INDEX(GroupVertices[Group],MATCH(Edges25[[#This Row],[Vertex 2]],GroupVertices[Vertex],0)),1,1,"")</f>
        <v>9</v>
      </c>
      <c r="BD128" s="48">
        <v>1</v>
      </c>
      <c r="BE128" s="49">
        <v>2.4390243902439024</v>
      </c>
      <c r="BF128" s="48">
        <v>2</v>
      </c>
      <c r="BG128" s="49">
        <v>4.878048780487805</v>
      </c>
      <c r="BH128" s="48">
        <v>0</v>
      </c>
      <c r="BI128" s="49">
        <v>0</v>
      </c>
      <c r="BJ128" s="48">
        <v>38</v>
      </c>
      <c r="BK128" s="49">
        <v>92.6829268292683</v>
      </c>
      <c r="BL128" s="48">
        <v>41</v>
      </c>
    </row>
    <row r="129" spans="1:64" ht="15">
      <c r="A129" s="64" t="s">
        <v>309</v>
      </c>
      <c r="B129" s="64" t="s">
        <v>308</v>
      </c>
      <c r="C129" s="65"/>
      <c r="D129" s="66"/>
      <c r="E129" s="67"/>
      <c r="F129" s="68"/>
      <c r="G129" s="65"/>
      <c r="H129" s="69"/>
      <c r="I129" s="70"/>
      <c r="J129" s="70"/>
      <c r="K129" s="34" t="s">
        <v>65</v>
      </c>
      <c r="L129" s="77">
        <v>163</v>
      </c>
      <c r="M129" s="77"/>
      <c r="N129" s="72"/>
      <c r="O129" s="79" t="s">
        <v>339</v>
      </c>
      <c r="P129" s="81">
        <v>43746.883356481485</v>
      </c>
      <c r="Q129" s="79" t="s">
        <v>364</v>
      </c>
      <c r="R129" s="79"/>
      <c r="S129" s="79"/>
      <c r="T129" s="79" t="s">
        <v>461</v>
      </c>
      <c r="U129" s="79"/>
      <c r="V129" s="83" t="s">
        <v>597</v>
      </c>
      <c r="W129" s="81">
        <v>43746.883356481485</v>
      </c>
      <c r="X129" s="83" t="s">
        <v>733</v>
      </c>
      <c r="Y129" s="79"/>
      <c r="Z129" s="79"/>
      <c r="AA129" s="85" t="s">
        <v>904</v>
      </c>
      <c r="AB129" s="79"/>
      <c r="AC129" s="79" t="b">
        <v>0</v>
      </c>
      <c r="AD129" s="79">
        <v>0</v>
      </c>
      <c r="AE129" s="85" t="s">
        <v>950</v>
      </c>
      <c r="AF129" s="79" t="b">
        <v>0</v>
      </c>
      <c r="AG129" s="79" t="s">
        <v>954</v>
      </c>
      <c r="AH129" s="79"/>
      <c r="AI129" s="85" t="s">
        <v>950</v>
      </c>
      <c r="AJ129" s="79" t="b">
        <v>0</v>
      </c>
      <c r="AK129" s="79">
        <v>2</v>
      </c>
      <c r="AL129" s="85" t="s">
        <v>903</v>
      </c>
      <c r="AM129" s="79" t="s">
        <v>970</v>
      </c>
      <c r="AN129" s="79" t="b">
        <v>0</v>
      </c>
      <c r="AO129" s="85" t="s">
        <v>903</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2</v>
      </c>
      <c r="BC129" s="78" t="str">
        <f>REPLACE(INDEX(GroupVertices[Group],MATCH(Edges25[[#This Row],[Vertex 2]],GroupVertices[Vertex],0)),1,1,"")</f>
        <v>9</v>
      </c>
      <c r="BD129" s="48">
        <v>0</v>
      </c>
      <c r="BE129" s="49">
        <v>0</v>
      </c>
      <c r="BF129" s="48">
        <v>2</v>
      </c>
      <c r="BG129" s="49">
        <v>7.407407407407407</v>
      </c>
      <c r="BH129" s="48">
        <v>0</v>
      </c>
      <c r="BI129" s="49">
        <v>0</v>
      </c>
      <c r="BJ129" s="48">
        <v>25</v>
      </c>
      <c r="BK129" s="49">
        <v>92.5925925925926</v>
      </c>
      <c r="BL129" s="48">
        <v>27</v>
      </c>
    </row>
    <row r="130" spans="1:64" ht="15">
      <c r="A130" s="64" t="s">
        <v>310</v>
      </c>
      <c r="B130" s="64" t="s">
        <v>332</v>
      </c>
      <c r="C130" s="65"/>
      <c r="D130" s="66"/>
      <c r="E130" s="67"/>
      <c r="F130" s="68"/>
      <c r="G130" s="65"/>
      <c r="H130" s="69"/>
      <c r="I130" s="70"/>
      <c r="J130" s="70"/>
      <c r="K130" s="34" t="s">
        <v>65</v>
      </c>
      <c r="L130" s="77">
        <v>164</v>
      </c>
      <c r="M130" s="77"/>
      <c r="N130" s="72"/>
      <c r="O130" s="79" t="s">
        <v>339</v>
      </c>
      <c r="P130" s="81">
        <v>43742.51592592592</v>
      </c>
      <c r="Q130" s="79" t="s">
        <v>387</v>
      </c>
      <c r="R130" s="83" t="s">
        <v>422</v>
      </c>
      <c r="S130" s="79" t="s">
        <v>443</v>
      </c>
      <c r="T130" s="79" t="s">
        <v>476</v>
      </c>
      <c r="U130" s="83" t="s">
        <v>497</v>
      </c>
      <c r="V130" s="83" t="s">
        <v>497</v>
      </c>
      <c r="W130" s="81">
        <v>43742.51592592592</v>
      </c>
      <c r="X130" s="83" t="s">
        <v>734</v>
      </c>
      <c r="Y130" s="79"/>
      <c r="Z130" s="79"/>
      <c r="AA130" s="85" t="s">
        <v>905</v>
      </c>
      <c r="AB130" s="79"/>
      <c r="AC130" s="79" t="b">
        <v>0</v>
      </c>
      <c r="AD130" s="79">
        <v>3</v>
      </c>
      <c r="AE130" s="85" t="s">
        <v>950</v>
      </c>
      <c r="AF130" s="79" t="b">
        <v>0</v>
      </c>
      <c r="AG130" s="79" t="s">
        <v>954</v>
      </c>
      <c r="AH130" s="79"/>
      <c r="AI130" s="85" t="s">
        <v>950</v>
      </c>
      <c r="AJ130" s="79" t="b">
        <v>0</v>
      </c>
      <c r="AK130" s="79">
        <v>1</v>
      </c>
      <c r="AL130" s="85" t="s">
        <v>950</v>
      </c>
      <c r="AM130" s="79" t="s">
        <v>961</v>
      </c>
      <c r="AN130" s="79" t="b">
        <v>0</v>
      </c>
      <c r="AO130" s="85" t="s">
        <v>905</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2</v>
      </c>
      <c r="BC130" s="78" t="str">
        <f>REPLACE(INDEX(GroupVertices[Group],MATCH(Edges25[[#This Row],[Vertex 2]],GroupVertices[Vertex],0)),1,1,"")</f>
        <v>2</v>
      </c>
      <c r="BD130" s="48">
        <v>0</v>
      </c>
      <c r="BE130" s="49">
        <v>0</v>
      </c>
      <c r="BF130" s="48">
        <v>1</v>
      </c>
      <c r="BG130" s="49">
        <v>4.166666666666667</v>
      </c>
      <c r="BH130" s="48">
        <v>0</v>
      </c>
      <c r="BI130" s="49">
        <v>0</v>
      </c>
      <c r="BJ130" s="48">
        <v>23</v>
      </c>
      <c r="BK130" s="49">
        <v>95.83333333333333</v>
      </c>
      <c r="BL130" s="48">
        <v>24</v>
      </c>
    </row>
    <row r="131" spans="1:64" ht="15">
      <c r="A131" s="64" t="s">
        <v>310</v>
      </c>
      <c r="B131" s="64" t="s">
        <v>332</v>
      </c>
      <c r="C131" s="65"/>
      <c r="D131" s="66"/>
      <c r="E131" s="67"/>
      <c r="F131" s="68"/>
      <c r="G131" s="65"/>
      <c r="H131" s="69"/>
      <c r="I131" s="70"/>
      <c r="J131" s="70"/>
      <c r="K131" s="34" t="s">
        <v>65</v>
      </c>
      <c r="L131" s="77">
        <v>165</v>
      </c>
      <c r="M131" s="77"/>
      <c r="N131" s="72"/>
      <c r="O131" s="79" t="s">
        <v>339</v>
      </c>
      <c r="P131" s="81">
        <v>43749.535416666666</v>
      </c>
      <c r="Q131" s="79" t="s">
        <v>388</v>
      </c>
      <c r="R131" s="83" t="s">
        <v>422</v>
      </c>
      <c r="S131" s="79" t="s">
        <v>443</v>
      </c>
      <c r="T131" s="79" t="s">
        <v>477</v>
      </c>
      <c r="U131" s="83" t="s">
        <v>498</v>
      </c>
      <c r="V131" s="83" t="s">
        <v>498</v>
      </c>
      <c r="W131" s="81">
        <v>43749.535416666666</v>
      </c>
      <c r="X131" s="83" t="s">
        <v>735</v>
      </c>
      <c r="Y131" s="79"/>
      <c r="Z131" s="79"/>
      <c r="AA131" s="85" t="s">
        <v>906</v>
      </c>
      <c r="AB131" s="79"/>
      <c r="AC131" s="79" t="b">
        <v>0</v>
      </c>
      <c r="AD131" s="79">
        <v>1</v>
      </c>
      <c r="AE131" s="85" t="s">
        <v>950</v>
      </c>
      <c r="AF131" s="79" t="b">
        <v>0</v>
      </c>
      <c r="AG131" s="79" t="s">
        <v>954</v>
      </c>
      <c r="AH131" s="79"/>
      <c r="AI131" s="85" t="s">
        <v>950</v>
      </c>
      <c r="AJ131" s="79" t="b">
        <v>0</v>
      </c>
      <c r="AK131" s="79">
        <v>1</v>
      </c>
      <c r="AL131" s="85" t="s">
        <v>950</v>
      </c>
      <c r="AM131" s="79" t="s">
        <v>961</v>
      </c>
      <c r="AN131" s="79" t="b">
        <v>0</v>
      </c>
      <c r="AO131" s="85" t="s">
        <v>906</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2</v>
      </c>
      <c r="BC131" s="78" t="str">
        <f>REPLACE(INDEX(GroupVertices[Group],MATCH(Edges25[[#This Row],[Vertex 2]],GroupVertices[Vertex],0)),1,1,"")</f>
        <v>2</v>
      </c>
      <c r="BD131" s="48">
        <v>0</v>
      </c>
      <c r="BE131" s="49">
        <v>0</v>
      </c>
      <c r="BF131" s="48">
        <v>1</v>
      </c>
      <c r="BG131" s="49">
        <v>5</v>
      </c>
      <c r="BH131" s="48">
        <v>0</v>
      </c>
      <c r="BI131" s="49">
        <v>0</v>
      </c>
      <c r="BJ131" s="48">
        <v>19</v>
      </c>
      <c r="BK131" s="49">
        <v>95</v>
      </c>
      <c r="BL131" s="48">
        <v>20</v>
      </c>
    </row>
    <row r="132" spans="1:64" ht="15">
      <c r="A132" s="64" t="s">
        <v>309</v>
      </c>
      <c r="B132" s="64" t="s">
        <v>332</v>
      </c>
      <c r="C132" s="65"/>
      <c r="D132" s="66"/>
      <c r="E132" s="67"/>
      <c r="F132" s="68"/>
      <c r="G132" s="65"/>
      <c r="H132" s="69"/>
      <c r="I132" s="70"/>
      <c r="J132" s="70"/>
      <c r="K132" s="34" t="s">
        <v>65</v>
      </c>
      <c r="L132" s="77">
        <v>166</v>
      </c>
      <c r="M132" s="77"/>
      <c r="N132" s="72"/>
      <c r="O132" s="79" t="s">
        <v>339</v>
      </c>
      <c r="P132" s="81">
        <v>43742.51667824074</v>
      </c>
      <c r="Q132" s="79" t="s">
        <v>346</v>
      </c>
      <c r="R132" s="79"/>
      <c r="S132" s="79"/>
      <c r="T132" s="79"/>
      <c r="U132" s="79"/>
      <c r="V132" s="83" t="s">
        <v>597</v>
      </c>
      <c r="W132" s="81">
        <v>43742.51667824074</v>
      </c>
      <c r="X132" s="83" t="s">
        <v>736</v>
      </c>
      <c r="Y132" s="79"/>
      <c r="Z132" s="79"/>
      <c r="AA132" s="85" t="s">
        <v>907</v>
      </c>
      <c r="AB132" s="79"/>
      <c r="AC132" s="79" t="b">
        <v>0</v>
      </c>
      <c r="AD132" s="79">
        <v>0</v>
      </c>
      <c r="AE132" s="85" t="s">
        <v>950</v>
      </c>
      <c r="AF132" s="79" t="b">
        <v>0</v>
      </c>
      <c r="AG132" s="79" t="s">
        <v>954</v>
      </c>
      <c r="AH132" s="79"/>
      <c r="AI132" s="85" t="s">
        <v>950</v>
      </c>
      <c r="AJ132" s="79" t="b">
        <v>0</v>
      </c>
      <c r="AK132" s="79">
        <v>1</v>
      </c>
      <c r="AL132" s="85" t="s">
        <v>905</v>
      </c>
      <c r="AM132" s="79" t="s">
        <v>970</v>
      </c>
      <c r="AN132" s="79" t="b">
        <v>0</v>
      </c>
      <c r="AO132" s="85" t="s">
        <v>905</v>
      </c>
      <c r="AP132" s="79" t="s">
        <v>176</v>
      </c>
      <c r="AQ132" s="79">
        <v>0</v>
      </c>
      <c r="AR132" s="79">
        <v>0</v>
      </c>
      <c r="AS132" s="79"/>
      <c r="AT132" s="79"/>
      <c r="AU132" s="79"/>
      <c r="AV132" s="79"/>
      <c r="AW132" s="79"/>
      <c r="AX132" s="79"/>
      <c r="AY132" s="79"/>
      <c r="AZ132" s="79"/>
      <c r="BA132">
        <v>2</v>
      </c>
      <c r="BB132" s="78" t="str">
        <f>REPLACE(INDEX(GroupVertices[Group],MATCH(Edges25[[#This Row],[Vertex 1]],GroupVertices[Vertex],0)),1,1,"")</f>
        <v>2</v>
      </c>
      <c r="BC132" s="78" t="str">
        <f>REPLACE(INDEX(GroupVertices[Group],MATCH(Edges25[[#This Row],[Vertex 2]],GroupVertices[Vertex],0)),1,1,"")</f>
        <v>2</v>
      </c>
      <c r="BD132" s="48"/>
      <c r="BE132" s="49"/>
      <c r="BF132" s="48"/>
      <c r="BG132" s="49"/>
      <c r="BH132" s="48"/>
      <c r="BI132" s="49"/>
      <c r="BJ132" s="48"/>
      <c r="BK132" s="49"/>
      <c r="BL132" s="48"/>
    </row>
    <row r="133" spans="1:64" ht="15">
      <c r="A133" s="64" t="s">
        <v>309</v>
      </c>
      <c r="B133" s="64" t="s">
        <v>332</v>
      </c>
      <c r="C133" s="65"/>
      <c r="D133" s="66"/>
      <c r="E133" s="67"/>
      <c r="F133" s="68"/>
      <c r="G133" s="65"/>
      <c r="H133" s="69"/>
      <c r="I133" s="70"/>
      <c r="J133" s="70"/>
      <c r="K133" s="34" t="s">
        <v>65</v>
      </c>
      <c r="L133" s="77">
        <v>167</v>
      </c>
      <c r="M133" s="77"/>
      <c r="N133" s="72"/>
      <c r="O133" s="79" t="s">
        <v>339</v>
      </c>
      <c r="P133" s="81">
        <v>43749.53613425926</v>
      </c>
      <c r="Q133" s="79" t="s">
        <v>375</v>
      </c>
      <c r="R133" s="79"/>
      <c r="S133" s="79"/>
      <c r="T133" s="79" t="s">
        <v>468</v>
      </c>
      <c r="U133" s="79"/>
      <c r="V133" s="83" t="s">
        <v>597</v>
      </c>
      <c r="W133" s="81">
        <v>43749.53613425926</v>
      </c>
      <c r="X133" s="83" t="s">
        <v>737</v>
      </c>
      <c r="Y133" s="79"/>
      <c r="Z133" s="79"/>
      <c r="AA133" s="85" t="s">
        <v>908</v>
      </c>
      <c r="AB133" s="79"/>
      <c r="AC133" s="79" t="b">
        <v>0</v>
      </c>
      <c r="AD133" s="79">
        <v>0</v>
      </c>
      <c r="AE133" s="85" t="s">
        <v>950</v>
      </c>
      <c r="AF133" s="79" t="b">
        <v>0</v>
      </c>
      <c r="AG133" s="79" t="s">
        <v>954</v>
      </c>
      <c r="AH133" s="79"/>
      <c r="AI133" s="85" t="s">
        <v>950</v>
      </c>
      <c r="AJ133" s="79" t="b">
        <v>0</v>
      </c>
      <c r="AK133" s="79">
        <v>1</v>
      </c>
      <c r="AL133" s="85" t="s">
        <v>906</v>
      </c>
      <c r="AM133" s="79" t="s">
        <v>970</v>
      </c>
      <c r="AN133" s="79" t="b">
        <v>0</v>
      </c>
      <c r="AO133" s="85" t="s">
        <v>906</v>
      </c>
      <c r="AP133" s="79" t="s">
        <v>176</v>
      </c>
      <c r="AQ133" s="79">
        <v>0</v>
      </c>
      <c r="AR133" s="79">
        <v>0</v>
      </c>
      <c r="AS133" s="79"/>
      <c r="AT133" s="79"/>
      <c r="AU133" s="79"/>
      <c r="AV133" s="79"/>
      <c r="AW133" s="79"/>
      <c r="AX133" s="79"/>
      <c r="AY133" s="79"/>
      <c r="AZ133" s="79"/>
      <c r="BA133">
        <v>2</v>
      </c>
      <c r="BB133" s="78" t="str">
        <f>REPLACE(INDEX(GroupVertices[Group],MATCH(Edges25[[#This Row],[Vertex 1]],GroupVertices[Vertex],0)),1,1,"")</f>
        <v>2</v>
      </c>
      <c r="BC133" s="78" t="str">
        <f>REPLACE(INDEX(GroupVertices[Group],MATCH(Edges25[[#This Row],[Vertex 2]],GroupVertices[Vertex],0)),1,1,"")</f>
        <v>2</v>
      </c>
      <c r="BD133" s="48"/>
      <c r="BE133" s="49"/>
      <c r="BF133" s="48"/>
      <c r="BG133" s="49"/>
      <c r="BH133" s="48"/>
      <c r="BI133" s="49"/>
      <c r="BJ133" s="48"/>
      <c r="BK133" s="49"/>
      <c r="BL133" s="48"/>
    </row>
    <row r="134" spans="1:64" ht="15">
      <c r="A134" s="64" t="s">
        <v>310</v>
      </c>
      <c r="B134" s="64" t="s">
        <v>310</v>
      </c>
      <c r="C134" s="65"/>
      <c r="D134" s="66"/>
      <c r="E134" s="67"/>
      <c r="F134" s="68"/>
      <c r="G134" s="65"/>
      <c r="H134" s="69"/>
      <c r="I134" s="70"/>
      <c r="J134" s="70"/>
      <c r="K134" s="34" t="s">
        <v>65</v>
      </c>
      <c r="L134" s="77">
        <v>168</v>
      </c>
      <c r="M134" s="77"/>
      <c r="N134" s="72"/>
      <c r="O134" s="79" t="s">
        <v>176</v>
      </c>
      <c r="P134" s="81">
        <v>43738.5625</v>
      </c>
      <c r="Q134" s="79" t="s">
        <v>389</v>
      </c>
      <c r="R134" s="83" t="s">
        <v>423</v>
      </c>
      <c r="S134" s="79" t="s">
        <v>443</v>
      </c>
      <c r="T134" s="79" t="s">
        <v>478</v>
      </c>
      <c r="U134" s="83" t="s">
        <v>499</v>
      </c>
      <c r="V134" s="83" t="s">
        <v>499</v>
      </c>
      <c r="W134" s="81">
        <v>43738.5625</v>
      </c>
      <c r="X134" s="83" t="s">
        <v>738</v>
      </c>
      <c r="Y134" s="79"/>
      <c r="Z134" s="79"/>
      <c r="AA134" s="85" t="s">
        <v>909</v>
      </c>
      <c r="AB134" s="79"/>
      <c r="AC134" s="79" t="b">
        <v>0</v>
      </c>
      <c r="AD134" s="79">
        <v>11</v>
      </c>
      <c r="AE134" s="85" t="s">
        <v>950</v>
      </c>
      <c r="AF134" s="79" t="b">
        <v>0</v>
      </c>
      <c r="AG134" s="79" t="s">
        <v>954</v>
      </c>
      <c r="AH134" s="79"/>
      <c r="AI134" s="85" t="s">
        <v>950</v>
      </c>
      <c r="AJ134" s="79" t="b">
        <v>0</v>
      </c>
      <c r="AK134" s="79">
        <v>5</v>
      </c>
      <c r="AL134" s="85" t="s">
        <v>950</v>
      </c>
      <c r="AM134" s="79" t="s">
        <v>961</v>
      </c>
      <c r="AN134" s="79" t="b">
        <v>0</v>
      </c>
      <c r="AO134" s="85" t="s">
        <v>909</v>
      </c>
      <c r="AP134" s="79" t="s">
        <v>971</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2</v>
      </c>
      <c r="BD134" s="48">
        <v>0</v>
      </c>
      <c r="BE134" s="49">
        <v>0</v>
      </c>
      <c r="BF134" s="48">
        <v>0</v>
      </c>
      <c r="BG134" s="49">
        <v>0</v>
      </c>
      <c r="BH134" s="48">
        <v>0</v>
      </c>
      <c r="BI134" s="49">
        <v>0</v>
      </c>
      <c r="BJ134" s="48">
        <v>32</v>
      </c>
      <c r="BK134" s="49">
        <v>100</v>
      </c>
      <c r="BL134" s="48">
        <v>32</v>
      </c>
    </row>
    <row r="135" spans="1:64" ht="15">
      <c r="A135" s="64" t="s">
        <v>311</v>
      </c>
      <c r="B135" s="64" t="s">
        <v>312</v>
      </c>
      <c r="C135" s="65"/>
      <c r="D135" s="66"/>
      <c r="E135" s="67"/>
      <c r="F135" s="68"/>
      <c r="G135" s="65"/>
      <c r="H135" s="69"/>
      <c r="I135" s="70"/>
      <c r="J135" s="70"/>
      <c r="K135" s="34" t="s">
        <v>66</v>
      </c>
      <c r="L135" s="77">
        <v>171</v>
      </c>
      <c r="M135" s="77"/>
      <c r="N135" s="72"/>
      <c r="O135" s="79" t="s">
        <v>339</v>
      </c>
      <c r="P135" s="81">
        <v>43753.45238425926</v>
      </c>
      <c r="Q135" s="79" t="s">
        <v>390</v>
      </c>
      <c r="R135" s="79"/>
      <c r="S135" s="79"/>
      <c r="T135" s="79" t="s">
        <v>472</v>
      </c>
      <c r="U135" s="83" t="s">
        <v>500</v>
      </c>
      <c r="V135" s="83" t="s">
        <v>500</v>
      </c>
      <c r="W135" s="81">
        <v>43753.45238425926</v>
      </c>
      <c r="X135" s="83" t="s">
        <v>739</v>
      </c>
      <c r="Y135" s="79"/>
      <c r="Z135" s="79"/>
      <c r="AA135" s="85" t="s">
        <v>910</v>
      </c>
      <c r="AB135" s="79"/>
      <c r="AC135" s="79" t="b">
        <v>0</v>
      </c>
      <c r="AD135" s="79">
        <v>7</v>
      </c>
      <c r="AE135" s="85" t="s">
        <v>950</v>
      </c>
      <c r="AF135" s="79" t="b">
        <v>0</v>
      </c>
      <c r="AG135" s="79" t="s">
        <v>954</v>
      </c>
      <c r="AH135" s="79"/>
      <c r="AI135" s="85" t="s">
        <v>950</v>
      </c>
      <c r="AJ135" s="79" t="b">
        <v>0</v>
      </c>
      <c r="AK135" s="79">
        <v>6</v>
      </c>
      <c r="AL135" s="85" t="s">
        <v>950</v>
      </c>
      <c r="AM135" s="79" t="s">
        <v>956</v>
      </c>
      <c r="AN135" s="79" t="b">
        <v>0</v>
      </c>
      <c r="AO135" s="85" t="s">
        <v>910</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8</v>
      </c>
      <c r="BC135" s="78" t="str">
        <f>REPLACE(INDEX(GroupVertices[Group],MATCH(Edges25[[#This Row],[Vertex 2]],GroupVertices[Vertex],0)),1,1,"")</f>
        <v>8</v>
      </c>
      <c r="BD135" s="48"/>
      <c r="BE135" s="49"/>
      <c r="BF135" s="48"/>
      <c r="BG135" s="49"/>
      <c r="BH135" s="48"/>
      <c r="BI135" s="49"/>
      <c r="BJ135" s="48"/>
      <c r="BK135" s="49"/>
      <c r="BL135" s="48"/>
    </row>
    <row r="136" spans="1:64" ht="15">
      <c r="A136" s="64" t="s">
        <v>312</v>
      </c>
      <c r="B136" s="64" t="s">
        <v>337</v>
      </c>
      <c r="C136" s="65"/>
      <c r="D136" s="66"/>
      <c r="E136" s="67"/>
      <c r="F136" s="68"/>
      <c r="G136" s="65"/>
      <c r="H136" s="69"/>
      <c r="I136" s="70"/>
      <c r="J136" s="70"/>
      <c r="K136" s="34" t="s">
        <v>65</v>
      </c>
      <c r="L136" s="77">
        <v>172</v>
      </c>
      <c r="M136" s="77"/>
      <c r="N136" s="72"/>
      <c r="O136" s="79" t="s">
        <v>339</v>
      </c>
      <c r="P136" s="81">
        <v>43753.45296296296</v>
      </c>
      <c r="Q136" s="79" t="s">
        <v>382</v>
      </c>
      <c r="R136" s="79"/>
      <c r="S136" s="79"/>
      <c r="T136" s="79" t="s">
        <v>472</v>
      </c>
      <c r="U136" s="79"/>
      <c r="V136" s="83" t="s">
        <v>598</v>
      </c>
      <c r="W136" s="81">
        <v>43753.45296296296</v>
      </c>
      <c r="X136" s="83" t="s">
        <v>740</v>
      </c>
      <c r="Y136" s="79"/>
      <c r="Z136" s="79"/>
      <c r="AA136" s="85" t="s">
        <v>911</v>
      </c>
      <c r="AB136" s="79"/>
      <c r="AC136" s="79" t="b">
        <v>0</v>
      </c>
      <c r="AD136" s="79">
        <v>0</v>
      </c>
      <c r="AE136" s="85" t="s">
        <v>950</v>
      </c>
      <c r="AF136" s="79" t="b">
        <v>0</v>
      </c>
      <c r="AG136" s="79" t="s">
        <v>954</v>
      </c>
      <c r="AH136" s="79"/>
      <c r="AI136" s="85" t="s">
        <v>950</v>
      </c>
      <c r="AJ136" s="79" t="b">
        <v>0</v>
      </c>
      <c r="AK136" s="79">
        <v>6</v>
      </c>
      <c r="AL136" s="85" t="s">
        <v>910</v>
      </c>
      <c r="AM136" s="79" t="s">
        <v>963</v>
      </c>
      <c r="AN136" s="79" t="b">
        <v>0</v>
      </c>
      <c r="AO136" s="85" t="s">
        <v>910</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8</v>
      </c>
      <c r="BC136" s="78" t="str">
        <f>REPLACE(INDEX(GroupVertices[Group],MATCH(Edges25[[#This Row],[Vertex 2]],GroupVertices[Vertex],0)),1,1,"")</f>
        <v>8</v>
      </c>
      <c r="BD136" s="48"/>
      <c r="BE136" s="49"/>
      <c r="BF136" s="48"/>
      <c r="BG136" s="49"/>
      <c r="BH136" s="48"/>
      <c r="BI136" s="49"/>
      <c r="BJ136" s="48"/>
      <c r="BK136" s="49"/>
      <c r="BL136" s="48"/>
    </row>
    <row r="137" spans="1:64" ht="15">
      <c r="A137" s="64" t="s">
        <v>309</v>
      </c>
      <c r="B137" s="64" t="s">
        <v>312</v>
      </c>
      <c r="C137" s="65"/>
      <c r="D137" s="66"/>
      <c r="E137" s="67"/>
      <c r="F137" s="68"/>
      <c r="G137" s="65"/>
      <c r="H137" s="69"/>
      <c r="I137" s="70"/>
      <c r="J137" s="70"/>
      <c r="K137" s="34" t="s">
        <v>65</v>
      </c>
      <c r="L137" s="77">
        <v>174</v>
      </c>
      <c r="M137" s="77"/>
      <c r="N137" s="72"/>
      <c r="O137" s="79" t="s">
        <v>339</v>
      </c>
      <c r="P137" s="81">
        <v>43753.45280092592</v>
      </c>
      <c r="Q137" s="79" t="s">
        <v>382</v>
      </c>
      <c r="R137" s="79"/>
      <c r="S137" s="79"/>
      <c r="T137" s="79" t="s">
        <v>472</v>
      </c>
      <c r="U137" s="79"/>
      <c r="V137" s="83" t="s">
        <v>597</v>
      </c>
      <c r="W137" s="81">
        <v>43753.45280092592</v>
      </c>
      <c r="X137" s="83" t="s">
        <v>741</v>
      </c>
      <c r="Y137" s="79"/>
      <c r="Z137" s="79"/>
      <c r="AA137" s="85" t="s">
        <v>912</v>
      </c>
      <c r="AB137" s="79"/>
      <c r="AC137" s="79" t="b">
        <v>0</v>
      </c>
      <c r="AD137" s="79">
        <v>0</v>
      </c>
      <c r="AE137" s="85" t="s">
        <v>950</v>
      </c>
      <c r="AF137" s="79" t="b">
        <v>0</v>
      </c>
      <c r="AG137" s="79" t="s">
        <v>954</v>
      </c>
      <c r="AH137" s="79"/>
      <c r="AI137" s="85" t="s">
        <v>950</v>
      </c>
      <c r="AJ137" s="79" t="b">
        <v>0</v>
      </c>
      <c r="AK137" s="79">
        <v>6</v>
      </c>
      <c r="AL137" s="85" t="s">
        <v>910</v>
      </c>
      <c r="AM137" s="79" t="s">
        <v>970</v>
      </c>
      <c r="AN137" s="79" t="b">
        <v>0</v>
      </c>
      <c r="AO137" s="85" t="s">
        <v>910</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2</v>
      </c>
      <c r="BC137" s="78" t="str">
        <f>REPLACE(INDEX(GroupVertices[Group],MATCH(Edges25[[#This Row],[Vertex 2]],GroupVertices[Vertex],0)),1,1,"")</f>
        <v>8</v>
      </c>
      <c r="BD137" s="48"/>
      <c r="BE137" s="49"/>
      <c r="BF137" s="48"/>
      <c r="BG137" s="49"/>
      <c r="BH137" s="48"/>
      <c r="BI137" s="49"/>
      <c r="BJ137" s="48"/>
      <c r="BK137" s="49"/>
      <c r="BL137" s="48"/>
    </row>
    <row r="138" spans="1:64" ht="15">
      <c r="A138" s="64" t="s">
        <v>313</v>
      </c>
      <c r="B138" s="64" t="s">
        <v>313</v>
      </c>
      <c r="C138" s="65"/>
      <c r="D138" s="66"/>
      <c r="E138" s="67"/>
      <c r="F138" s="68"/>
      <c r="G138" s="65"/>
      <c r="H138" s="69"/>
      <c r="I138" s="70"/>
      <c r="J138" s="70"/>
      <c r="K138" s="34" t="s">
        <v>65</v>
      </c>
      <c r="L138" s="77">
        <v>178</v>
      </c>
      <c r="M138" s="77"/>
      <c r="N138" s="72"/>
      <c r="O138" s="79" t="s">
        <v>176</v>
      </c>
      <c r="P138" s="81">
        <v>43753.9062962963</v>
      </c>
      <c r="Q138" s="79" t="s">
        <v>391</v>
      </c>
      <c r="R138" s="79" t="s">
        <v>424</v>
      </c>
      <c r="S138" s="79" t="s">
        <v>444</v>
      </c>
      <c r="T138" s="79" t="s">
        <v>479</v>
      </c>
      <c r="U138" s="79"/>
      <c r="V138" s="83" t="s">
        <v>599</v>
      </c>
      <c r="W138" s="81">
        <v>43753.9062962963</v>
      </c>
      <c r="X138" s="83" t="s">
        <v>742</v>
      </c>
      <c r="Y138" s="79"/>
      <c r="Z138" s="79"/>
      <c r="AA138" s="85" t="s">
        <v>913</v>
      </c>
      <c r="AB138" s="79"/>
      <c r="AC138" s="79" t="b">
        <v>0</v>
      </c>
      <c r="AD138" s="79">
        <v>18</v>
      </c>
      <c r="AE138" s="85" t="s">
        <v>950</v>
      </c>
      <c r="AF138" s="79" t="b">
        <v>0</v>
      </c>
      <c r="AG138" s="79" t="s">
        <v>954</v>
      </c>
      <c r="AH138" s="79"/>
      <c r="AI138" s="85" t="s">
        <v>950</v>
      </c>
      <c r="AJ138" s="79" t="b">
        <v>0</v>
      </c>
      <c r="AK138" s="79">
        <v>11</v>
      </c>
      <c r="AL138" s="85" t="s">
        <v>950</v>
      </c>
      <c r="AM138" s="79" t="s">
        <v>957</v>
      </c>
      <c r="AN138" s="79" t="b">
        <v>0</v>
      </c>
      <c r="AO138" s="85" t="s">
        <v>913</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1</v>
      </c>
      <c r="BD138" s="48">
        <v>0</v>
      </c>
      <c r="BE138" s="49">
        <v>0</v>
      </c>
      <c r="BF138" s="48">
        <v>0</v>
      </c>
      <c r="BG138" s="49">
        <v>0</v>
      </c>
      <c r="BH138" s="48">
        <v>0</v>
      </c>
      <c r="BI138" s="49">
        <v>0</v>
      </c>
      <c r="BJ138" s="48">
        <v>19</v>
      </c>
      <c r="BK138" s="49">
        <v>100</v>
      </c>
      <c r="BL138" s="48">
        <v>19</v>
      </c>
    </row>
    <row r="139" spans="1:64" ht="15">
      <c r="A139" s="64" t="s">
        <v>309</v>
      </c>
      <c r="B139" s="64" t="s">
        <v>313</v>
      </c>
      <c r="C139" s="65"/>
      <c r="D139" s="66"/>
      <c r="E139" s="67"/>
      <c r="F139" s="68"/>
      <c r="G139" s="65"/>
      <c r="H139" s="69"/>
      <c r="I139" s="70"/>
      <c r="J139" s="70"/>
      <c r="K139" s="34" t="s">
        <v>65</v>
      </c>
      <c r="L139" s="77">
        <v>179</v>
      </c>
      <c r="M139" s="77"/>
      <c r="N139" s="72"/>
      <c r="O139" s="79" t="s">
        <v>339</v>
      </c>
      <c r="P139" s="81">
        <v>43753.906956018516</v>
      </c>
      <c r="Q139" s="79" t="s">
        <v>384</v>
      </c>
      <c r="R139" s="83" t="s">
        <v>420</v>
      </c>
      <c r="S139" s="79" t="s">
        <v>441</v>
      </c>
      <c r="T139" s="79"/>
      <c r="U139" s="79"/>
      <c r="V139" s="83" t="s">
        <v>597</v>
      </c>
      <c r="W139" s="81">
        <v>43753.906956018516</v>
      </c>
      <c r="X139" s="83" t="s">
        <v>743</v>
      </c>
      <c r="Y139" s="79"/>
      <c r="Z139" s="79"/>
      <c r="AA139" s="85" t="s">
        <v>914</v>
      </c>
      <c r="AB139" s="79"/>
      <c r="AC139" s="79" t="b">
        <v>0</v>
      </c>
      <c r="AD139" s="79">
        <v>0</v>
      </c>
      <c r="AE139" s="85" t="s">
        <v>950</v>
      </c>
      <c r="AF139" s="79" t="b">
        <v>0</v>
      </c>
      <c r="AG139" s="79" t="s">
        <v>954</v>
      </c>
      <c r="AH139" s="79"/>
      <c r="AI139" s="85" t="s">
        <v>950</v>
      </c>
      <c r="AJ139" s="79" t="b">
        <v>0</v>
      </c>
      <c r="AK139" s="79">
        <v>11</v>
      </c>
      <c r="AL139" s="85" t="s">
        <v>913</v>
      </c>
      <c r="AM139" s="79" t="s">
        <v>970</v>
      </c>
      <c r="AN139" s="79" t="b">
        <v>0</v>
      </c>
      <c r="AO139" s="85" t="s">
        <v>913</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2</v>
      </c>
      <c r="BC139" s="78" t="str">
        <f>REPLACE(INDEX(GroupVertices[Group],MATCH(Edges25[[#This Row],[Vertex 2]],GroupVertices[Vertex],0)),1,1,"")</f>
        <v>1</v>
      </c>
      <c r="BD139" s="48">
        <v>0</v>
      </c>
      <c r="BE139" s="49">
        <v>0</v>
      </c>
      <c r="BF139" s="48">
        <v>0</v>
      </c>
      <c r="BG139" s="49">
        <v>0</v>
      </c>
      <c r="BH139" s="48">
        <v>0</v>
      </c>
      <c r="BI139" s="49">
        <v>0</v>
      </c>
      <c r="BJ139" s="48">
        <v>16</v>
      </c>
      <c r="BK139" s="49">
        <v>100</v>
      </c>
      <c r="BL139" s="48">
        <v>16</v>
      </c>
    </row>
    <row r="140" spans="1:64" ht="15">
      <c r="A140" s="64" t="s">
        <v>314</v>
      </c>
      <c r="B140" s="64" t="s">
        <v>314</v>
      </c>
      <c r="C140" s="65"/>
      <c r="D140" s="66"/>
      <c r="E140" s="67"/>
      <c r="F140" s="68"/>
      <c r="G140" s="65"/>
      <c r="H140" s="69"/>
      <c r="I140" s="70"/>
      <c r="J140" s="70"/>
      <c r="K140" s="34" t="s">
        <v>65</v>
      </c>
      <c r="L140" s="77">
        <v>180</v>
      </c>
      <c r="M140" s="77"/>
      <c r="N140" s="72"/>
      <c r="O140" s="79" t="s">
        <v>176</v>
      </c>
      <c r="P140" s="81">
        <v>43754.51912037037</v>
      </c>
      <c r="Q140" s="79" t="s">
        <v>392</v>
      </c>
      <c r="R140" s="83" t="s">
        <v>425</v>
      </c>
      <c r="S140" s="79" t="s">
        <v>445</v>
      </c>
      <c r="T140" s="79" t="s">
        <v>480</v>
      </c>
      <c r="U140" s="79"/>
      <c r="V140" s="83" t="s">
        <v>600</v>
      </c>
      <c r="W140" s="81">
        <v>43754.51912037037</v>
      </c>
      <c r="X140" s="83" t="s">
        <v>744</v>
      </c>
      <c r="Y140" s="79"/>
      <c r="Z140" s="79"/>
      <c r="AA140" s="85" t="s">
        <v>915</v>
      </c>
      <c r="AB140" s="79"/>
      <c r="AC140" s="79" t="b">
        <v>0</v>
      </c>
      <c r="AD140" s="79">
        <v>0</v>
      </c>
      <c r="AE140" s="85" t="s">
        <v>950</v>
      </c>
      <c r="AF140" s="79" t="b">
        <v>0</v>
      </c>
      <c r="AG140" s="79" t="s">
        <v>954</v>
      </c>
      <c r="AH140" s="79"/>
      <c r="AI140" s="85" t="s">
        <v>950</v>
      </c>
      <c r="AJ140" s="79" t="b">
        <v>0</v>
      </c>
      <c r="AK140" s="79">
        <v>1</v>
      </c>
      <c r="AL140" s="85" t="s">
        <v>950</v>
      </c>
      <c r="AM140" s="79" t="s">
        <v>961</v>
      </c>
      <c r="AN140" s="79" t="b">
        <v>0</v>
      </c>
      <c r="AO140" s="85" t="s">
        <v>915</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v>
      </c>
      <c r="BC140" s="78" t="str">
        <f>REPLACE(INDEX(GroupVertices[Group],MATCH(Edges25[[#This Row],[Vertex 2]],GroupVertices[Vertex],0)),1,1,"")</f>
        <v>2</v>
      </c>
      <c r="BD140" s="48">
        <v>0</v>
      </c>
      <c r="BE140" s="49">
        <v>0</v>
      </c>
      <c r="BF140" s="48">
        <v>0</v>
      </c>
      <c r="BG140" s="49">
        <v>0</v>
      </c>
      <c r="BH140" s="48">
        <v>0</v>
      </c>
      <c r="BI140" s="49">
        <v>0</v>
      </c>
      <c r="BJ140" s="48">
        <v>10</v>
      </c>
      <c r="BK140" s="49">
        <v>100</v>
      </c>
      <c r="BL140" s="48">
        <v>10</v>
      </c>
    </row>
    <row r="141" spans="1:64" ht="15">
      <c r="A141" s="64" t="s">
        <v>309</v>
      </c>
      <c r="B141" s="64" t="s">
        <v>314</v>
      </c>
      <c r="C141" s="65"/>
      <c r="D141" s="66"/>
      <c r="E141" s="67"/>
      <c r="F141" s="68"/>
      <c r="G141" s="65"/>
      <c r="H141" s="69"/>
      <c r="I141" s="70"/>
      <c r="J141" s="70"/>
      <c r="K141" s="34" t="s">
        <v>65</v>
      </c>
      <c r="L141" s="77">
        <v>181</v>
      </c>
      <c r="M141" s="77"/>
      <c r="N141" s="72"/>
      <c r="O141" s="79" t="s">
        <v>339</v>
      </c>
      <c r="P141" s="81">
        <v>43754.519467592596</v>
      </c>
      <c r="Q141" s="79" t="s">
        <v>393</v>
      </c>
      <c r="R141" s="79"/>
      <c r="S141" s="79"/>
      <c r="T141" s="79" t="s">
        <v>480</v>
      </c>
      <c r="U141" s="79"/>
      <c r="V141" s="83" t="s">
        <v>597</v>
      </c>
      <c r="W141" s="81">
        <v>43754.519467592596</v>
      </c>
      <c r="X141" s="83" t="s">
        <v>745</v>
      </c>
      <c r="Y141" s="79"/>
      <c r="Z141" s="79"/>
      <c r="AA141" s="85" t="s">
        <v>916</v>
      </c>
      <c r="AB141" s="79"/>
      <c r="AC141" s="79" t="b">
        <v>0</v>
      </c>
      <c r="AD141" s="79">
        <v>0</v>
      </c>
      <c r="AE141" s="85" t="s">
        <v>950</v>
      </c>
      <c r="AF141" s="79" t="b">
        <v>0</v>
      </c>
      <c r="AG141" s="79" t="s">
        <v>954</v>
      </c>
      <c r="AH141" s="79"/>
      <c r="AI141" s="85" t="s">
        <v>950</v>
      </c>
      <c r="AJ141" s="79" t="b">
        <v>0</v>
      </c>
      <c r="AK141" s="79">
        <v>1</v>
      </c>
      <c r="AL141" s="85" t="s">
        <v>915</v>
      </c>
      <c r="AM141" s="79" t="s">
        <v>970</v>
      </c>
      <c r="AN141" s="79" t="b">
        <v>0</v>
      </c>
      <c r="AO141" s="85" t="s">
        <v>915</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12</v>
      </c>
      <c r="BK141" s="49">
        <v>100</v>
      </c>
      <c r="BL141" s="48">
        <v>12</v>
      </c>
    </row>
    <row r="142" spans="1:64" ht="15">
      <c r="A142" s="64" t="s">
        <v>315</v>
      </c>
      <c r="B142" s="64" t="s">
        <v>338</v>
      </c>
      <c r="C142" s="65"/>
      <c r="D142" s="66"/>
      <c r="E142" s="67"/>
      <c r="F142" s="68"/>
      <c r="G142" s="65"/>
      <c r="H142" s="69"/>
      <c r="I142" s="70"/>
      <c r="J142" s="70"/>
      <c r="K142" s="34" t="s">
        <v>65</v>
      </c>
      <c r="L142" s="77">
        <v>182</v>
      </c>
      <c r="M142" s="77"/>
      <c r="N142" s="72"/>
      <c r="O142" s="79" t="s">
        <v>339</v>
      </c>
      <c r="P142" s="81">
        <v>43754.699849537035</v>
      </c>
      <c r="Q142" s="79" t="s">
        <v>394</v>
      </c>
      <c r="R142" s="79"/>
      <c r="S142" s="79"/>
      <c r="T142" s="79" t="s">
        <v>481</v>
      </c>
      <c r="U142" s="79"/>
      <c r="V142" s="83" t="s">
        <v>601</v>
      </c>
      <c r="W142" s="81">
        <v>43754.699849537035</v>
      </c>
      <c r="X142" s="83" t="s">
        <v>746</v>
      </c>
      <c r="Y142" s="79"/>
      <c r="Z142" s="79"/>
      <c r="AA142" s="85" t="s">
        <v>917</v>
      </c>
      <c r="AB142" s="79"/>
      <c r="AC142" s="79" t="b">
        <v>0</v>
      </c>
      <c r="AD142" s="79">
        <v>6</v>
      </c>
      <c r="AE142" s="85" t="s">
        <v>950</v>
      </c>
      <c r="AF142" s="79" t="b">
        <v>0</v>
      </c>
      <c r="AG142" s="79" t="s">
        <v>954</v>
      </c>
      <c r="AH142" s="79"/>
      <c r="AI142" s="85" t="s">
        <v>950</v>
      </c>
      <c r="AJ142" s="79" t="b">
        <v>0</v>
      </c>
      <c r="AK142" s="79">
        <v>7</v>
      </c>
      <c r="AL142" s="85" t="s">
        <v>950</v>
      </c>
      <c r="AM142" s="79" t="s">
        <v>956</v>
      </c>
      <c r="AN142" s="79" t="b">
        <v>0</v>
      </c>
      <c r="AO142" s="85" t="s">
        <v>917</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c r="BE142" s="49"/>
      <c r="BF142" s="48"/>
      <c r="BG142" s="49"/>
      <c r="BH142" s="48"/>
      <c r="BI142" s="49"/>
      <c r="BJ142" s="48"/>
      <c r="BK142" s="49"/>
      <c r="BL142" s="48"/>
    </row>
    <row r="143" spans="1:64" ht="15">
      <c r="A143" s="64" t="s">
        <v>316</v>
      </c>
      <c r="B143" s="64" t="s">
        <v>338</v>
      </c>
      <c r="C143" s="65"/>
      <c r="D143" s="66"/>
      <c r="E143" s="67"/>
      <c r="F143" s="68"/>
      <c r="G143" s="65"/>
      <c r="H143" s="69"/>
      <c r="I143" s="70"/>
      <c r="J143" s="70"/>
      <c r="K143" s="34" t="s">
        <v>65</v>
      </c>
      <c r="L143" s="77">
        <v>183</v>
      </c>
      <c r="M143" s="77"/>
      <c r="N143" s="72"/>
      <c r="O143" s="79" t="s">
        <v>339</v>
      </c>
      <c r="P143" s="81">
        <v>43755.29583333333</v>
      </c>
      <c r="Q143" s="79" t="s">
        <v>395</v>
      </c>
      <c r="R143" s="79"/>
      <c r="S143" s="79"/>
      <c r="T143" s="79" t="s">
        <v>474</v>
      </c>
      <c r="U143" s="79"/>
      <c r="V143" s="83" t="s">
        <v>602</v>
      </c>
      <c r="W143" s="81">
        <v>43755.29583333333</v>
      </c>
      <c r="X143" s="83" t="s">
        <v>747</v>
      </c>
      <c r="Y143" s="79"/>
      <c r="Z143" s="79"/>
      <c r="AA143" s="85" t="s">
        <v>918</v>
      </c>
      <c r="AB143" s="85" t="s">
        <v>917</v>
      </c>
      <c r="AC143" s="79" t="b">
        <v>0</v>
      </c>
      <c r="AD143" s="79">
        <v>0</v>
      </c>
      <c r="AE143" s="85" t="s">
        <v>953</v>
      </c>
      <c r="AF143" s="79" t="b">
        <v>0</v>
      </c>
      <c r="AG143" s="79" t="s">
        <v>954</v>
      </c>
      <c r="AH143" s="79"/>
      <c r="AI143" s="85" t="s">
        <v>950</v>
      </c>
      <c r="AJ143" s="79" t="b">
        <v>0</v>
      </c>
      <c r="AK143" s="79">
        <v>1</v>
      </c>
      <c r="AL143" s="85" t="s">
        <v>950</v>
      </c>
      <c r="AM143" s="79" t="s">
        <v>959</v>
      </c>
      <c r="AN143" s="79" t="b">
        <v>0</v>
      </c>
      <c r="AO143" s="85" t="s">
        <v>917</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2</v>
      </c>
      <c r="BC143" s="78" t="str">
        <f>REPLACE(INDEX(GroupVertices[Group],MATCH(Edges25[[#This Row],[Vertex 2]],GroupVertices[Vertex],0)),1,1,"")</f>
        <v>2</v>
      </c>
      <c r="BD143" s="48"/>
      <c r="BE143" s="49"/>
      <c r="BF143" s="48"/>
      <c r="BG143" s="49"/>
      <c r="BH143" s="48"/>
      <c r="BI143" s="49"/>
      <c r="BJ143" s="48"/>
      <c r="BK143" s="49"/>
      <c r="BL143" s="48"/>
    </row>
    <row r="144" spans="1:64" ht="15">
      <c r="A144" s="64" t="s">
        <v>309</v>
      </c>
      <c r="B144" s="64" t="s">
        <v>338</v>
      </c>
      <c r="C144" s="65"/>
      <c r="D144" s="66"/>
      <c r="E144" s="67"/>
      <c r="F144" s="68"/>
      <c r="G144" s="65"/>
      <c r="H144" s="69"/>
      <c r="I144" s="70"/>
      <c r="J144" s="70"/>
      <c r="K144" s="34" t="s">
        <v>65</v>
      </c>
      <c r="L144" s="77">
        <v>184</v>
      </c>
      <c r="M144" s="77"/>
      <c r="N144" s="72"/>
      <c r="O144" s="79" t="s">
        <v>339</v>
      </c>
      <c r="P144" s="81">
        <v>43755.29655092592</v>
      </c>
      <c r="Q144" s="79" t="s">
        <v>396</v>
      </c>
      <c r="R144" s="79"/>
      <c r="S144" s="79"/>
      <c r="T144" s="79" t="s">
        <v>474</v>
      </c>
      <c r="U144" s="79"/>
      <c r="V144" s="83" t="s">
        <v>597</v>
      </c>
      <c r="W144" s="81">
        <v>43755.29655092592</v>
      </c>
      <c r="X144" s="83" t="s">
        <v>748</v>
      </c>
      <c r="Y144" s="79"/>
      <c r="Z144" s="79"/>
      <c r="AA144" s="85" t="s">
        <v>919</v>
      </c>
      <c r="AB144" s="79"/>
      <c r="AC144" s="79" t="b">
        <v>0</v>
      </c>
      <c r="AD144" s="79">
        <v>0</v>
      </c>
      <c r="AE144" s="85" t="s">
        <v>950</v>
      </c>
      <c r="AF144" s="79" t="b">
        <v>0</v>
      </c>
      <c r="AG144" s="79" t="s">
        <v>954</v>
      </c>
      <c r="AH144" s="79"/>
      <c r="AI144" s="85" t="s">
        <v>950</v>
      </c>
      <c r="AJ144" s="79" t="b">
        <v>0</v>
      </c>
      <c r="AK144" s="79">
        <v>1</v>
      </c>
      <c r="AL144" s="85" t="s">
        <v>918</v>
      </c>
      <c r="AM144" s="79" t="s">
        <v>970</v>
      </c>
      <c r="AN144" s="79" t="b">
        <v>0</v>
      </c>
      <c r="AO144" s="85" t="s">
        <v>918</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2</v>
      </c>
      <c r="BD144" s="48"/>
      <c r="BE144" s="49"/>
      <c r="BF144" s="48"/>
      <c r="BG144" s="49"/>
      <c r="BH144" s="48"/>
      <c r="BI144" s="49"/>
      <c r="BJ144" s="48"/>
      <c r="BK144" s="49"/>
      <c r="BL144" s="48"/>
    </row>
    <row r="145" spans="1:64" ht="15">
      <c r="A145" s="64" t="s">
        <v>317</v>
      </c>
      <c r="B145" s="64" t="s">
        <v>315</v>
      </c>
      <c r="C145" s="65"/>
      <c r="D145" s="66"/>
      <c r="E145" s="67"/>
      <c r="F145" s="68"/>
      <c r="G145" s="65"/>
      <c r="H145" s="69"/>
      <c r="I145" s="70"/>
      <c r="J145" s="70"/>
      <c r="K145" s="34" t="s">
        <v>66</v>
      </c>
      <c r="L145" s="77">
        <v>186</v>
      </c>
      <c r="M145" s="77"/>
      <c r="N145" s="72"/>
      <c r="O145" s="79" t="s">
        <v>339</v>
      </c>
      <c r="P145" s="81">
        <v>43754.70009259259</v>
      </c>
      <c r="Q145" s="79" t="s">
        <v>385</v>
      </c>
      <c r="R145" s="79"/>
      <c r="S145" s="79"/>
      <c r="T145" s="79" t="s">
        <v>474</v>
      </c>
      <c r="U145" s="79"/>
      <c r="V145" s="83" t="s">
        <v>603</v>
      </c>
      <c r="W145" s="81">
        <v>43754.70009259259</v>
      </c>
      <c r="X145" s="83" t="s">
        <v>749</v>
      </c>
      <c r="Y145" s="79"/>
      <c r="Z145" s="79"/>
      <c r="AA145" s="85" t="s">
        <v>920</v>
      </c>
      <c r="AB145" s="79"/>
      <c r="AC145" s="79" t="b">
        <v>0</v>
      </c>
      <c r="AD145" s="79">
        <v>0</v>
      </c>
      <c r="AE145" s="85" t="s">
        <v>950</v>
      </c>
      <c r="AF145" s="79" t="b">
        <v>0</v>
      </c>
      <c r="AG145" s="79" t="s">
        <v>954</v>
      </c>
      <c r="AH145" s="79"/>
      <c r="AI145" s="85" t="s">
        <v>950</v>
      </c>
      <c r="AJ145" s="79" t="b">
        <v>0</v>
      </c>
      <c r="AK145" s="79">
        <v>7</v>
      </c>
      <c r="AL145" s="85" t="s">
        <v>917</v>
      </c>
      <c r="AM145" s="79" t="s">
        <v>956</v>
      </c>
      <c r="AN145" s="79" t="b">
        <v>0</v>
      </c>
      <c r="AO145" s="85" t="s">
        <v>917</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v>0</v>
      </c>
      <c r="BE145" s="49">
        <v>0</v>
      </c>
      <c r="BF145" s="48">
        <v>0</v>
      </c>
      <c r="BG145" s="49">
        <v>0</v>
      </c>
      <c r="BH145" s="48">
        <v>0</v>
      </c>
      <c r="BI145" s="49">
        <v>0</v>
      </c>
      <c r="BJ145" s="48">
        <v>19</v>
      </c>
      <c r="BK145" s="49">
        <v>100</v>
      </c>
      <c r="BL145" s="48">
        <v>19</v>
      </c>
    </row>
    <row r="146" spans="1:64" ht="15">
      <c r="A146" s="64" t="s">
        <v>318</v>
      </c>
      <c r="B146" s="64" t="s">
        <v>315</v>
      </c>
      <c r="C146" s="65"/>
      <c r="D146" s="66"/>
      <c r="E146" s="67"/>
      <c r="F146" s="68"/>
      <c r="G146" s="65"/>
      <c r="H146" s="69"/>
      <c r="I146" s="70"/>
      <c r="J146" s="70"/>
      <c r="K146" s="34" t="s">
        <v>65</v>
      </c>
      <c r="L146" s="77">
        <v>192</v>
      </c>
      <c r="M146" s="77"/>
      <c r="N146" s="72"/>
      <c r="O146" s="79" t="s">
        <v>339</v>
      </c>
      <c r="P146" s="81">
        <v>43755.25109953704</v>
      </c>
      <c r="Q146" s="79" t="s">
        <v>385</v>
      </c>
      <c r="R146" s="79"/>
      <c r="S146" s="79"/>
      <c r="T146" s="79" t="s">
        <v>474</v>
      </c>
      <c r="U146" s="79"/>
      <c r="V146" s="83" t="s">
        <v>604</v>
      </c>
      <c r="W146" s="81">
        <v>43755.25109953704</v>
      </c>
      <c r="X146" s="83" t="s">
        <v>750</v>
      </c>
      <c r="Y146" s="79"/>
      <c r="Z146" s="79"/>
      <c r="AA146" s="85" t="s">
        <v>921</v>
      </c>
      <c r="AB146" s="79"/>
      <c r="AC146" s="79" t="b">
        <v>0</v>
      </c>
      <c r="AD146" s="79">
        <v>0</v>
      </c>
      <c r="AE146" s="85" t="s">
        <v>950</v>
      </c>
      <c r="AF146" s="79" t="b">
        <v>0</v>
      </c>
      <c r="AG146" s="79" t="s">
        <v>954</v>
      </c>
      <c r="AH146" s="79"/>
      <c r="AI146" s="85" t="s">
        <v>950</v>
      </c>
      <c r="AJ146" s="79" t="b">
        <v>0</v>
      </c>
      <c r="AK146" s="79">
        <v>8</v>
      </c>
      <c r="AL146" s="85" t="s">
        <v>917</v>
      </c>
      <c r="AM146" s="79" t="s">
        <v>956</v>
      </c>
      <c r="AN146" s="79" t="b">
        <v>0</v>
      </c>
      <c r="AO146" s="85" t="s">
        <v>917</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0</v>
      </c>
      <c r="BE146" s="49">
        <v>0</v>
      </c>
      <c r="BF146" s="48">
        <v>0</v>
      </c>
      <c r="BG146" s="49">
        <v>0</v>
      </c>
      <c r="BH146" s="48">
        <v>0</v>
      </c>
      <c r="BI146" s="49">
        <v>0</v>
      </c>
      <c r="BJ146" s="48">
        <v>19</v>
      </c>
      <c r="BK146" s="49">
        <v>100</v>
      </c>
      <c r="BL146" s="48">
        <v>19</v>
      </c>
    </row>
    <row r="147" spans="1:64" ht="15">
      <c r="A147" s="64" t="s">
        <v>315</v>
      </c>
      <c r="B147" s="64" t="s">
        <v>319</v>
      </c>
      <c r="C147" s="65"/>
      <c r="D147" s="66"/>
      <c r="E147" s="67"/>
      <c r="F147" s="68"/>
      <c r="G147" s="65"/>
      <c r="H147" s="69"/>
      <c r="I147" s="70"/>
      <c r="J147" s="70"/>
      <c r="K147" s="34" t="s">
        <v>65</v>
      </c>
      <c r="L147" s="77">
        <v>195</v>
      </c>
      <c r="M147" s="77"/>
      <c r="N147" s="72"/>
      <c r="O147" s="79" t="s">
        <v>339</v>
      </c>
      <c r="P147" s="81">
        <v>43745.70885416667</v>
      </c>
      <c r="Q147" s="79" t="s">
        <v>349</v>
      </c>
      <c r="R147" s="79"/>
      <c r="S147" s="79"/>
      <c r="T147" s="79" t="s">
        <v>453</v>
      </c>
      <c r="U147" s="79"/>
      <c r="V147" s="83" t="s">
        <v>601</v>
      </c>
      <c r="W147" s="81">
        <v>43745.70885416667</v>
      </c>
      <c r="X147" s="83" t="s">
        <v>751</v>
      </c>
      <c r="Y147" s="79"/>
      <c r="Z147" s="79"/>
      <c r="AA147" s="85" t="s">
        <v>922</v>
      </c>
      <c r="AB147" s="79"/>
      <c r="AC147" s="79" t="b">
        <v>0</v>
      </c>
      <c r="AD147" s="79">
        <v>0</v>
      </c>
      <c r="AE147" s="85" t="s">
        <v>950</v>
      </c>
      <c r="AF147" s="79" t="b">
        <v>0</v>
      </c>
      <c r="AG147" s="79" t="s">
        <v>954</v>
      </c>
      <c r="AH147" s="79"/>
      <c r="AI147" s="85" t="s">
        <v>950</v>
      </c>
      <c r="AJ147" s="79" t="b">
        <v>0</v>
      </c>
      <c r="AK147" s="79">
        <v>10</v>
      </c>
      <c r="AL147" s="85" t="s">
        <v>936</v>
      </c>
      <c r="AM147" s="79" t="s">
        <v>957</v>
      </c>
      <c r="AN147" s="79" t="b">
        <v>0</v>
      </c>
      <c r="AO147" s="85" t="s">
        <v>936</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2</v>
      </c>
      <c r="BC147" s="78" t="str">
        <f>REPLACE(INDEX(GroupVertices[Group],MATCH(Edges25[[#This Row],[Vertex 2]],GroupVertices[Vertex],0)),1,1,"")</f>
        <v>3</v>
      </c>
      <c r="BD147" s="48">
        <v>0</v>
      </c>
      <c r="BE147" s="49">
        <v>0</v>
      </c>
      <c r="BF147" s="48">
        <v>0</v>
      </c>
      <c r="BG147" s="49">
        <v>0</v>
      </c>
      <c r="BH147" s="48">
        <v>0</v>
      </c>
      <c r="BI147" s="49">
        <v>0</v>
      </c>
      <c r="BJ147" s="48">
        <v>19</v>
      </c>
      <c r="BK147" s="49">
        <v>100</v>
      </c>
      <c r="BL147" s="48">
        <v>19</v>
      </c>
    </row>
    <row r="148" spans="1:64" ht="15">
      <c r="A148" s="64" t="s">
        <v>309</v>
      </c>
      <c r="B148" s="64" t="s">
        <v>315</v>
      </c>
      <c r="C148" s="65"/>
      <c r="D148" s="66"/>
      <c r="E148" s="67"/>
      <c r="F148" s="68"/>
      <c r="G148" s="65"/>
      <c r="H148" s="69"/>
      <c r="I148" s="70"/>
      <c r="J148" s="70"/>
      <c r="K148" s="34" t="s">
        <v>65</v>
      </c>
      <c r="L148" s="77">
        <v>197</v>
      </c>
      <c r="M148" s="77"/>
      <c r="N148" s="72"/>
      <c r="O148" s="79" t="s">
        <v>339</v>
      </c>
      <c r="P148" s="81">
        <v>43754.70071759259</v>
      </c>
      <c r="Q148" s="79" t="s">
        <v>385</v>
      </c>
      <c r="R148" s="79"/>
      <c r="S148" s="79"/>
      <c r="T148" s="79" t="s">
        <v>474</v>
      </c>
      <c r="U148" s="79"/>
      <c r="V148" s="83" t="s">
        <v>597</v>
      </c>
      <c r="W148" s="81">
        <v>43754.70071759259</v>
      </c>
      <c r="X148" s="83" t="s">
        <v>752</v>
      </c>
      <c r="Y148" s="79"/>
      <c r="Z148" s="79"/>
      <c r="AA148" s="85" t="s">
        <v>923</v>
      </c>
      <c r="AB148" s="79"/>
      <c r="AC148" s="79" t="b">
        <v>0</v>
      </c>
      <c r="AD148" s="79">
        <v>0</v>
      </c>
      <c r="AE148" s="85" t="s">
        <v>950</v>
      </c>
      <c r="AF148" s="79" t="b">
        <v>0</v>
      </c>
      <c r="AG148" s="79" t="s">
        <v>954</v>
      </c>
      <c r="AH148" s="79"/>
      <c r="AI148" s="85" t="s">
        <v>950</v>
      </c>
      <c r="AJ148" s="79" t="b">
        <v>0</v>
      </c>
      <c r="AK148" s="79">
        <v>7</v>
      </c>
      <c r="AL148" s="85" t="s">
        <v>917</v>
      </c>
      <c r="AM148" s="79" t="s">
        <v>970</v>
      </c>
      <c r="AN148" s="79" t="b">
        <v>0</v>
      </c>
      <c r="AO148" s="85" t="s">
        <v>917</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2</v>
      </c>
      <c r="BC148" s="78" t="str">
        <f>REPLACE(INDEX(GroupVertices[Group],MATCH(Edges25[[#This Row],[Vertex 2]],GroupVertices[Vertex],0)),1,1,"")</f>
        <v>2</v>
      </c>
      <c r="BD148" s="48">
        <v>0</v>
      </c>
      <c r="BE148" s="49">
        <v>0</v>
      </c>
      <c r="BF148" s="48">
        <v>0</v>
      </c>
      <c r="BG148" s="49">
        <v>0</v>
      </c>
      <c r="BH148" s="48">
        <v>0</v>
      </c>
      <c r="BI148" s="49">
        <v>0</v>
      </c>
      <c r="BJ148" s="48">
        <v>19</v>
      </c>
      <c r="BK148" s="49">
        <v>100</v>
      </c>
      <c r="BL148" s="48">
        <v>19</v>
      </c>
    </row>
    <row r="149" spans="1:64" ht="15">
      <c r="A149" s="64" t="s">
        <v>309</v>
      </c>
      <c r="B149" s="64" t="s">
        <v>330</v>
      </c>
      <c r="C149" s="65"/>
      <c r="D149" s="66"/>
      <c r="E149" s="67"/>
      <c r="F149" s="68"/>
      <c r="G149" s="65"/>
      <c r="H149" s="69"/>
      <c r="I149" s="70"/>
      <c r="J149" s="70"/>
      <c r="K149" s="34" t="s">
        <v>65</v>
      </c>
      <c r="L149" s="77">
        <v>200</v>
      </c>
      <c r="M149" s="77"/>
      <c r="N149" s="72"/>
      <c r="O149" s="79" t="s">
        <v>339</v>
      </c>
      <c r="P149" s="81">
        <v>43742.48474537037</v>
      </c>
      <c r="Q149" s="79" t="s">
        <v>345</v>
      </c>
      <c r="R149" s="83" t="s">
        <v>412</v>
      </c>
      <c r="S149" s="79" t="s">
        <v>433</v>
      </c>
      <c r="T149" s="79" t="s">
        <v>451</v>
      </c>
      <c r="U149" s="79"/>
      <c r="V149" s="83" t="s">
        <v>597</v>
      </c>
      <c r="W149" s="81">
        <v>43742.48474537037</v>
      </c>
      <c r="X149" s="83" t="s">
        <v>753</v>
      </c>
      <c r="Y149" s="79"/>
      <c r="Z149" s="79"/>
      <c r="AA149" s="85" t="s">
        <v>924</v>
      </c>
      <c r="AB149" s="79"/>
      <c r="AC149" s="79" t="b">
        <v>0</v>
      </c>
      <c r="AD149" s="79">
        <v>0</v>
      </c>
      <c r="AE149" s="85" t="s">
        <v>950</v>
      </c>
      <c r="AF149" s="79" t="b">
        <v>0</v>
      </c>
      <c r="AG149" s="79" t="s">
        <v>954</v>
      </c>
      <c r="AH149" s="79"/>
      <c r="AI149" s="85" t="s">
        <v>950</v>
      </c>
      <c r="AJ149" s="79" t="b">
        <v>0</v>
      </c>
      <c r="AK149" s="79">
        <v>7</v>
      </c>
      <c r="AL149" s="85" t="s">
        <v>934</v>
      </c>
      <c r="AM149" s="79" t="s">
        <v>970</v>
      </c>
      <c r="AN149" s="79" t="b">
        <v>0</v>
      </c>
      <c r="AO149" s="85" t="s">
        <v>934</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2</v>
      </c>
      <c r="BC149" s="78" t="str">
        <f>REPLACE(INDEX(GroupVertices[Group],MATCH(Edges25[[#This Row],[Vertex 2]],GroupVertices[Vertex],0)),1,1,"")</f>
        <v>3</v>
      </c>
      <c r="BD149" s="48"/>
      <c r="BE149" s="49"/>
      <c r="BF149" s="48"/>
      <c r="BG149" s="49"/>
      <c r="BH149" s="48"/>
      <c r="BI149" s="49"/>
      <c r="BJ149" s="48"/>
      <c r="BK149" s="49"/>
      <c r="BL149" s="48"/>
    </row>
    <row r="150" spans="1:64" ht="15">
      <c r="A150" s="64" t="s">
        <v>309</v>
      </c>
      <c r="B150" s="64" t="s">
        <v>319</v>
      </c>
      <c r="C150" s="65"/>
      <c r="D150" s="66"/>
      <c r="E150" s="67"/>
      <c r="F150" s="68"/>
      <c r="G150" s="65"/>
      <c r="H150" s="69"/>
      <c r="I150" s="70"/>
      <c r="J150" s="70"/>
      <c r="K150" s="34" t="s">
        <v>65</v>
      </c>
      <c r="L150" s="77">
        <v>203</v>
      </c>
      <c r="M150" s="77"/>
      <c r="N150" s="72"/>
      <c r="O150" s="79" t="s">
        <v>339</v>
      </c>
      <c r="P150" s="81">
        <v>43745.6493287037</v>
      </c>
      <c r="Q150" s="79" t="s">
        <v>349</v>
      </c>
      <c r="R150" s="79"/>
      <c r="S150" s="79"/>
      <c r="T150" s="79" t="s">
        <v>453</v>
      </c>
      <c r="U150" s="79"/>
      <c r="V150" s="83" t="s">
        <v>597</v>
      </c>
      <c r="W150" s="81">
        <v>43745.6493287037</v>
      </c>
      <c r="X150" s="83" t="s">
        <v>754</v>
      </c>
      <c r="Y150" s="79"/>
      <c r="Z150" s="79"/>
      <c r="AA150" s="85" t="s">
        <v>925</v>
      </c>
      <c r="AB150" s="79"/>
      <c r="AC150" s="79" t="b">
        <v>0</v>
      </c>
      <c r="AD150" s="79">
        <v>0</v>
      </c>
      <c r="AE150" s="85" t="s">
        <v>950</v>
      </c>
      <c r="AF150" s="79" t="b">
        <v>0</v>
      </c>
      <c r="AG150" s="79" t="s">
        <v>954</v>
      </c>
      <c r="AH150" s="79"/>
      <c r="AI150" s="85" t="s">
        <v>950</v>
      </c>
      <c r="AJ150" s="79" t="b">
        <v>0</v>
      </c>
      <c r="AK150" s="79">
        <v>10</v>
      </c>
      <c r="AL150" s="85" t="s">
        <v>936</v>
      </c>
      <c r="AM150" s="79" t="s">
        <v>970</v>
      </c>
      <c r="AN150" s="79" t="b">
        <v>0</v>
      </c>
      <c r="AO150" s="85" t="s">
        <v>936</v>
      </c>
      <c r="AP150" s="79" t="s">
        <v>176</v>
      </c>
      <c r="AQ150" s="79">
        <v>0</v>
      </c>
      <c r="AR150" s="79">
        <v>0</v>
      </c>
      <c r="AS150" s="79"/>
      <c r="AT150" s="79"/>
      <c r="AU150" s="79"/>
      <c r="AV150" s="79"/>
      <c r="AW150" s="79"/>
      <c r="AX150" s="79"/>
      <c r="AY150" s="79"/>
      <c r="AZ150" s="79"/>
      <c r="BA150">
        <v>3</v>
      </c>
      <c r="BB150" s="78" t="str">
        <f>REPLACE(INDEX(GroupVertices[Group],MATCH(Edges25[[#This Row],[Vertex 1]],GroupVertices[Vertex],0)),1,1,"")</f>
        <v>2</v>
      </c>
      <c r="BC150" s="78" t="str">
        <f>REPLACE(INDEX(GroupVertices[Group],MATCH(Edges25[[#This Row],[Vertex 2]],GroupVertices[Vertex],0)),1,1,"")</f>
        <v>3</v>
      </c>
      <c r="BD150" s="48">
        <v>0</v>
      </c>
      <c r="BE150" s="49">
        <v>0</v>
      </c>
      <c r="BF150" s="48">
        <v>0</v>
      </c>
      <c r="BG150" s="49">
        <v>0</v>
      </c>
      <c r="BH150" s="48">
        <v>0</v>
      </c>
      <c r="BI150" s="49">
        <v>0</v>
      </c>
      <c r="BJ150" s="48">
        <v>19</v>
      </c>
      <c r="BK150" s="49">
        <v>100</v>
      </c>
      <c r="BL150" s="48">
        <v>19</v>
      </c>
    </row>
    <row r="151" spans="1:64" ht="15">
      <c r="A151" s="64" t="s">
        <v>309</v>
      </c>
      <c r="B151" s="64" t="s">
        <v>321</v>
      </c>
      <c r="C151" s="65"/>
      <c r="D151" s="66"/>
      <c r="E151" s="67"/>
      <c r="F151" s="68"/>
      <c r="G151" s="65"/>
      <c r="H151" s="69"/>
      <c r="I151" s="70"/>
      <c r="J151" s="70"/>
      <c r="K151" s="34" t="s">
        <v>65</v>
      </c>
      <c r="L151" s="77">
        <v>204</v>
      </c>
      <c r="M151" s="77"/>
      <c r="N151" s="72"/>
      <c r="O151" s="79" t="s">
        <v>339</v>
      </c>
      <c r="P151" s="81">
        <v>43746.89655092593</v>
      </c>
      <c r="Q151" s="79" t="s">
        <v>372</v>
      </c>
      <c r="R151" s="79"/>
      <c r="S151" s="79"/>
      <c r="T151" s="79" t="s">
        <v>467</v>
      </c>
      <c r="U151" s="79"/>
      <c r="V151" s="83" t="s">
        <v>597</v>
      </c>
      <c r="W151" s="81">
        <v>43746.89655092593</v>
      </c>
      <c r="X151" s="83" t="s">
        <v>755</v>
      </c>
      <c r="Y151" s="79"/>
      <c r="Z151" s="79"/>
      <c r="AA151" s="85" t="s">
        <v>926</v>
      </c>
      <c r="AB151" s="79"/>
      <c r="AC151" s="79" t="b">
        <v>0</v>
      </c>
      <c r="AD151" s="79">
        <v>0</v>
      </c>
      <c r="AE151" s="85" t="s">
        <v>950</v>
      </c>
      <c r="AF151" s="79" t="b">
        <v>0</v>
      </c>
      <c r="AG151" s="79" t="s">
        <v>954</v>
      </c>
      <c r="AH151" s="79"/>
      <c r="AI151" s="85" t="s">
        <v>950</v>
      </c>
      <c r="AJ151" s="79" t="b">
        <v>0</v>
      </c>
      <c r="AK151" s="79">
        <v>3</v>
      </c>
      <c r="AL151" s="85" t="s">
        <v>940</v>
      </c>
      <c r="AM151" s="79" t="s">
        <v>970</v>
      </c>
      <c r="AN151" s="79" t="b">
        <v>0</v>
      </c>
      <c r="AO151" s="85" t="s">
        <v>940</v>
      </c>
      <c r="AP151" s="79" t="s">
        <v>176</v>
      </c>
      <c r="AQ151" s="79">
        <v>0</v>
      </c>
      <c r="AR151" s="79">
        <v>0</v>
      </c>
      <c r="AS151" s="79"/>
      <c r="AT151" s="79"/>
      <c r="AU151" s="79"/>
      <c r="AV151" s="79"/>
      <c r="AW151" s="79"/>
      <c r="AX151" s="79"/>
      <c r="AY151" s="79"/>
      <c r="AZ151" s="79"/>
      <c r="BA151">
        <v>7</v>
      </c>
      <c r="BB151" s="78" t="str">
        <f>REPLACE(INDEX(GroupVertices[Group],MATCH(Edges25[[#This Row],[Vertex 1]],GroupVertices[Vertex],0)),1,1,"")</f>
        <v>2</v>
      </c>
      <c r="BC151" s="78" t="str">
        <f>REPLACE(INDEX(GroupVertices[Group],MATCH(Edges25[[#This Row],[Vertex 2]],GroupVertices[Vertex],0)),1,1,"")</f>
        <v>4</v>
      </c>
      <c r="BD151" s="48">
        <v>0</v>
      </c>
      <c r="BE151" s="49">
        <v>0</v>
      </c>
      <c r="BF151" s="48">
        <v>0</v>
      </c>
      <c r="BG151" s="49">
        <v>0</v>
      </c>
      <c r="BH151" s="48">
        <v>0</v>
      </c>
      <c r="BI151" s="49">
        <v>0</v>
      </c>
      <c r="BJ151" s="48">
        <v>10</v>
      </c>
      <c r="BK151" s="49">
        <v>100</v>
      </c>
      <c r="BL151" s="48">
        <v>10</v>
      </c>
    </row>
    <row r="152" spans="1:64" ht="15">
      <c r="A152" s="64" t="s">
        <v>309</v>
      </c>
      <c r="B152" s="64" t="s">
        <v>321</v>
      </c>
      <c r="C152" s="65"/>
      <c r="D152" s="66"/>
      <c r="E152" s="67"/>
      <c r="F152" s="68"/>
      <c r="G152" s="65"/>
      <c r="H152" s="69"/>
      <c r="I152" s="70"/>
      <c r="J152" s="70"/>
      <c r="K152" s="34" t="s">
        <v>65</v>
      </c>
      <c r="L152" s="77">
        <v>205</v>
      </c>
      <c r="M152" s="77"/>
      <c r="N152" s="72"/>
      <c r="O152" s="79" t="s">
        <v>339</v>
      </c>
      <c r="P152" s="81">
        <v>43748.69237268518</v>
      </c>
      <c r="Q152" s="79" t="s">
        <v>354</v>
      </c>
      <c r="R152" s="79"/>
      <c r="S152" s="79"/>
      <c r="T152" s="79" t="s">
        <v>456</v>
      </c>
      <c r="U152" s="79"/>
      <c r="V152" s="83" t="s">
        <v>597</v>
      </c>
      <c r="W152" s="81">
        <v>43748.69237268518</v>
      </c>
      <c r="X152" s="83" t="s">
        <v>756</v>
      </c>
      <c r="Y152" s="79"/>
      <c r="Z152" s="79"/>
      <c r="AA152" s="85" t="s">
        <v>927</v>
      </c>
      <c r="AB152" s="79"/>
      <c r="AC152" s="79" t="b">
        <v>0</v>
      </c>
      <c r="AD152" s="79">
        <v>0</v>
      </c>
      <c r="AE152" s="85" t="s">
        <v>950</v>
      </c>
      <c r="AF152" s="79" t="b">
        <v>0</v>
      </c>
      <c r="AG152" s="79" t="s">
        <v>954</v>
      </c>
      <c r="AH152" s="79"/>
      <c r="AI152" s="85" t="s">
        <v>950</v>
      </c>
      <c r="AJ152" s="79" t="b">
        <v>0</v>
      </c>
      <c r="AK152" s="79">
        <v>4</v>
      </c>
      <c r="AL152" s="85" t="s">
        <v>941</v>
      </c>
      <c r="AM152" s="79" t="s">
        <v>970</v>
      </c>
      <c r="AN152" s="79" t="b">
        <v>0</v>
      </c>
      <c r="AO152" s="85" t="s">
        <v>941</v>
      </c>
      <c r="AP152" s="79" t="s">
        <v>176</v>
      </c>
      <c r="AQ152" s="79">
        <v>0</v>
      </c>
      <c r="AR152" s="79">
        <v>0</v>
      </c>
      <c r="AS152" s="79"/>
      <c r="AT152" s="79"/>
      <c r="AU152" s="79"/>
      <c r="AV152" s="79"/>
      <c r="AW152" s="79"/>
      <c r="AX152" s="79"/>
      <c r="AY152" s="79"/>
      <c r="AZ152" s="79"/>
      <c r="BA152">
        <v>7</v>
      </c>
      <c r="BB152" s="78" t="str">
        <f>REPLACE(INDEX(GroupVertices[Group],MATCH(Edges25[[#This Row],[Vertex 1]],GroupVertices[Vertex],0)),1,1,"")</f>
        <v>2</v>
      </c>
      <c r="BC152" s="78" t="str">
        <f>REPLACE(INDEX(GroupVertices[Group],MATCH(Edges25[[#This Row],[Vertex 2]],GroupVertices[Vertex],0)),1,1,"")</f>
        <v>4</v>
      </c>
      <c r="BD152" s="48">
        <v>0</v>
      </c>
      <c r="BE152" s="49">
        <v>0</v>
      </c>
      <c r="BF152" s="48">
        <v>0</v>
      </c>
      <c r="BG152" s="49">
        <v>0</v>
      </c>
      <c r="BH152" s="48">
        <v>0</v>
      </c>
      <c r="BI152" s="49">
        <v>0</v>
      </c>
      <c r="BJ152" s="48">
        <v>15</v>
      </c>
      <c r="BK152" s="49">
        <v>100</v>
      </c>
      <c r="BL152" s="48">
        <v>15</v>
      </c>
    </row>
    <row r="153" spans="1:64" ht="15">
      <c r="A153" s="64" t="s">
        <v>309</v>
      </c>
      <c r="B153" s="64" t="s">
        <v>321</v>
      </c>
      <c r="C153" s="65"/>
      <c r="D153" s="66"/>
      <c r="E153" s="67"/>
      <c r="F153" s="68"/>
      <c r="G153" s="65"/>
      <c r="H153" s="69"/>
      <c r="I153" s="70"/>
      <c r="J153" s="70"/>
      <c r="K153" s="34" t="s">
        <v>65</v>
      </c>
      <c r="L153" s="77">
        <v>206</v>
      </c>
      <c r="M153" s="77"/>
      <c r="N153" s="72"/>
      <c r="O153" s="79" t="s">
        <v>339</v>
      </c>
      <c r="P153" s="81">
        <v>43748.696550925924</v>
      </c>
      <c r="Q153" s="79" t="s">
        <v>373</v>
      </c>
      <c r="R153" s="79"/>
      <c r="S153" s="79"/>
      <c r="T153" s="79" t="s">
        <v>466</v>
      </c>
      <c r="U153" s="79"/>
      <c r="V153" s="83" t="s">
        <v>597</v>
      </c>
      <c r="W153" s="81">
        <v>43748.696550925924</v>
      </c>
      <c r="X153" s="83" t="s">
        <v>757</v>
      </c>
      <c r="Y153" s="79"/>
      <c r="Z153" s="79"/>
      <c r="AA153" s="85" t="s">
        <v>928</v>
      </c>
      <c r="AB153" s="79"/>
      <c r="AC153" s="79" t="b">
        <v>0</v>
      </c>
      <c r="AD153" s="79">
        <v>0</v>
      </c>
      <c r="AE153" s="85" t="s">
        <v>950</v>
      </c>
      <c r="AF153" s="79" t="b">
        <v>0</v>
      </c>
      <c r="AG153" s="79" t="s">
        <v>954</v>
      </c>
      <c r="AH153" s="79"/>
      <c r="AI153" s="85" t="s">
        <v>950</v>
      </c>
      <c r="AJ153" s="79" t="b">
        <v>0</v>
      </c>
      <c r="AK153" s="79">
        <v>3</v>
      </c>
      <c r="AL153" s="85" t="s">
        <v>942</v>
      </c>
      <c r="AM153" s="79" t="s">
        <v>970</v>
      </c>
      <c r="AN153" s="79" t="b">
        <v>0</v>
      </c>
      <c r="AO153" s="85" t="s">
        <v>942</v>
      </c>
      <c r="AP153" s="79" t="s">
        <v>176</v>
      </c>
      <c r="AQ153" s="79">
        <v>0</v>
      </c>
      <c r="AR153" s="79">
        <v>0</v>
      </c>
      <c r="AS153" s="79"/>
      <c r="AT153" s="79"/>
      <c r="AU153" s="79"/>
      <c r="AV153" s="79"/>
      <c r="AW153" s="79"/>
      <c r="AX153" s="79"/>
      <c r="AY153" s="79"/>
      <c r="AZ153" s="79"/>
      <c r="BA153">
        <v>7</v>
      </c>
      <c r="BB153" s="78" t="str">
        <f>REPLACE(INDEX(GroupVertices[Group],MATCH(Edges25[[#This Row],[Vertex 1]],GroupVertices[Vertex],0)),1,1,"")</f>
        <v>2</v>
      </c>
      <c r="BC153" s="78" t="str">
        <f>REPLACE(INDEX(GroupVertices[Group],MATCH(Edges25[[#This Row],[Vertex 2]],GroupVertices[Vertex],0)),1,1,"")</f>
        <v>4</v>
      </c>
      <c r="BD153" s="48">
        <v>0</v>
      </c>
      <c r="BE153" s="49">
        <v>0</v>
      </c>
      <c r="BF153" s="48">
        <v>0</v>
      </c>
      <c r="BG153" s="49">
        <v>0</v>
      </c>
      <c r="BH153" s="48">
        <v>0</v>
      </c>
      <c r="BI153" s="49">
        <v>0</v>
      </c>
      <c r="BJ153" s="48">
        <v>15</v>
      </c>
      <c r="BK153" s="49">
        <v>100</v>
      </c>
      <c r="BL153" s="48">
        <v>15</v>
      </c>
    </row>
    <row r="154" spans="1:64" ht="15">
      <c r="A154" s="64" t="s">
        <v>309</v>
      </c>
      <c r="B154" s="64" t="s">
        <v>321</v>
      </c>
      <c r="C154" s="65"/>
      <c r="D154" s="66"/>
      <c r="E154" s="67"/>
      <c r="F154" s="68"/>
      <c r="G154" s="65"/>
      <c r="H154" s="69"/>
      <c r="I154" s="70"/>
      <c r="J154" s="70"/>
      <c r="K154" s="34" t="s">
        <v>65</v>
      </c>
      <c r="L154" s="77">
        <v>207</v>
      </c>
      <c r="M154" s="77"/>
      <c r="N154" s="72"/>
      <c r="O154" s="79" t="s">
        <v>339</v>
      </c>
      <c r="P154" s="81">
        <v>43751.73056712963</v>
      </c>
      <c r="Q154" s="79" t="s">
        <v>374</v>
      </c>
      <c r="R154" s="79"/>
      <c r="S154" s="79"/>
      <c r="T154" s="79"/>
      <c r="U154" s="79"/>
      <c r="V154" s="83" t="s">
        <v>597</v>
      </c>
      <c r="W154" s="81">
        <v>43751.73056712963</v>
      </c>
      <c r="X154" s="83" t="s">
        <v>758</v>
      </c>
      <c r="Y154" s="79"/>
      <c r="Z154" s="79"/>
      <c r="AA154" s="85" t="s">
        <v>929</v>
      </c>
      <c r="AB154" s="79"/>
      <c r="AC154" s="79" t="b">
        <v>0</v>
      </c>
      <c r="AD154" s="79">
        <v>0</v>
      </c>
      <c r="AE154" s="85" t="s">
        <v>950</v>
      </c>
      <c r="AF154" s="79" t="b">
        <v>0</v>
      </c>
      <c r="AG154" s="79" t="s">
        <v>954</v>
      </c>
      <c r="AH154" s="79"/>
      <c r="AI154" s="85" t="s">
        <v>950</v>
      </c>
      <c r="AJ154" s="79" t="b">
        <v>0</v>
      </c>
      <c r="AK154" s="79">
        <v>5</v>
      </c>
      <c r="AL154" s="85" t="s">
        <v>943</v>
      </c>
      <c r="AM154" s="79" t="s">
        <v>970</v>
      </c>
      <c r="AN154" s="79" t="b">
        <v>0</v>
      </c>
      <c r="AO154" s="85" t="s">
        <v>943</v>
      </c>
      <c r="AP154" s="79" t="s">
        <v>176</v>
      </c>
      <c r="AQ154" s="79">
        <v>0</v>
      </c>
      <c r="AR154" s="79">
        <v>0</v>
      </c>
      <c r="AS154" s="79"/>
      <c r="AT154" s="79"/>
      <c r="AU154" s="79"/>
      <c r="AV154" s="79"/>
      <c r="AW154" s="79"/>
      <c r="AX154" s="79"/>
      <c r="AY154" s="79"/>
      <c r="AZ154" s="79"/>
      <c r="BA154">
        <v>7</v>
      </c>
      <c r="BB154" s="78" t="str">
        <f>REPLACE(INDEX(GroupVertices[Group],MATCH(Edges25[[#This Row],[Vertex 1]],GroupVertices[Vertex],0)),1,1,"")</f>
        <v>2</v>
      </c>
      <c r="BC154" s="78" t="str">
        <f>REPLACE(INDEX(GroupVertices[Group],MATCH(Edges25[[#This Row],[Vertex 2]],GroupVertices[Vertex],0)),1,1,"")</f>
        <v>4</v>
      </c>
      <c r="BD154" s="48">
        <v>0</v>
      </c>
      <c r="BE154" s="49">
        <v>0</v>
      </c>
      <c r="BF154" s="48">
        <v>0</v>
      </c>
      <c r="BG154" s="49">
        <v>0</v>
      </c>
      <c r="BH154" s="48">
        <v>0</v>
      </c>
      <c r="BI154" s="49">
        <v>0</v>
      </c>
      <c r="BJ154" s="48">
        <v>15</v>
      </c>
      <c r="BK154" s="49">
        <v>100</v>
      </c>
      <c r="BL154" s="48">
        <v>15</v>
      </c>
    </row>
    <row r="155" spans="1:64" ht="15">
      <c r="A155" s="64" t="s">
        <v>309</v>
      </c>
      <c r="B155" s="64" t="s">
        <v>321</v>
      </c>
      <c r="C155" s="65"/>
      <c r="D155" s="66"/>
      <c r="E155" s="67"/>
      <c r="F155" s="68"/>
      <c r="G155" s="65"/>
      <c r="H155" s="69"/>
      <c r="I155" s="70"/>
      <c r="J155" s="70"/>
      <c r="K155" s="34" t="s">
        <v>65</v>
      </c>
      <c r="L155" s="77">
        <v>208</v>
      </c>
      <c r="M155" s="77"/>
      <c r="N155" s="72"/>
      <c r="O155" s="79" t="s">
        <v>339</v>
      </c>
      <c r="P155" s="81">
        <v>43751.73405092592</v>
      </c>
      <c r="Q155" s="79" t="s">
        <v>371</v>
      </c>
      <c r="R155" s="79"/>
      <c r="S155" s="79"/>
      <c r="T155" s="79" t="s">
        <v>466</v>
      </c>
      <c r="U155" s="79"/>
      <c r="V155" s="83" t="s">
        <v>597</v>
      </c>
      <c r="W155" s="81">
        <v>43751.73405092592</v>
      </c>
      <c r="X155" s="83" t="s">
        <v>759</v>
      </c>
      <c r="Y155" s="79"/>
      <c r="Z155" s="79"/>
      <c r="AA155" s="85" t="s">
        <v>930</v>
      </c>
      <c r="AB155" s="79"/>
      <c r="AC155" s="79" t="b">
        <v>0</v>
      </c>
      <c r="AD155" s="79">
        <v>0</v>
      </c>
      <c r="AE155" s="85" t="s">
        <v>950</v>
      </c>
      <c r="AF155" s="79" t="b">
        <v>0</v>
      </c>
      <c r="AG155" s="79" t="s">
        <v>954</v>
      </c>
      <c r="AH155" s="79"/>
      <c r="AI155" s="85" t="s">
        <v>950</v>
      </c>
      <c r="AJ155" s="79" t="b">
        <v>0</v>
      </c>
      <c r="AK155" s="79">
        <v>6</v>
      </c>
      <c r="AL155" s="85" t="s">
        <v>944</v>
      </c>
      <c r="AM155" s="79" t="s">
        <v>970</v>
      </c>
      <c r="AN155" s="79" t="b">
        <v>0</v>
      </c>
      <c r="AO155" s="85" t="s">
        <v>944</v>
      </c>
      <c r="AP155" s="79" t="s">
        <v>176</v>
      </c>
      <c r="AQ155" s="79">
        <v>0</v>
      </c>
      <c r="AR155" s="79">
        <v>0</v>
      </c>
      <c r="AS155" s="79"/>
      <c r="AT155" s="79"/>
      <c r="AU155" s="79"/>
      <c r="AV155" s="79"/>
      <c r="AW155" s="79"/>
      <c r="AX155" s="79"/>
      <c r="AY155" s="79"/>
      <c r="AZ155" s="79"/>
      <c r="BA155">
        <v>7</v>
      </c>
      <c r="BB155" s="78" t="str">
        <f>REPLACE(INDEX(GroupVertices[Group],MATCH(Edges25[[#This Row],[Vertex 1]],GroupVertices[Vertex],0)),1,1,"")</f>
        <v>2</v>
      </c>
      <c r="BC155" s="78" t="str">
        <f>REPLACE(INDEX(GroupVertices[Group],MATCH(Edges25[[#This Row],[Vertex 2]],GroupVertices[Vertex],0)),1,1,"")</f>
        <v>4</v>
      </c>
      <c r="BD155" s="48">
        <v>0</v>
      </c>
      <c r="BE155" s="49">
        <v>0</v>
      </c>
      <c r="BF155" s="48">
        <v>0</v>
      </c>
      <c r="BG155" s="49">
        <v>0</v>
      </c>
      <c r="BH155" s="48">
        <v>0</v>
      </c>
      <c r="BI155" s="49">
        <v>0</v>
      </c>
      <c r="BJ155" s="48">
        <v>11</v>
      </c>
      <c r="BK155" s="49">
        <v>100</v>
      </c>
      <c r="BL155" s="48">
        <v>11</v>
      </c>
    </row>
    <row r="156" spans="1:64" ht="15">
      <c r="A156" s="64" t="s">
        <v>309</v>
      </c>
      <c r="B156" s="64" t="s">
        <v>319</v>
      </c>
      <c r="C156" s="65"/>
      <c r="D156" s="66"/>
      <c r="E156" s="67"/>
      <c r="F156" s="68"/>
      <c r="G156" s="65"/>
      <c r="H156" s="69"/>
      <c r="I156" s="70"/>
      <c r="J156" s="70"/>
      <c r="K156" s="34" t="s">
        <v>65</v>
      </c>
      <c r="L156" s="77">
        <v>209</v>
      </c>
      <c r="M156" s="77"/>
      <c r="N156" s="72"/>
      <c r="O156" s="79" t="s">
        <v>339</v>
      </c>
      <c r="P156" s="81">
        <v>43752.75765046296</v>
      </c>
      <c r="Q156" s="79" t="s">
        <v>377</v>
      </c>
      <c r="R156" s="79"/>
      <c r="S156" s="79"/>
      <c r="T156" s="79"/>
      <c r="U156" s="79"/>
      <c r="V156" s="83" t="s">
        <v>597</v>
      </c>
      <c r="W156" s="81">
        <v>43752.75765046296</v>
      </c>
      <c r="X156" s="83" t="s">
        <v>760</v>
      </c>
      <c r="Y156" s="79"/>
      <c r="Z156" s="79"/>
      <c r="AA156" s="85" t="s">
        <v>931</v>
      </c>
      <c r="AB156" s="79"/>
      <c r="AC156" s="79" t="b">
        <v>0</v>
      </c>
      <c r="AD156" s="79">
        <v>0</v>
      </c>
      <c r="AE156" s="85" t="s">
        <v>950</v>
      </c>
      <c r="AF156" s="79" t="b">
        <v>0</v>
      </c>
      <c r="AG156" s="79" t="s">
        <v>954</v>
      </c>
      <c r="AH156" s="79"/>
      <c r="AI156" s="85" t="s">
        <v>950</v>
      </c>
      <c r="AJ156" s="79" t="b">
        <v>0</v>
      </c>
      <c r="AK156" s="79">
        <v>5</v>
      </c>
      <c r="AL156" s="85" t="s">
        <v>937</v>
      </c>
      <c r="AM156" s="79" t="s">
        <v>970</v>
      </c>
      <c r="AN156" s="79" t="b">
        <v>0</v>
      </c>
      <c r="AO156" s="85" t="s">
        <v>937</v>
      </c>
      <c r="AP156" s="79" t="s">
        <v>176</v>
      </c>
      <c r="AQ156" s="79">
        <v>0</v>
      </c>
      <c r="AR156" s="79">
        <v>0</v>
      </c>
      <c r="AS156" s="79"/>
      <c r="AT156" s="79"/>
      <c r="AU156" s="79"/>
      <c r="AV156" s="79"/>
      <c r="AW156" s="79"/>
      <c r="AX156" s="79"/>
      <c r="AY156" s="79"/>
      <c r="AZ156" s="79"/>
      <c r="BA156">
        <v>3</v>
      </c>
      <c r="BB156" s="78" t="str">
        <f>REPLACE(INDEX(GroupVertices[Group],MATCH(Edges25[[#This Row],[Vertex 1]],GroupVertices[Vertex],0)),1,1,"")</f>
        <v>2</v>
      </c>
      <c r="BC156" s="78" t="str">
        <f>REPLACE(INDEX(GroupVertices[Group],MATCH(Edges25[[#This Row],[Vertex 2]],GroupVertices[Vertex],0)),1,1,"")</f>
        <v>3</v>
      </c>
      <c r="BD156" s="48">
        <v>0</v>
      </c>
      <c r="BE156" s="49">
        <v>0</v>
      </c>
      <c r="BF156" s="48">
        <v>0</v>
      </c>
      <c r="BG156" s="49">
        <v>0</v>
      </c>
      <c r="BH156" s="48">
        <v>0</v>
      </c>
      <c r="BI156" s="49">
        <v>0</v>
      </c>
      <c r="BJ156" s="48">
        <v>20</v>
      </c>
      <c r="BK156" s="49">
        <v>100</v>
      </c>
      <c r="BL156" s="48">
        <v>20</v>
      </c>
    </row>
    <row r="157" spans="1:64" ht="15">
      <c r="A157" s="64" t="s">
        <v>309</v>
      </c>
      <c r="B157" s="64" t="s">
        <v>321</v>
      </c>
      <c r="C157" s="65"/>
      <c r="D157" s="66"/>
      <c r="E157" s="67"/>
      <c r="F157" s="68"/>
      <c r="G157" s="65"/>
      <c r="H157" s="69"/>
      <c r="I157" s="70"/>
      <c r="J157" s="70"/>
      <c r="K157" s="34" t="s">
        <v>65</v>
      </c>
      <c r="L157" s="77">
        <v>210</v>
      </c>
      <c r="M157" s="77"/>
      <c r="N157" s="72"/>
      <c r="O157" s="79" t="s">
        <v>339</v>
      </c>
      <c r="P157" s="81">
        <v>43755.81599537037</v>
      </c>
      <c r="Q157" s="79" t="s">
        <v>397</v>
      </c>
      <c r="R157" s="79"/>
      <c r="S157" s="79"/>
      <c r="T157" s="79" t="s">
        <v>466</v>
      </c>
      <c r="U157" s="79"/>
      <c r="V157" s="83" t="s">
        <v>597</v>
      </c>
      <c r="W157" s="81">
        <v>43755.81599537037</v>
      </c>
      <c r="X157" s="83" t="s">
        <v>761</v>
      </c>
      <c r="Y157" s="79"/>
      <c r="Z157" s="79"/>
      <c r="AA157" s="85" t="s">
        <v>932</v>
      </c>
      <c r="AB157" s="79"/>
      <c r="AC157" s="79" t="b">
        <v>0</v>
      </c>
      <c r="AD157" s="79">
        <v>0</v>
      </c>
      <c r="AE157" s="85" t="s">
        <v>950</v>
      </c>
      <c r="AF157" s="79" t="b">
        <v>0</v>
      </c>
      <c r="AG157" s="79" t="s">
        <v>954</v>
      </c>
      <c r="AH157" s="79"/>
      <c r="AI157" s="85" t="s">
        <v>950</v>
      </c>
      <c r="AJ157" s="79" t="b">
        <v>0</v>
      </c>
      <c r="AK157" s="79">
        <v>1</v>
      </c>
      <c r="AL157" s="85" t="s">
        <v>945</v>
      </c>
      <c r="AM157" s="79" t="s">
        <v>970</v>
      </c>
      <c r="AN157" s="79" t="b">
        <v>0</v>
      </c>
      <c r="AO157" s="85" t="s">
        <v>945</v>
      </c>
      <c r="AP157" s="79" t="s">
        <v>176</v>
      </c>
      <c r="AQ157" s="79">
        <v>0</v>
      </c>
      <c r="AR157" s="79">
        <v>0</v>
      </c>
      <c r="AS157" s="79"/>
      <c r="AT157" s="79"/>
      <c r="AU157" s="79"/>
      <c r="AV157" s="79"/>
      <c r="AW157" s="79"/>
      <c r="AX157" s="79"/>
      <c r="AY157" s="79"/>
      <c r="AZ157" s="79"/>
      <c r="BA157">
        <v>7</v>
      </c>
      <c r="BB157" s="78" t="str">
        <f>REPLACE(INDEX(GroupVertices[Group],MATCH(Edges25[[#This Row],[Vertex 1]],GroupVertices[Vertex],0)),1,1,"")</f>
        <v>2</v>
      </c>
      <c r="BC157" s="78" t="str">
        <f>REPLACE(INDEX(GroupVertices[Group],MATCH(Edges25[[#This Row],[Vertex 2]],GroupVertices[Vertex],0)),1,1,"")</f>
        <v>4</v>
      </c>
      <c r="BD157" s="48">
        <v>0</v>
      </c>
      <c r="BE157" s="49">
        <v>0</v>
      </c>
      <c r="BF157" s="48">
        <v>0</v>
      </c>
      <c r="BG157" s="49">
        <v>0</v>
      </c>
      <c r="BH157" s="48">
        <v>0</v>
      </c>
      <c r="BI157" s="49">
        <v>0</v>
      </c>
      <c r="BJ157" s="48">
        <v>12</v>
      </c>
      <c r="BK157" s="49">
        <v>100</v>
      </c>
      <c r="BL157" s="48">
        <v>12</v>
      </c>
    </row>
    <row r="158" spans="1:64" ht="15">
      <c r="A158" s="64" t="s">
        <v>309</v>
      </c>
      <c r="B158" s="64" t="s">
        <v>321</v>
      </c>
      <c r="C158" s="65"/>
      <c r="D158" s="66"/>
      <c r="E158" s="67"/>
      <c r="F158" s="68"/>
      <c r="G158" s="65"/>
      <c r="H158" s="69"/>
      <c r="I158" s="70"/>
      <c r="J158" s="70"/>
      <c r="K158" s="34" t="s">
        <v>65</v>
      </c>
      <c r="L158" s="77">
        <v>211</v>
      </c>
      <c r="M158" s="77"/>
      <c r="N158" s="72"/>
      <c r="O158" s="79" t="s">
        <v>339</v>
      </c>
      <c r="P158" s="81">
        <v>43755.818773148145</v>
      </c>
      <c r="Q158" s="79" t="s">
        <v>398</v>
      </c>
      <c r="R158" s="79"/>
      <c r="S158" s="79"/>
      <c r="T158" s="79" t="s">
        <v>466</v>
      </c>
      <c r="U158" s="79"/>
      <c r="V158" s="83" t="s">
        <v>597</v>
      </c>
      <c r="W158" s="81">
        <v>43755.818773148145</v>
      </c>
      <c r="X158" s="83" t="s">
        <v>762</v>
      </c>
      <c r="Y158" s="79"/>
      <c r="Z158" s="79"/>
      <c r="AA158" s="85" t="s">
        <v>933</v>
      </c>
      <c r="AB158" s="79"/>
      <c r="AC158" s="79" t="b">
        <v>0</v>
      </c>
      <c r="AD158" s="79">
        <v>0</v>
      </c>
      <c r="AE158" s="85" t="s">
        <v>950</v>
      </c>
      <c r="AF158" s="79" t="b">
        <v>0</v>
      </c>
      <c r="AG158" s="79" t="s">
        <v>954</v>
      </c>
      <c r="AH158" s="79"/>
      <c r="AI158" s="85" t="s">
        <v>950</v>
      </c>
      <c r="AJ158" s="79" t="b">
        <v>0</v>
      </c>
      <c r="AK158" s="79">
        <v>2</v>
      </c>
      <c r="AL158" s="85" t="s">
        <v>946</v>
      </c>
      <c r="AM158" s="79" t="s">
        <v>970</v>
      </c>
      <c r="AN158" s="79" t="b">
        <v>0</v>
      </c>
      <c r="AO158" s="85" t="s">
        <v>946</v>
      </c>
      <c r="AP158" s="79" t="s">
        <v>176</v>
      </c>
      <c r="AQ158" s="79">
        <v>0</v>
      </c>
      <c r="AR158" s="79">
        <v>0</v>
      </c>
      <c r="AS158" s="79"/>
      <c r="AT158" s="79"/>
      <c r="AU158" s="79"/>
      <c r="AV158" s="79"/>
      <c r="AW158" s="79"/>
      <c r="AX158" s="79"/>
      <c r="AY158" s="79"/>
      <c r="AZ158" s="79"/>
      <c r="BA158">
        <v>7</v>
      </c>
      <c r="BB158" s="78" t="str">
        <f>REPLACE(INDEX(GroupVertices[Group],MATCH(Edges25[[#This Row],[Vertex 1]],GroupVertices[Vertex],0)),1,1,"")</f>
        <v>2</v>
      </c>
      <c r="BC158" s="78" t="str">
        <f>REPLACE(INDEX(GroupVertices[Group],MATCH(Edges25[[#This Row],[Vertex 2]],GroupVertices[Vertex],0)),1,1,"")</f>
        <v>4</v>
      </c>
      <c r="BD158" s="48">
        <v>0</v>
      </c>
      <c r="BE158" s="49">
        <v>0</v>
      </c>
      <c r="BF158" s="48">
        <v>0</v>
      </c>
      <c r="BG158" s="49">
        <v>0</v>
      </c>
      <c r="BH158" s="48">
        <v>0</v>
      </c>
      <c r="BI158" s="49">
        <v>0</v>
      </c>
      <c r="BJ158" s="48">
        <v>12</v>
      </c>
      <c r="BK158" s="49">
        <v>100</v>
      </c>
      <c r="BL158" s="48">
        <v>12</v>
      </c>
    </row>
    <row r="159" spans="1:64" ht="15">
      <c r="A159" s="64" t="s">
        <v>319</v>
      </c>
      <c r="B159" s="64" t="s">
        <v>330</v>
      </c>
      <c r="C159" s="65"/>
      <c r="D159" s="66"/>
      <c r="E159" s="67"/>
      <c r="F159" s="68"/>
      <c r="G159" s="65"/>
      <c r="H159" s="69"/>
      <c r="I159" s="70"/>
      <c r="J159" s="70"/>
      <c r="K159" s="34" t="s">
        <v>65</v>
      </c>
      <c r="L159" s="77">
        <v>212</v>
      </c>
      <c r="M159" s="77"/>
      <c r="N159" s="72"/>
      <c r="O159" s="79" t="s">
        <v>339</v>
      </c>
      <c r="P159" s="81">
        <v>43742.483877314815</v>
      </c>
      <c r="Q159" s="79" t="s">
        <v>399</v>
      </c>
      <c r="R159" s="83" t="s">
        <v>412</v>
      </c>
      <c r="S159" s="79" t="s">
        <v>433</v>
      </c>
      <c r="T159" s="79" t="s">
        <v>482</v>
      </c>
      <c r="U159" s="79"/>
      <c r="V159" s="83" t="s">
        <v>605</v>
      </c>
      <c r="W159" s="81">
        <v>43742.483877314815</v>
      </c>
      <c r="X159" s="83" t="s">
        <v>763</v>
      </c>
      <c r="Y159" s="79"/>
      <c r="Z159" s="79"/>
      <c r="AA159" s="85" t="s">
        <v>934</v>
      </c>
      <c r="AB159" s="79"/>
      <c r="AC159" s="79" t="b">
        <v>0</v>
      </c>
      <c r="AD159" s="79">
        <v>8</v>
      </c>
      <c r="AE159" s="85" t="s">
        <v>950</v>
      </c>
      <c r="AF159" s="79" t="b">
        <v>0</v>
      </c>
      <c r="AG159" s="79" t="s">
        <v>954</v>
      </c>
      <c r="AH159" s="79"/>
      <c r="AI159" s="85" t="s">
        <v>950</v>
      </c>
      <c r="AJ159" s="79" t="b">
        <v>0</v>
      </c>
      <c r="AK159" s="79">
        <v>7</v>
      </c>
      <c r="AL159" s="85" t="s">
        <v>950</v>
      </c>
      <c r="AM159" s="79" t="s">
        <v>961</v>
      </c>
      <c r="AN159" s="79" t="b">
        <v>0</v>
      </c>
      <c r="AO159" s="85" t="s">
        <v>934</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3</v>
      </c>
      <c r="BC159" s="78" t="str">
        <f>REPLACE(INDEX(GroupVertices[Group],MATCH(Edges25[[#This Row],[Vertex 2]],GroupVertices[Vertex],0)),1,1,"")</f>
        <v>3</v>
      </c>
      <c r="BD159" s="48"/>
      <c r="BE159" s="49"/>
      <c r="BF159" s="48"/>
      <c r="BG159" s="49"/>
      <c r="BH159" s="48"/>
      <c r="BI159" s="49"/>
      <c r="BJ159" s="48"/>
      <c r="BK159" s="49"/>
      <c r="BL159" s="48"/>
    </row>
    <row r="160" spans="1:64" ht="15">
      <c r="A160" s="64" t="s">
        <v>320</v>
      </c>
      <c r="B160" s="64" t="s">
        <v>330</v>
      </c>
      <c r="C160" s="65"/>
      <c r="D160" s="66"/>
      <c r="E160" s="67"/>
      <c r="F160" s="68"/>
      <c r="G160" s="65"/>
      <c r="H160" s="69"/>
      <c r="I160" s="70"/>
      <c r="J160" s="70"/>
      <c r="K160" s="34" t="s">
        <v>65</v>
      </c>
      <c r="L160" s="77">
        <v>213</v>
      </c>
      <c r="M160" s="77"/>
      <c r="N160" s="72"/>
      <c r="O160" s="79" t="s">
        <v>339</v>
      </c>
      <c r="P160" s="81">
        <v>43742.67549768519</v>
      </c>
      <c r="Q160" s="79" t="s">
        <v>345</v>
      </c>
      <c r="R160" s="83" t="s">
        <v>412</v>
      </c>
      <c r="S160" s="79" t="s">
        <v>433</v>
      </c>
      <c r="T160" s="79" t="s">
        <v>451</v>
      </c>
      <c r="U160" s="79"/>
      <c r="V160" s="83" t="s">
        <v>606</v>
      </c>
      <c r="W160" s="81">
        <v>43742.67549768519</v>
      </c>
      <c r="X160" s="83" t="s">
        <v>764</v>
      </c>
      <c r="Y160" s="79"/>
      <c r="Z160" s="79"/>
      <c r="AA160" s="85" t="s">
        <v>935</v>
      </c>
      <c r="AB160" s="79"/>
      <c r="AC160" s="79" t="b">
        <v>0</v>
      </c>
      <c r="AD160" s="79">
        <v>0</v>
      </c>
      <c r="AE160" s="85" t="s">
        <v>950</v>
      </c>
      <c r="AF160" s="79" t="b">
        <v>0</v>
      </c>
      <c r="AG160" s="79" t="s">
        <v>954</v>
      </c>
      <c r="AH160" s="79"/>
      <c r="AI160" s="85" t="s">
        <v>950</v>
      </c>
      <c r="AJ160" s="79" t="b">
        <v>0</v>
      </c>
      <c r="AK160" s="79">
        <v>7</v>
      </c>
      <c r="AL160" s="85" t="s">
        <v>934</v>
      </c>
      <c r="AM160" s="79" t="s">
        <v>956</v>
      </c>
      <c r="AN160" s="79" t="b">
        <v>0</v>
      </c>
      <c r="AO160" s="85" t="s">
        <v>934</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3</v>
      </c>
      <c r="BD160" s="48"/>
      <c r="BE160" s="49"/>
      <c r="BF160" s="48"/>
      <c r="BG160" s="49"/>
      <c r="BH160" s="48"/>
      <c r="BI160" s="49"/>
      <c r="BJ160" s="48"/>
      <c r="BK160" s="49"/>
      <c r="BL160" s="48"/>
    </row>
    <row r="161" spans="1:64" ht="15">
      <c r="A161" s="64" t="s">
        <v>319</v>
      </c>
      <c r="B161" s="64" t="s">
        <v>319</v>
      </c>
      <c r="C161" s="65"/>
      <c r="D161" s="66"/>
      <c r="E161" s="67"/>
      <c r="F161" s="68"/>
      <c r="G161" s="65"/>
      <c r="H161" s="69"/>
      <c r="I161" s="70"/>
      <c r="J161" s="70"/>
      <c r="K161" s="34" t="s">
        <v>65</v>
      </c>
      <c r="L161" s="77">
        <v>216</v>
      </c>
      <c r="M161" s="77"/>
      <c r="N161" s="72"/>
      <c r="O161" s="79" t="s">
        <v>176</v>
      </c>
      <c r="P161" s="81">
        <v>43745.64881944445</v>
      </c>
      <c r="Q161" s="79" t="s">
        <v>400</v>
      </c>
      <c r="R161" s="83" t="s">
        <v>426</v>
      </c>
      <c r="S161" s="79" t="s">
        <v>433</v>
      </c>
      <c r="T161" s="79" t="s">
        <v>483</v>
      </c>
      <c r="U161" s="79"/>
      <c r="V161" s="83" t="s">
        <v>605</v>
      </c>
      <c r="W161" s="81">
        <v>43745.64881944445</v>
      </c>
      <c r="X161" s="83" t="s">
        <v>765</v>
      </c>
      <c r="Y161" s="79"/>
      <c r="Z161" s="79"/>
      <c r="AA161" s="85" t="s">
        <v>936</v>
      </c>
      <c r="AB161" s="79"/>
      <c r="AC161" s="79" t="b">
        <v>0</v>
      </c>
      <c r="AD161" s="79">
        <v>16</v>
      </c>
      <c r="AE161" s="85" t="s">
        <v>950</v>
      </c>
      <c r="AF161" s="79" t="b">
        <v>0</v>
      </c>
      <c r="AG161" s="79" t="s">
        <v>954</v>
      </c>
      <c r="AH161" s="79"/>
      <c r="AI161" s="85" t="s">
        <v>950</v>
      </c>
      <c r="AJ161" s="79" t="b">
        <v>0</v>
      </c>
      <c r="AK161" s="79">
        <v>10</v>
      </c>
      <c r="AL161" s="85" t="s">
        <v>950</v>
      </c>
      <c r="AM161" s="79" t="s">
        <v>961</v>
      </c>
      <c r="AN161" s="79" t="b">
        <v>0</v>
      </c>
      <c r="AO161" s="85" t="s">
        <v>936</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3</v>
      </c>
      <c r="BC161" s="78" t="str">
        <f>REPLACE(INDEX(GroupVertices[Group],MATCH(Edges25[[#This Row],[Vertex 2]],GroupVertices[Vertex],0)),1,1,"")</f>
        <v>3</v>
      </c>
      <c r="BD161" s="48">
        <v>0</v>
      </c>
      <c r="BE161" s="49">
        <v>0</v>
      </c>
      <c r="BF161" s="48">
        <v>0</v>
      </c>
      <c r="BG161" s="49">
        <v>0</v>
      </c>
      <c r="BH161" s="48">
        <v>0</v>
      </c>
      <c r="BI161" s="49">
        <v>0</v>
      </c>
      <c r="BJ161" s="48">
        <v>28</v>
      </c>
      <c r="BK161" s="49">
        <v>100</v>
      </c>
      <c r="BL161" s="48">
        <v>28</v>
      </c>
    </row>
    <row r="162" spans="1:64" ht="15">
      <c r="A162" s="64" t="s">
        <v>319</v>
      </c>
      <c r="B162" s="64" t="s">
        <v>319</v>
      </c>
      <c r="C162" s="65"/>
      <c r="D162" s="66"/>
      <c r="E162" s="67"/>
      <c r="F162" s="68"/>
      <c r="G162" s="65"/>
      <c r="H162" s="69"/>
      <c r="I162" s="70"/>
      <c r="J162" s="70"/>
      <c r="K162" s="34" t="s">
        <v>65</v>
      </c>
      <c r="L162" s="77">
        <v>217</v>
      </c>
      <c r="M162" s="77"/>
      <c r="N162" s="72"/>
      <c r="O162" s="79" t="s">
        <v>176</v>
      </c>
      <c r="P162" s="81">
        <v>43752.75707175926</v>
      </c>
      <c r="Q162" s="79" t="s">
        <v>401</v>
      </c>
      <c r="R162" s="83" t="s">
        <v>427</v>
      </c>
      <c r="S162" s="79" t="s">
        <v>433</v>
      </c>
      <c r="T162" s="79" t="s">
        <v>484</v>
      </c>
      <c r="U162" s="79"/>
      <c r="V162" s="83" t="s">
        <v>605</v>
      </c>
      <c r="W162" s="81">
        <v>43752.75707175926</v>
      </c>
      <c r="X162" s="83" t="s">
        <v>766</v>
      </c>
      <c r="Y162" s="79"/>
      <c r="Z162" s="79"/>
      <c r="AA162" s="85" t="s">
        <v>937</v>
      </c>
      <c r="AB162" s="79"/>
      <c r="AC162" s="79" t="b">
        <v>0</v>
      </c>
      <c r="AD162" s="79">
        <v>6</v>
      </c>
      <c r="AE162" s="85" t="s">
        <v>950</v>
      </c>
      <c r="AF162" s="79" t="b">
        <v>0</v>
      </c>
      <c r="AG162" s="79" t="s">
        <v>954</v>
      </c>
      <c r="AH162" s="79"/>
      <c r="AI162" s="85" t="s">
        <v>950</v>
      </c>
      <c r="AJ162" s="79" t="b">
        <v>0</v>
      </c>
      <c r="AK162" s="79">
        <v>5</v>
      </c>
      <c r="AL162" s="85" t="s">
        <v>950</v>
      </c>
      <c r="AM162" s="79" t="s">
        <v>961</v>
      </c>
      <c r="AN162" s="79" t="b">
        <v>0</v>
      </c>
      <c r="AO162" s="85" t="s">
        <v>937</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3</v>
      </c>
      <c r="BC162" s="78" t="str">
        <f>REPLACE(INDEX(GroupVertices[Group],MATCH(Edges25[[#This Row],[Vertex 2]],GroupVertices[Vertex],0)),1,1,"")</f>
        <v>3</v>
      </c>
      <c r="BD162" s="48">
        <v>0</v>
      </c>
      <c r="BE162" s="49">
        <v>0</v>
      </c>
      <c r="BF162" s="48">
        <v>0</v>
      </c>
      <c r="BG162" s="49">
        <v>0</v>
      </c>
      <c r="BH162" s="48">
        <v>0</v>
      </c>
      <c r="BI162" s="49">
        <v>0</v>
      </c>
      <c r="BJ162" s="48">
        <v>31</v>
      </c>
      <c r="BK162" s="49">
        <v>100</v>
      </c>
      <c r="BL162" s="48">
        <v>31</v>
      </c>
    </row>
    <row r="163" spans="1:64" ht="15">
      <c r="A163" s="64" t="s">
        <v>320</v>
      </c>
      <c r="B163" s="64" t="s">
        <v>319</v>
      </c>
      <c r="C163" s="65"/>
      <c r="D163" s="66"/>
      <c r="E163" s="67"/>
      <c r="F163" s="68"/>
      <c r="G163" s="65"/>
      <c r="H163" s="69"/>
      <c r="I163" s="70"/>
      <c r="J163" s="70"/>
      <c r="K163" s="34" t="s">
        <v>65</v>
      </c>
      <c r="L163" s="77">
        <v>219</v>
      </c>
      <c r="M163" s="77"/>
      <c r="N163" s="72"/>
      <c r="O163" s="79" t="s">
        <v>339</v>
      </c>
      <c r="P163" s="81">
        <v>43745.70061342593</v>
      </c>
      <c r="Q163" s="79" t="s">
        <v>349</v>
      </c>
      <c r="R163" s="79"/>
      <c r="S163" s="79"/>
      <c r="T163" s="79" t="s">
        <v>453</v>
      </c>
      <c r="U163" s="79"/>
      <c r="V163" s="83" t="s">
        <v>606</v>
      </c>
      <c r="W163" s="81">
        <v>43745.70061342593</v>
      </c>
      <c r="X163" s="83" t="s">
        <v>767</v>
      </c>
      <c r="Y163" s="79"/>
      <c r="Z163" s="79"/>
      <c r="AA163" s="85" t="s">
        <v>938</v>
      </c>
      <c r="AB163" s="79"/>
      <c r="AC163" s="79" t="b">
        <v>0</v>
      </c>
      <c r="AD163" s="79">
        <v>0</v>
      </c>
      <c r="AE163" s="85" t="s">
        <v>950</v>
      </c>
      <c r="AF163" s="79" t="b">
        <v>0</v>
      </c>
      <c r="AG163" s="79" t="s">
        <v>954</v>
      </c>
      <c r="AH163" s="79"/>
      <c r="AI163" s="85" t="s">
        <v>950</v>
      </c>
      <c r="AJ163" s="79" t="b">
        <v>0</v>
      </c>
      <c r="AK163" s="79">
        <v>10</v>
      </c>
      <c r="AL163" s="85" t="s">
        <v>936</v>
      </c>
      <c r="AM163" s="79" t="s">
        <v>956</v>
      </c>
      <c r="AN163" s="79" t="b">
        <v>0</v>
      </c>
      <c r="AO163" s="85" t="s">
        <v>936</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3</v>
      </c>
      <c r="BC163" s="78" t="str">
        <f>REPLACE(INDEX(GroupVertices[Group],MATCH(Edges25[[#This Row],[Vertex 2]],GroupVertices[Vertex],0)),1,1,"")</f>
        <v>3</v>
      </c>
      <c r="BD163" s="48">
        <v>0</v>
      </c>
      <c r="BE163" s="49">
        <v>0</v>
      </c>
      <c r="BF163" s="48">
        <v>0</v>
      </c>
      <c r="BG163" s="49">
        <v>0</v>
      </c>
      <c r="BH163" s="48">
        <v>0</v>
      </c>
      <c r="BI163" s="49">
        <v>0</v>
      </c>
      <c r="BJ163" s="48">
        <v>19</v>
      </c>
      <c r="BK163" s="49">
        <v>100</v>
      </c>
      <c r="BL163" s="48">
        <v>19</v>
      </c>
    </row>
    <row r="164" spans="1:64" ht="15">
      <c r="A164" s="64" t="s">
        <v>320</v>
      </c>
      <c r="B164" s="64" t="s">
        <v>319</v>
      </c>
      <c r="C164" s="65"/>
      <c r="D164" s="66"/>
      <c r="E164" s="67"/>
      <c r="F164" s="68"/>
      <c r="G164" s="65"/>
      <c r="H164" s="69"/>
      <c r="I164" s="70"/>
      <c r="J164" s="70"/>
      <c r="K164" s="34" t="s">
        <v>65</v>
      </c>
      <c r="L164" s="77">
        <v>220</v>
      </c>
      <c r="M164" s="77"/>
      <c r="N164" s="72"/>
      <c r="O164" s="79" t="s">
        <v>339</v>
      </c>
      <c r="P164" s="81">
        <v>43752.78601851852</v>
      </c>
      <c r="Q164" s="79" t="s">
        <v>377</v>
      </c>
      <c r="R164" s="79"/>
      <c r="S164" s="79"/>
      <c r="T164" s="79"/>
      <c r="U164" s="79"/>
      <c r="V164" s="83" t="s">
        <v>606</v>
      </c>
      <c r="W164" s="81">
        <v>43752.78601851852</v>
      </c>
      <c r="X164" s="83" t="s">
        <v>768</v>
      </c>
      <c r="Y164" s="79"/>
      <c r="Z164" s="79"/>
      <c r="AA164" s="85" t="s">
        <v>939</v>
      </c>
      <c r="AB164" s="79"/>
      <c r="AC164" s="79" t="b">
        <v>0</v>
      </c>
      <c r="AD164" s="79">
        <v>0</v>
      </c>
      <c r="AE164" s="85" t="s">
        <v>950</v>
      </c>
      <c r="AF164" s="79" t="b">
        <v>0</v>
      </c>
      <c r="AG164" s="79" t="s">
        <v>954</v>
      </c>
      <c r="AH164" s="79"/>
      <c r="AI164" s="85" t="s">
        <v>950</v>
      </c>
      <c r="AJ164" s="79" t="b">
        <v>0</v>
      </c>
      <c r="AK164" s="79">
        <v>5</v>
      </c>
      <c r="AL164" s="85" t="s">
        <v>937</v>
      </c>
      <c r="AM164" s="79" t="s">
        <v>957</v>
      </c>
      <c r="AN164" s="79" t="b">
        <v>0</v>
      </c>
      <c r="AO164" s="85" t="s">
        <v>937</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3</v>
      </c>
      <c r="BC164" s="78" t="str">
        <f>REPLACE(INDEX(GroupVertices[Group],MATCH(Edges25[[#This Row],[Vertex 2]],GroupVertices[Vertex],0)),1,1,"")</f>
        <v>3</v>
      </c>
      <c r="BD164" s="48">
        <v>0</v>
      </c>
      <c r="BE164" s="49">
        <v>0</v>
      </c>
      <c r="BF164" s="48">
        <v>0</v>
      </c>
      <c r="BG164" s="49">
        <v>0</v>
      </c>
      <c r="BH164" s="48">
        <v>0</v>
      </c>
      <c r="BI164" s="49">
        <v>0</v>
      </c>
      <c r="BJ164" s="48">
        <v>20</v>
      </c>
      <c r="BK164" s="49">
        <v>100</v>
      </c>
      <c r="BL164" s="48">
        <v>20</v>
      </c>
    </row>
    <row r="165" spans="1:64" ht="15">
      <c r="A165" s="64" t="s">
        <v>321</v>
      </c>
      <c r="B165" s="64" t="s">
        <v>321</v>
      </c>
      <c r="C165" s="65"/>
      <c r="D165" s="66"/>
      <c r="E165" s="67"/>
      <c r="F165" s="68"/>
      <c r="G165" s="65"/>
      <c r="H165" s="69"/>
      <c r="I165" s="70"/>
      <c r="J165" s="70"/>
      <c r="K165" s="34" t="s">
        <v>65</v>
      </c>
      <c r="L165" s="77">
        <v>221</v>
      </c>
      <c r="M165" s="77"/>
      <c r="N165" s="72"/>
      <c r="O165" s="79" t="s">
        <v>176</v>
      </c>
      <c r="P165" s="81">
        <v>43746.895891203705</v>
      </c>
      <c r="Q165" s="79" t="s">
        <v>402</v>
      </c>
      <c r="R165" s="79"/>
      <c r="S165" s="79"/>
      <c r="T165" s="79" t="s">
        <v>485</v>
      </c>
      <c r="U165" s="83" t="s">
        <v>501</v>
      </c>
      <c r="V165" s="83" t="s">
        <v>501</v>
      </c>
      <c r="W165" s="81">
        <v>43746.895891203705</v>
      </c>
      <c r="X165" s="83" t="s">
        <v>769</v>
      </c>
      <c r="Y165" s="79"/>
      <c r="Z165" s="79"/>
      <c r="AA165" s="85" t="s">
        <v>940</v>
      </c>
      <c r="AB165" s="79"/>
      <c r="AC165" s="79" t="b">
        <v>0</v>
      </c>
      <c r="AD165" s="79">
        <v>2</v>
      </c>
      <c r="AE165" s="85" t="s">
        <v>950</v>
      </c>
      <c r="AF165" s="79" t="b">
        <v>0</v>
      </c>
      <c r="AG165" s="79" t="s">
        <v>954</v>
      </c>
      <c r="AH165" s="79"/>
      <c r="AI165" s="85" t="s">
        <v>950</v>
      </c>
      <c r="AJ165" s="79" t="b">
        <v>0</v>
      </c>
      <c r="AK165" s="79">
        <v>3</v>
      </c>
      <c r="AL165" s="85" t="s">
        <v>950</v>
      </c>
      <c r="AM165" s="79" t="s">
        <v>959</v>
      </c>
      <c r="AN165" s="79" t="b">
        <v>0</v>
      </c>
      <c r="AO165" s="85" t="s">
        <v>940</v>
      </c>
      <c r="AP165" s="79" t="s">
        <v>176</v>
      </c>
      <c r="AQ165" s="79">
        <v>0</v>
      </c>
      <c r="AR165" s="79">
        <v>0</v>
      </c>
      <c r="AS165" s="79"/>
      <c r="AT165" s="79"/>
      <c r="AU165" s="79"/>
      <c r="AV165" s="79"/>
      <c r="AW165" s="79"/>
      <c r="AX165" s="79"/>
      <c r="AY165" s="79"/>
      <c r="AZ165" s="79"/>
      <c r="BA165">
        <v>7</v>
      </c>
      <c r="BB165" s="78" t="str">
        <f>REPLACE(INDEX(GroupVertices[Group],MATCH(Edges25[[#This Row],[Vertex 1]],GroupVertices[Vertex],0)),1,1,"")</f>
        <v>4</v>
      </c>
      <c r="BC165" s="78" t="str">
        <f>REPLACE(INDEX(GroupVertices[Group],MATCH(Edges25[[#This Row],[Vertex 2]],GroupVertices[Vertex],0)),1,1,"")</f>
        <v>4</v>
      </c>
      <c r="BD165" s="48">
        <v>0</v>
      </c>
      <c r="BE165" s="49">
        <v>0</v>
      </c>
      <c r="BF165" s="48">
        <v>0</v>
      </c>
      <c r="BG165" s="49">
        <v>0</v>
      </c>
      <c r="BH165" s="48">
        <v>0</v>
      </c>
      <c r="BI165" s="49">
        <v>0</v>
      </c>
      <c r="BJ165" s="48">
        <v>11</v>
      </c>
      <c r="BK165" s="49">
        <v>100</v>
      </c>
      <c r="BL165" s="48">
        <v>11</v>
      </c>
    </row>
    <row r="166" spans="1:64" ht="15">
      <c r="A166" s="64" t="s">
        <v>321</v>
      </c>
      <c r="B166" s="64" t="s">
        <v>321</v>
      </c>
      <c r="C166" s="65"/>
      <c r="D166" s="66"/>
      <c r="E166" s="67"/>
      <c r="F166" s="68"/>
      <c r="G166" s="65"/>
      <c r="H166" s="69"/>
      <c r="I166" s="70"/>
      <c r="J166" s="70"/>
      <c r="K166" s="34" t="s">
        <v>65</v>
      </c>
      <c r="L166" s="77">
        <v>222</v>
      </c>
      <c r="M166" s="77"/>
      <c r="N166" s="72"/>
      <c r="O166" s="79" t="s">
        <v>176</v>
      </c>
      <c r="P166" s="81">
        <v>43748.69212962963</v>
      </c>
      <c r="Q166" s="79" t="s">
        <v>403</v>
      </c>
      <c r="R166" s="79"/>
      <c r="S166" s="79"/>
      <c r="T166" s="79" t="s">
        <v>486</v>
      </c>
      <c r="U166" s="83" t="s">
        <v>502</v>
      </c>
      <c r="V166" s="83" t="s">
        <v>502</v>
      </c>
      <c r="W166" s="81">
        <v>43748.69212962963</v>
      </c>
      <c r="X166" s="83" t="s">
        <v>770</v>
      </c>
      <c r="Y166" s="79"/>
      <c r="Z166" s="79"/>
      <c r="AA166" s="85" t="s">
        <v>941</v>
      </c>
      <c r="AB166" s="79"/>
      <c r="AC166" s="79" t="b">
        <v>0</v>
      </c>
      <c r="AD166" s="79">
        <v>6</v>
      </c>
      <c r="AE166" s="85" t="s">
        <v>950</v>
      </c>
      <c r="AF166" s="79" t="b">
        <v>0</v>
      </c>
      <c r="AG166" s="79" t="s">
        <v>954</v>
      </c>
      <c r="AH166" s="79"/>
      <c r="AI166" s="85" t="s">
        <v>950</v>
      </c>
      <c r="AJ166" s="79" t="b">
        <v>0</v>
      </c>
      <c r="AK166" s="79">
        <v>4</v>
      </c>
      <c r="AL166" s="85" t="s">
        <v>950</v>
      </c>
      <c r="AM166" s="79" t="s">
        <v>959</v>
      </c>
      <c r="AN166" s="79" t="b">
        <v>0</v>
      </c>
      <c r="AO166" s="85" t="s">
        <v>941</v>
      </c>
      <c r="AP166" s="79" t="s">
        <v>176</v>
      </c>
      <c r="AQ166" s="79">
        <v>0</v>
      </c>
      <c r="AR166" s="79">
        <v>0</v>
      </c>
      <c r="AS166" s="79"/>
      <c r="AT166" s="79"/>
      <c r="AU166" s="79"/>
      <c r="AV166" s="79"/>
      <c r="AW166" s="79"/>
      <c r="AX166" s="79"/>
      <c r="AY166" s="79"/>
      <c r="AZ166" s="79"/>
      <c r="BA166">
        <v>7</v>
      </c>
      <c r="BB166" s="78" t="str">
        <f>REPLACE(INDEX(GroupVertices[Group],MATCH(Edges25[[#This Row],[Vertex 1]],GroupVertices[Vertex],0)),1,1,"")</f>
        <v>4</v>
      </c>
      <c r="BC166" s="78" t="str">
        <f>REPLACE(INDEX(GroupVertices[Group],MATCH(Edges25[[#This Row],[Vertex 2]],GroupVertices[Vertex],0)),1,1,"")</f>
        <v>4</v>
      </c>
      <c r="BD166" s="48">
        <v>0</v>
      </c>
      <c r="BE166" s="49">
        <v>0</v>
      </c>
      <c r="BF166" s="48">
        <v>0</v>
      </c>
      <c r="BG166" s="49">
        <v>0</v>
      </c>
      <c r="BH166" s="48">
        <v>0</v>
      </c>
      <c r="BI166" s="49">
        <v>0</v>
      </c>
      <c r="BJ166" s="48">
        <v>16</v>
      </c>
      <c r="BK166" s="49">
        <v>100</v>
      </c>
      <c r="BL166" s="48">
        <v>16</v>
      </c>
    </row>
    <row r="167" spans="1:64" ht="15">
      <c r="A167" s="64" t="s">
        <v>321</v>
      </c>
      <c r="B167" s="64" t="s">
        <v>321</v>
      </c>
      <c r="C167" s="65"/>
      <c r="D167" s="66"/>
      <c r="E167" s="67"/>
      <c r="F167" s="68"/>
      <c r="G167" s="65"/>
      <c r="H167" s="69"/>
      <c r="I167" s="70"/>
      <c r="J167" s="70"/>
      <c r="K167" s="34" t="s">
        <v>65</v>
      </c>
      <c r="L167" s="77">
        <v>223</v>
      </c>
      <c r="M167" s="77"/>
      <c r="N167" s="72"/>
      <c r="O167" s="79" t="s">
        <v>176</v>
      </c>
      <c r="P167" s="81">
        <v>43748.69633101852</v>
      </c>
      <c r="Q167" s="79" t="s">
        <v>404</v>
      </c>
      <c r="R167" s="79"/>
      <c r="S167" s="79"/>
      <c r="T167" s="79" t="s">
        <v>485</v>
      </c>
      <c r="U167" s="83" t="s">
        <v>503</v>
      </c>
      <c r="V167" s="83" t="s">
        <v>503</v>
      </c>
      <c r="W167" s="81">
        <v>43748.69633101852</v>
      </c>
      <c r="X167" s="83" t="s">
        <v>771</v>
      </c>
      <c r="Y167" s="79"/>
      <c r="Z167" s="79"/>
      <c r="AA167" s="85" t="s">
        <v>942</v>
      </c>
      <c r="AB167" s="79"/>
      <c r="AC167" s="79" t="b">
        <v>0</v>
      </c>
      <c r="AD167" s="79">
        <v>3</v>
      </c>
      <c r="AE167" s="85" t="s">
        <v>950</v>
      </c>
      <c r="AF167" s="79" t="b">
        <v>0</v>
      </c>
      <c r="AG167" s="79" t="s">
        <v>954</v>
      </c>
      <c r="AH167" s="79"/>
      <c r="AI167" s="85" t="s">
        <v>950</v>
      </c>
      <c r="AJ167" s="79" t="b">
        <v>0</v>
      </c>
      <c r="AK167" s="79">
        <v>3</v>
      </c>
      <c r="AL167" s="85" t="s">
        <v>950</v>
      </c>
      <c r="AM167" s="79" t="s">
        <v>959</v>
      </c>
      <c r="AN167" s="79" t="b">
        <v>0</v>
      </c>
      <c r="AO167" s="85" t="s">
        <v>942</v>
      </c>
      <c r="AP167" s="79" t="s">
        <v>176</v>
      </c>
      <c r="AQ167" s="79">
        <v>0</v>
      </c>
      <c r="AR167" s="79">
        <v>0</v>
      </c>
      <c r="AS167" s="79"/>
      <c r="AT167" s="79"/>
      <c r="AU167" s="79"/>
      <c r="AV167" s="79"/>
      <c r="AW167" s="79"/>
      <c r="AX167" s="79"/>
      <c r="AY167" s="79"/>
      <c r="AZ167" s="79"/>
      <c r="BA167">
        <v>7</v>
      </c>
      <c r="BB167" s="78" t="str">
        <f>REPLACE(INDEX(GroupVertices[Group],MATCH(Edges25[[#This Row],[Vertex 1]],GroupVertices[Vertex],0)),1,1,"")</f>
        <v>4</v>
      </c>
      <c r="BC167" s="78" t="str">
        <f>REPLACE(INDEX(GroupVertices[Group],MATCH(Edges25[[#This Row],[Vertex 2]],GroupVertices[Vertex],0)),1,1,"")</f>
        <v>4</v>
      </c>
      <c r="BD167" s="48">
        <v>0</v>
      </c>
      <c r="BE167" s="49">
        <v>0</v>
      </c>
      <c r="BF167" s="48">
        <v>0</v>
      </c>
      <c r="BG167" s="49">
        <v>0</v>
      </c>
      <c r="BH167" s="48">
        <v>0</v>
      </c>
      <c r="BI167" s="49">
        <v>0</v>
      </c>
      <c r="BJ167" s="48">
        <v>18</v>
      </c>
      <c r="BK167" s="49">
        <v>100</v>
      </c>
      <c r="BL167" s="48">
        <v>18</v>
      </c>
    </row>
    <row r="168" spans="1:64" ht="15">
      <c r="A168" s="64" t="s">
        <v>321</v>
      </c>
      <c r="B168" s="64" t="s">
        <v>321</v>
      </c>
      <c r="C168" s="65"/>
      <c r="D168" s="66"/>
      <c r="E168" s="67"/>
      <c r="F168" s="68"/>
      <c r="G168" s="65"/>
      <c r="H168" s="69"/>
      <c r="I168" s="70"/>
      <c r="J168" s="70"/>
      <c r="K168" s="34" t="s">
        <v>65</v>
      </c>
      <c r="L168" s="77">
        <v>224</v>
      </c>
      <c r="M168" s="77"/>
      <c r="N168" s="72"/>
      <c r="O168" s="79" t="s">
        <v>176</v>
      </c>
      <c r="P168" s="81">
        <v>43751.72993055556</v>
      </c>
      <c r="Q168" s="79" t="s">
        <v>405</v>
      </c>
      <c r="R168" s="79"/>
      <c r="S168" s="79"/>
      <c r="T168" s="79" t="s">
        <v>487</v>
      </c>
      <c r="U168" s="83" t="s">
        <v>504</v>
      </c>
      <c r="V168" s="83" t="s">
        <v>504</v>
      </c>
      <c r="W168" s="81">
        <v>43751.72993055556</v>
      </c>
      <c r="X168" s="83" t="s">
        <v>772</v>
      </c>
      <c r="Y168" s="79"/>
      <c r="Z168" s="79"/>
      <c r="AA168" s="85" t="s">
        <v>943</v>
      </c>
      <c r="AB168" s="79"/>
      <c r="AC168" s="79" t="b">
        <v>0</v>
      </c>
      <c r="AD168" s="79">
        <v>5</v>
      </c>
      <c r="AE168" s="85" t="s">
        <v>950</v>
      </c>
      <c r="AF168" s="79" t="b">
        <v>0</v>
      </c>
      <c r="AG168" s="79" t="s">
        <v>954</v>
      </c>
      <c r="AH168" s="79"/>
      <c r="AI168" s="85" t="s">
        <v>950</v>
      </c>
      <c r="AJ168" s="79" t="b">
        <v>0</v>
      </c>
      <c r="AK168" s="79">
        <v>5</v>
      </c>
      <c r="AL168" s="85" t="s">
        <v>950</v>
      </c>
      <c r="AM168" s="79" t="s">
        <v>959</v>
      </c>
      <c r="AN168" s="79" t="b">
        <v>0</v>
      </c>
      <c r="AO168" s="85" t="s">
        <v>943</v>
      </c>
      <c r="AP168" s="79" t="s">
        <v>176</v>
      </c>
      <c r="AQ168" s="79">
        <v>0</v>
      </c>
      <c r="AR168" s="79">
        <v>0</v>
      </c>
      <c r="AS168" s="79"/>
      <c r="AT168" s="79"/>
      <c r="AU168" s="79"/>
      <c r="AV168" s="79"/>
      <c r="AW168" s="79"/>
      <c r="AX168" s="79"/>
      <c r="AY168" s="79"/>
      <c r="AZ168" s="79"/>
      <c r="BA168">
        <v>7</v>
      </c>
      <c r="BB168" s="78" t="str">
        <f>REPLACE(INDEX(GroupVertices[Group],MATCH(Edges25[[#This Row],[Vertex 1]],GroupVertices[Vertex],0)),1,1,"")</f>
        <v>4</v>
      </c>
      <c r="BC168" s="78" t="str">
        <f>REPLACE(INDEX(GroupVertices[Group],MATCH(Edges25[[#This Row],[Vertex 2]],GroupVertices[Vertex],0)),1,1,"")</f>
        <v>4</v>
      </c>
      <c r="BD168" s="48">
        <v>0</v>
      </c>
      <c r="BE168" s="49">
        <v>0</v>
      </c>
      <c r="BF168" s="48">
        <v>0</v>
      </c>
      <c r="BG168" s="49">
        <v>0</v>
      </c>
      <c r="BH168" s="48">
        <v>0</v>
      </c>
      <c r="BI168" s="49">
        <v>0</v>
      </c>
      <c r="BJ168" s="48">
        <v>23</v>
      </c>
      <c r="BK168" s="49">
        <v>100</v>
      </c>
      <c r="BL168" s="48">
        <v>23</v>
      </c>
    </row>
    <row r="169" spans="1:64" ht="15">
      <c r="A169" s="64" t="s">
        <v>321</v>
      </c>
      <c r="B169" s="64" t="s">
        <v>321</v>
      </c>
      <c r="C169" s="65"/>
      <c r="D169" s="66"/>
      <c r="E169" s="67"/>
      <c r="F169" s="68"/>
      <c r="G169" s="65"/>
      <c r="H169" s="69"/>
      <c r="I169" s="70"/>
      <c r="J169" s="70"/>
      <c r="K169" s="34" t="s">
        <v>65</v>
      </c>
      <c r="L169" s="77">
        <v>225</v>
      </c>
      <c r="M169" s="77"/>
      <c r="N169" s="72"/>
      <c r="O169" s="79" t="s">
        <v>176</v>
      </c>
      <c r="P169" s="81">
        <v>43751.73328703704</v>
      </c>
      <c r="Q169" s="79" t="s">
        <v>406</v>
      </c>
      <c r="R169" s="83" t="s">
        <v>428</v>
      </c>
      <c r="S169" s="79" t="s">
        <v>446</v>
      </c>
      <c r="T169" s="79" t="s">
        <v>488</v>
      </c>
      <c r="U169" s="83" t="s">
        <v>505</v>
      </c>
      <c r="V169" s="83" t="s">
        <v>505</v>
      </c>
      <c r="W169" s="81">
        <v>43751.73328703704</v>
      </c>
      <c r="X169" s="83" t="s">
        <v>773</v>
      </c>
      <c r="Y169" s="79"/>
      <c r="Z169" s="79"/>
      <c r="AA169" s="85" t="s">
        <v>944</v>
      </c>
      <c r="AB169" s="79"/>
      <c r="AC169" s="79" t="b">
        <v>0</v>
      </c>
      <c r="AD169" s="79">
        <v>6</v>
      </c>
      <c r="AE169" s="85" t="s">
        <v>950</v>
      </c>
      <c r="AF169" s="79" t="b">
        <v>0</v>
      </c>
      <c r="AG169" s="79" t="s">
        <v>954</v>
      </c>
      <c r="AH169" s="79"/>
      <c r="AI169" s="85" t="s">
        <v>950</v>
      </c>
      <c r="AJ169" s="79" t="b">
        <v>0</v>
      </c>
      <c r="AK169" s="79">
        <v>6</v>
      </c>
      <c r="AL169" s="85" t="s">
        <v>950</v>
      </c>
      <c r="AM169" s="79" t="s">
        <v>959</v>
      </c>
      <c r="AN169" s="79" t="b">
        <v>0</v>
      </c>
      <c r="AO169" s="85" t="s">
        <v>944</v>
      </c>
      <c r="AP169" s="79" t="s">
        <v>176</v>
      </c>
      <c r="AQ169" s="79">
        <v>0</v>
      </c>
      <c r="AR169" s="79">
        <v>0</v>
      </c>
      <c r="AS169" s="79"/>
      <c r="AT169" s="79"/>
      <c r="AU169" s="79"/>
      <c r="AV169" s="79"/>
      <c r="AW169" s="79"/>
      <c r="AX169" s="79"/>
      <c r="AY169" s="79"/>
      <c r="AZ169" s="79"/>
      <c r="BA169">
        <v>7</v>
      </c>
      <c r="BB169" s="78" t="str">
        <f>REPLACE(INDEX(GroupVertices[Group],MATCH(Edges25[[#This Row],[Vertex 1]],GroupVertices[Vertex],0)),1,1,"")</f>
        <v>4</v>
      </c>
      <c r="BC169" s="78" t="str">
        <f>REPLACE(INDEX(GroupVertices[Group],MATCH(Edges25[[#This Row],[Vertex 2]],GroupVertices[Vertex],0)),1,1,"")</f>
        <v>4</v>
      </c>
      <c r="BD169" s="48">
        <v>0</v>
      </c>
      <c r="BE169" s="49">
        <v>0</v>
      </c>
      <c r="BF169" s="48">
        <v>0</v>
      </c>
      <c r="BG169" s="49">
        <v>0</v>
      </c>
      <c r="BH169" s="48">
        <v>0</v>
      </c>
      <c r="BI169" s="49">
        <v>0</v>
      </c>
      <c r="BJ169" s="48">
        <v>17</v>
      </c>
      <c r="BK169" s="49">
        <v>100</v>
      </c>
      <c r="BL169" s="48">
        <v>17</v>
      </c>
    </row>
    <row r="170" spans="1:64" ht="15">
      <c r="A170" s="64" t="s">
        <v>321</v>
      </c>
      <c r="B170" s="64" t="s">
        <v>321</v>
      </c>
      <c r="C170" s="65"/>
      <c r="D170" s="66"/>
      <c r="E170" s="67"/>
      <c r="F170" s="68"/>
      <c r="G170" s="65"/>
      <c r="H170" s="69"/>
      <c r="I170" s="70"/>
      <c r="J170" s="70"/>
      <c r="K170" s="34" t="s">
        <v>65</v>
      </c>
      <c r="L170" s="77">
        <v>226</v>
      </c>
      <c r="M170" s="77"/>
      <c r="N170" s="72"/>
      <c r="O170" s="79" t="s">
        <v>176</v>
      </c>
      <c r="P170" s="81">
        <v>43755.81533564815</v>
      </c>
      <c r="Q170" s="79" t="s">
        <v>407</v>
      </c>
      <c r="R170" s="79"/>
      <c r="S170" s="79"/>
      <c r="T170" s="79" t="s">
        <v>488</v>
      </c>
      <c r="U170" s="83" t="s">
        <v>506</v>
      </c>
      <c r="V170" s="83" t="s">
        <v>506</v>
      </c>
      <c r="W170" s="81">
        <v>43755.81533564815</v>
      </c>
      <c r="X170" s="83" t="s">
        <v>774</v>
      </c>
      <c r="Y170" s="79"/>
      <c r="Z170" s="79"/>
      <c r="AA170" s="85" t="s">
        <v>945</v>
      </c>
      <c r="AB170" s="79"/>
      <c r="AC170" s="79" t="b">
        <v>0</v>
      </c>
      <c r="AD170" s="79">
        <v>0</v>
      </c>
      <c r="AE170" s="85" t="s">
        <v>950</v>
      </c>
      <c r="AF170" s="79" t="b">
        <v>0</v>
      </c>
      <c r="AG170" s="79" t="s">
        <v>954</v>
      </c>
      <c r="AH170" s="79"/>
      <c r="AI170" s="85" t="s">
        <v>950</v>
      </c>
      <c r="AJ170" s="79" t="b">
        <v>0</v>
      </c>
      <c r="AK170" s="79">
        <v>1</v>
      </c>
      <c r="AL170" s="85" t="s">
        <v>950</v>
      </c>
      <c r="AM170" s="79" t="s">
        <v>959</v>
      </c>
      <c r="AN170" s="79" t="b">
        <v>0</v>
      </c>
      <c r="AO170" s="85" t="s">
        <v>945</v>
      </c>
      <c r="AP170" s="79" t="s">
        <v>176</v>
      </c>
      <c r="AQ170" s="79">
        <v>0</v>
      </c>
      <c r="AR170" s="79">
        <v>0</v>
      </c>
      <c r="AS170" s="79"/>
      <c r="AT170" s="79"/>
      <c r="AU170" s="79"/>
      <c r="AV170" s="79"/>
      <c r="AW170" s="79"/>
      <c r="AX170" s="79"/>
      <c r="AY170" s="79"/>
      <c r="AZ170" s="79"/>
      <c r="BA170">
        <v>7</v>
      </c>
      <c r="BB170" s="78" t="str">
        <f>REPLACE(INDEX(GroupVertices[Group],MATCH(Edges25[[#This Row],[Vertex 1]],GroupVertices[Vertex],0)),1,1,"")</f>
        <v>4</v>
      </c>
      <c r="BC170" s="78" t="str">
        <f>REPLACE(INDEX(GroupVertices[Group],MATCH(Edges25[[#This Row],[Vertex 2]],GroupVertices[Vertex],0)),1,1,"")</f>
        <v>4</v>
      </c>
      <c r="BD170" s="48">
        <v>0</v>
      </c>
      <c r="BE170" s="49">
        <v>0</v>
      </c>
      <c r="BF170" s="48">
        <v>0</v>
      </c>
      <c r="BG170" s="49">
        <v>0</v>
      </c>
      <c r="BH170" s="48">
        <v>0</v>
      </c>
      <c r="BI170" s="49">
        <v>0</v>
      </c>
      <c r="BJ170" s="48">
        <v>16</v>
      </c>
      <c r="BK170" s="49">
        <v>100</v>
      </c>
      <c r="BL170" s="48">
        <v>16</v>
      </c>
    </row>
    <row r="171" spans="1:64" ht="15">
      <c r="A171" s="64" t="s">
        <v>321</v>
      </c>
      <c r="B171" s="64" t="s">
        <v>321</v>
      </c>
      <c r="C171" s="65"/>
      <c r="D171" s="66"/>
      <c r="E171" s="67"/>
      <c r="F171" s="68"/>
      <c r="G171" s="65"/>
      <c r="H171" s="69"/>
      <c r="I171" s="70"/>
      <c r="J171" s="70"/>
      <c r="K171" s="34" t="s">
        <v>65</v>
      </c>
      <c r="L171" s="77">
        <v>227</v>
      </c>
      <c r="M171" s="77"/>
      <c r="N171" s="72"/>
      <c r="O171" s="79" t="s">
        <v>176</v>
      </c>
      <c r="P171" s="81">
        <v>43755.8184375</v>
      </c>
      <c r="Q171" s="79" t="s">
        <v>408</v>
      </c>
      <c r="R171" s="83" t="s">
        <v>429</v>
      </c>
      <c r="S171" s="79" t="s">
        <v>446</v>
      </c>
      <c r="T171" s="79" t="s">
        <v>488</v>
      </c>
      <c r="U171" s="83" t="s">
        <v>507</v>
      </c>
      <c r="V171" s="83" t="s">
        <v>507</v>
      </c>
      <c r="W171" s="81">
        <v>43755.8184375</v>
      </c>
      <c r="X171" s="83" t="s">
        <v>775</v>
      </c>
      <c r="Y171" s="79"/>
      <c r="Z171" s="79"/>
      <c r="AA171" s="85" t="s">
        <v>946</v>
      </c>
      <c r="AB171" s="79"/>
      <c r="AC171" s="79" t="b">
        <v>0</v>
      </c>
      <c r="AD171" s="79">
        <v>2</v>
      </c>
      <c r="AE171" s="85" t="s">
        <v>950</v>
      </c>
      <c r="AF171" s="79" t="b">
        <v>0</v>
      </c>
      <c r="AG171" s="79" t="s">
        <v>954</v>
      </c>
      <c r="AH171" s="79"/>
      <c r="AI171" s="85" t="s">
        <v>950</v>
      </c>
      <c r="AJ171" s="79" t="b">
        <v>0</v>
      </c>
      <c r="AK171" s="79">
        <v>2</v>
      </c>
      <c r="AL171" s="85" t="s">
        <v>950</v>
      </c>
      <c r="AM171" s="79" t="s">
        <v>959</v>
      </c>
      <c r="AN171" s="79" t="b">
        <v>0</v>
      </c>
      <c r="AO171" s="85" t="s">
        <v>946</v>
      </c>
      <c r="AP171" s="79" t="s">
        <v>176</v>
      </c>
      <c r="AQ171" s="79">
        <v>0</v>
      </c>
      <c r="AR171" s="79">
        <v>0</v>
      </c>
      <c r="AS171" s="79"/>
      <c r="AT171" s="79"/>
      <c r="AU171" s="79"/>
      <c r="AV171" s="79"/>
      <c r="AW171" s="79"/>
      <c r="AX171" s="79"/>
      <c r="AY171" s="79"/>
      <c r="AZ171" s="79"/>
      <c r="BA171">
        <v>7</v>
      </c>
      <c r="BB171" s="78" t="str">
        <f>REPLACE(INDEX(GroupVertices[Group],MATCH(Edges25[[#This Row],[Vertex 1]],GroupVertices[Vertex],0)),1,1,"")</f>
        <v>4</v>
      </c>
      <c r="BC171" s="78" t="str">
        <f>REPLACE(INDEX(GroupVertices[Group],MATCH(Edges25[[#This Row],[Vertex 2]],GroupVertices[Vertex],0)),1,1,"")</f>
        <v>4</v>
      </c>
      <c r="BD171" s="48">
        <v>0</v>
      </c>
      <c r="BE171" s="49">
        <v>0</v>
      </c>
      <c r="BF171" s="48">
        <v>0</v>
      </c>
      <c r="BG171" s="49">
        <v>0</v>
      </c>
      <c r="BH171" s="48">
        <v>0</v>
      </c>
      <c r="BI171" s="49">
        <v>0</v>
      </c>
      <c r="BJ171" s="48">
        <v>18</v>
      </c>
      <c r="BK171" s="49">
        <v>100</v>
      </c>
      <c r="BL171" s="48">
        <v>18</v>
      </c>
    </row>
    <row r="172" spans="1:64" ht="15">
      <c r="A172" s="64" t="s">
        <v>320</v>
      </c>
      <c r="B172" s="64" t="s">
        <v>321</v>
      </c>
      <c r="C172" s="65"/>
      <c r="D172" s="66"/>
      <c r="E172" s="67"/>
      <c r="F172" s="68"/>
      <c r="G172" s="65"/>
      <c r="H172" s="69"/>
      <c r="I172" s="70"/>
      <c r="J172" s="70"/>
      <c r="K172" s="34" t="s">
        <v>65</v>
      </c>
      <c r="L172" s="77">
        <v>228</v>
      </c>
      <c r="M172" s="77"/>
      <c r="N172" s="72"/>
      <c r="O172" s="79" t="s">
        <v>339</v>
      </c>
      <c r="P172" s="81">
        <v>43751.74534722222</v>
      </c>
      <c r="Q172" s="79" t="s">
        <v>371</v>
      </c>
      <c r="R172" s="79"/>
      <c r="S172" s="79"/>
      <c r="T172" s="79" t="s">
        <v>466</v>
      </c>
      <c r="U172" s="79"/>
      <c r="V172" s="83" t="s">
        <v>606</v>
      </c>
      <c r="W172" s="81">
        <v>43751.74534722222</v>
      </c>
      <c r="X172" s="83" t="s">
        <v>776</v>
      </c>
      <c r="Y172" s="79"/>
      <c r="Z172" s="79"/>
      <c r="AA172" s="85" t="s">
        <v>947</v>
      </c>
      <c r="AB172" s="79"/>
      <c r="AC172" s="79" t="b">
        <v>0</v>
      </c>
      <c r="AD172" s="79">
        <v>0</v>
      </c>
      <c r="AE172" s="85" t="s">
        <v>950</v>
      </c>
      <c r="AF172" s="79" t="b">
        <v>0</v>
      </c>
      <c r="AG172" s="79" t="s">
        <v>954</v>
      </c>
      <c r="AH172" s="79"/>
      <c r="AI172" s="85" t="s">
        <v>950</v>
      </c>
      <c r="AJ172" s="79" t="b">
        <v>0</v>
      </c>
      <c r="AK172" s="79">
        <v>6</v>
      </c>
      <c r="AL172" s="85" t="s">
        <v>944</v>
      </c>
      <c r="AM172" s="79" t="s">
        <v>957</v>
      </c>
      <c r="AN172" s="79" t="b">
        <v>0</v>
      </c>
      <c r="AO172" s="85" t="s">
        <v>944</v>
      </c>
      <c r="AP172" s="79" t="s">
        <v>176</v>
      </c>
      <c r="AQ172" s="79">
        <v>0</v>
      </c>
      <c r="AR172" s="79">
        <v>0</v>
      </c>
      <c r="AS172" s="79"/>
      <c r="AT172" s="79"/>
      <c r="AU172" s="79"/>
      <c r="AV172" s="79"/>
      <c r="AW172" s="79"/>
      <c r="AX172" s="79"/>
      <c r="AY172" s="79"/>
      <c r="AZ172" s="79"/>
      <c r="BA172">
        <v>2</v>
      </c>
      <c r="BB172" s="78" t="str">
        <f>REPLACE(INDEX(GroupVertices[Group],MATCH(Edges25[[#This Row],[Vertex 1]],GroupVertices[Vertex],0)),1,1,"")</f>
        <v>3</v>
      </c>
      <c r="BC172" s="78" t="str">
        <f>REPLACE(INDEX(GroupVertices[Group],MATCH(Edges25[[#This Row],[Vertex 2]],GroupVertices[Vertex],0)),1,1,"")</f>
        <v>4</v>
      </c>
      <c r="BD172" s="48">
        <v>0</v>
      </c>
      <c r="BE172" s="49">
        <v>0</v>
      </c>
      <c r="BF172" s="48">
        <v>0</v>
      </c>
      <c r="BG172" s="49">
        <v>0</v>
      </c>
      <c r="BH172" s="48">
        <v>0</v>
      </c>
      <c r="BI172" s="49">
        <v>0</v>
      </c>
      <c r="BJ172" s="48">
        <v>11</v>
      </c>
      <c r="BK172" s="49">
        <v>100</v>
      </c>
      <c r="BL172" s="48">
        <v>11</v>
      </c>
    </row>
    <row r="173" spans="1:64" ht="15">
      <c r="A173" s="64" t="s">
        <v>320</v>
      </c>
      <c r="B173" s="64" t="s">
        <v>321</v>
      </c>
      <c r="C173" s="65"/>
      <c r="D173" s="66"/>
      <c r="E173" s="67"/>
      <c r="F173" s="68"/>
      <c r="G173" s="65"/>
      <c r="H173" s="69"/>
      <c r="I173" s="70"/>
      <c r="J173" s="70"/>
      <c r="K173" s="34" t="s">
        <v>65</v>
      </c>
      <c r="L173" s="77">
        <v>229</v>
      </c>
      <c r="M173" s="77"/>
      <c r="N173" s="72"/>
      <c r="O173" s="79" t="s">
        <v>339</v>
      </c>
      <c r="P173" s="81">
        <v>43755.81912037037</v>
      </c>
      <c r="Q173" s="79" t="s">
        <v>398</v>
      </c>
      <c r="R173" s="79"/>
      <c r="S173" s="79"/>
      <c r="T173" s="79" t="s">
        <v>466</v>
      </c>
      <c r="U173" s="79"/>
      <c r="V173" s="83" t="s">
        <v>606</v>
      </c>
      <c r="W173" s="81">
        <v>43755.81912037037</v>
      </c>
      <c r="X173" s="83" t="s">
        <v>777</v>
      </c>
      <c r="Y173" s="79"/>
      <c r="Z173" s="79"/>
      <c r="AA173" s="85" t="s">
        <v>948</v>
      </c>
      <c r="AB173" s="79"/>
      <c r="AC173" s="79" t="b">
        <v>0</v>
      </c>
      <c r="AD173" s="79">
        <v>0</v>
      </c>
      <c r="AE173" s="85" t="s">
        <v>950</v>
      </c>
      <c r="AF173" s="79" t="b">
        <v>0</v>
      </c>
      <c r="AG173" s="79" t="s">
        <v>954</v>
      </c>
      <c r="AH173" s="79"/>
      <c r="AI173" s="85" t="s">
        <v>950</v>
      </c>
      <c r="AJ173" s="79" t="b">
        <v>0</v>
      </c>
      <c r="AK173" s="79">
        <v>2</v>
      </c>
      <c r="AL173" s="85" t="s">
        <v>946</v>
      </c>
      <c r="AM173" s="79" t="s">
        <v>957</v>
      </c>
      <c r="AN173" s="79" t="b">
        <v>0</v>
      </c>
      <c r="AO173" s="85" t="s">
        <v>946</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3</v>
      </c>
      <c r="BC173" s="78" t="str">
        <f>REPLACE(INDEX(GroupVertices[Group],MATCH(Edges25[[#This Row],[Vertex 2]],GroupVertices[Vertex],0)),1,1,"")</f>
        <v>4</v>
      </c>
      <c r="BD173" s="48">
        <v>0</v>
      </c>
      <c r="BE173" s="49">
        <v>0</v>
      </c>
      <c r="BF173" s="48">
        <v>0</v>
      </c>
      <c r="BG173" s="49">
        <v>0</v>
      </c>
      <c r="BH173" s="48">
        <v>0</v>
      </c>
      <c r="BI173" s="49">
        <v>0</v>
      </c>
      <c r="BJ173" s="48">
        <v>12</v>
      </c>
      <c r="BK173" s="49">
        <v>100</v>
      </c>
      <c r="BL173" s="48">
        <v>12</v>
      </c>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allowBlank="1" showInputMessage="1" showErrorMessage="1" promptTitle="Vertex 2 Name" prompt="Enter the name of the edge's second vertex." sqref="B3:B173"/>
    <dataValidation allowBlank="1" showInputMessage="1" showErrorMessage="1" promptTitle="Vertex 1 Name" prompt="Enter the name of the edge's first vertex." sqref="A3:A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Color" prompt="To select an optional edge color, right-click and select Select Color on the right-click menu." sqref="C3:C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ErrorMessage="1" sqref="N2:N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s>
  <hyperlinks>
    <hyperlink ref="R3" r:id="rId1" display="https://digitaleducation.cologne/content/sessions-stände-2019"/>
    <hyperlink ref="R4" r:id="rId2" display="https://novapublishers.com/shop/creativity-in-gifted-children/#.XZbSna2qPEw.twitter"/>
    <hyperlink ref="R5" r:id="rId3" display="https://jacobsfoundation.org/mobbing-eltern-und-lehrpersonen-koennen-wirksam-helfen/"/>
    <hyperlink ref="R7" r:id="rId4" display="https://www.zum.de/portal/blog/ZUMBuch/Sascha-Lobo-Realit%C3%A4tsschock-2019"/>
    <hyperlink ref="R10" r:id="rId5" display="https://esllibrary.com/blog/40-back-to-school-web-tools"/>
    <hyperlink ref="R16" r:id="rId6" display="https://kidworldcitizen.org/making-video-lessons-to-use-in-class/?utm_campaign=making-video-lessons-to-use-in-class&amp;utm_medium=social_link&amp;utm_source=missinglettr-twitter"/>
    <hyperlink ref="R18" r:id="rId7" display="https://www.myassignmenthelp.net/blog/top-10-classic-novels-that-every-student-should-read/"/>
    <hyperlink ref="R27" r:id="rId8" display="https://esllibrary.com/blog/40-back-to-school-web-tools"/>
    <hyperlink ref="R28" r:id="rId9" display="https://www.edutopia.org/article/how-choose-co-teaching-model"/>
    <hyperlink ref="R29" r:id="rId10" display="https://www.kqed.org/mindshift/53780/its-ok-to-not-be-ok-how-one-high-school-saved-lives-with-a-34-question-survey"/>
    <hyperlink ref="R38" r:id="rId11" display="https://www.edutopia.org/article/how-choose-co-teaching-model"/>
    <hyperlink ref="R73" r:id="rId12" display="https://www.zum.de/portal/blog/ZUMBuch/Sascha-Lobo-Realit%C3%A4tsschock-2019"/>
    <hyperlink ref="R76" r:id="rId13" display="https://www.zum.de/portal/blog/ZUMBuch/Sascha-Lobo-Realit%C3%A4tsschock-2019"/>
    <hyperlink ref="R79" r:id="rId14" display="https://www.zum.de/portal/blog/ZUMBuch/Sascha-Lobo-Realit%C3%A4tsschock-2019"/>
    <hyperlink ref="R85" r:id="rId15" display="https://www.globaleducationconference.org/forum/topics/gec-newsletter-the-global-education-conference-starts-on-november?xg_source=activity"/>
    <hyperlink ref="R86" r:id="rId16" display="https://www.globaleducationconference.org/forum/topics/gec-newsletter-the-global-education-conference-starts-on-november?xg_source=activity"/>
    <hyperlink ref="R89" r:id="rId17" display="https://www.mssackstein.com/post/fresh-starts-taking-risks-and-getting-real"/>
    <hyperlink ref="R93" r:id="rId18" display="https://www.mssackstein.com/post/fresh-starts-taking-risks-and-getting-real"/>
    <hyperlink ref="R94" r:id="rId19" display="https://www.mssackstein.com/post/fresh-starts-taking-risks-and-getting-real"/>
    <hyperlink ref="R98" r:id="rId20" display="http://herrlarbig.de/"/>
    <hyperlink ref="R99" r:id="rId21" display="http://herrlarbig.de/"/>
    <hyperlink ref="R100" r:id="rId22" display="http://herrlarbig.de/"/>
    <hyperlink ref="R101" r:id="rId23" display="http://herrlarbig.de/"/>
    <hyperlink ref="R102" r:id="rId24" display="https://www.zum.de/portal/blog/ZUMBuch/Sascha-Lobo-Realit%C3%A4tsschock-2019"/>
    <hyperlink ref="R107" r:id="rId25" display="http://herrlarbig.de/"/>
    <hyperlink ref="R108" r:id="rId26" display="http://herrlarbig.de/"/>
    <hyperlink ref="R109" r:id="rId27" display="http://herrlarbig.de/"/>
    <hyperlink ref="R110" r:id="rId28" display="http://herrlarbig.de/"/>
    <hyperlink ref="R112" r:id="rId29" display="http://herrlarbig.de/"/>
    <hyperlink ref="R113" r:id="rId30" display="http://herrlarbig.de/"/>
    <hyperlink ref="R114" r:id="rId31" display="http://herrlarbig.de/"/>
    <hyperlink ref="R115" r:id="rId32" display="http://herrlarbig.de/"/>
    <hyperlink ref="R116" r:id="rId33" display="http://herrlarbig.de/"/>
    <hyperlink ref="R117" r:id="rId34" display="http://herrlarbig.de/"/>
    <hyperlink ref="R118" r:id="rId35" display="http://herrlarbig.de/"/>
    <hyperlink ref="R119" r:id="rId36" display="http://herrlarbig.de/"/>
    <hyperlink ref="R120" r:id="rId37" display="http://herrlarbig.de/"/>
    <hyperlink ref="R121" r:id="rId38" display="http://herrlarbig.de/"/>
    <hyperlink ref="R123" r:id="rId39" display="http://herrlarbig.de/"/>
    <hyperlink ref="R124" r:id="rId40" display="http://herrlarbig.de/"/>
    <hyperlink ref="R126" r:id="rId41" display="http://herrlarbig.de/"/>
    <hyperlink ref="R127" r:id="rId42" display="http://herrlarbig.de/"/>
    <hyperlink ref="R128" r:id="rId43" display="https://www.meet-and-code.org/de/de/event-show/3182"/>
    <hyperlink ref="R130" r:id="rId44" display="https://digitale-schule.blog/podcast/podcast-digitalisierung-an-schulen-und-der-digitalpakt-mit-julia-hastaedt-lehrerin-in-mecklenburg-vorpommern/"/>
    <hyperlink ref="R131" r:id="rId45" display="https://digitale-schule.blog/podcast/podcast-digitalisierung-an-schulen-und-der-digitalpakt-mit-julia-hastaedt-lehrerin-in-mecklenburg-vorpommern/"/>
    <hyperlink ref="R134" r:id="rId46" display="https://digitale-schule.blog/podcast/"/>
    <hyperlink ref="R139" r:id="rId47" display="http://herrlarbig.de/"/>
    <hyperlink ref="R140" r:id="rId48" display="https://apps.apple.com/de/story/id1476259765"/>
    <hyperlink ref="R149" r:id="rId49" display="https://www.zum.de/portal/blog/ZUMBuch/Sascha-Lobo-Realit%C3%A4tsschock-2019"/>
    <hyperlink ref="R159" r:id="rId50" display="https://www.zum.de/portal/blog/ZUMBuch/Sascha-Lobo-Realit%C3%A4tsschock-2019"/>
    <hyperlink ref="R160" r:id="rId51" display="https://www.zum.de/portal/blog/ZUMBuch/Sascha-Lobo-Realit%C3%A4tsschock-2019"/>
    <hyperlink ref="R161" r:id="rId52" display="https://www.zum.de/portal/blog/ZUMTeam/15-Unterrichtsideen-f%C3%BCr-digitales-Arbeiten-mit-der-ZUM-2-Kollaborativ-Texte-erstellen"/>
    <hyperlink ref="R162" r:id="rId53" display="https://www.zum.de/portal/blog/ZUMTeam/15-Unterrichtsideen-f%C3%BCr-digitales-Arbeiten-mit-der-ZUM-3-den-Boden-erforschen"/>
    <hyperlink ref="R169" r:id="rId54" display="https://www.dropbox.com/s/1cot8wy2vbty0hm/MEDU%23Twitter%23Methoden_Placemat_SaschaRogowsky_2019_CCBYSA40.pdf?dl=0"/>
    <hyperlink ref="R171" r:id="rId55" display="https://www.dropbox.com/s/95oo4ct4ezmmefq/MEDU%23Twitter%23Methoden_AdvanceOrganizer_SaschaRogowsky_2019_CCBYSA40.pdf?dl=0"/>
    <hyperlink ref="U3" r:id="rId56" display="https://pbs.twimg.com/media/EE47g70UYAMiHpb.jpg"/>
    <hyperlink ref="U5" r:id="rId57" display="https://pbs.twimg.com/media/EGCybJAWkAAI2kB.jpg"/>
    <hyperlink ref="U16" r:id="rId58" display="https://pbs.twimg.com/media/EGTYdY2WwAAnZJP.png"/>
    <hyperlink ref="U36" r:id="rId59" display="https://pbs.twimg.com/media/EGmFUOqWoAAKVfZ.jpg"/>
    <hyperlink ref="U37" r:id="rId60" display="https://pbs.twimg.com/media/EGmLnOcX4AA01ck.jpg"/>
    <hyperlink ref="U69" r:id="rId61" display="https://pbs.twimg.com/media/EGjlJUqX4AENrUM.jpg"/>
    <hyperlink ref="U85" r:id="rId62" display="https://pbs.twimg.com/media/EG4RYH5WkAACCS0.png"/>
    <hyperlink ref="U86" r:id="rId63" display="https://pbs.twimg.com/media/EG4t9HSWoAAlk8e.png"/>
    <hyperlink ref="U130" r:id="rId64" display="https://pbs.twimg.com/media/EGCCz9_XkAE-kfB.jpg"/>
    <hyperlink ref="U131" r:id="rId65" display="https://pbs.twimg.com/media/EGCMsReW4AAHJUr.jpg"/>
    <hyperlink ref="U134" r:id="rId66" display="https://pbs.twimg.com/media/EFsiiPdW4AIgW5B.jpg"/>
    <hyperlink ref="U135" r:id="rId67" display="https://pbs.twimg.com/media/EG6fj9eW4AAtj2e.jpg"/>
    <hyperlink ref="U165" r:id="rId68" display="https://pbs.twimg.com/ext_tw_video_thumb/1181683140198305794/pu/img/HQgUAM-KE6v80eo-.jpg"/>
    <hyperlink ref="U166" r:id="rId69" display="https://pbs.twimg.com/ext_tw_video_thumb/1182334092047765507/pu/img/UcbWxi21TrlGbklB.jpg"/>
    <hyperlink ref="U167" r:id="rId70" display="https://pbs.twimg.com/media/EGiAA6jWoAAoTld.png"/>
    <hyperlink ref="U168" r:id="rId71" display="https://pbs.twimg.com/ext_tw_video_thumb/1183434845357252608/pu/img/IAoc30yn6-VTSlfs.jpg"/>
    <hyperlink ref="U169" r:id="rId72" display="https://pbs.twimg.com/media/EGxo92RWsAE-8Tt.png"/>
    <hyperlink ref="U170" r:id="rId73" display="https://pbs.twimg.com/ext_tw_video_thumb/1184915381305184256/pu/img/Lj_7nqIOT2T6EvgQ.jpg"/>
    <hyperlink ref="U171" r:id="rId74" display="https://pbs.twimg.com/media/EHGrYvqXUAArb6W.png"/>
    <hyperlink ref="V3" r:id="rId75" display="https://pbs.twimg.com/media/EE47g70UYAMiHpb.jpg"/>
    <hyperlink ref="V4" r:id="rId76" display="http://pbs.twimg.com/profile_images/520111909866323968/hGLxdFXU_normal.jpeg"/>
    <hyperlink ref="V5" r:id="rId77" display="https://pbs.twimg.com/media/EGCybJAWkAAI2kB.jpg"/>
    <hyperlink ref="V6" r:id="rId78" display="http://pbs.twimg.com/profile_images/520901405075603456/WKazOUm__normal.jpeg"/>
    <hyperlink ref="V7" r:id="rId79" display="http://pbs.twimg.com/profile_images/938863863457599489/XeVUekcu_normal.jpg"/>
    <hyperlink ref="V8" r:id="rId80" display="http://pbs.twimg.com/profile_images/589852557050310656/JWOa982T_normal.png"/>
    <hyperlink ref="V9" r:id="rId81" display="http://pbs.twimg.com/profile_images/984735469731762176/D0CXY9Kb_normal.jpg"/>
    <hyperlink ref="V10" r:id="rId82" display="http://pbs.twimg.com/profile_images/1018799403233169409/dOcSmmYJ_normal.jpg"/>
    <hyperlink ref="V11" r:id="rId83" display="http://pbs.twimg.com/profile_images/976751660243542016/1pNKIo1p_normal.jpg"/>
    <hyperlink ref="V12" r:id="rId84" display="http://pbs.twimg.com/profile_images/972214910829645829/cnwU02DY_normal.jpg"/>
    <hyperlink ref="V13" r:id="rId85" display="http://pbs.twimg.com/profile_images/1182606950988730369/tvvHNRRU_normal.jpg"/>
    <hyperlink ref="V14" r:id="rId86" display="http://pbs.twimg.com/profile_images/1157692679511322624/2BknQ_lG_normal.jpg"/>
    <hyperlink ref="V15" r:id="rId87" display="http://pbs.twimg.com/profile_images/684494717510381568/up3Ejw0y_normal.jpg"/>
    <hyperlink ref="V16" r:id="rId88" display="https://pbs.twimg.com/media/EGTYdY2WwAAnZJP.png"/>
    <hyperlink ref="V17" r:id="rId89" display="http://pbs.twimg.com/profile_images/719146667/samp46e4440319318862_normal.jpg"/>
    <hyperlink ref="V18" r:id="rId90" display="http://pbs.twimg.com/profile_images/480544465610735616/Y_viD_Ii_normal.jpeg"/>
    <hyperlink ref="V19" r:id="rId91" display="http://pbs.twimg.com/profile_images/1051380461384192001/OsimBVyU_normal.jpg"/>
    <hyperlink ref="V20" r:id="rId92" display="http://pbs.twimg.com/profile_images/1011132585240616960/J9k2zPbt_normal.jpg"/>
    <hyperlink ref="V21" r:id="rId93" display="http://pbs.twimg.com/profile_images/1113483022630817792/rXKxfmPP_normal.png"/>
    <hyperlink ref="V22" r:id="rId94" display="http://pbs.twimg.com/profile_images/661227686292037633/VFX-E7CP_normal.jpg"/>
    <hyperlink ref="V23" r:id="rId95" display="http://pbs.twimg.com/profile_images/644887461047443456/7m7XyaBs_normal.jpg"/>
    <hyperlink ref="V24" r:id="rId96" display="http://abs.twimg.com/sticky/default_profile_images/default_profile_normal.png"/>
    <hyperlink ref="V25" r:id="rId97" display="http://abs.twimg.com/sticky/default_profile_images/default_profile_normal.png"/>
    <hyperlink ref="V26" r:id="rId98" display="http://pbs.twimg.com/profile_images/1122614671704580097/0Ie9G4LD_normal.jpg"/>
    <hyperlink ref="V27" r:id="rId99" display="http://pbs.twimg.com/profile_images/1165716480387878914/TfSWpNxp_normal.jpg"/>
    <hyperlink ref="V28" r:id="rId100" display="http://pbs.twimg.com/profile_images/1165716480387878914/TfSWpNxp_normal.jpg"/>
    <hyperlink ref="V29" r:id="rId101" display="http://pbs.twimg.com/profile_images/1165716480387878914/TfSWpNxp_normal.jpg"/>
    <hyperlink ref="V30" r:id="rId102" display="http://pbs.twimg.com/profile_images/1159422355204169730/eq_9hno0_normal.jpg"/>
    <hyperlink ref="V31" r:id="rId103" display="http://pbs.twimg.com/profile_images/854878268301889537/GYXTv4d__normal.jpg"/>
    <hyperlink ref="V32" r:id="rId104" display="http://pbs.twimg.com/profile_images/1109013226765934592/scJGQNo7_normal.jpg"/>
    <hyperlink ref="V33" r:id="rId105" display="http://pbs.twimg.com/profile_images/910583095098839040/IWTpSO4U_normal.jpg"/>
    <hyperlink ref="V34" r:id="rId106" display="http://pbs.twimg.com/profile_images/956530086961872896/Cs3YSsI4_normal.jpg"/>
    <hyperlink ref="V35" r:id="rId107" display="http://pbs.twimg.com/profile_images/820659563452047360/shlplfOM_normal.jpg"/>
    <hyperlink ref="V36" r:id="rId108" display="https://pbs.twimg.com/media/EGmFUOqWoAAKVfZ.jpg"/>
    <hyperlink ref="V37" r:id="rId109" display="https://pbs.twimg.com/media/EGmLnOcX4AA01ck.jpg"/>
    <hyperlink ref="V38" r:id="rId110" display="http://pbs.twimg.com/profile_images/866058606168477697/9Oo61fmd_normal.jpg"/>
    <hyperlink ref="V39" r:id="rId111" display="http://pbs.twimg.com/profile_images/1172852475205808128/6GXVgyWg_normal.jpg"/>
    <hyperlink ref="V40" r:id="rId112" display="http://pbs.twimg.com/profile_images/529295577624756225/s7yccbNL_normal.jpeg"/>
    <hyperlink ref="V41" r:id="rId113" display="http://pbs.twimg.com/profile_images/880465967137964032/HhIqIDTl_normal.jpg"/>
    <hyperlink ref="V42" r:id="rId114" display="http://pbs.twimg.com/profile_images/975752598782447616/lD-hQVra_normal.jpg"/>
    <hyperlink ref="V43" r:id="rId115" display="http://abs.twimg.com/sticky/default_profile_images/default_profile_normal.png"/>
    <hyperlink ref="V44" r:id="rId116" display="http://abs.twimg.com/sticky/default_profile_images/default_profile_normal.png"/>
    <hyperlink ref="V45" r:id="rId117" display="http://pbs.twimg.com/profile_images/1133143812375756800/MVGTzJ2i_normal.png"/>
    <hyperlink ref="V46" r:id="rId118" display="http://pbs.twimg.com/profile_images/1133143812375756800/MVGTzJ2i_normal.png"/>
    <hyperlink ref="V47" r:id="rId119" display="http://pbs.twimg.com/profile_images/969687121450553344/QMxWxo5q_normal.png"/>
    <hyperlink ref="V48" r:id="rId120" display="http://pbs.twimg.com/profile_images/851477115035947012/QhhQkkxM_normal.jpg"/>
    <hyperlink ref="V49" r:id="rId121" display="http://pbs.twimg.com/profile_images/1098164680311406593/q2IKzJhT_normal.jpg"/>
    <hyperlink ref="V50" r:id="rId122" display="http://pbs.twimg.com/profile_images/1098164680311406593/q2IKzJhT_normal.jpg"/>
    <hyperlink ref="V51" r:id="rId123" display="http://pbs.twimg.com/profile_images/1008939026982866944/P8AjFBjc_normal.jpg"/>
    <hyperlink ref="V52" r:id="rId124" display="http://pbs.twimg.com/profile_images/981074186943811585/bsIIjhJo_normal.jpg"/>
    <hyperlink ref="V53" r:id="rId125" display="http://pbs.twimg.com/profile_images/981074186943811585/bsIIjhJo_normal.jpg"/>
    <hyperlink ref="V54" r:id="rId126" display="http://pbs.twimg.com/profile_images/981074186943811585/bsIIjhJo_normal.jpg"/>
    <hyperlink ref="V55" r:id="rId127" display="http://pbs.twimg.com/profile_images/981074186943811585/bsIIjhJo_normal.jpg"/>
    <hyperlink ref="V56" r:id="rId128" display="http://pbs.twimg.com/profile_images/981074186943811585/bsIIjhJo_normal.jpg"/>
    <hyperlink ref="V57" r:id="rId129" display="http://pbs.twimg.com/profile_images/907739018682683392/k-IwMlXg_normal.jpg"/>
    <hyperlink ref="V58" r:id="rId130" display="http://abs.twimg.com/sticky/default_profile_images/default_profile_normal.png"/>
    <hyperlink ref="V59" r:id="rId131" display="http://abs.twimg.com/sticky/default_profile_images/default_profile_normal.png"/>
    <hyperlink ref="V60" r:id="rId132" display="http://pbs.twimg.com/profile_images/986282959740301312/doLPpex1_normal.jpg"/>
    <hyperlink ref="V61" r:id="rId133" display="http://pbs.twimg.com/profile_images/1166984089108406273/fg2gMFVh_normal.jpg"/>
    <hyperlink ref="V62" r:id="rId134" display="http://pbs.twimg.com/profile_images/920408039911579648/DSzN31Qv_normal.jpg"/>
    <hyperlink ref="V63" r:id="rId135" display="http://pbs.twimg.com/profile_images/1057562852683382785/cDKsXTzJ_normal.jpg"/>
    <hyperlink ref="V64" r:id="rId136" display="http://pbs.twimg.com/profile_images/1057562852683382785/cDKsXTzJ_normal.jpg"/>
    <hyperlink ref="V65" r:id="rId137" display="http://pbs.twimg.com/profile_images/1057562852683382785/cDKsXTzJ_normal.jpg"/>
    <hyperlink ref="V66" r:id="rId138" display="http://pbs.twimg.com/profile_images/1057562852683382785/cDKsXTzJ_normal.jpg"/>
    <hyperlink ref="V67" r:id="rId139" display="http://pbs.twimg.com/profile_images/1057562852683382785/cDKsXTzJ_normal.jpg"/>
    <hyperlink ref="V68" r:id="rId140" display="http://pbs.twimg.com/profile_images/1037267873843105792/Zeeqzcj9_normal.jpg"/>
    <hyperlink ref="V69" r:id="rId141" display="https://pbs.twimg.com/media/EGjlJUqX4AENrUM.jpg"/>
    <hyperlink ref="V70" r:id="rId142" display="http://pbs.twimg.com/profile_images/883009014002569217/DQW-nc4d_normal.jpg"/>
    <hyperlink ref="V71" r:id="rId143" display="http://pbs.twimg.com/profile_images/1091776866183200768/eBkX79qz_normal.jpg"/>
    <hyperlink ref="V72" r:id="rId144" display="http://pbs.twimg.com/profile_images/1091776866183200768/eBkX79qz_normal.jpg"/>
    <hyperlink ref="V73" r:id="rId145" display="http://pbs.twimg.com/profile_images/1155508643867058183/Y9iuwaH-_normal.jpg"/>
    <hyperlink ref="V74" r:id="rId146" display="http://pbs.twimg.com/profile_images/1155508643867058183/Y9iuwaH-_normal.jpg"/>
    <hyperlink ref="V75" r:id="rId147" display="http://pbs.twimg.com/profile_images/1155508643867058183/Y9iuwaH-_normal.jpg"/>
    <hyperlink ref="V76" r:id="rId148" display="http://pbs.twimg.com/profile_images/527507641677783041/Ha8AA1ZK_normal.jpeg"/>
    <hyperlink ref="V77" r:id="rId149" display="http://pbs.twimg.com/profile_images/527507641677783041/Ha8AA1ZK_normal.jpeg"/>
    <hyperlink ref="V78" r:id="rId150" display="http://pbs.twimg.com/profile_images/527507641677783041/Ha8AA1ZK_normal.jpeg"/>
    <hyperlink ref="V79" r:id="rId151" display="http://pbs.twimg.com/profile_images/653629335241252864/Cyaboj8X_normal.png"/>
    <hyperlink ref="V80" r:id="rId152" display="http://pbs.twimg.com/profile_images/653629335241252864/Cyaboj8X_normal.png"/>
    <hyperlink ref="V81" r:id="rId153" display="http://pbs.twimg.com/profile_images/653629335241252864/Cyaboj8X_normal.png"/>
    <hyperlink ref="V82" r:id="rId154" display="http://pbs.twimg.com/profile_images/1149352690151055361/Rz98QMOh_normal.png"/>
    <hyperlink ref="V83" r:id="rId155" display="http://pbs.twimg.com/profile_images/1059846734006927366/QQ0YX3lj_normal.jpg"/>
    <hyperlink ref="V84" r:id="rId156" display="http://pbs.twimg.com/profile_images/1059846734006927366/QQ0YX3lj_normal.jpg"/>
    <hyperlink ref="V85" r:id="rId157" display="https://pbs.twimg.com/media/EG4RYH5WkAACCS0.png"/>
    <hyperlink ref="V86" r:id="rId158" display="https://pbs.twimg.com/media/EG4t9HSWoAAlk8e.png"/>
    <hyperlink ref="V87" r:id="rId159" display="http://pbs.twimg.com/profile_images/1160605280079622145/X1cDv2KN_normal.jpg"/>
    <hyperlink ref="V88" r:id="rId160" display="http://pbs.twimg.com/profile_images/1159075781802364932/9LH3o5KT_normal.jpg"/>
    <hyperlink ref="V89" r:id="rId161" display="http://pbs.twimg.com/profile_images/486694005640396800/x4dFteOK_normal.png"/>
    <hyperlink ref="V90" r:id="rId162" display="http://pbs.twimg.com/profile_images/968088485503512579/MGqPlwDI_normal.jpg"/>
    <hyperlink ref="V91" r:id="rId163" display="http://pbs.twimg.com/profile_images/935825350394892288/satSaLhL_normal.jpg"/>
    <hyperlink ref="V92" r:id="rId164" display="http://pbs.twimg.com/profile_images/935825350394892288/satSaLhL_normal.jpg"/>
    <hyperlink ref="V93" r:id="rId165" display="http://pbs.twimg.com/profile_images/1120396959846678529/iPlBNnPu_normal.jpg"/>
    <hyperlink ref="V94" r:id="rId166" display="http://pbs.twimg.com/profile_images/1053315553224323072/VgwYRqIj_normal.jpg"/>
    <hyperlink ref="V95" r:id="rId167" display="http://pbs.twimg.com/profile_images/1147836318732496896/9cwTLzb__normal.jpg"/>
    <hyperlink ref="V96" r:id="rId168" display="http://pbs.twimg.com/profile_images/378800000379668046/db458e6159163e1778d18261899e4066_normal.png"/>
    <hyperlink ref="V97" r:id="rId169" display="http://pbs.twimg.com/profile_images/1169682849785626629/I6UcoS7Q_normal.jpg"/>
    <hyperlink ref="V98" r:id="rId170" display="http://pbs.twimg.com/profile_images/378800000000099119/ef8c6c06ab1196d9af2837bdacdde4d1_normal.jpeg"/>
    <hyperlink ref="V99" r:id="rId171" display="http://pbs.twimg.com/profile_images/515571088735371267/PY9f9Iss_normal.jpeg"/>
    <hyperlink ref="V100" r:id="rId172" display="http://pbs.twimg.com/profile_images/659752056534769664/fcaTk_qn_normal.jpg"/>
    <hyperlink ref="V101" r:id="rId173" display="http://pbs.twimg.com/profile_images/758215615828135936/Sx_D7-YS_normal.jpg"/>
    <hyperlink ref="V102" r:id="rId174" display="http://pbs.twimg.com/profile_images/1135048286258257920/2PhTb6ck_normal.jpg"/>
    <hyperlink ref="V103" r:id="rId175" display="http://pbs.twimg.com/profile_images/1135048286258257920/2PhTb6ck_normal.jpg"/>
    <hyperlink ref="V104" r:id="rId176" display="http://pbs.twimg.com/profile_images/1182541289243500546/KtXzYBNk_normal.jpg"/>
    <hyperlink ref="V105" r:id="rId177" display="http://pbs.twimg.com/profile_images/975492153978839042/VZd-O3Gq_normal.jpg"/>
    <hyperlink ref="V106" r:id="rId178" display="http://pbs.twimg.com/profile_images/1171878986231795713/6Y1Lektr_normal.jpg"/>
    <hyperlink ref="V107" r:id="rId179" display="http://pbs.twimg.com/profile_images/1060241917638832129/0chE4OES_normal.jpg"/>
    <hyperlink ref="V108" r:id="rId180" display="http://pbs.twimg.com/profile_images/967005961750708224/zmja_8c4_normal.jpg"/>
    <hyperlink ref="V109" r:id="rId181" display="http://pbs.twimg.com/profile_images/378800000097187561/5bf5a2db11d1981b8b6da1bb67af9316_normal.jpeg"/>
    <hyperlink ref="V110" r:id="rId182" display="http://pbs.twimg.com/profile_images/705476396815130627/7tPTiauv_normal.jpg"/>
    <hyperlink ref="V111" r:id="rId183" display="http://pbs.twimg.com/profile_images/1093154977583939584/Z1DwYiBz_normal.jpg"/>
    <hyperlink ref="V112" r:id="rId184" display="http://pbs.twimg.com/profile_images/594756488209571840/1ar10DtJ_normal.jpg"/>
    <hyperlink ref="V113" r:id="rId185" display="http://pbs.twimg.com/profile_images/1184526323374575616/aiQKWbB0_normal.jpg"/>
    <hyperlink ref="V114" r:id="rId186" display="http://pbs.twimg.com/profile_images/378800000823861938/6880c36b90d279af5002df04fbf1e504_normal.jpeg"/>
    <hyperlink ref="V115" r:id="rId187" display="http://pbs.twimg.com/profile_images/635492352879161344/Xx7YpW0x_normal.jpg"/>
    <hyperlink ref="V116" r:id="rId188" display="http://pbs.twimg.com/profile_images/378800000625330333/4ba49814f805215d344cbb117823d629_normal.jpeg"/>
    <hyperlink ref="V117" r:id="rId189" display="http://pbs.twimg.com/profile_images/985586287284576258/VaRTHU3-_normal.jpg"/>
    <hyperlink ref="V118" r:id="rId190" display="http://pbs.twimg.com/profile_images/516327835586146305/Bu5VI0AP_normal.jpeg"/>
    <hyperlink ref="V119" r:id="rId191" display="http://pbs.twimg.com/profile_images/465766809560301568/7TiU0J55_normal.jpeg"/>
    <hyperlink ref="V120" r:id="rId192" display="http://pbs.twimg.com/profile_images/1176926195889442816/BGnaa5wM_normal.jpg"/>
    <hyperlink ref="V121" r:id="rId193" display="http://pbs.twimg.com/profile_images/1005023772519358464/_UnmmTtG_normal.jpg"/>
    <hyperlink ref="V122" r:id="rId194" display="http://pbs.twimg.com/profile_images/1096155528475090945/LRZ5SUAt_normal.jpg"/>
    <hyperlink ref="V123" r:id="rId195" display="http://pbs.twimg.com/profile_images/1096155528475090945/LRZ5SUAt_normal.jpg"/>
    <hyperlink ref="V124" r:id="rId196" display="http://pbs.twimg.com/profile_images/2403671873/jpng9krp2euhx2liz4de_normal.jpeg"/>
    <hyperlink ref="V125" r:id="rId197" display="http://pbs.twimg.com/profile_images/907251089824796672/u6VWoS9H_normal.jpg"/>
    <hyperlink ref="V126" r:id="rId198" display="http://pbs.twimg.com/profile_images/907251089824796672/u6VWoS9H_normal.jpg"/>
    <hyperlink ref="V127" r:id="rId199" display="http://pbs.twimg.com/profile_images/1178769808877326337/QGeVqxaf_normal.jpg"/>
    <hyperlink ref="V128" r:id="rId200" display="http://pbs.twimg.com/profile_images/2932907373/3abf68d527c8f4d2a302c670e885f975_normal.png"/>
    <hyperlink ref="V129" r:id="rId201" display="http://pbs.twimg.com/profile_images/1160475615994228736/jKysspfU_normal.png"/>
    <hyperlink ref="V130" r:id="rId202" display="https://pbs.twimg.com/media/EGCCz9_XkAE-kfB.jpg"/>
    <hyperlink ref="V131" r:id="rId203" display="https://pbs.twimg.com/media/EGCMsReW4AAHJUr.jpg"/>
    <hyperlink ref="V132" r:id="rId204" display="http://pbs.twimg.com/profile_images/1160475615994228736/jKysspfU_normal.png"/>
    <hyperlink ref="V133" r:id="rId205" display="http://pbs.twimg.com/profile_images/1160475615994228736/jKysspfU_normal.png"/>
    <hyperlink ref="V134" r:id="rId206" display="https://pbs.twimg.com/media/EFsiiPdW4AIgW5B.jpg"/>
    <hyperlink ref="V135" r:id="rId207" display="https://pbs.twimg.com/media/EG6fj9eW4AAtj2e.jpg"/>
    <hyperlink ref="V136" r:id="rId208" display="http://pbs.twimg.com/profile_images/1102920504334315521/iduVV6oj_normal.jpg"/>
    <hyperlink ref="V137" r:id="rId209" display="http://pbs.twimg.com/profile_images/1160475615994228736/jKysspfU_normal.png"/>
    <hyperlink ref="V138" r:id="rId210" display="http://pbs.twimg.com/profile_images/1075507209331752962/24O4fkfI_normal.jpg"/>
    <hyperlink ref="V139" r:id="rId211" display="http://pbs.twimg.com/profile_images/1160475615994228736/jKysspfU_normal.png"/>
    <hyperlink ref="V140" r:id="rId212" display="http://pbs.twimg.com/profile_images/1069297310092443648/UZOXMU9E_normal.png"/>
    <hyperlink ref="V141" r:id="rId213" display="http://pbs.twimg.com/profile_images/1160475615994228736/jKysspfU_normal.png"/>
    <hyperlink ref="V142" r:id="rId214" display="http://pbs.twimg.com/profile_images/898666368203186177/N44p56ry_normal.jpg"/>
    <hyperlink ref="V143" r:id="rId215" display="http://pbs.twimg.com/profile_images/1062977270019698691/lqi0S-Ez_normal.jpg"/>
    <hyperlink ref="V144" r:id="rId216" display="http://pbs.twimg.com/profile_images/1160475615994228736/jKysspfU_normal.png"/>
    <hyperlink ref="V145" r:id="rId217" display="http://pbs.twimg.com/profile_images/843535791523594240/pzvZKmy2_normal.jpg"/>
    <hyperlink ref="V146" r:id="rId218" display="http://pbs.twimg.com/profile_images/1114237932485992448/MbJ0VZ4W_normal.jpg"/>
    <hyperlink ref="V147" r:id="rId219" display="http://pbs.twimg.com/profile_images/898666368203186177/N44p56ry_normal.jpg"/>
    <hyperlink ref="V148" r:id="rId220" display="http://pbs.twimg.com/profile_images/1160475615994228736/jKysspfU_normal.png"/>
    <hyperlink ref="V149" r:id="rId221" display="http://pbs.twimg.com/profile_images/1160475615994228736/jKysspfU_normal.png"/>
    <hyperlink ref="V150" r:id="rId222" display="http://pbs.twimg.com/profile_images/1160475615994228736/jKysspfU_normal.png"/>
    <hyperlink ref="V151" r:id="rId223" display="http://pbs.twimg.com/profile_images/1160475615994228736/jKysspfU_normal.png"/>
    <hyperlink ref="V152" r:id="rId224" display="http://pbs.twimg.com/profile_images/1160475615994228736/jKysspfU_normal.png"/>
    <hyperlink ref="V153" r:id="rId225" display="http://pbs.twimg.com/profile_images/1160475615994228736/jKysspfU_normal.png"/>
    <hyperlink ref="V154" r:id="rId226" display="http://pbs.twimg.com/profile_images/1160475615994228736/jKysspfU_normal.png"/>
    <hyperlink ref="V155" r:id="rId227" display="http://pbs.twimg.com/profile_images/1160475615994228736/jKysspfU_normal.png"/>
    <hyperlink ref="V156" r:id="rId228" display="http://pbs.twimg.com/profile_images/1160475615994228736/jKysspfU_normal.png"/>
    <hyperlink ref="V157" r:id="rId229" display="http://pbs.twimg.com/profile_images/1160475615994228736/jKysspfU_normal.png"/>
    <hyperlink ref="V158" r:id="rId230" display="http://pbs.twimg.com/profile_images/1160475615994228736/jKysspfU_normal.png"/>
    <hyperlink ref="V159" r:id="rId231" display="http://pbs.twimg.com/profile_images/1679438065/zum5_normal.png"/>
    <hyperlink ref="V160" r:id="rId232" display="http://pbs.twimg.com/profile_images/785688517808652288/wl02CSnY_normal.jpg"/>
    <hyperlink ref="V161" r:id="rId233" display="http://pbs.twimg.com/profile_images/1679438065/zum5_normal.png"/>
    <hyperlink ref="V162" r:id="rId234" display="http://pbs.twimg.com/profile_images/1679438065/zum5_normal.png"/>
    <hyperlink ref="V163" r:id="rId235" display="http://pbs.twimg.com/profile_images/785688517808652288/wl02CSnY_normal.jpg"/>
    <hyperlink ref="V164" r:id="rId236" display="http://pbs.twimg.com/profile_images/785688517808652288/wl02CSnY_normal.jpg"/>
    <hyperlink ref="V165" r:id="rId237" display="https://pbs.twimg.com/ext_tw_video_thumb/1181683140198305794/pu/img/HQgUAM-KE6v80eo-.jpg"/>
    <hyperlink ref="V166" r:id="rId238" display="https://pbs.twimg.com/ext_tw_video_thumb/1182334092047765507/pu/img/UcbWxi21TrlGbklB.jpg"/>
    <hyperlink ref="V167" r:id="rId239" display="https://pbs.twimg.com/media/EGiAA6jWoAAoTld.png"/>
    <hyperlink ref="V168" r:id="rId240" display="https://pbs.twimg.com/ext_tw_video_thumb/1183434845357252608/pu/img/IAoc30yn6-VTSlfs.jpg"/>
    <hyperlink ref="V169" r:id="rId241" display="https://pbs.twimg.com/media/EGxo92RWsAE-8Tt.png"/>
    <hyperlink ref="V170" r:id="rId242" display="https://pbs.twimg.com/ext_tw_video_thumb/1184915381305184256/pu/img/Lj_7nqIOT2T6EvgQ.jpg"/>
    <hyperlink ref="V171" r:id="rId243" display="https://pbs.twimg.com/media/EHGrYvqXUAArb6W.png"/>
    <hyperlink ref="V172" r:id="rId244" display="http://pbs.twimg.com/profile_images/785688517808652288/wl02CSnY_normal.jpg"/>
    <hyperlink ref="V173" r:id="rId245" display="http://pbs.twimg.com/profile_images/785688517808652288/wl02CSnY_normal.jpg"/>
    <hyperlink ref="X3" r:id="rId246" display="https://twitter.com/#!/educologne/status/1174941995854225413"/>
    <hyperlink ref="X4" r:id="rId247" display="https://twitter.com/#!/begabungs/status/1179985725728710656"/>
    <hyperlink ref="X5" r:id="rId248" display="https://twitter.com/#!/foundation_jf/status/1180139283555999745"/>
    <hyperlink ref="X6" r:id="rId249" display="https://twitter.com/#!/altneraltner/status/1180143097885466625"/>
    <hyperlink ref="X7" r:id="rId250" display="https://twitter.com/#!/tom_nolte/status/1180190043668992000"/>
    <hyperlink ref="X8" r:id="rId251" display="https://twitter.com/#!/dreamchipper/status/1180549399094665219"/>
    <hyperlink ref="X9" r:id="rId252" display="https://twitter.com/#!/krugkatja/status/1180862463736238083"/>
    <hyperlink ref="X10" r:id="rId253" display="https://twitter.com/#!/carola_heinecke/status/1181069297495543813"/>
    <hyperlink ref="X11" r:id="rId254" display="https://twitter.com/#!/frauhw/status/1181232381891682304"/>
    <hyperlink ref="X12" r:id="rId255" display="https://twitter.com/#!/arthurthoemmes/status/1181236404501860352"/>
    <hyperlink ref="X13" r:id="rId256" display="https://twitter.com/#!/phwampfler/status/1181241127367774210"/>
    <hyperlink ref="X14" r:id="rId257" display="https://twitter.com/#!/bingenberger/status/1181272908150300678"/>
    <hyperlink ref="X15" r:id="rId258" display="https://twitter.com/#!/_digitalwriter_/status/1181303528289132551"/>
    <hyperlink ref="X16" r:id="rId259" display="https://twitter.com/#!/kidworldcitizen/status/1181307003156783105"/>
    <hyperlink ref="X17" r:id="rId260" display="https://twitter.com/#!/landeskunde/status/1181474014235123712"/>
    <hyperlink ref="X18" r:id="rId261" display="https://twitter.com/#!/assignmenthelp/status/1181632899625435136"/>
    <hyperlink ref="X19" r:id="rId262" display="https://twitter.com/#!/fraugroddeck/status/1181910960321286144"/>
    <hyperlink ref="X20" r:id="rId263" display="https://twitter.com/#!/rheinlandfranke/status/1181999351327072256"/>
    <hyperlink ref="X21" r:id="rId264" display="https://twitter.com/#!/herr_mint/status/1182344255362207744"/>
    <hyperlink ref="X22" r:id="rId265" display="https://twitter.com/#!/johnmcnaught1/status/1182448433443082240"/>
    <hyperlink ref="X23" r:id="rId266" display="https://twitter.com/#!/reb_most/status/1182451422257991680"/>
    <hyperlink ref="X24" r:id="rId267" display="https://twitter.com/#!/dander8470/status/1182457474277879808"/>
    <hyperlink ref="X25" r:id="rId268" display="https://twitter.com/#!/danielputting/status/1182458239771906048"/>
    <hyperlink ref="X26" r:id="rId269" display="https://twitter.com/#!/edpolicyreview/status/1182493289246875649"/>
    <hyperlink ref="X27" r:id="rId270" display="https://twitter.com/#!/tastenspieler/status/1181065419475623936"/>
    <hyperlink ref="X28" r:id="rId271" display="https://twitter.com/#!/tastenspieler/status/1182534992678789120"/>
    <hyperlink ref="X29" r:id="rId272" display="https://twitter.com/#!/tastenspieler/status/1182535182504648704"/>
    <hyperlink ref="X30" r:id="rId273" display="https://twitter.com/#!/angelssoriano74/status/1182624850013282304"/>
    <hyperlink ref="X31" r:id="rId274" display="https://twitter.com/#!/hartel30/status/1182632373743210496"/>
    <hyperlink ref="X32" r:id="rId275" display="https://twitter.com/#!/loise_gichuhi/status/1182632739184484353"/>
    <hyperlink ref="X33" r:id="rId276" display="https://twitter.com/#!/nvandenabeele/status/1182634377878130689"/>
    <hyperlink ref="X34" r:id="rId277" display="https://twitter.com/#!/chitch94/status/1182648805096935424"/>
    <hyperlink ref="X35" r:id="rId278" display="https://twitter.com/#!/njcommunityscls/status/1182661683409494021"/>
    <hyperlink ref="X36" r:id="rId279" display="https://twitter.com/#!/shyj/status/1182622967785754624"/>
    <hyperlink ref="X37" r:id="rId280" display="https://twitter.com/#!/shyj/status/1182629917797822464"/>
    <hyperlink ref="X38" r:id="rId281" display="https://twitter.com/#!/drpowerskhs/status/1182782405595283458"/>
    <hyperlink ref="X39" r:id="rId282" display="https://twitter.com/#!/akmittals/status/1182874447289765888"/>
    <hyperlink ref="X40" r:id="rId283" display="https://twitter.com/#!/shyj/status/1182685083758579714"/>
    <hyperlink ref="X41" r:id="rId284" display="https://twitter.com/#!/ritasingh0210/status/1182898418160553985"/>
    <hyperlink ref="X42" r:id="rId285" display="https://twitter.com/#!/feedbotrss/status/1182959099509694465"/>
    <hyperlink ref="X43" r:id="rId286" display="https://twitter.com/#!/followerpowerrt/status/1181678675214897152"/>
    <hyperlink ref="X44" r:id="rId287" display="https://twitter.com/#!/followerpowerrt/status/1182962092887990272"/>
    <hyperlink ref="X45" r:id="rId288" display="https://twitter.com/#!/vilsrip/status/1182958698915860480"/>
    <hyperlink ref="X46" r:id="rId289" display="https://twitter.com/#!/vilsrip/status/1182962384983465984"/>
    <hyperlink ref="X47" r:id="rId290" display="https://twitter.com/#!/frandevol/status/1182957301063442432"/>
    <hyperlink ref="X48" r:id="rId291" display="https://twitter.com/#!/aloah/status/1183135452825415680"/>
    <hyperlink ref="X49" r:id="rId292" display="https://twitter.com/#!/oebconference/status/1183135606240620546"/>
    <hyperlink ref="X50" r:id="rId293" display="https://twitter.com/#!/oebconference/status/1183135749052534784"/>
    <hyperlink ref="X51" r:id="rId294" display="https://twitter.com/#!/yrhmacgregor/status/1183437471792750600"/>
    <hyperlink ref="X52" r:id="rId295" display="https://twitter.com/#!/ianjaschindler/status/1181684974073896960"/>
    <hyperlink ref="X53" r:id="rId296" display="https://twitter.com/#!/ianjaschindler/status/1182336595854270464"/>
    <hyperlink ref="X54" r:id="rId297" display="https://twitter.com/#!/ianjaschindler/status/1182336623268306944"/>
    <hyperlink ref="X55" r:id="rId298" display="https://twitter.com/#!/ianjaschindler/status/1183437407347183616"/>
    <hyperlink ref="X56" r:id="rId299" display="https://twitter.com/#!/ianjaschindler/status/1183437473180987394"/>
    <hyperlink ref="X57" r:id="rId300" display="https://twitter.com/#!/zirweso/status/1183441181751107584"/>
    <hyperlink ref="X58" r:id="rId301" display="https://twitter.com/#!/diginewsbot/status/1183445279007227905"/>
    <hyperlink ref="X59" r:id="rId302" display="https://twitter.com/#!/diginewsbot/status/1183445323466919942"/>
    <hyperlink ref="X60" r:id="rId303" display="https://twitter.com/#!/schoolisopen/status/1183458875338641408"/>
    <hyperlink ref="X61" r:id="rId304" display="https://twitter.com/#!/yvonneroth13/status/1183467172804354048"/>
    <hyperlink ref="X62" r:id="rId305" display="https://twitter.com/#!/zsuzsannafabig/status/1183484851929931776"/>
    <hyperlink ref="X63" r:id="rId306" display="https://twitter.com/#!/sascha_rogowsky/status/1181683877032554496"/>
    <hyperlink ref="X64" r:id="rId307" display="https://twitter.com/#!/sascha_rogowsky/status/1182379921823469568"/>
    <hyperlink ref="X65" r:id="rId308" display="https://twitter.com/#!/sascha_rogowsky/status/1182391042181611520"/>
    <hyperlink ref="X66" r:id="rId309" display="https://twitter.com/#!/sascha_rogowsky/status/1183491040512303105"/>
    <hyperlink ref="X67" r:id="rId310" display="https://twitter.com/#!/sascha_rogowsky/status/1183491403470557185"/>
    <hyperlink ref="X68" r:id="rId311" display="https://twitter.com/#!/martinpiontek1/status/1183632794670587904"/>
    <hyperlink ref="X69" r:id="rId312" display="https://twitter.com/#!/christienken/status/1182446854799278081"/>
    <hyperlink ref="X70" r:id="rId313" display="https://twitter.com/#!/drmi/status/1183709300188950531"/>
    <hyperlink ref="X71" r:id="rId314" display="https://twitter.com/#!/foech2/status/1183711049947713536"/>
    <hyperlink ref="X72" r:id="rId315" display="https://twitter.com/#!/foech2/status/1183711104364666880"/>
    <hyperlink ref="X73" r:id="rId316" display="https://twitter.com/#!/wagjuer/status/1180090770117840899"/>
    <hyperlink ref="X74" r:id="rId317" display="https://twitter.com/#!/wagjuer/status/1181439181576441856"/>
    <hyperlink ref="X75" r:id="rId318" display="https://twitter.com/#!/wagjuer/status/1183817037484888065"/>
    <hyperlink ref="X76" r:id="rId319" display="https://twitter.com/#!/karlkirst/status/1180116975189663744"/>
    <hyperlink ref="X77" r:id="rId320" display="https://twitter.com/#!/karlkirst/status/1182173065205239808"/>
    <hyperlink ref="X78" r:id="rId321" display="https://twitter.com/#!/karlkirst/status/1183827353698525187"/>
    <hyperlink ref="X79" r:id="rId322" display="https://twitter.com/#!/ma_y/status/1180102479649935360"/>
    <hyperlink ref="X80" r:id="rId323" display="https://twitter.com/#!/ma_y/status/1181236882518216704"/>
    <hyperlink ref="X81" r:id="rId324" display="https://twitter.com/#!/ma_y/status/1183830541877022721"/>
    <hyperlink ref="X82" r:id="rId325" display="https://twitter.com/#!/christoball1981/status/1183932223667326976"/>
    <hyperlink ref="X83" r:id="rId326" display="https://twitter.com/#!/edchateu/status/1184010144524447752"/>
    <hyperlink ref="X84" r:id="rId327" display="https://twitter.com/#!/edchateu/status/1184010155458990080"/>
    <hyperlink ref="X85" r:id="rId328" display="https://twitter.com/#!/globaledcon/status/1183902860028850178"/>
    <hyperlink ref="X86" r:id="rId329" display="https://twitter.com/#!/globaledcon/status/1183934282169016320"/>
    <hyperlink ref="X87" r:id="rId330" display="https://twitter.com/#!/abcd2sco/status/1184023808333766657"/>
    <hyperlink ref="X88" r:id="rId331" display="https://twitter.com/#!/bildungdigital_/status/1184026873342386177"/>
    <hyperlink ref="X89" r:id="rId332" display="https://twitter.com/#!/jeremyjhilbert/status/1184053349110423552"/>
    <hyperlink ref="X90" r:id="rId333" display="https://twitter.com/#!/leaving_orbit/status/1184060606061727747"/>
    <hyperlink ref="X91" r:id="rId334" display="https://twitter.com/#!/ingmarkemper/status/1183640231792263168"/>
    <hyperlink ref="X92" r:id="rId335" display="https://twitter.com/#!/ingmarkemper/status/1184067567377436672"/>
    <hyperlink ref="X93" r:id="rId336" display="https://twitter.com/#!/mssackstein/status/1184026159971033088"/>
    <hyperlink ref="X94" r:id="rId337" display="https://twitter.com/#!/angelastockman/status/1184088562549100544"/>
    <hyperlink ref="X95" r:id="rId338" display="https://twitter.com/#!/herr_rz/status/1184105954956079104"/>
    <hyperlink ref="X96" r:id="rId339" display="https://twitter.com/#!/marssociety_de/status/1184142447028424705"/>
    <hyperlink ref="X97" r:id="rId340" display="https://twitter.com/#!/lbrechthermanns/status/1184192039367389184"/>
    <hyperlink ref="X98" r:id="rId341" display="https://twitter.com/#!/muggedinn/status/1184238141235957760"/>
    <hyperlink ref="X99" r:id="rId342" display="https://twitter.com/#!/m4sp0/status/1184458905855893504"/>
    <hyperlink ref="X100" r:id="rId343" display="https://twitter.com/#!/msspree/status/1184495416743792643"/>
    <hyperlink ref="X101" r:id="rId344" display="https://twitter.com/#!/gmoersheim/status/1184506776491876352"/>
    <hyperlink ref="X102" r:id="rId345" display="https://twitter.com/#!/seni_bl/status/1180087131663994880"/>
    <hyperlink ref="X103" r:id="rId346" display="https://twitter.com/#!/seni_bl/status/1184511462087233539"/>
    <hyperlink ref="X104" r:id="rId347" display="https://twitter.com/#!/staacksebastian/status/1184516548465221632"/>
    <hyperlink ref="X105" r:id="rId348" display="https://twitter.com/#!/medien_und/status/1184517399732772864"/>
    <hyperlink ref="X106" r:id="rId349" display="https://twitter.com/#!/dieottcasts/status/1184518253756010499"/>
    <hyperlink ref="X107" r:id="rId350" display="https://twitter.com/#!/bb_fps/status/1184530981975404549"/>
    <hyperlink ref="X108" r:id="rId351" display="https://twitter.com/#!/lais_lue/status/1184535616765206529"/>
    <hyperlink ref="X109" r:id="rId352" display="https://twitter.com/#!/webschulhaus/status/1184536424936300546"/>
    <hyperlink ref="X110" r:id="rId353" display="https://twitter.com/#!/mdeimann/status/1184543679521927169"/>
    <hyperlink ref="X111" r:id="rId354" display="https://twitter.com/#!/mmegiese/status/1184544730497081344"/>
    <hyperlink ref="X112" r:id="rId355" display="https://twitter.com/#!/a_ka_es/status/1184547270013923330"/>
    <hyperlink ref="X113" r:id="rId356" display="https://twitter.com/#!/herrjasper/status/1184548101803118593"/>
    <hyperlink ref="X114" r:id="rId357" display="https://twitter.com/#!/fraxinorumager/status/1184708028651724800"/>
    <hyperlink ref="X115" r:id="rId358" display="https://twitter.com/#!/edtech_germany/status/1184754861096820742"/>
    <hyperlink ref="X116" r:id="rId359" display="https://twitter.com/#!/jeanluc79/status/1184760233920532480"/>
    <hyperlink ref="X117" r:id="rId360" display="https://twitter.com/#!/p221samazon/status/1184799475245764608"/>
    <hyperlink ref="X118" r:id="rId361" display="https://twitter.com/#!/derlinkshaender/status/1184802274129928193"/>
    <hyperlink ref="X119" r:id="rId362" display="https://twitter.com/#!/moenig/status/1184839318998835205"/>
    <hyperlink ref="X120" r:id="rId363" display="https://twitter.com/#!/roeschannek/status/1184844695928786944"/>
    <hyperlink ref="X121" r:id="rId364" display="https://twitter.com/#!/svenjascholz3/status/1184855101359448064"/>
    <hyperlink ref="X122" r:id="rId365" display="https://twitter.com/#!/laempelkrempel/status/1183459111876386816"/>
    <hyperlink ref="X123" r:id="rId366" display="https://twitter.com/#!/laempelkrempel/status/1184855806740709376"/>
    <hyperlink ref="X124" r:id="rId367" display="https://twitter.com/#!/schweinepriestr/status/1184874299582242817"/>
    <hyperlink ref="X125" r:id="rId368" display="https://twitter.com/#!/slesum/status/1183759764632801281"/>
    <hyperlink ref="X126" r:id="rId369" display="https://twitter.com/#!/slesum/status/1184883615244718080"/>
    <hyperlink ref="X127" r:id="rId370" display="https://twitter.com/#!/isabelleslb/status/1184913502248591360"/>
    <hyperlink ref="X128" r:id="rId371" display="https://twitter.com/#!/smudsch/status/1181678357441892352"/>
    <hyperlink ref="X129" r:id="rId372" display="https://twitter.com/#!/bot_twlehrerz/status/1181678663458271232"/>
    <hyperlink ref="X130" r:id="rId373" display="https://twitter.com/#!/dskompakt/status/1180095959386198016"/>
    <hyperlink ref="X131" r:id="rId374" display="https://twitter.com/#!/dskompakt/status/1182639736751607817"/>
    <hyperlink ref="X132" r:id="rId375" display="https://twitter.com/#!/bot_twlehrerz/status/1180096233840488448"/>
    <hyperlink ref="X133" r:id="rId376" display="https://twitter.com/#!/bot_twlehrerz/status/1182639997763162112"/>
    <hyperlink ref="X134" r:id="rId377" display="https://twitter.com/#!/dskompakt/status/1178663285106909188"/>
    <hyperlink ref="X135" r:id="rId378" display="https://twitter.com/#!/_jauch/status/1184059200550440960"/>
    <hyperlink ref="X136" r:id="rId379" display="https://twitter.com/#!/eserode/status/1184059408130678784"/>
    <hyperlink ref="X137" r:id="rId380" display="https://twitter.com/#!/bot_twlehrerz/status/1184059350278688768"/>
    <hyperlink ref="X138" r:id="rId381" display="https://twitter.com/#!/herrlarbig/status/1184223689509879809"/>
    <hyperlink ref="X139" r:id="rId382" display="https://twitter.com/#!/bot_twlehrerz/status/1184223931579928578"/>
    <hyperlink ref="X140" r:id="rId383" display="https://twitter.com/#!/classroomde/status/1184445770080104448"/>
    <hyperlink ref="X141" r:id="rId384" display="https://twitter.com/#!/bot_twlehrerz/status/1184445895737257985"/>
    <hyperlink ref="X142" r:id="rId385" display="https://twitter.com/#!/petraottensarnd/status/1184511265982631938"/>
    <hyperlink ref="X143" r:id="rId386" display="https://twitter.com/#!/lernenunterwegs/status/1184727244373184512"/>
    <hyperlink ref="X144" r:id="rId387" display="https://twitter.com/#!/bot_twlehrerz/status/1184727502494863360"/>
    <hyperlink ref="X145" r:id="rId388" display="https://twitter.com/#!/bildungspunks/status/1184511354662739974"/>
    <hyperlink ref="X146" r:id="rId389" display="https://twitter.com/#!/noregerds/status/1184711031811166208"/>
    <hyperlink ref="X147" r:id="rId390" display="https://twitter.com/#!/petraottensarnd/status/1181253038960517120"/>
    <hyperlink ref="X148" r:id="rId391" display="https://twitter.com/#!/bot_twlehrerz/status/1184511578277896193"/>
    <hyperlink ref="X149" r:id="rId392" display="https://twitter.com/#!/bot_twlehrerz/status/1180084658547167232"/>
    <hyperlink ref="X150" r:id="rId393" display="https://twitter.com/#!/bot_twlehrerz/status/1181231465742393347"/>
    <hyperlink ref="X151" r:id="rId394" display="https://twitter.com/#!/bot_twlehrerz/status/1181683442989314048"/>
    <hyperlink ref="X152" r:id="rId395" display="https://twitter.com/#!/bot_twlehrerz/status/1182334229469913088"/>
    <hyperlink ref="X153" r:id="rId396" display="https://twitter.com/#!/bot_twlehrerz/status/1182335741684256768"/>
    <hyperlink ref="X154" r:id="rId397" display="https://twitter.com/#!/bot_twlehrerz/status/1183435234735525888"/>
    <hyperlink ref="X155" r:id="rId398" display="https://twitter.com/#!/bot_twlehrerz/status/1183436496164003840"/>
    <hyperlink ref="X156" r:id="rId399" display="https://twitter.com/#!/bot_twlehrerz/status/1183807438006444032"/>
    <hyperlink ref="X157" r:id="rId400" display="https://twitter.com/#!/bot_twlehrerz/status/1184915742547939331"/>
    <hyperlink ref="X158" r:id="rId401" display="https://twitter.com/#!/bot_twlehrerz/status/1184916747972952067"/>
    <hyperlink ref="X159" r:id="rId402" display="https://twitter.com/#!/zumteam/status/1180084344637001728"/>
    <hyperlink ref="X160" r:id="rId403" display="https://twitter.com/#!/woe_real/status/1180153784372252672"/>
    <hyperlink ref="X161" r:id="rId404" display="https://twitter.com/#!/zumteam/status/1181231284011581441"/>
    <hyperlink ref="X162" r:id="rId405" display="https://twitter.com/#!/zumteam/status/1183807227318210561"/>
    <hyperlink ref="X163" r:id="rId406" display="https://twitter.com/#!/woe_real/status/1181250050900611073"/>
    <hyperlink ref="X164" r:id="rId407" display="https://twitter.com/#!/woe_real/status/1183817715015921664"/>
    <hyperlink ref="X165" r:id="rId408" display="https://twitter.com/#!/diemeducators/status/1181683206577414149"/>
    <hyperlink ref="X166" r:id="rId409" display="https://twitter.com/#!/diemeducators/status/1182334138596122625"/>
    <hyperlink ref="X167" r:id="rId410" display="https://twitter.com/#!/diemeducators/status/1182335663112409088"/>
    <hyperlink ref="X168" r:id="rId411" display="https://twitter.com/#!/diemeducators/status/1183435003650367488"/>
    <hyperlink ref="X169" r:id="rId412" display="https://twitter.com/#!/diemeducators/status/1183436221139345412"/>
    <hyperlink ref="X170" r:id="rId413" display="https://twitter.com/#!/diemeducators/status/1184915504768671745"/>
    <hyperlink ref="X171" r:id="rId414" display="https://twitter.com/#!/diemeducators/status/1184916626220695553"/>
    <hyperlink ref="X172" r:id="rId415" display="https://twitter.com/#!/woe_real/status/1183440589632757762"/>
    <hyperlink ref="X173" r:id="rId416" display="https://twitter.com/#!/woe_real/status/1184916876880683008"/>
    <hyperlink ref="AZ20" r:id="rId417" display="https://api.twitter.com/1.1/geo/id/e99b714fe65be4fb.json"/>
  </hyperlinks>
  <printOptions/>
  <pageMargins left="0.7" right="0.7" top="0.75" bottom="0.75" header="0.3" footer="0.3"/>
  <pageSetup horizontalDpi="600" verticalDpi="600" orientation="portrait" r:id="rId421"/>
  <legacyDrawing r:id="rId419"/>
  <tableParts>
    <tablePart r:id="rId42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2679</v>
      </c>
      <c r="B1" s="13" t="s">
        <v>34</v>
      </c>
    </row>
    <row r="2" spans="1:2" ht="15">
      <c r="A2" s="114" t="s">
        <v>309</v>
      </c>
      <c r="B2" s="78">
        <v>6035.697619</v>
      </c>
    </row>
    <row r="3" spans="1:2" ht="15">
      <c r="A3" s="114" t="s">
        <v>313</v>
      </c>
      <c r="B3" s="78">
        <v>3403.8</v>
      </c>
    </row>
    <row r="4" spans="1:2" ht="15">
      <c r="A4" s="114" t="s">
        <v>336</v>
      </c>
      <c r="B4" s="78">
        <v>2124</v>
      </c>
    </row>
    <row r="5" spans="1:2" ht="15">
      <c r="A5" s="114" t="s">
        <v>321</v>
      </c>
      <c r="B5" s="78">
        <v>1990.9</v>
      </c>
    </row>
    <row r="6" spans="1:2" ht="15">
      <c r="A6" s="114" t="s">
        <v>212</v>
      </c>
      <c r="B6" s="78">
        <v>1745</v>
      </c>
    </row>
    <row r="7" spans="1:2" ht="15">
      <c r="A7" s="114" t="s">
        <v>319</v>
      </c>
      <c r="B7" s="78">
        <v>1679.347619</v>
      </c>
    </row>
    <row r="8" spans="1:2" ht="15">
      <c r="A8" s="114" t="s">
        <v>315</v>
      </c>
      <c r="B8" s="78">
        <v>1013.116667</v>
      </c>
    </row>
    <row r="9" spans="1:2" ht="15">
      <c r="A9" s="114" t="s">
        <v>308</v>
      </c>
      <c r="B9" s="78">
        <v>880</v>
      </c>
    </row>
    <row r="10" spans="1:2" ht="15">
      <c r="A10" s="114" t="s">
        <v>248</v>
      </c>
      <c r="B10" s="78">
        <v>712</v>
      </c>
    </row>
    <row r="11" spans="1:2" ht="15">
      <c r="A11" s="114" t="s">
        <v>250</v>
      </c>
      <c r="B11" s="78">
        <v>544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2681</v>
      </c>
      <c r="B25" t="s">
        <v>2680</v>
      </c>
    </row>
    <row r="26" spans="1:2" ht="15">
      <c r="A26" s="125" t="s">
        <v>2683</v>
      </c>
      <c r="B26" s="3"/>
    </row>
    <row r="27" spans="1:2" ht="15">
      <c r="A27" s="126" t="s">
        <v>2684</v>
      </c>
      <c r="B27" s="3"/>
    </row>
    <row r="28" spans="1:2" ht="15">
      <c r="A28" s="127" t="s">
        <v>2685</v>
      </c>
      <c r="B28" s="3"/>
    </row>
    <row r="29" spans="1:2" ht="15">
      <c r="A29" s="128" t="s">
        <v>2686</v>
      </c>
      <c r="B29" s="3">
        <v>1</v>
      </c>
    </row>
    <row r="30" spans="1:2" ht="15">
      <c r="A30" s="127" t="s">
        <v>2687</v>
      </c>
      <c r="B30" s="3"/>
    </row>
    <row r="31" spans="1:2" ht="15">
      <c r="A31" s="128" t="s">
        <v>2688</v>
      </c>
      <c r="B31" s="3">
        <v>1</v>
      </c>
    </row>
    <row r="32" spans="1:2" ht="15">
      <c r="A32" s="126" t="s">
        <v>2689</v>
      </c>
      <c r="B32" s="3"/>
    </row>
    <row r="33" spans="1:2" ht="15">
      <c r="A33" s="127" t="s">
        <v>2690</v>
      </c>
      <c r="B33" s="3"/>
    </row>
    <row r="34" spans="1:2" ht="15">
      <c r="A34" s="128" t="s">
        <v>2691</v>
      </c>
      <c r="B34" s="3">
        <v>1</v>
      </c>
    </row>
    <row r="35" spans="1:2" ht="15">
      <c r="A35" s="128" t="s">
        <v>2692</v>
      </c>
      <c r="B35" s="3">
        <v>3</v>
      </c>
    </row>
    <row r="36" spans="1:2" ht="15">
      <c r="A36" s="128" t="s">
        <v>2693</v>
      </c>
      <c r="B36" s="3">
        <v>4</v>
      </c>
    </row>
    <row r="37" spans="1:2" ht="15">
      <c r="A37" s="128" t="s">
        <v>2688</v>
      </c>
      <c r="B37" s="3">
        <v>1</v>
      </c>
    </row>
    <row r="38" spans="1:2" ht="15">
      <c r="A38" s="128" t="s">
        <v>2694</v>
      </c>
      <c r="B38" s="3">
        <v>2</v>
      </c>
    </row>
    <row r="39" spans="1:2" ht="15">
      <c r="A39" s="128" t="s">
        <v>2695</v>
      </c>
      <c r="B39" s="3">
        <v>1</v>
      </c>
    </row>
    <row r="40" spans="1:2" ht="15">
      <c r="A40" s="128" t="s">
        <v>2696</v>
      </c>
      <c r="B40" s="3">
        <v>1</v>
      </c>
    </row>
    <row r="41" spans="1:2" ht="15">
      <c r="A41" s="127" t="s">
        <v>2697</v>
      </c>
      <c r="B41" s="3"/>
    </row>
    <row r="42" spans="1:2" ht="15">
      <c r="A42" s="128" t="s">
        <v>2696</v>
      </c>
      <c r="B42" s="3">
        <v>1</v>
      </c>
    </row>
    <row r="43" spans="1:2" ht="15">
      <c r="A43" s="127" t="s">
        <v>2698</v>
      </c>
      <c r="B43" s="3"/>
    </row>
    <row r="44" spans="1:2" ht="15">
      <c r="A44" s="128" t="s">
        <v>2694</v>
      </c>
      <c r="B44" s="3">
        <v>1</v>
      </c>
    </row>
    <row r="45" spans="1:2" ht="15">
      <c r="A45" s="127" t="s">
        <v>2699</v>
      </c>
      <c r="B45" s="3"/>
    </row>
    <row r="46" spans="1:2" ht="15">
      <c r="A46" s="128" t="s">
        <v>2700</v>
      </c>
      <c r="B46" s="3">
        <v>2</v>
      </c>
    </row>
    <row r="47" spans="1:2" ht="15">
      <c r="A47" s="128" t="s">
        <v>2694</v>
      </c>
      <c r="B47" s="3">
        <v>5</v>
      </c>
    </row>
    <row r="48" spans="1:2" ht="15">
      <c r="A48" s="128" t="s">
        <v>2695</v>
      </c>
      <c r="B48" s="3">
        <v>2</v>
      </c>
    </row>
    <row r="49" spans="1:2" ht="15">
      <c r="A49" s="128" t="s">
        <v>2701</v>
      </c>
      <c r="B49" s="3">
        <v>1</v>
      </c>
    </row>
    <row r="50" spans="1:2" ht="15">
      <c r="A50" s="128" t="s">
        <v>2696</v>
      </c>
      <c r="B50" s="3">
        <v>1</v>
      </c>
    </row>
    <row r="51" spans="1:2" ht="15">
      <c r="A51" s="128" t="s">
        <v>2702</v>
      </c>
      <c r="B51" s="3">
        <v>2</v>
      </c>
    </row>
    <row r="52" spans="1:2" ht="15">
      <c r="A52" s="127" t="s">
        <v>2703</v>
      </c>
      <c r="B52" s="3"/>
    </row>
    <row r="53" spans="1:2" ht="15">
      <c r="A53" s="128" t="s">
        <v>2691</v>
      </c>
      <c r="B53" s="3">
        <v>1</v>
      </c>
    </row>
    <row r="54" spans="1:2" ht="15">
      <c r="A54" s="128" t="s">
        <v>2686</v>
      </c>
      <c r="B54" s="3">
        <v>1</v>
      </c>
    </row>
    <row r="55" spans="1:2" ht="15">
      <c r="A55" s="128" t="s">
        <v>2696</v>
      </c>
      <c r="B55" s="3">
        <v>1</v>
      </c>
    </row>
    <row r="56" spans="1:2" ht="15">
      <c r="A56" s="128" t="s">
        <v>2704</v>
      </c>
      <c r="B56" s="3">
        <v>7</v>
      </c>
    </row>
    <row r="57" spans="1:2" ht="15">
      <c r="A57" s="127" t="s">
        <v>2705</v>
      </c>
      <c r="B57" s="3"/>
    </row>
    <row r="58" spans="1:2" ht="15">
      <c r="A58" s="128" t="s">
        <v>2693</v>
      </c>
      <c r="B58" s="3">
        <v>1</v>
      </c>
    </row>
    <row r="59" spans="1:2" ht="15">
      <c r="A59" s="128" t="s">
        <v>2696</v>
      </c>
      <c r="B59" s="3">
        <v>1</v>
      </c>
    </row>
    <row r="60" spans="1:2" ht="15">
      <c r="A60" s="127" t="s">
        <v>2706</v>
      </c>
      <c r="B60" s="3"/>
    </row>
    <row r="61" spans="1:2" ht="15">
      <c r="A61" s="128" t="s">
        <v>2691</v>
      </c>
      <c r="B61" s="3">
        <v>1</v>
      </c>
    </row>
    <row r="62" spans="1:2" ht="15">
      <c r="A62" s="128" t="s">
        <v>2695</v>
      </c>
      <c r="B62" s="3">
        <v>6</v>
      </c>
    </row>
    <row r="63" spans="1:2" ht="15">
      <c r="A63" s="128" t="s">
        <v>2701</v>
      </c>
      <c r="B63" s="3">
        <v>1</v>
      </c>
    </row>
    <row r="64" spans="1:2" ht="15">
      <c r="A64" s="128" t="s">
        <v>2707</v>
      </c>
      <c r="B64" s="3">
        <v>1</v>
      </c>
    </row>
    <row r="65" spans="1:2" ht="15">
      <c r="A65" s="128" t="s">
        <v>2702</v>
      </c>
      <c r="B65" s="3">
        <v>1</v>
      </c>
    </row>
    <row r="66" spans="1:2" ht="15">
      <c r="A66" s="127" t="s">
        <v>2708</v>
      </c>
      <c r="B66" s="3"/>
    </row>
    <row r="67" spans="1:2" ht="15">
      <c r="A67" s="128" t="s">
        <v>2709</v>
      </c>
      <c r="B67" s="3">
        <v>5</v>
      </c>
    </row>
    <row r="68" spans="1:2" ht="15">
      <c r="A68" s="128" t="s">
        <v>2710</v>
      </c>
      <c r="B68" s="3">
        <v>1</v>
      </c>
    </row>
    <row r="69" spans="1:2" ht="15">
      <c r="A69" s="128" t="s">
        <v>2691</v>
      </c>
      <c r="B69" s="3">
        <v>2</v>
      </c>
    </row>
    <row r="70" spans="1:2" ht="15">
      <c r="A70" s="128" t="s">
        <v>2692</v>
      </c>
      <c r="B70" s="3">
        <v>2</v>
      </c>
    </row>
    <row r="71" spans="1:2" ht="15">
      <c r="A71" s="128" t="s">
        <v>2693</v>
      </c>
      <c r="B71" s="3">
        <v>6</v>
      </c>
    </row>
    <row r="72" spans="1:2" ht="15">
      <c r="A72" s="128" t="s">
        <v>2688</v>
      </c>
      <c r="B72" s="3">
        <v>1</v>
      </c>
    </row>
    <row r="73" spans="1:2" ht="15">
      <c r="A73" s="128" t="s">
        <v>2711</v>
      </c>
      <c r="B73" s="3">
        <v>1</v>
      </c>
    </row>
    <row r="74" spans="1:2" ht="15">
      <c r="A74" s="128" t="s">
        <v>2694</v>
      </c>
      <c r="B74" s="3">
        <v>1</v>
      </c>
    </row>
    <row r="75" spans="1:2" ht="15">
      <c r="A75" s="128" t="s">
        <v>2712</v>
      </c>
      <c r="B75" s="3">
        <v>1</v>
      </c>
    </row>
    <row r="76" spans="1:2" ht="15">
      <c r="A76" s="127" t="s">
        <v>2713</v>
      </c>
      <c r="B76" s="3"/>
    </row>
    <row r="77" spans="1:2" ht="15">
      <c r="A77" s="128" t="s">
        <v>2700</v>
      </c>
      <c r="B77" s="3">
        <v>1</v>
      </c>
    </row>
    <row r="78" spans="1:2" ht="15">
      <c r="A78" s="128" t="s">
        <v>2691</v>
      </c>
      <c r="B78" s="3">
        <v>1</v>
      </c>
    </row>
    <row r="79" spans="1:2" ht="15">
      <c r="A79" s="128" t="s">
        <v>2714</v>
      </c>
      <c r="B79" s="3">
        <v>2</v>
      </c>
    </row>
    <row r="80" spans="1:2" ht="15">
      <c r="A80" s="128" t="s">
        <v>2715</v>
      </c>
      <c r="B80" s="3">
        <v>3</v>
      </c>
    </row>
    <row r="81" spans="1:2" ht="15">
      <c r="A81" s="128" t="s">
        <v>2704</v>
      </c>
      <c r="B81" s="3">
        <v>3</v>
      </c>
    </row>
    <row r="82" spans="1:2" ht="15">
      <c r="A82" s="127" t="s">
        <v>2716</v>
      </c>
      <c r="B82" s="3"/>
    </row>
    <row r="83" spans="1:2" ht="15">
      <c r="A83" s="128" t="s">
        <v>2701</v>
      </c>
      <c r="B83" s="3">
        <v>9</v>
      </c>
    </row>
    <row r="84" spans="1:2" ht="15">
      <c r="A84" s="128" t="s">
        <v>2696</v>
      </c>
      <c r="B84" s="3">
        <v>2</v>
      </c>
    </row>
    <row r="85" spans="1:2" ht="15">
      <c r="A85" s="128" t="s">
        <v>2707</v>
      </c>
      <c r="B85" s="3">
        <v>3</v>
      </c>
    </row>
    <row r="86" spans="1:2" ht="15">
      <c r="A86" s="128" t="s">
        <v>2702</v>
      </c>
      <c r="B86" s="3">
        <v>1</v>
      </c>
    </row>
    <row r="87" spans="1:2" ht="15">
      <c r="A87" s="128" t="s">
        <v>2704</v>
      </c>
      <c r="B87" s="3">
        <v>2</v>
      </c>
    </row>
    <row r="88" spans="1:2" ht="15">
      <c r="A88" s="127" t="s">
        <v>2717</v>
      </c>
      <c r="B88" s="3"/>
    </row>
    <row r="89" spans="1:2" ht="15">
      <c r="A89" s="128" t="s">
        <v>2718</v>
      </c>
      <c r="B89" s="3">
        <v>1</v>
      </c>
    </row>
    <row r="90" spans="1:2" ht="15">
      <c r="A90" s="128" t="s">
        <v>2686</v>
      </c>
      <c r="B90" s="3">
        <v>1</v>
      </c>
    </row>
    <row r="91" spans="1:2" ht="15">
      <c r="A91" s="128" t="s">
        <v>2692</v>
      </c>
      <c r="B91" s="3">
        <v>3</v>
      </c>
    </row>
    <row r="92" spans="1:2" ht="15">
      <c r="A92" s="128" t="s">
        <v>2694</v>
      </c>
      <c r="B92" s="3">
        <v>1</v>
      </c>
    </row>
    <row r="93" spans="1:2" ht="15">
      <c r="A93" s="128" t="s">
        <v>2696</v>
      </c>
      <c r="B93" s="3">
        <v>4</v>
      </c>
    </row>
    <row r="94" spans="1:2" ht="15">
      <c r="A94" s="128" t="s">
        <v>2707</v>
      </c>
      <c r="B94" s="3">
        <v>2</v>
      </c>
    </row>
    <row r="95" spans="1:2" ht="15">
      <c r="A95" s="127" t="s">
        <v>2719</v>
      </c>
      <c r="B95" s="3"/>
    </row>
    <row r="96" spans="1:2" ht="15">
      <c r="A96" s="128" t="s">
        <v>2709</v>
      </c>
      <c r="B96" s="3">
        <v>1</v>
      </c>
    </row>
    <row r="97" spans="1:2" ht="15">
      <c r="A97" s="128" t="s">
        <v>2720</v>
      </c>
      <c r="B97" s="3">
        <v>2</v>
      </c>
    </row>
    <row r="98" spans="1:2" ht="15">
      <c r="A98" s="128" t="s">
        <v>2686</v>
      </c>
      <c r="B98" s="3">
        <v>2</v>
      </c>
    </row>
    <row r="99" spans="1:2" ht="15">
      <c r="A99" s="128" t="s">
        <v>2721</v>
      </c>
      <c r="B99" s="3">
        <v>3</v>
      </c>
    </row>
    <row r="100" spans="1:2" ht="15">
      <c r="A100" s="128" t="s">
        <v>2715</v>
      </c>
      <c r="B100" s="3">
        <v>5</v>
      </c>
    </row>
    <row r="101" spans="1:2" ht="15">
      <c r="A101" s="128" t="s">
        <v>2692</v>
      </c>
      <c r="B101" s="3">
        <v>1</v>
      </c>
    </row>
    <row r="102" spans="1:2" ht="15">
      <c r="A102" s="128" t="s">
        <v>2693</v>
      </c>
      <c r="B102" s="3">
        <v>1</v>
      </c>
    </row>
    <row r="103" spans="1:2" ht="15">
      <c r="A103" s="128" t="s">
        <v>2688</v>
      </c>
      <c r="B103" s="3">
        <v>1</v>
      </c>
    </row>
    <row r="104" spans="1:2" ht="15">
      <c r="A104" s="128" t="s">
        <v>2695</v>
      </c>
      <c r="B104" s="3">
        <v>1</v>
      </c>
    </row>
    <row r="105" spans="1:2" ht="15">
      <c r="A105" s="128" t="s">
        <v>2707</v>
      </c>
      <c r="B105" s="3">
        <v>1</v>
      </c>
    </row>
    <row r="106" spans="1:2" ht="15">
      <c r="A106" s="128" t="s">
        <v>2704</v>
      </c>
      <c r="B106" s="3">
        <v>2</v>
      </c>
    </row>
    <row r="107" spans="1:2" ht="15">
      <c r="A107" s="128" t="s">
        <v>2712</v>
      </c>
      <c r="B107" s="3">
        <v>1</v>
      </c>
    </row>
    <row r="108" spans="1:2" ht="15">
      <c r="A108" s="127" t="s">
        <v>2722</v>
      </c>
      <c r="B108" s="3"/>
    </row>
    <row r="109" spans="1:2" ht="15">
      <c r="A109" s="128" t="s">
        <v>2693</v>
      </c>
      <c r="B109" s="3">
        <v>2</v>
      </c>
    </row>
    <row r="110" spans="1:2" ht="15">
      <c r="A110" s="128" t="s">
        <v>2688</v>
      </c>
      <c r="B110" s="3">
        <v>1</v>
      </c>
    </row>
    <row r="111" spans="1:2" ht="15">
      <c r="A111" s="128" t="s">
        <v>2694</v>
      </c>
      <c r="B111" s="3">
        <v>1</v>
      </c>
    </row>
    <row r="112" spans="1:2" ht="15">
      <c r="A112" s="128" t="s">
        <v>2695</v>
      </c>
      <c r="B112" s="3">
        <v>5</v>
      </c>
    </row>
    <row r="113" spans="1:2" ht="15">
      <c r="A113" s="128" t="s">
        <v>2701</v>
      </c>
      <c r="B113" s="3">
        <v>3</v>
      </c>
    </row>
    <row r="114" spans="1:2" ht="15">
      <c r="A114" s="128" t="s">
        <v>2696</v>
      </c>
      <c r="B114" s="3">
        <v>4</v>
      </c>
    </row>
    <row r="115" spans="1:2" ht="15">
      <c r="A115" s="128" t="s">
        <v>2707</v>
      </c>
      <c r="B115" s="3">
        <v>3</v>
      </c>
    </row>
    <row r="116" spans="1:2" ht="15">
      <c r="A116" s="127" t="s">
        <v>2723</v>
      </c>
      <c r="B116" s="3"/>
    </row>
    <row r="117" spans="1:2" ht="15">
      <c r="A117" s="128" t="s">
        <v>2691</v>
      </c>
      <c r="B117" s="3">
        <v>1</v>
      </c>
    </row>
    <row r="118" spans="1:2" ht="15">
      <c r="A118" s="128" t="s">
        <v>2718</v>
      </c>
      <c r="B118" s="3">
        <v>1</v>
      </c>
    </row>
    <row r="119" spans="1:2" ht="15">
      <c r="A119" s="128" t="s">
        <v>2686</v>
      </c>
      <c r="B119" s="3">
        <v>2</v>
      </c>
    </row>
    <row r="120" spans="1:2" ht="15">
      <c r="A120" s="128" t="s">
        <v>2721</v>
      </c>
      <c r="B120" s="3">
        <v>1</v>
      </c>
    </row>
    <row r="121" spans="1:2" ht="15">
      <c r="A121" s="128" t="s">
        <v>2714</v>
      </c>
      <c r="B121" s="3">
        <v>1</v>
      </c>
    </row>
    <row r="122" spans="1:2" ht="15">
      <c r="A122" s="128" t="s">
        <v>2692</v>
      </c>
      <c r="B122" s="3">
        <v>1</v>
      </c>
    </row>
    <row r="123" spans="1:2" ht="15">
      <c r="A123" s="128" t="s">
        <v>2693</v>
      </c>
      <c r="B123" s="3">
        <v>1</v>
      </c>
    </row>
    <row r="124" spans="1:2" ht="15">
      <c r="A124" s="128" t="s">
        <v>2711</v>
      </c>
      <c r="B124" s="3">
        <v>2</v>
      </c>
    </row>
    <row r="125" spans="1:2" ht="15">
      <c r="A125" s="128" t="s">
        <v>2694</v>
      </c>
      <c r="B125" s="3">
        <v>2</v>
      </c>
    </row>
    <row r="126" spans="1:2" ht="15">
      <c r="A126" s="128" t="s">
        <v>2695</v>
      </c>
      <c r="B126" s="3">
        <v>1</v>
      </c>
    </row>
    <row r="127" spans="1:2" ht="15">
      <c r="A127" s="128" t="s">
        <v>2701</v>
      </c>
      <c r="B127" s="3">
        <v>1</v>
      </c>
    </row>
    <row r="128" spans="1:2" ht="15">
      <c r="A128" s="128" t="s">
        <v>2707</v>
      </c>
      <c r="B128" s="3">
        <v>6</v>
      </c>
    </row>
    <row r="129" spans="1:2" ht="15">
      <c r="A129" s="125" t="s">
        <v>2682</v>
      </c>
      <c r="B129" s="3">
        <v>171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980</v>
      </c>
      <c r="AE2" s="13" t="s">
        <v>981</v>
      </c>
      <c r="AF2" s="13" t="s">
        <v>982</v>
      </c>
      <c r="AG2" s="13" t="s">
        <v>983</v>
      </c>
      <c r="AH2" s="13" t="s">
        <v>984</v>
      </c>
      <c r="AI2" s="13" t="s">
        <v>985</v>
      </c>
      <c r="AJ2" s="13" t="s">
        <v>986</v>
      </c>
      <c r="AK2" s="13" t="s">
        <v>987</v>
      </c>
      <c r="AL2" s="13" t="s">
        <v>988</v>
      </c>
      <c r="AM2" s="13" t="s">
        <v>989</v>
      </c>
      <c r="AN2" s="13" t="s">
        <v>990</v>
      </c>
      <c r="AO2" s="13" t="s">
        <v>991</v>
      </c>
      <c r="AP2" s="13" t="s">
        <v>992</v>
      </c>
      <c r="AQ2" s="13" t="s">
        <v>993</v>
      </c>
      <c r="AR2" s="13" t="s">
        <v>994</v>
      </c>
      <c r="AS2" s="13" t="s">
        <v>192</v>
      </c>
      <c r="AT2" s="13" t="s">
        <v>995</v>
      </c>
      <c r="AU2" s="13" t="s">
        <v>996</v>
      </c>
      <c r="AV2" s="13" t="s">
        <v>997</v>
      </c>
      <c r="AW2" s="13" t="s">
        <v>998</v>
      </c>
      <c r="AX2" s="13" t="s">
        <v>999</v>
      </c>
      <c r="AY2" s="13" t="s">
        <v>1000</v>
      </c>
      <c r="AZ2" s="13" t="s">
        <v>1892</v>
      </c>
      <c r="BA2" s="115" t="s">
        <v>2277</v>
      </c>
      <c r="BB2" s="115" t="s">
        <v>2282</v>
      </c>
      <c r="BC2" s="115" t="s">
        <v>2284</v>
      </c>
      <c r="BD2" s="115" t="s">
        <v>2287</v>
      </c>
      <c r="BE2" s="115" t="s">
        <v>2288</v>
      </c>
      <c r="BF2" s="115" t="s">
        <v>2299</v>
      </c>
      <c r="BG2" s="115" t="s">
        <v>2307</v>
      </c>
      <c r="BH2" s="115" t="s">
        <v>2359</v>
      </c>
      <c r="BI2" s="115" t="s">
        <v>2374</v>
      </c>
      <c r="BJ2" s="115" t="s">
        <v>2424</v>
      </c>
      <c r="BK2" s="115" t="s">
        <v>2639</v>
      </c>
      <c r="BL2" s="115" t="s">
        <v>2640</v>
      </c>
      <c r="BM2" s="115" t="s">
        <v>2641</v>
      </c>
      <c r="BN2" s="115" t="s">
        <v>2642</v>
      </c>
      <c r="BO2" s="115" t="s">
        <v>2643</v>
      </c>
      <c r="BP2" s="115" t="s">
        <v>2644</v>
      </c>
      <c r="BQ2" s="115" t="s">
        <v>2645</v>
      </c>
      <c r="BR2" s="115" t="s">
        <v>2646</v>
      </c>
      <c r="BS2" s="115" t="s">
        <v>2648</v>
      </c>
      <c r="BT2" s="3"/>
      <c r="BU2" s="3"/>
    </row>
    <row r="3" spans="1:73" ht="15" customHeight="1">
      <c r="A3" s="64" t="s">
        <v>212</v>
      </c>
      <c r="B3" s="65"/>
      <c r="C3" s="65" t="s">
        <v>64</v>
      </c>
      <c r="D3" s="66">
        <v>176.1247703092035</v>
      </c>
      <c r="E3" s="68"/>
      <c r="F3" s="100" t="s">
        <v>1548</v>
      </c>
      <c r="G3" s="65"/>
      <c r="H3" s="69" t="s">
        <v>212</v>
      </c>
      <c r="I3" s="70"/>
      <c r="J3" s="70"/>
      <c r="K3" s="69" t="s">
        <v>1700</v>
      </c>
      <c r="L3" s="73">
        <v>2891.554017331729</v>
      </c>
      <c r="M3" s="74">
        <v>6716.17724609375</v>
      </c>
      <c r="N3" s="74">
        <v>8159.8017578125</v>
      </c>
      <c r="O3" s="75"/>
      <c r="P3" s="76"/>
      <c r="Q3" s="76"/>
      <c r="R3" s="48"/>
      <c r="S3" s="48">
        <v>2</v>
      </c>
      <c r="T3" s="48">
        <v>9</v>
      </c>
      <c r="U3" s="49">
        <v>1745</v>
      </c>
      <c r="V3" s="49">
        <v>0.003155</v>
      </c>
      <c r="W3" s="49">
        <v>0.004051</v>
      </c>
      <c r="X3" s="49">
        <v>4.26649</v>
      </c>
      <c r="Y3" s="49">
        <v>0.01818181818181818</v>
      </c>
      <c r="Z3" s="49">
        <v>0</v>
      </c>
      <c r="AA3" s="71">
        <v>3</v>
      </c>
      <c r="AB3" s="71"/>
      <c r="AC3" s="72"/>
      <c r="AD3" s="78" t="s">
        <v>1001</v>
      </c>
      <c r="AE3" s="78">
        <v>473</v>
      </c>
      <c r="AF3" s="78">
        <v>745</v>
      </c>
      <c r="AG3" s="78">
        <v>697</v>
      </c>
      <c r="AH3" s="78">
        <v>209</v>
      </c>
      <c r="AI3" s="78"/>
      <c r="AJ3" s="78" t="s">
        <v>1125</v>
      </c>
      <c r="AK3" s="78" t="s">
        <v>1246</v>
      </c>
      <c r="AL3" s="82" t="s">
        <v>1337</v>
      </c>
      <c r="AM3" s="78"/>
      <c r="AN3" s="80">
        <v>41390.467835648145</v>
      </c>
      <c r="AO3" s="82" t="s">
        <v>1419</v>
      </c>
      <c r="AP3" s="78" t="b">
        <v>0</v>
      </c>
      <c r="AQ3" s="78" t="b">
        <v>0</v>
      </c>
      <c r="AR3" s="78" t="b">
        <v>1</v>
      </c>
      <c r="AS3" s="78"/>
      <c r="AT3" s="78">
        <v>38</v>
      </c>
      <c r="AU3" s="82" t="s">
        <v>1531</v>
      </c>
      <c r="AV3" s="78" t="b">
        <v>0</v>
      </c>
      <c r="AW3" s="78" t="s">
        <v>1572</v>
      </c>
      <c r="AX3" s="82" t="s">
        <v>1573</v>
      </c>
      <c r="AY3" s="78" t="s">
        <v>66</v>
      </c>
      <c r="AZ3" s="78" t="str">
        <f>REPLACE(INDEX(GroupVertices[Group],MATCH(Vertices[[#This Row],[Vertex]],GroupVertices[Vertex],0)),1,1,"")</f>
        <v>5</v>
      </c>
      <c r="BA3" s="48" t="s">
        <v>409</v>
      </c>
      <c r="BB3" s="48" t="s">
        <v>409</v>
      </c>
      <c r="BC3" s="48" t="s">
        <v>430</v>
      </c>
      <c r="BD3" s="48" t="s">
        <v>430</v>
      </c>
      <c r="BE3" s="48" t="s">
        <v>447</v>
      </c>
      <c r="BF3" s="48" t="s">
        <v>447</v>
      </c>
      <c r="BG3" s="116" t="s">
        <v>2308</v>
      </c>
      <c r="BH3" s="116" t="s">
        <v>2308</v>
      </c>
      <c r="BI3" s="116" t="s">
        <v>2375</v>
      </c>
      <c r="BJ3" s="116" t="s">
        <v>2375</v>
      </c>
      <c r="BK3" s="116">
        <v>0</v>
      </c>
      <c r="BL3" s="120">
        <v>0</v>
      </c>
      <c r="BM3" s="116">
        <v>0</v>
      </c>
      <c r="BN3" s="120">
        <v>0</v>
      </c>
      <c r="BO3" s="116">
        <v>0</v>
      </c>
      <c r="BP3" s="120">
        <v>0</v>
      </c>
      <c r="BQ3" s="116">
        <v>26</v>
      </c>
      <c r="BR3" s="120">
        <v>100</v>
      </c>
      <c r="BS3" s="116">
        <v>26</v>
      </c>
      <c r="BT3" s="3"/>
      <c r="BU3" s="3"/>
    </row>
    <row r="4" spans="1:76" ht="15">
      <c r="A4" s="64" t="s">
        <v>322</v>
      </c>
      <c r="B4" s="65"/>
      <c r="C4" s="65" t="s">
        <v>64</v>
      </c>
      <c r="D4" s="66">
        <v>387.21689616841724</v>
      </c>
      <c r="E4" s="68"/>
      <c r="F4" s="100" t="s">
        <v>1549</v>
      </c>
      <c r="G4" s="65"/>
      <c r="H4" s="69" t="s">
        <v>322</v>
      </c>
      <c r="I4" s="70"/>
      <c r="J4" s="70"/>
      <c r="K4" s="69" t="s">
        <v>1701</v>
      </c>
      <c r="L4" s="73">
        <v>1</v>
      </c>
      <c r="M4" s="74">
        <v>7508.90771484375</v>
      </c>
      <c r="N4" s="74">
        <v>7088.3330078125</v>
      </c>
      <c r="O4" s="75"/>
      <c r="P4" s="76"/>
      <c r="Q4" s="76"/>
      <c r="R4" s="86"/>
      <c r="S4" s="48">
        <v>1</v>
      </c>
      <c r="T4" s="48">
        <v>0</v>
      </c>
      <c r="U4" s="49">
        <v>0</v>
      </c>
      <c r="V4" s="49">
        <v>0.002445</v>
      </c>
      <c r="W4" s="49">
        <v>0.000583</v>
      </c>
      <c r="X4" s="49">
        <v>0.479683</v>
      </c>
      <c r="Y4" s="49">
        <v>0</v>
      </c>
      <c r="Z4" s="49">
        <v>0</v>
      </c>
      <c r="AA4" s="71">
        <v>4</v>
      </c>
      <c r="AB4" s="71"/>
      <c r="AC4" s="72"/>
      <c r="AD4" s="78" t="s">
        <v>1002</v>
      </c>
      <c r="AE4" s="78">
        <v>4207</v>
      </c>
      <c r="AF4" s="78">
        <v>11849</v>
      </c>
      <c r="AG4" s="78">
        <v>114898</v>
      </c>
      <c r="AH4" s="78">
        <v>75453</v>
      </c>
      <c r="AI4" s="78"/>
      <c r="AJ4" s="78" t="s">
        <v>1126</v>
      </c>
      <c r="AK4" s="78" t="s">
        <v>1247</v>
      </c>
      <c r="AL4" s="82" t="s">
        <v>1338</v>
      </c>
      <c r="AM4" s="78"/>
      <c r="AN4" s="80">
        <v>40150.44232638889</v>
      </c>
      <c r="AO4" s="82" t="s">
        <v>1420</v>
      </c>
      <c r="AP4" s="78" t="b">
        <v>0</v>
      </c>
      <c r="AQ4" s="78" t="b">
        <v>0</v>
      </c>
      <c r="AR4" s="78" t="b">
        <v>1</v>
      </c>
      <c r="AS4" s="78"/>
      <c r="AT4" s="78">
        <v>763</v>
      </c>
      <c r="AU4" s="82" t="s">
        <v>1532</v>
      </c>
      <c r="AV4" s="78" t="b">
        <v>0</v>
      </c>
      <c r="AW4" s="78" t="s">
        <v>1572</v>
      </c>
      <c r="AX4" s="82" t="s">
        <v>1574</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323</v>
      </c>
      <c r="B5" s="65"/>
      <c r="C5" s="65" t="s">
        <v>64</v>
      </c>
      <c r="D5" s="66">
        <v>195.7055420702797</v>
      </c>
      <c r="E5" s="68"/>
      <c r="F5" s="100" t="s">
        <v>1550</v>
      </c>
      <c r="G5" s="65"/>
      <c r="H5" s="69" t="s">
        <v>323</v>
      </c>
      <c r="I5" s="70"/>
      <c r="J5" s="70"/>
      <c r="K5" s="69" t="s">
        <v>1702</v>
      </c>
      <c r="L5" s="73">
        <v>1</v>
      </c>
      <c r="M5" s="74">
        <v>5856.91748046875</v>
      </c>
      <c r="N5" s="74">
        <v>9209.57421875</v>
      </c>
      <c r="O5" s="75"/>
      <c r="P5" s="76"/>
      <c r="Q5" s="76"/>
      <c r="R5" s="86"/>
      <c r="S5" s="48">
        <v>1</v>
      </c>
      <c r="T5" s="48">
        <v>0</v>
      </c>
      <c r="U5" s="49">
        <v>0</v>
      </c>
      <c r="V5" s="49">
        <v>0.002445</v>
      </c>
      <c r="W5" s="49">
        <v>0.000583</v>
      </c>
      <c r="X5" s="49">
        <v>0.479683</v>
      </c>
      <c r="Y5" s="49">
        <v>0</v>
      </c>
      <c r="Z5" s="49">
        <v>0</v>
      </c>
      <c r="AA5" s="71">
        <v>5</v>
      </c>
      <c r="AB5" s="71"/>
      <c r="AC5" s="72"/>
      <c r="AD5" s="78" t="s">
        <v>1003</v>
      </c>
      <c r="AE5" s="78">
        <v>805</v>
      </c>
      <c r="AF5" s="78">
        <v>1775</v>
      </c>
      <c r="AG5" s="78">
        <v>4153</v>
      </c>
      <c r="AH5" s="78">
        <v>2001</v>
      </c>
      <c r="AI5" s="78"/>
      <c r="AJ5" s="78" t="s">
        <v>1127</v>
      </c>
      <c r="AK5" s="78" t="s">
        <v>1248</v>
      </c>
      <c r="AL5" s="82" t="s">
        <v>1339</v>
      </c>
      <c r="AM5" s="78"/>
      <c r="AN5" s="80">
        <v>40612.34292824074</v>
      </c>
      <c r="AO5" s="82" t="s">
        <v>1421</v>
      </c>
      <c r="AP5" s="78" t="b">
        <v>0</v>
      </c>
      <c r="AQ5" s="78" t="b">
        <v>0</v>
      </c>
      <c r="AR5" s="78" t="b">
        <v>1</v>
      </c>
      <c r="AS5" s="78"/>
      <c r="AT5" s="78">
        <v>81</v>
      </c>
      <c r="AU5" s="82" t="s">
        <v>1532</v>
      </c>
      <c r="AV5" s="78" t="b">
        <v>0</v>
      </c>
      <c r="AW5" s="78" t="s">
        <v>1572</v>
      </c>
      <c r="AX5" s="82" t="s">
        <v>1575</v>
      </c>
      <c r="AY5" s="78" t="s">
        <v>65</v>
      </c>
      <c r="AZ5" s="78" t="str">
        <f>REPLACE(INDEX(GroupVertices[Group],MATCH(Vertices[[#This Row],[Vertex]],GroupVertices[Vertex],0)),1,1,"")</f>
        <v>5</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324</v>
      </c>
      <c r="B6" s="65"/>
      <c r="C6" s="65" t="s">
        <v>64</v>
      </c>
      <c r="D6" s="66">
        <v>219.18345772555068</v>
      </c>
      <c r="E6" s="68"/>
      <c r="F6" s="100" t="s">
        <v>1551</v>
      </c>
      <c r="G6" s="65"/>
      <c r="H6" s="69" t="s">
        <v>324</v>
      </c>
      <c r="I6" s="70"/>
      <c r="J6" s="70"/>
      <c r="K6" s="69" t="s">
        <v>1703</v>
      </c>
      <c r="L6" s="73">
        <v>1</v>
      </c>
      <c r="M6" s="74">
        <v>7187.39892578125</v>
      </c>
      <c r="N6" s="74">
        <v>9525.0654296875</v>
      </c>
      <c r="O6" s="75"/>
      <c r="P6" s="76"/>
      <c r="Q6" s="76"/>
      <c r="R6" s="86"/>
      <c r="S6" s="48">
        <v>1</v>
      </c>
      <c r="T6" s="48">
        <v>0</v>
      </c>
      <c r="U6" s="49">
        <v>0</v>
      </c>
      <c r="V6" s="49">
        <v>0.002445</v>
      </c>
      <c r="W6" s="49">
        <v>0.000583</v>
      </c>
      <c r="X6" s="49">
        <v>0.479683</v>
      </c>
      <c r="Y6" s="49">
        <v>0</v>
      </c>
      <c r="Z6" s="49">
        <v>0</v>
      </c>
      <c r="AA6" s="71">
        <v>6</v>
      </c>
      <c r="AB6" s="71"/>
      <c r="AC6" s="72"/>
      <c r="AD6" s="78" t="s">
        <v>1004</v>
      </c>
      <c r="AE6" s="78">
        <v>153</v>
      </c>
      <c r="AF6" s="78">
        <v>3010</v>
      </c>
      <c r="AG6" s="78">
        <v>1117</v>
      </c>
      <c r="AH6" s="78">
        <v>1109</v>
      </c>
      <c r="AI6" s="78"/>
      <c r="AJ6" s="78" t="s">
        <v>1128</v>
      </c>
      <c r="AK6" s="78" t="s">
        <v>1249</v>
      </c>
      <c r="AL6" s="82" t="s">
        <v>1340</v>
      </c>
      <c r="AM6" s="78"/>
      <c r="AN6" s="80">
        <v>42968.71136574074</v>
      </c>
      <c r="AO6" s="82" t="s">
        <v>1422</v>
      </c>
      <c r="AP6" s="78" t="b">
        <v>1</v>
      </c>
      <c r="AQ6" s="78" t="b">
        <v>0</v>
      </c>
      <c r="AR6" s="78" t="b">
        <v>1</v>
      </c>
      <c r="AS6" s="78"/>
      <c r="AT6" s="78">
        <v>42</v>
      </c>
      <c r="AU6" s="78"/>
      <c r="AV6" s="78" t="b">
        <v>0</v>
      </c>
      <c r="AW6" s="78" t="s">
        <v>1572</v>
      </c>
      <c r="AX6" s="82" t="s">
        <v>1576</v>
      </c>
      <c r="AY6" s="78" t="s">
        <v>65</v>
      </c>
      <c r="AZ6" s="78" t="str">
        <f>REPLACE(INDEX(GroupVertices[Group],MATCH(Vertices[[#This Row],[Vertex]],GroupVertices[Vertex],0)),1,1,"")</f>
        <v>5</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325</v>
      </c>
      <c r="B7" s="65"/>
      <c r="C7" s="65" t="s">
        <v>64</v>
      </c>
      <c r="D7" s="66">
        <v>165.21276740545812</v>
      </c>
      <c r="E7" s="68"/>
      <c r="F7" s="100" t="s">
        <v>1552</v>
      </c>
      <c r="G7" s="65"/>
      <c r="H7" s="69" t="s">
        <v>325</v>
      </c>
      <c r="I7" s="70"/>
      <c r="J7" s="70"/>
      <c r="K7" s="69" t="s">
        <v>1704</v>
      </c>
      <c r="L7" s="73">
        <v>1</v>
      </c>
      <c r="M7" s="74">
        <v>6891.0849609375</v>
      </c>
      <c r="N7" s="74">
        <v>6611.103515625</v>
      </c>
      <c r="O7" s="75"/>
      <c r="P7" s="76"/>
      <c r="Q7" s="76"/>
      <c r="R7" s="86"/>
      <c r="S7" s="48">
        <v>1</v>
      </c>
      <c r="T7" s="48">
        <v>0</v>
      </c>
      <c r="U7" s="49">
        <v>0</v>
      </c>
      <c r="V7" s="49">
        <v>0.002445</v>
      </c>
      <c r="W7" s="49">
        <v>0.000583</v>
      </c>
      <c r="X7" s="49">
        <v>0.479683</v>
      </c>
      <c r="Y7" s="49">
        <v>0</v>
      </c>
      <c r="Z7" s="49">
        <v>0</v>
      </c>
      <c r="AA7" s="71">
        <v>7</v>
      </c>
      <c r="AB7" s="71"/>
      <c r="AC7" s="72"/>
      <c r="AD7" s="78" t="s">
        <v>1005</v>
      </c>
      <c r="AE7" s="78">
        <v>31</v>
      </c>
      <c r="AF7" s="78">
        <v>171</v>
      </c>
      <c r="AG7" s="78">
        <v>53</v>
      </c>
      <c r="AH7" s="78">
        <v>34</v>
      </c>
      <c r="AI7" s="78"/>
      <c r="AJ7" s="78" t="s">
        <v>1129</v>
      </c>
      <c r="AK7" s="78" t="s">
        <v>1250</v>
      </c>
      <c r="AL7" s="82" t="s">
        <v>1341</v>
      </c>
      <c r="AM7" s="78"/>
      <c r="AN7" s="80">
        <v>43084.34847222222</v>
      </c>
      <c r="AO7" s="82" t="s">
        <v>1423</v>
      </c>
      <c r="AP7" s="78" t="b">
        <v>1</v>
      </c>
      <c r="AQ7" s="78" t="b">
        <v>0</v>
      </c>
      <c r="AR7" s="78" t="b">
        <v>0</v>
      </c>
      <c r="AS7" s="78"/>
      <c r="AT7" s="78">
        <v>1</v>
      </c>
      <c r="AU7" s="78"/>
      <c r="AV7" s="78" t="b">
        <v>0</v>
      </c>
      <c r="AW7" s="78" t="s">
        <v>1572</v>
      </c>
      <c r="AX7" s="82" t="s">
        <v>1577</v>
      </c>
      <c r="AY7" s="78" t="s">
        <v>65</v>
      </c>
      <c r="AZ7" s="78" t="str">
        <f>REPLACE(INDEX(GroupVertices[Group],MATCH(Vertices[[#This Row],[Vertex]],GroupVertices[Vertex],0)),1,1,"")</f>
        <v>5</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326</v>
      </c>
      <c r="B8" s="65"/>
      <c r="C8" s="65" t="s">
        <v>64</v>
      </c>
      <c r="D8" s="66">
        <v>487.95331321884714</v>
      </c>
      <c r="E8" s="68"/>
      <c r="F8" s="100" t="s">
        <v>1553</v>
      </c>
      <c r="G8" s="65"/>
      <c r="H8" s="69" t="s">
        <v>326</v>
      </c>
      <c r="I8" s="70"/>
      <c r="J8" s="70"/>
      <c r="K8" s="69" t="s">
        <v>1705</v>
      </c>
      <c r="L8" s="73">
        <v>1</v>
      </c>
      <c r="M8" s="74">
        <v>7696.87158203125</v>
      </c>
      <c r="N8" s="74">
        <v>8870.4521484375</v>
      </c>
      <c r="O8" s="75"/>
      <c r="P8" s="76"/>
      <c r="Q8" s="76"/>
      <c r="R8" s="86"/>
      <c r="S8" s="48">
        <v>1</v>
      </c>
      <c r="T8" s="48">
        <v>0</v>
      </c>
      <c r="U8" s="49">
        <v>0</v>
      </c>
      <c r="V8" s="49">
        <v>0.002445</v>
      </c>
      <c r="W8" s="49">
        <v>0.000583</v>
      </c>
      <c r="X8" s="49">
        <v>0.479683</v>
      </c>
      <c r="Y8" s="49">
        <v>0</v>
      </c>
      <c r="Z8" s="49">
        <v>0</v>
      </c>
      <c r="AA8" s="71">
        <v>8</v>
      </c>
      <c r="AB8" s="71"/>
      <c r="AC8" s="72"/>
      <c r="AD8" s="78" t="s">
        <v>1006</v>
      </c>
      <c r="AE8" s="78">
        <v>2556</v>
      </c>
      <c r="AF8" s="78">
        <v>17148</v>
      </c>
      <c r="AG8" s="78">
        <v>83376</v>
      </c>
      <c r="AH8" s="78">
        <v>104417</v>
      </c>
      <c r="AI8" s="78"/>
      <c r="AJ8" s="78" t="s">
        <v>1130</v>
      </c>
      <c r="AK8" s="78" t="s">
        <v>1251</v>
      </c>
      <c r="AL8" s="78"/>
      <c r="AM8" s="78"/>
      <c r="AN8" s="80">
        <v>40273.55322916667</v>
      </c>
      <c r="AO8" s="82" t="s">
        <v>1424</v>
      </c>
      <c r="AP8" s="78" t="b">
        <v>0</v>
      </c>
      <c r="AQ8" s="78" t="b">
        <v>0</v>
      </c>
      <c r="AR8" s="78" t="b">
        <v>1</v>
      </c>
      <c r="AS8" s="78"/>
      <c r="AT8" s="78">
        <v>596</v>
      </c>
      <c r="AU8" s="82" t="s">
        <v>1533</v>
      </c>
      <c r="AV8" s="78" t="b">
        <v>0</v>
      </c>
      <c r="AW8" s="78" t="s">
        <v>1572</v>
      </c>
      <c r="AX8" s="82" t="s">
        <v>1578</v>
      </c>
      <c r="AY8" s="78" t="s">
        <v>65</v>
      </c>
      <c r="AZ8" s="78" t="str">
        <f>REPLACE(INDEX(GroupVertices[Group],MATCH(Vertices[[#This Row],[Vertex]],GroupVertices[Vertex],0)),1,1,"")</f>
        <v>5</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327</v>
      </c>
      <c r="B9" s="65"/>
      <c r="C9" s="65" t="s">
        <v>64</v>
      </c>
      <c r="D9" s="66">
        <v>234.9241169664935</v>
      </c>
      <c r="E9" s="68"/>
      <c r="F9" s="100" t="s">
        <v>1554</v>
      </c>
      <c r="G9" s="65"/>
      <c r="H9" s="69" t="s">
        <v>327</v>
      </c>
      <c r="I9" s="70"/>
      <c r="J9" s="70"/>
      <c r="K9" s="69" t="s">
        <v>1706</v>
      </c>
      <c r="L9" s="73">
        <v>1</v>
      </c>
      <c r="M9" s="74">
        <v>6491.58935546875</v>
      </c>
      <c r="N9" s="74">
        <v>9646.09375</v>
      </c>
      <c r="O9" s="75"/>
      <c r="P9" s="76"/>
      <c r="Q9" s="76"/>
      <c r="R9" s="86"/>
      <c r="S9" s="48">
        <v>1</v>
      </c>
      <c r="T9" s="48">
        <v>0</v>
      </c>
      <c r="U9" s="49">
        <v>0</v>
      </c>
      <c r="V9" s="49">
        <v>0.002445</v>
      </c>
      <c r="W9" s="49">
        <v>0.000583</v>
      </c>
      <c r="X9" s="49">
        <v>0.479683</v>
      </c>
      <c r="Y9" s="49">
        <v>0</v>
      </c>
      <c r="Z9" s="49">
        <v>0</v>
      </c>
      <c r="AA9" s="71">
        <v>9</v>
      </c>
      <c r="AB9" s="71"/>
      <c r="AC9" s="72"/>
      <c r="AD9" s="78" t="s">
        <v>1007</v>
      </c>
      <c r="AE9" s="78">
        <v>1139</v>
      </c>
      <c r="AF9" s="78">
        <v>3838</v>
      </c>
      <c r="AG9" s="78">
        <v>2146</v>
      </c>
      <c r="AH9" s="78">
        <v>43</v>
      </c>
      <c r="AI9" s="78">
        <v>7200</v>
      </c>
      <c r="AJ9" s="78" t="s">
        <v>1131</v>
      </c>
      <c r="AK9" s="78" t="s">
        <v>1252</v>
      </c>
      <c r="AL9" s="82" t="s">
        <v>1342</v>
      </c>
      <c r="AM9" s="78" t="s">
        <v>1418</v>
      </c>
      <c r="AN9" s="80">
        <v>39876.42680555556</v>
      </c>
      <c r="AO9" s="82" t="s">
        <v>1425</v>
      </c>
      <c r="AP9" s="78" t="b">
        <v>0</v>
      </c>
      <c r="AQ9" s="78" t="b">
        <v>0</v>
      </c>
      <c r="AR9" s="78" t="b">
        <v>0</v>
      </c>
      <c r="AS9" s="78" t="s">
        <v>954</v>
      </c>
      <c r="AT9" s="78">
        <v>112</v>
      </c>
      <c r="AU9" s="82" t="s">
        <v>1534</v>
      </c>
      <c r="AV9" s="78" t="b">
        <v>0</v>
      </c>
      <c r="AW9" s="78" t="s">
        <v>1572</v>
      </c>
      <c r="AX9" s="82" t="s">
        <v>1579</v>
      </c>
      <c r="AY9" s="78" t="s">
        <v>65</v>
      </c>
      <c r="AZ9" s="78" t="str">
        <f>REPLACE(INDEX(GroupVertices[Group],MATCH(Vertices[[#This Row],[Vertex]],GroupVertices[Vertex],0)),1,1,"")</f>
        <v>5</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328</v>
      </c>
      <c r="B10" s="65"/>
      <c r="C10" s="65" t="s">
        <v>64</v>
      </c>
      <c r="D10" s="66">
        <v>196.38991855901637</v>
      </c>
      <c r="E10" s="68"/>
      <c r="F10" s="100" t="s">
        <v>1555</v>
      </c>
      <c r="G10" s="65"/>
      <c r="H10" s="69" t="s">
        <v>328</v>
      </c>
      <c r="I10" s="70"/>
      <c r="J10" s="70"/>
      <c r="K10" s="69" t="s">
        <v>1707</v>
      </c>
      <c r="L10" s="73">
        <v>1</v>
      </c>
      <c r="M10" s="74">
        <v>7822.4794921875</v>
      </c>
      <c r="N10" s="74">
        <v>7935.51904296875</v>
      </c>
      <c r="O10" s="75"/>
      <c r="P10" s="76"/>
      <c r="Q10" s="76"/>
      <c r="R10" s="86"/>
      <c r="S10" s="48">
        <v>1</v>
      </c>
      <c r="T10" s="48">
        <v>0</v>
      </c>
      <c r="U10" s="49">
        <v>0</v>
      </c>
      <c r="V10" s="49">
        <v>0.002445</v>
      </c>
      <c r="W10" s="49">
        <v>0.000583</v>
      </c>
      <c r="X10" s="49">
        <v>0.479683</v>
      </c>
      <c r="Y10" s="49">
        <v>0</v>
      </c>
      <c r="Z10" s="49">
        <v>0</v>
      </c>
      <c r="AA10" s="71">
        <v>10</v>
      </c>
      <c r="AB10" s="71"/>
      <c r="AC10" s="72"/>
      <c r="AD10" s="78" t="s">
        <v>1008</v>
      </c>
      <c r="AE10" s="78">
        <v>644</v>
      </c>
      <c r="AF10" s="78">
        <v>1811</v>
      </c>
      <c r="AG10" s="78">
        <v>4640</v>
      </c>
      <c r="AH10" s="78">
        <v>4984</v>
      </c>
      <c r="AI10" s="78"/>
      <c r="AJ10" s="78" t="s">
        <v>1132</v>
      </c>
      <c r="AK10" s="78" t="s">
        <v>1253</v>
      </c>
      <c r="AL10" s="82" t="s">
        <v>1343</v>
      </c>
      <c r="AM10" s="78"/>
      <c r="AN10" s="80">
        <v>42171.520844907405</v>
      </c>
      <c r="AO10" s="82" t="s">
        <v>1426</v>
      </c>
      <c r="AP10" s="78" t="b">
        <v>1</v>
      </c>
      <c r="AQ10" s="78" t="b">
        <v>0</v>
      </c>
      <c r="AR10" s="78" t="b">
        <v>1</v>
      </c>
      <c r="AS10" s="78"/>
      <c r="AT10" s="78">
        <v>44</v>
      </c>
      <c r="AU10" s="82" t="s">
        <v>1532</v>
      </c>
      <c r="AV10" s="78" t="b">
        <v>0</v>
      </c>
      <c r="AW10" s="78" t="s">
        <v>1572</v>
      </c>
      <c r="AX10" s="82" t="s">
        <v>1580</v>
      </c>
      <c r="AY10" s="78" t="s">
        <v>65</v>
      </c>
      <c r="AZ10" s="78" t="str">
        <f>REPLACE(INDEX(GroupVertices[Group],MATCH(Vertices[[#This Row],[Vertex]],GroupVertices[Vertex],0)),1,1,"")</f>
        <v>5</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213</v>
      </c>
      <c r="B11" s="65"/>
      <c r="C11" s="65" t="s">
        <v>64</v>
      </c>
      <c r="D11" s="66">
        <v>224.2212291009732</v>
      </c>
      <c r="E11" s="68"/>
      <c r="F11" s="100" t="s">
        <v>508</v>
      </c>
      <c r="G11" s="65"/>
      <c r="H11" s="69" t="s">
        <v>213</v>
      </c>
      <c r="I11" s="70"/>
      <c r="J11" s="70"/>
      <c r="K11" s="69" t="s">
        <v>1708</v>
      </c>
      <c r="L11" s="73">
        <v>1</v>
      </c>
      <c r="M11" s="74">
        <v>9555.57421875</v>
      </c>
      <c r="N11" s="74">
        <v>4870.10107421875</v>
      </c>
      <c r="O11" s="75"/>
      <c r="P11" s="76"/>
      <c r="Q11" s="76"/>
      <c r="R11" s="86"/>
      <c r="S11" s="48">
        <v>1</v>
      </c>
      <c r="T11" s="48">
        <v>1</v>
      </c>
      <c r="U11" s="49">
        <v>0</v>
      </c>
      <c r="V11" s="49">
        <v>0</v>
      </c>
      <c r="W11" s="49">
        <v>0</v>
      </c>
      <c r="X11" s="49">
        <v>0.999996</v>
      </c>
      <c r="Y11" s="49">
        <v>0</v>
      </c>
      <c r="Z11" s="49" t="s">
        <v>1895</v>
      </c>
      <c r="AA11" s="71">
        <v>11</v>
      </c>
      <c r="AB11" s="71"/>
      <c r="AC11" s="72"/>
      <c r="AD11" s="78" t="s">
        <v>1009</v>
      </c>
      <c r="AE11" s="78">
        <v>2717</v>
      </c>
      <c r="AF11" s="78">
        <v>3275</v>
      </c>
      <c r="AG11" s="78">
        <v>89097</v>
      </c>
      <c r="AH11" s="78">
        <v>22090</v>
      </c>
      <c r="AI11" s="78"/>
      <c r="AJ11" s="78" t="s">
        <v>1133</v>
      </c>
      <c r="AK11" s="78" t="s">
        <v>1254</v>
      </c>
      <c r="AL11" s="82" t="s">
        <v>1344</v>
      </c>
      <c r="AM11" s="78"/>
      <c r="AN11" s="80">
        <v>40069.76920138889</v>
      </c>
      <c r="AO11" s="82" t="s">
        <v>1427</v>
      </c>
      <c r="AP11" s="78" t="b">
        <v>0</v>
      </c>
      <c r="AQ11" s="78" t="b">
        <v>0</v>
      </c>
      <c r="AR11" s="78" t="b">
        <v>0</v>
      </c>
      <c r="AS11" s="78"/>
      <c r="AT11" s="78">
        <v>759</v>
      </c>
      <c r="AU11" s="82" t="s">
        <v>1532</v>
      </c>
      <c r="AV11" s="78" t="b">
        <v>0</v>
      </c>
      <c r="AW11" s="78" t="s">
        <v>1572</v>
      </c>
      <c r="AX11" s="82" t="s">
        <v>1581</v>
      </c>
      <c r="AY11" s="78" t="s">
        <v>66</v>
      </c>
      <c r="AZ11" s="78" t="str">
        <f>REPLACE(INDEX(GroupVertices[Group],MATCH(Vertices[[#This Row],[Vertex]],GroupVertices[Vertex],0)),1,1,"")</f>
        <v>10</v>
      </c>
      <c r="BA11" s="48" t="s">
        <v>410</v>
      </c>
      <c r="BB11" s="48" t="s">
        <v>410</v>
      </c>
      <c r="BC11" s="48" t="s">
        <v>431</v>
      </c>
      <c r="BD11" s="48" t="s">
        <v>431</v>
      </c>
      <c r="BE11" s="48" t="s">
        <v>2289</v>
      </c>
      <c r="BF11" s="48" t="s">
        <v>2289</v>
      </c>
      <c r="BG11" s="116" t="s">
        <v>2309</v>
      </c>
      <c r="BH11" s="116" t="s">
        <v>2309</v>
      </c>
      <c r="BI11" s="116" t="s">
        <v>2376</v>
      </c>
      <c r="BJ11" s="116" t="s">
        <v>2376</v>
      </c>
      <c r="BK11" s="116">
        <v>3</v>
      </c>
      <c r="BL11" s="120">
        <v>15</v>
      </c>
      <c r="BM11" s="116">
        <v>0</v>
      </c>
      <c r="BN11" s="120">
        <v>0</v>
      </c>
      <c r="BO11" s="116">
        <v>0</v>
      </c>
      <c r="BP11" s="120">
        <v>0</v>
      </c>
      <c r="BQ11" s="116">
        <v>17</v>
      </c>
      <c r="BR11" s="120">
        <v>85</v>
      </c>
      <c r="BS11" s="116">
        <v>20</v>
      </c>
      <c r="BT11" s="2"/>
      <c r="BU11" s="3"/>
      <c r="BV11" s="3"/>
      <c r="BW11" s="3"/>
      <c r="BX11" s="3"/>
    </row>
    <row r="12" spans="1:76" ht="15">
      <c r="A12" s="64" t="s">
        <v>214</v>
      </c>
      <c r="B12" s="65"/>
      <c r="C12" s="65" t="s">
        <v>64</v>
      </c>
      <c r="D12" s="66">
        <v>231.42619269072844</v>
      </c>
      <c r="E12" s="68"/>
      <c r="F12" s="100" t="s">
        <v>1556</v>
      </c>
      <c r="G12" s="65"/>
      <c r="H12" s="69" t="s">
        <v>214</v>
      </c>
      <c r="I12" s="70"/>
      <c r="J12" s="70"/>
      <c r="K12" s="69" t="s">
        <v>1709</v>
      </c>
      <c r="L12" s="73">
        <v>4.3129558937899475</v>
      </c>
      <c r="M12" s="74">
        <v>7689.2890625</v>
      </c>
      <c r="N12" s="74">
        <v>2220.3662109375</v>
      </c>
      <c r="O12" s="75"/>
      <c r="P12" s="76"/>
      <c r="Q12" s="76"/>
      <c r="R12" s="86"/>
      <c r="S12" s="48">
        <v>1</v>
      </c>
      <c r="T12" s="48">
        <v>1</v>
      </c>
      <c r="U12" s="49">
        <v>2</v>
      </c>
      <c r="V12" s="49">
        <v>0.5</v>
      </c>
      <c r="W12" s="49">
        <v>0</v>
      </c>
      <c r="X12" s="49">
        <v>1.459453</v>
      </c>
      <c r="Y12" s="49">
        <v>0</v>
      </c>
      <c r="Z12" s="49">
        <v>0</v>
      </c>
      <c r="AA12" s="71">
        <v>12</v>
      </c>
      <c r="AB12" s="71"/>
      <c r="AC12" s="72"/>
      <c r="AD12" s="78" t="s">
        <v>1010</v>
      </c>
      <c r="AE12" s="78">
        <v>846</v>
      </c>
      <c r="AF12" s="78">
        <v>3654</v>
      </c>
      <c r="AG12" s="78">
        <v>3549</v>
      </c>
      <c r="AH12" s="78">
        <v>2749</v>
      </c>
      <c r="AI12" s="78"/>
      <c r="AJ12" s="78" t="s">
        <v>1134</v>
      </c>
      <c r="AK12" s="78" t="s">
        <v>1255</v>
      </c>
      <c r="AL12" s="82" t="s">
        <v>1345</v>
      </c>
      <c r="AM12" s="78"/>
      <c r="AN12" s="80">
        <v>42433.467465277776</v>
      </c>
      <c r="AO12" s="82" t="s">
        <v>1428</v>
      </c>
      <c r="AP12" s="78" t="b">
        <v>0</v>
      </c>
      <c r="AQ12" s="78" t="b">
        <v>0</v>
      </c>
      <c r="AR12" s="78" t="b">
        <v>1</v>
      </c>
      <c r="AS12" s="78"/>
      <c r="AT12" s="78">
        <v>68</v>
      </c>
      <c r="AU12" s="82" t="s">
        <v>1532</v>
      </c>
      <c r="AV12" s="78" t="b">
        <v>0</v>
      </c>
      <c r="AW12" s="78" t="s">
        <v>1572</v>
      </c>
      <c r="AX12" s="82" t="s">
        <v>1582</v>
      </c>
      <c r="AY12" s="78" t="s">
        <v>66</v>
      </c>
      <c r="AZ12" s="78" t="str">
        <f>REPLACE(INDEX(GroupVertices[Group],MATCH(Vertices[[#This Row],[Vertex]],GroupVertices[Vertex],0)),1,1,"")</f>
        <v>13</v>
      </c>
      <c r="BA12" s="48" t="s">
        <v>411</v>
      </c>
      <c r="BB12" s="48" t="s">
        <v>411</v>
      </c>
      <c r="BC12" s="48" t="s">
        <v>432</v>
      </c>
      <c r="BD12" s="48" t="s">
        <v>432</v>
      </c>
      <c r="BE12" s="48" t="s">
        <v>449</v>
      </c>
      <c r="BF12" s="48" t="s">
        <v>449</v>
      </c>
      <c r="BG12" s="116" t="s">
        <v>2310</v>
      </c>
      <c r="BH12" s="116" t="s">
        <v>2310</v>
      </c>
      <c r="BI12" s="116" t="s">
        <v>2377</v>
      </c>
      <c r="BJ12" s="116" t="s">
        <v>2377</v>
      </c>
      <c r="BK12" s="116">
        <v>0</v>
      </c>
      <c r="BL12" s="120">
        <v>0</v>
      </c>
      <c r="BM12" s="116">
        <v>0</v>
      </c>
      <c r="BN12" s="120">
        <v>0</v>
      </c>
      <c r="BO12" s="116">
        <v>0</v>
      </c>
      <c r="BP12" s="120">
        <v>0</v>
      </c>
      <c r="BQ12" s="116">
        <v>29</v>
      </c>
      <c r="BR12" s="120">
        <v>100</v>
      </c>
      <c r="BS12" s="116">
        <v>29</v>
      </c>
      <c r="BT12" s="2"/>
      <c r="BU12" s="3"/>
      <c r="BV12" s="3"/>
      <c r="BW12" s="3"/>
      <c r="BX12" s="3"/>
    </row>
    <row r="13" spans="1:76" ht="15">
      <c r="A13" s="64" t="s">
        <v>329</v>
      </c>
      <c r="B13" s="65"/>
      <c r="C13" s="65" t="s">
        <v>64</v>
      </c>
      <c r="D13" s="66">
        <v>438.2029445792972</v>
      </c>
      <c r="E13" s="68"/>
      <c r="F13" s="100" t="s">
        <v>1557</v>
      </c>
      <c r="G13" s="65"/>
      <c r="H13" s="69" t="s">
        <v>329</v>
      </c>
      <c r="I13" s="70"/>
      <c r="J13" s="70"/>
      <c r="K13" s="69" t="s">
        <v>1710</v>
      </c>
      <c r="L13" s="73">
        <v>1</v>
      </c>
      <c r="M13" s="74">
        <v>7689.2890625</v>
      </c>
      <c r="N13" s="74">
        <v>2826.18798828125</v>
      </c>
      <c r="O13" s="75"/>
      <c r="P13" s="76"/>
      <c r="Q13" s="76"/>
      <c r="R13" s="86"/>
      <c r="S13" s="48">
        <v>1</v>
      </c>
      <c r="T13" s="48">
        <v>0</v>
      </c>
      <c r="U13" s="49">
        <v>0</v>
      </c>
      <c r="V13" s="49">
        <v>0.333333</v>
      </c>
      <c r="W13" s="49">
        <v>0</v>
      </c>
      <c r="X13" s="49">
        <v>0.770267</v>
      </c>
      <c r="Y13" s="49">
        <v>0</v>
      </c>
      <c r="Z13" s="49">
        <v>0</v>
      </c>
      <c r="AA13" s="71">
        <v>13</v>
      </c>
      <c r="AB13" s="71"/>
      <c r="AC13" s="72"/>
      <c r="AD13" s="78" t="s">
        <v>1011</v>
      </c>
      <c r="AE13" s="78">
        <v>377</v>
      </c>
      <c r="AF13" s="78">
        <v>14531</v>
      </c>
      <c r="AG13" s="78">
        <v>3417</v>
      </c>
      <c r="AH13" s="78">
        <v>752</v>
      </c>
      <c r="AI13" s="78"/>
      <c r="AJ13" s="78" t="s">
        <v>1135</v>
      </c>
      <c r="AK13" s="78" t="s">
        <v>1256</v>
      </c>
      <c r="AL13" s="82" t="s">
        <v>1346</v>
      </c>
      <c r="AM13" s="78"/>
      <c r="AN13" s="80">
        <v>40820.34224537037</v>
      </c>
      <c r="AO13" s="82" t="s">
        <v>1429</v>
      </c>
      <c r="AP13" s="78" t="b">
        <v>0</v>
      </c>
      <c r="AQ13" s="78" t="b">
        <v>0</v>
      </c>
      <c r="AR13" s="78" t="b">
        <v>0</v>
      </c>
      <c r="AS13" s="78"/>
      <c r="AT13" s="78">
        <v>254</v>
      </c>
      <c r="AU13" s="82" t="s">
        <v>1532</v>
      </c>
      <c r="AV13" s="78" t="b">
        <v>0</v>
      </c>
      <c r="AW13" s="78" t="s">
        <v>1572</v>
      </c>
      <c r="AX13" s="82" t="s">
        <v>1583</v>
      </c>
      <c r="AY13" s="78" t="s">
        <v>65</v>
      </c>
      <c r="AZ13" s="78" t="str">
        <f>REPLACE(INDEX(GroupVertices[Group],MATCH(Vertices[[#This Row],[Vertex]],GroupVertices[Vertex],0)),1,1,"")</f>
        <v>13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215</v>
      </c>
      <c r="B14" s="65"/>
      <c r="C14" s="65" t="s">
        <v>64</v>
      </c>
      <c r="D14" s="66">
        <v>163.59687847371885</v>
      </c>
      <c r="E14" s="68"/>
      <c r="F14" s="100" t="s">
        <v>509</v>
      </c>
      <c r="G14" s="65"/>
      <c r="H14" s="69" t="s">
        <v>215</v>
      </c>
      <c r="I14" s="70"/>
      <c r="J14" s="70"/>
      <c r="K14" s="69" t="s">
        <v>1711</v>
      </c>
      <c r="L14" s="73">
        <v>1</v>
      </c>
      <c r="M14" s="74">
        <v>8306.51171875</v>
      </c>
      <c r="N14" s="74">
        <v>2826.18798828125</v>
      </c>
      <c r="O14" s="75"/>
      <c r="P14" s="76"/>
      <c r="Q14" s="76"/>
      <c r="R14" s="86"/>
      <c r="S14" s="48">
        <v>0</v>
      </c>
      <c r="T14" s="48">
        <v>1</v>
      </c>
      <c r="U14" s="49">
        <v>0</v>
      </c>
      <c r="V14" s="49">
        <v>0.333333</v>
      </c>
      <c r="W14" s="49">
        <v>0</v>
      </c>
      <c r="X14" s="49">
        <v>0.770267</v>
      </c>
      <c r="Y14" s="49">
        <v>0</v>
      </c>
      <c r="Z14" s="49">
        <v>0</v>
      </c>
      <c r="AA14" s="71">
        <v>14</v>
      </c>
      <c r="AB14" s="71"/>
      <c r="AC14" s="72"/>
      <c r="AD14" s="78" t="s">
        <v>1012</v>
      </c>
      <c r="AE14" s="78">
        <v>171</v>
      </c>
      <c r="AF14" s="78">
        <v>86</v>
      </c>
      <c r="AG14" s="78">
        <v>1839</v>
      </c>
      <c r="AH14" s="78">
        <v>9770</v>
      </c>
      <c r="AI14" s="78"/>
      <c r="AJ14" s="78"/>
      <c r="AK14" s="78" t="s">
        <v>1257</v>
      </c>
      <c r="AL14" s="78"/>
      <c r="AM14" s="78"/>
      <c r="AN14" s="80">
        <v>40848.80751157407</v>
      </c>
      <c r="AO14" s="78"/>
      <c r="AP14" s="78" t="b">
        <v>1</v>
      </c>
      <c r="AQ14" s="78" t="b">
        <v>0</v>
      </c>
      <c r="AR14" s="78" t="b">
        <v>1</v>
      </c>
      <c r="AS14" s="78"/>
      <c r="AT14" s="78">
        <v>9</v>
      </c>
      <c r="AU14" s="82" t="s">
        <v>1532</v>
      </c>
      <c r="AV14" s="78" t="b">
        <v>0</v>
      </c>
      <c r="AW14" s="78" t="s">
        <v>1572</v>
      </c>
      <c r="AX14" s="82" t="s">
        <v>1584</v>
      </c>
      <c r="AY14" s="78" t="s">
        <v>66</v>
      </c>
      <c r="AZ14" s="78" t="str">
        <f>REPLACE(INDEX(GroupVertices[Group],MATCH(Vertices[[#This Row],[Vertex]],GroupVertices[Vertex],0)),1,1,"")</f>
        <v>13</v>
      </c>
      <c r="BA14" s="48"/>
      <c r="BB14" s="48"/>
      <c r="BC14" s="48"/>
      <c r="BD14" s="48"/>
      <c r="BE14" s="48" t="s">
        <v>450</v>
      </c>
      <c r="BF14" s="48" t="s">
        <v>450</v>
      </c>
      <c r="BG14" s="116" t="s">
        <v>2311</v>
      </c>
      <c r="BH14" s="116" t="s">
        <v>2311</v>
      </c>
      <c r="BI14" s="116" t="s">
        <v>2378</v>
      </c>
      <c r="BJ14" s="116" t="s">
        <v>2378</v>
      </c>
      <c r="BK14" s="116">
        <v>0</v>
      </c>
      <c r="BL14" s="120">
        <v>0</v>
      </c>
      <c r="BM14" s="116">
        <v>0</v>
      </c>
      <c r="BN14" s="120">
        <v>0</v>
      </c>
      <c r="BO14" s="116">
        <v>0</v>
      </c>
      <c r="BP14" s="120">
        <v>0</v>
      </c>
      <c r="BQ14" s="116">
        <v>19</v>
      </c>
      <c r="BR14" s="120">
        <v>100</v>
      </c>
      <c r="BS14" s="116">
        <v>19</v>
      </c>
      <c r="BT14" s="2"/>
      <c r="BU14" s="3"/>
      <c r="BV14" s="3"/>
      <c r="BW14" s="3"/>
      <c r="BX14" s="3"/>
    </row>
    <row r="15" spans="1:76" ht="15">
      <c r="A15" s="64" t="s">
        <v>216</v>
      </c>
      <c r="B15" s="65"/>
      <c r="C15" s="65" t="s">
        <v>64</v>
      </c>
      <c r="D15" s="66">
        <v>176.58102130169462</v>
      </c>
      <c r="E15" s="68"/>
      <c r="F15" s="100" t="s">
        <v>510</v>
      </c>
      <c r="G15" s="65"/>
      <c r="H15" s="69" t="s">
        <v>216</v>
      </c>
      <c r="I15" s="70"/>
      <c r="J15" s="70"/>
      <c r="K15" s="69" t="s">
        <v>1712</v>
      </c>
      <c r="L15" s="73">
        <v>1.4141194867237434</v>
      </c>
      <c r="M15" s="74">
        <v>4497.17578125</v>
      </c>
      <c r="N15" s="74">
        <v>9646.09375</v>
      </c>
      <c r="O15" s="75"/>
      <c r="P15" s="76"/>
      <c r="Q15" s="76"/>
      <c r="R15" s="86"/>
      <c r="S15" s="48">
        <v>0</v>
      </c>
      <c r="T15" s="48">
        <v>3</v>
      </c>
      <c r="U15" s="49">
        <v>0.25</v>
      </c>
      <c r="V15" s="49">
        <v>0.003003</v>
      </c>
      <c r="W15" s="49">
        <v>0.021781</v>
      </c>
      <c r="X15" s="49">
        <v>0.787756</v>
      </c>
      <c r="Y15" s="49">
        <v>0.3333333333333333</v>
      </c>
      <c r="Z15" s="49">
        <v>0</v>
      </c>
      <c r="AA15" s="71">
        <v>15</v>
      </c>
      <c r="AB15" s="71"/>
      <c r="AC15" s="72"/>
      <c r="AD15" s="78" t="s">
        <v>1013</v>
      </c>
      <c r="AE15" s="78">
        <v>680</v>
      </c>
      <c r="AF15" s="78">
        <v>769</v>
      </c>
      <c r="AG15" s="78">
        <v>11827</v>
      </c>
      <c r="AH15" s="78">
        <v>16492</v>
      </c>
      <c r="AI15" s="78"/>
      <c r="AJ15" s="78" t="s">
        <v>1136</v>
      </c>
      <c r="AK15" s="78" t="s">
        <v>1258</v>
      </c>
      <c r="AL15" s="82" t="s">
        <v>1347</v>
      </c>
      <c r="AM15" s="78"/>
      <c r="AN15" s="80">
        <v>40215.103217592594</v>
      </c>
      <c r="AO15" s="82" t="s">
        <v>1430</v>
      </c>
      <c r="AP15" s="78" t="b">
        <v>0</v>
      </c>
      <c r="AQ15" s="78" t="b">
        <v>0</v>
      </c>
      <c r="AR15" s="78" t="b">
        <v>0</v>
      </c>
      <c r="AS15" s="78"/>
      <c r="AT15" s="78">
        <v>115</v>
      </c>
      <c r="AU15" s="82" t="s">
        <v>1532</v>
      </c>
      <c r="AV15" s="78" t="b">
        <v>0</v>
      </c>
      <c r="AW15" s="78" t="s">
        <v>1572</v>
      </c>
      <c r="AX15" s="82" t="s">
        <v>1585</v>
      </c>
      <c r="AY15" s="78" t="s">
        <v>66</v>
      </c>
      <c r="AZ15" s="78" t="str">
        <f>REPLACE(INDEX(GroupVertices[Group],MATCH(Vertices[[#This Row],[Vertex]],GroupVertices[Vertex],0)),1,1,"")</f>
        <v>3</v>
      </c>
      <c r="BA15" s="48" t="s">
        <v>412</v>
      </c>
      <c r="BB15" s="48" t="s">
        <v>412</v>
      </c>
      <c r="BC15" s="48" t="s">
        <v>433</v>
      </c>
      <c r="BD15" s="48" t="s">
        <v>433</v>
      </c>
      <c r="BE15" s="48" t="s">
        <v>451</v>
      </c>
      <c r="BF15" s="48" t="s">
        <v>451</v>
      </c>
      <c r="BG15" s="116" t="s">
        <v>2312</v>
      </c>
      <c r="BH15" s="116" t="s">
        <v>2312</v>
      </c>
      <c r="BI15" s="116" t="s">
        <v>2379</v>
      </c>
      <c r="BJ15" s="116" t="s">
        <v>2379</v>
      </c>
      <c r="BK15" s="116">
        <v>0</v>
      </c>
      <c r="BL15" s="120">
        <v>0</v>
      </c>
      <c r="BM15" s="116">
        <v>0</v>
      </c>
      <c r="BN15" s="120">
        <v>0</v>
      </c>
      <c r="BO15" s="116">
        <v>0</v>
      </c>
      <c r="BP15" s="120">
        <v>0</v>
      </c>
      <c r="BQ15" s="116">
        <v>15</v>
      </c>
      <c r="BR15" s="120">
        <v>100</v>
      </c>
      <c r="BS15" s="116">
        <v>15</v>
      </c>
      <c r="BT15" s="2"/>
      <c r="BU15" s="3"/>
      <c r="BV15" s="3"/>
      <c r="BW15" s="3"/>
      <c r="BX15" s="3"/>
    </row>
    <row r="16" spans="1:76" ht="15">
      <c r="A16" s="64" t="s">
        <v>330</v>
      </c>
      <c r="B16" s="65"/>
      <c r="C16" s="65" t="s">
        <v>64</v>
      </c>
      <c r="D16" s="66">
        <v>1000</v>
      </c>
      <c r="E16" s="68"/>
      <c r="F16" s="100" t="s">
        <v>1558</v>
      </c>
      <c r="G16" s="65"/>
      <c r="H16" s="69" t="s">
        <v>330</v>
      </c>
      <c r="I16" s="70"/>
      <c r="J16" s="70"/>
      <c r="K16" s="69" t="s">
        <v>1713</v>
      </c>
      <c r="L16" s="73">
        <v>392.71759370074574</v>
      </c>
      <c r="M16" s="74">
        <v>4961.09228515625</v>
      </c>
      <c r="N16" s="74">
        <v>7670.54345703125</v>
      </c>
      <c r="O16" s="75"/>
      <c r="P16" s="76"/>
      <c r="Q16" s="76"/>
      <c r="R16" s="86"/>
      <c r="S16" s="48">
        <v>8</v>
      </c>
      <c r="T16" s="48">
        <v>0</v>
      </c>
      <c r="U16" s="49">
        <v>236.47619</v>
      </c>
      <c r="V16" s="49">
        <v>0.003891</v>
      </c>
      <c r="W16" s="49">
        <v>0.040354</v>
      </c>
      <c r="X16" s="49">
        <v>1.926335</v>
      </c>
      <c r="Y16" s="49">
        <v>0.125</v>
      </c>
      <c r="Z16" s="49">
        <v>0</v>
      </c>
      <c r="AA16" s="71">
        <v>16</v>
      </c>
      <c r="AB16" s="71"/>
      <c r="AC16" s="72"/>
      <c r="AD16" s="78" t="s">
        <v>1014</v>
      </c>
      <c r="AE16" s="78">
        <v>5014</v>
      </c>
      <c r="AF16" s="78">
        <v>729608</v>
      </c>
      <c r="AG16" s="78">
        <v>5736</v>
      </c>
      <c r="AH16" s="78">
        <v>35528</v>
      </c>
      <c r="AI16" s="78"/>
      <c r="AJ16" s="78" t="s">
        <v>1137</v>
      </c>
      <c r="AK16" s="78"/>
      <c r="AL16" s="82" t="s">
        <v>1348</v>
      </c>
      <c r="AM16" s="78"/>
      <c r="AN16" s="80">
        <v>39210.88224537037</v>
      </c>
      <c r="AO16" s="82" t="s">
        <v>1431</v>
      </c>
      <c r="AP16" s="78" t="b">
        <v>0</v>
      </c>
      <c r="AQ16" s="78" t="b">
        <v>0</v>
      </c>
      <c r="AR16" s="78" t="b">
        <v>0</v>
      </c>
      <c r="AS16" s="78" t="s">
        <v>954</v>
      </c>
      <c r="AT16" s="78">
        <v>5209</v>
      </c>
      <c r="AU16" s="82" t="s">
        <v>1532</v>
      </c>
      <c r="AV16" s="78" t="b">
        <v>1</v>
      </c>
      <c r="AW16" s="78" t="s">
        <v>1572</v>
      </c>
      <c r="AX16" s="82" t="s">
        <v>1586</v>
      </c>
      <c r="AY16" s="78" t="s">
        <v>65</v>
      </c>
      <c r="AZ16" s="78" t="str">
        <f>REPLACE(INDEX(GroupVertices[Group],MATCH(Vertices[[#This Row],[Vertex]],GroupVertices[Vertex],0)),1,1,"")</f>
        <v>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331</v>
      </c>
      <c r="B17" s="65"/>
      <c r="C17" s="65" t="s">
        <v>64</v>
      </c>
      <c r="D17" s="66">
        <v>162.9505229010231</v>
      </c>
      <c r="E17" s="68"/>
      <c r="F17" s="100" t="s">
        <v>1559</v>
      </c>
      <c r="G17" s="65"/>
      <c r="H17" s="69" t="s">
        <v>331</v>
      </c>
      <c r="I17" s="70"/>
      <c r="J17" s="70"/>
      <c r="K17" s="69" t="s">
        <v>1714</v>
      </c>
      <c r="L17" s="73">
        <v>392.71759370074574</v>
      </c>
      <c r="M17" s="74">
        <v>4811.4501953125</v>
      </c>
      <c r="N17" s="74">
        <v>8322.56640625</v>
      </c>
      <c r="O17" s="75"/>
      <c r="P17" s="76"/>
      <c r="Q17" s="76"/>
      <c r="R17" s="86"/>
      <c r="S17" s="48">
        <v>8</v>
      </c>
      <c r="T17" s="48">
        <v>0</v>
      </c>
      <c r="U17" s="49">
        <v>236.47619</v>
      </c>
      <c r="V17" s="49">
        <v>0.003891</v>
      </c>
      <c r="W17" s="49">
        <v>0.040354</v>
      </c>
      <c r="X17" s="49">
        <v>1.926335</v>
      </c>
      <c r="Y17" s="49">
        <v>0.125</v>
      </c>
      <c r="Z17" s="49">
        <v>0</v>
      </c>
      <c r="AA17" s="71">
        <v>17</v>
      </c>
      <c r="AB17" s="71"/>
      <c r="AC17" s="72"/>
      <c r="AD17" s="78" t="s">
        <v>1015</v>
      </c>
      <c r="AE17" s="78">
        <v>16</v>
      </c>
      <c r="AF17" s="78">
        <v>52</v>
      </c>
      <c r="AG17" s="78">
        <v>81</v>
      </c>
      <c r="AH17" s="78">
        <v>0</v>
      </c>
      <c r="AI17" s="78">
        <v>3600</v>
      </c>
      <c r="AJ17" s="78" t="s">
        <v>1138</v>
      </c>
      <c r="AK17" s="78" t="s">
        <v>1259</v>
      </c>
      <c r="AL17" s="82" t="s">
        <v>1349</v>
      </c>
      <c r="AM17" s="78" t="s">
        <v>1418</v>
      </c>
      <c r="AN17" s="80">
        <v>39886.52513888889</v>
      </c>
      <c r="AO17" s="78"/>
      <c r="AP17" s="78" t="b">
        <v>0</v>
      </c>
      <c r="AQ17" s="78" t="b">
        <v>0</v>
      </c>
      <c r="AR17" s="78" t="b">
        <v>0</v>
      </c>
      <c r="AS17" s="78" t="s">
        <v>954</v>
      </c>
      <c r="AT17" s="78">
        <v>5</v>
      </c>
      <c r="AU17" s="82" t="s">
        <v>1535</v>
      </c>
      <c r="AV17" s="78" t="b">
        <v>0</v>
      </c>
      <c r="AW17" s="78" t="s">
        <v>1572</v>
      </c>
      <c r="AX17" s="82" t="s">
        <v>1587</v>
      </c>
      <c r="AY17" s="78" t="s">
        <v>65</v>
      </c>
      <c r="AZ17" s="78" t="str">
        <f>REPLACE(INDEX(GroupVertices[Group],MATCH(Vertices[[#This Row],[Vertex]],GroupVertices[Vertex],0)),1,1,"")</f>
        <v>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319</v>
      </c>
      <c r="B18" s="65"/>
      <c r="C18" s="65" t="s">
        <v>64</v>
      </c>
      <c r="D18" s="66">
        <v>241.31163086136883</v>
      </c>
      <c r="E18" s="68"/>
      <c r="F18" s="100" t="s">
        <v>605</v>
      </c>
      <c r="G18" s="65"/>
      <c r="H18" s="69" t="s">
        <v>319</v>
      </c>
      <c r="I18" s="70"/>
      <c r="J18" s="70"/>
      <c r="K18" s="69" t="s">
        <v>1715</v>
      </c>
      <c r="L18" s="73">
        <v>2782.802296044082</v>
      </c>
      <c r="M18" s="74">
        <v>4344.96533203125</v>
      </c>
      <c r="N18" s="74">
        <v>7050.77392578125</v>
      </c>
      <c r="O18" s="75"/>
      <c r="P18" s="76"/>
      <c r="Q18" s="76"/>
      <c r="R18" s="86"/>
      <c r="S18" s="48">
        <v>17</v>
      </c>
      <c r="T18" s="48">
        <v>3</v>
      </c>
      <c r="U18" s="49">
        <v>1679.347619</v>
      </c>
      <c r="V18" s="49">
        <v>0.004115</v>
      </c>
      <c r="W18" s="49">
        <v>0.070539</v>
      </c>
      <c r="X18" s="49">
        <v>5.10565</v>
      </c>
      <c r="Y18" s="49">
        <v>0.05228758169934641</v>
      </c>
      <c r="Z18" s="49">
        <v>0</v>
      </c>
      <c r="AA18" s="71">
        <v>18</v>
      </c>
      <c r="AB18" s="71"/>
      <c r="AC18" s="72"/>
      <c r="AD18" s="78" t="s">
        <v>1016</v>
      </c>
      <c r="AE18" s="78">
        <v>1244</v>
      </c>
      <c r="AF18" s="78">
        <v>4174</v>
      </c>
      <c r="AG18" s="78">
        <v>4585</v>
      </c>
      <c r="AH18" s="78">
        <v>1374</v>
      </c>
      <c r="AI18" s="78"/>
      <c r="AJ18" s="78" t="s">
        <v>1139</v>
      </c>
      <c r="AK18" s="78"/>
      <c r="AL18" s="82" t="s">
        <v>1350</v>
      </c>
      <c r="AM18" s="78"/>
      <c r="AN18" s="80">
        <v>39887.56041666667</v>
      </c>
      <c r="AO18" s="82" t="s">
        <v>1432</v>
      </c>
      <c r="AP18" s="78" t="b">
        <v>1</v>
      </c>
      <c r="AQ18" s="78" t="b">
        <v>0</v>
      </c>
      <c r="AR18" s="78" t="b">
        <v>1</v>
      </c>
      <c r="AS18" s="78"/>
      <c r="AT18" s="78">
        <v>182</v>
      </c>
      <c r="AU18" s="82" t="s">
        <v>1532</v>
      </c>
      <c r="AV18" s="78" t="b">
        <v>0</v>
      </c>
      <c r="AW18" s="78" t="s">
        <v>1572</v>
      </c>
      <c r="AX18" s="82" t="s">
        <v>1588</v>
      </c>
      <c r="AY18" s="78" t="s">
        <v>66</v>
      </c>
      <c r="AZ18" s="78" t="str">
        <f>REPLACE(INDEX(GroupVertices[Group],MATCH(Vertices[[#This Row],[Vertex]],GroupVertices[Vertex],0)),1,1,"")</f>
        <v>3</v>
      </c>
      <c r="BA18" s="48" t="s">
        <v>2278</v>
      </c>
      <c r="BB18" s="48" t="s">
        <v>2278</v>
      </c>
      <c r="BC18" s="48" t="s">
        <v>433</v>
      </c>
      <c r="BD18" s="48" t="s">
        <v>433</v>
      </c>
      <c r="BE18" s="48" t="s">
        <v>2290</v>
      </c>
      <c r="BF18" s="48" t="s">
        <v>2300</v>
      </c>
      <c r="BG18" s="116" t="s">
        <v>2313</v>
      </c>
      <c r="BH18" s="116" t="s">
        <v>2360</v>
      </c>
      <c r="BI18" s="116" t="s">
        <v>2380</v>
      </c>
      <c r="BJ18" s="116" t="s">
        <v>2425</v>
      </c>
      <c r="BK18" s="116">
        <v>0</v>
      </c>
      <c r="BL18" s="120">
        <v>0</v>
      </c>
      <c r="BM18" s="116">
        <v>0</v>
      </c>
      <c r="BN18" s="120">
        <v>0</v>
      </c>
      <c r="BO18" s="116">
        <v>0</v>
      </c>
      <c r="BP18" s="120">
        <v>0</v>
      </c>
      <c r="BQ18" s="116">
        <v>75</v>
      </c>
      <c r="BR18" s="120">
        <v>100</v>
      </c>
      <c r="BS18" s="116">
        <v>75</v>
      </c>
      <c r="BT18" s="2"/>
      <c r="BU18" s="3"/>
      <c r="BV18" s="3"/>
      <c r="BW18" s="3"/>
      <c r="BX18" s="3"/>
    </row>
    <row r="19" spans="1:76" ht="15">
      <c r="A19" s="64" t="s">
        <v>217</v>
      </c>
      <c r="B19" s="65"/>
      <c r="C19" s="65" t="s">
        <v>64</v>
      </c>
      <c r="D19" s="66">
        <v>165.13672557337628</v>
      </c>
      <c r="E19" s="68"/>
      <c r="F19" s="100" t="s">
        <v>511</v>
      </c>
      <c r="G19" s="65"/>
      <c r="H19" s="69" t="s">
        <v>217</v>
      </c>
      <c r="I19" s="70"/>
      <c r="J19" s="70"/>
      <c r="K19" s="69" t="s">
        <v>1716</v>
      </c>
      <c r="L19" s="73">
        <v>1</v>
      </c>
      <c r="M19" s="74">
        <v>3242.041015625</v>
      </c>
      <c r="N19" s="74">
        <v>2423.462890625</v>
      </c>
      <c r="O19" s="75"/>
      <c r="P19" s="76"/>
      <c r="Q19" s="76"/>
      <c r="R19" s="86"/>
      <c r="S19" s="48">
        <v>0</v>
      </c>
      <c r="T19" s="48">
        <v>2</v>
      </c>
      <c r="U19" s="49">
        <v>0</v>
      </c>
      <c r="V19" s="49">
        <v>0.002762</v>
      </c>
      <c r="W19" s="49">
        <v>0.004166</v>
      </c>
      <c r="X19" s="49">
        <v>0.63577</v>
      </c>
      <c r="Y19" s="49">
        <v>0.5</v>
      </c>
      <c r="Z19" s="49">
        <v>0</v>
      </c>
      <c r="AA19" s="71">
        <v>19</v>
      </c>
      <c r="AB19" s="71"/>
      <c r="AC19" s="72"/>
      <c r="AD19" s="78" t="s">
        <v>1017</v>
      </c>
      <c r="AE19" s="78">
        <v>799</v>
      </c>
      <c r="AF19" s="78">
        <v>167</v>
      </c>
      <c r="AG19" s="78">
        <v>2331</v>
      </c>
      <c r="AH19" s="78">
        <v>524</v>
      </c>
      <c r="AI19" s="78"/>
      <c r="AJ19" s="78" t="s">
        <v>1140</v>
      </c>
      <c r="AK19" s="78"/>
      <c r="AL19" s="78"/>
      <c r="AM19" s="78"/>
      <c r="AN19" s="80">
        <v>40564.223078703704</v>
      </c>
      <c r="AO19" s="82" t="s">
        <v>1433</v>
      </c>
      <c r="AP19" s="78" t="b">
        <v>1</v>
      </c>
      <c r="AQ19" s="78" t="b">
        <v>0</v>
      </c>
      <c r="AR19" s="78" t="b">
        <v>0</v>
      </c>
      <c r="AS19" s="78"/>
      <c r="AT19" s="78">
        <v>12</v>
      </c>
      <c r="AU19" s="82" t="s">
        <v>1532</v>
      </c>
      <c r="AV19" s="78" t="b">
        <v>0</v>
      </c>
      <c r="AW19" s="78" t="s">
        <v>1572</v>
      </c>
      <c r="AX19" s="82" t="s">
        <v>1589</v>
      </c>
      <c r="AY19" s="78" t="s">
        <v>66</v>
      </c>
      <c r="AZ19" s="78" t="str">
        <f>REPLACE(INDEX(GroupVertices[Group],MATCH(Vertices[[#This Row],[Vertex]],GroupVertices[Vertex],0)),1,1,"")</f>
        <v>2</v>
      </c>
      <c r="BA19" s="48"/>
      <c r="BB19" s="48"/>
      <c r="BC19" s="48"/>
      <c r="BD19" s="48"/>
      <c r="BE19" s="48"/>
      <c r="BF19" s="48"/>
      <c r="BG19" s="116" t="s">
        <v>2314</v>
      </c>
      <c r="BH19" s="116" t="s">
        <v>2314</v>
      </c>
      <c r="BI19" s="116" t="s">
        <v>2381</v>
      </c>
      <c r="BJ19" s="116" t="s">
        <v>2381</v>
      </c>
      <c r="BK19" s="116">
        <v>0</v>
      </c>
      <c r="BL19" s="120">
        <v>0</v>
      </c>
      <c r="BM19" s="116">
        <v>1</v>
      </c>
      <c r="BN19" s="120">
        <v>5.555555555555555</v>
      </c>
      <c r="BO19" s="116">
        <v>0</v>
      </c>
      <c r="BP19" s="120">
        <v>0</v>
      </c>
      <c r="BQ19" s="116">
        <v>17</v>
      </c>
      <c r="BR19" s="120">
        <v>94.44444444444444</v>
      </c>
      <c r="BS19" s="116">
        <v>18</v>
      </c>
      <c r="BT19" s="2"/>
      <c r="BU19" s="3"/>
      <c r="BV19" s="3"/>
      <c r="BW19" s="3"/>
      <c r="BX19" s="3"/>
    </row>
    <row r="20" spans="1:76" ht="15">
      <c r="A20" s="64" t="s">
        <v>332</v>
      </c>
      <c r="B20" s="65"/>
      <c r="C20" s="65" t="s">
        <v>64</v>
      </c>
      <c r="D20" s="66">
        <v>177.7976906150042</v>
      </c>
      <c r="E20" s="68"/>
      <c r="F20" s="100" t="s">
        <v>1560</v>
      </c>
      <c r="G20" s="65"/>
      <c r="H20" s="69" t="s">
        <v>332</v>
      </c>
      <c r="I20" s="70"/>
      <c r="J20" s="70"/>
      <c r="K20" s="69" t="s">
        <v>1717</v>
      </c>
      <c r="L20" s="73">
        <v>297.50955249420025</v>
      </c>
      <c r="M20" s="74">
        <v>2552.065185546875</v>
      </c>
      <c r="N20" s="74">
        <v>2181.373046875</v>
      </c>
      <c r="O20" s="75"/>
      <c r="P20" s="76"/>
      <c r="Q20" s="76"/>
      <c r="R20" s="86"/>
      <c r="S20" s="48">
        <v>4</v>
      </c>
      <c r="T20" s="48">
        <v>0</v>
      </c>
      <c r="U20" s="49">
        <v>179</v>
      </c>
      <c r="V20" s="49">
        <v>0.003676</v>
      </c>
      <c r="W20" s="49">
        <v>0.013342</v>
      </c>
      <c r="X20" s="49">
        <v>1.140879</v>
      </c>
      <c r="Y20" s="49">
        <v>0.25</v>
      </c>
      <c r="Z20" s="49">
        <v>0</v>
      </c>
      <c r="AA20" s="71">
        <v>20</v>
      </c>
      <c r="AB20" s="71"/>
      <c r="AC20" s="72"/>
      <c r="AD20" s="78" t="s">
        <v>1018</v>
      </c>
      <c r="AE20" s="78">
        <v>980</v>
      </c>
      <c r="AF20" s="78">
        <v>833</v>
      </c>
      <c r="AG20" s="78">
        <v>877</v>
      </c>
      <c r="AH20" s="78">
        <v>2819</v>
      </c>
      <c r="AI20" s="78"/>
      <c r="AJ20" s="78" t="s">
        <v>1141</v>
      </c>
      <c r="AK20" s="78"/>
      <c r="AL20" s="78"/>
      <c r="AM20" s="78"/>
      <c r="AN20" s="80">
        <v>43105.933217592596</v>
      </c>
      <c r="AO20" s="82" t="s">
        <v>1434</v>
      </c>
      <c r="AP20" s="78" t="b">
        <v>1</v>
      </c>
      <c r="AQ20" s="78" t="b">
        <v>0</v>
      </c>
      <c r="AR20" s="78" t="b">
        <v>0</v>
      </c>
      <c r="AS20" s="78"/>
      <c r="AT20" s="78">
        <v>16</v>
      </c>
      <c r="AU20" s="78"/>
      <c r="AV20" s="78" t="b">
        <v>0</v>
      </c>
      <c r="AW20" s="78" t="s">
        <v>1572</v>
      </c>
      <c r="AX20" s="82" t="s">
        <v>1590</v>
      </c>
      <c r="AY20" s="78" t="s">
        <v>65</v>
      </c>
      <c r="AZ20" s="78"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310</v>
      </c>
      <c r="B21" s="65"/>
      <c r="C21" s="65" t="s">
        <v>64</v>
      </c>
      <c r="D21" s="66">
        <v>180.59222794401217</v>
      </c>
      <c r="E21" s="68"/>
      <c r="F21" s="100" t="s">
        <v>1561</v>
      </c>
      <c r="G21" s="65"/>
      <c r="H21" s="69" t="s">
        <v>310</v>
      </c>
      <c r="I21" s="70"/>
      <c r="J21" s="70"/>
      <c r="K21" s="69" t="s">
        <v>1718</v>
      </c>
      <c r="L21" s="73">
        <v>602.3014947228754</v>
      </c>
      <c r="M21" s="74">
        <v>2525.88134765625</v>
      </c>
      <c r="N21" s="74">
        <v>1534.6580810546875</v>
      </c>
      <c r="O21" s="75"/>
      <c r="P21" s="76"/>
      <c r="Q21" s="76"/>
      <c r="R21" s="86"/>
      <c r="S21" s="48">
        <v>5</v>
      </c>
      <c r="T21" s="48">
        <v>2</v>
      </c>
      <c r="U21" s="49">
        <v>363</v>
      </c>
      <c r="V21" s="49">
        <v>0.00369</v>
      </c>
      <c r="W21" s="49">
        <v>0.015587</v>
      </c>
      <c r="X21" s="49">
        <v>1.717648</v>
      </c>
      <c r="Y21" s="49">
        <v>0.15</v>
      </c>
      <c r="Z21" s="49">
        <v>0</v>
      </c>
      <c r="AA21" s="71">
        <v>21</v>
      </c>
      <c r="AB21" s="71"/>
      <c r="AC21" s="72"/>
      <c r="AD21" s="78" t="s">
        <v>1019</v>
      </c>
      <c r="AE21" s="78">
        <v>2003</v>
      </c>
      <c r="AF21" s="78">
        <v>980</v>
      </c>
      <c r="AG21" s="78">
        <v>93</v>
      </c>
      <c r="AH21" s="78">
        <v>2</v>
      </c>
      <c r="AI21" s="78"/>
      <c r="AJ21" s="78" t="s">
        <v>1142</v>
      </c>
      <c r="AK21" s="78"/>
      <c r="AL21" s="78"/>
      <c r="AM21" s="78"/>
      <c r="AN21" s="80">
        <v>43587.30719907407</v>
      </c>
      <c r="AO21" s="82" t="s">
        <v>1435</v>
      </c>
      <c r="AP21" s="78" t="b">
        <v>0</v>
      </c>
      <c r="AQ21" s="78" t="b">
        <v>0</v>
      </c>
      <c r="AR21" s="78" t="b">
        <v>0</v>
      </c>
      <c r="AS21" s="78"/>
      <c r="AT21" s="78">
        <v>12</v>
      </c>
      <c r="AU21" s="82" t="s">
        <v>1532</v>
      </c>
      <c r="AV21" s="78" t="b">
        <v>0</v>
      </c>
      <c r="AW21" s="78" t="s">
        <v>1572</v>
      </c>
      <c r="AX21" s="82" t="s">
        <v>1591</v>
      </c>
      <c r="AY21" s="78" t="s">
        <v>66</v>
      </c>
      <c r="AZ21" s="78" t="str">
        <f>REPLACE(INDEX(GroupVertices[Group],MATCH(Vertices[[#This Row],[Vertex]],GroupVertices[Vertex],0)),1,1,"")</f>
        <v>2</v>
      </c>
      <c r="BA21" s="48" t="s">
        <v>2279</v>
      </c>
      <c r="BB21" s="48" t="s">
        <v>2283</v>
      </c>
      <c r="BC21" s="48" t="s">
        <v>443</v>
      </c>
      <c r="BD21" s="48" t="s">
        <v>443</v>
      </c>
      <c r="BE21" s="48" t="s">
        <v>2291</v>
      </c>
      <c r="BF21" s="48" t="s">
        <v>2301</v>
      </c>
      <c r="BG21" s="116" t="s">
        <v>2315</v>
      </c>
      <c r="BH21" s="116" t="s">
        <v>2361</v>
      </c>
      <c r="BI21" s="116" t="s">
        <v>2382</v>
      </c>
      <c r="BJ21" s="116" t="s">
        <v>2426</v>
      </c>
      <c r="BK21" s="116">
        <v>0</v>
      </c>
      <c r="BL21" s="120">
        <v>0</v>
      </c>
      <c r="BM21" s="116">
        <v>2</v>
      </c>
      <c r="BN21" s="120">
        <v>2.6315789473684212</v>
      </c>
      <c r="BO21" s="116">
        <v>0</v>
      </c>
      <c r="BP21" s="120">
        <v>0</v>
      </c>
      <c r="BQ21" s="116">
        <v>74</v>
      </c>
      <c r="BR21" s="120">
        <v>97.36842105263158</v>
      </c>
      <c r="BS21" s="116">
        <v>76</v>
      </c>
      <c r="BT21" s="2"/>
      <c r="BU21" s="3"/>
      <c r="BV21" s="3"/>
      <c r="BW21" s="3"/>
      <c r="BX21" s="3"/>
    </row>
    <row r="22" spans="1:76" ht="15">
      <c r="A22" s="64" t="s">
        <v>218</v>
      </c>
      <c r="B22" s="65"/>
      <c r="C22" s="65" t="s">
        <v>64</v>
      </c>
      <c r="D22" s="66">
        <v>195.059186497584</v>
      </c>
      <c r="E22" s="68"/>
      <c r="F22" s="100" t="s">
        <v>512</v>
      </c>
      <c r="G22" s="65"/>
      <c r="H22" s="69" t="s">
        <v>218</v>
      </c>
      <c r="I22" s="70"/>
      <c r="J22" s="70"/>
      <c r="K22" s="69" t="s">
        <v>1719</v>
      </c>
      <c r="L22" s="73">
        <v>1</v>
      </c>
      <c r="M22" s="74">
        <v>2898.376953125</v>
      </c>
      <c r="N22" s="74">
        <v>352.9058837890625</v>
      </c>
      <c r="O22" s="75"/>
      <c r="P22" s="76"/>
      <c r="Q22" s="76"/>
      <c r="R22" s="86"/>
      <c r="S22" s="48">
        <v>0</v>
      </c>
      <c r="T22" s="48">
        <v>1</v>
      </c>
      <c r="U22" s="49">
        <v>0</v>
      </c>
      <c r="V22" s="49">
        <v>0.002755</v>
      </c>
      <c r="W22" s="49">
        <v>0.002245</v>
      </c>
      <c r="X22" s="49">
        <v>0.393333</v>
      </c>
      <c r="Y22" s="49">
        <v>0</v>
      </c>
      <c r="Z22" s="49">
        <v>0</v>
      </c>
      <c r="AA22" s="71">
        <v>22</v>
      </c>
      <c r="AB22" s="71"/>
      <c r="AC22" s="72"/>
      <c r="AD22" s="78" t="s">
        <v>1020</v>
      </c>
      <c r="AE22" s="78">
        <v>2600</v>
      </c>
      <c r="AF22" s="78">
        <v>1741</v>
      </c>
      <c r="AG22" s="78">
        <v>28393</v>
      </c>
      <c r="AH22" s="78">
        <v>3108</v>
      </c>
      <c r="AI22" s="78"/>
      <c r="AJ22" s="78" t="s">
        <v>1143</v>
      </c>
      <c r="AK22" s="78" t="s">
        <v>1260</v>
      </c>
      <c r="AL22" s="78"/>
      <c r="AM22" s="78"/>
      <c r="AN22" s="80">
        <v>41888.38976851852</v>
      </c>
      <c r="AO22" s="82" t="s">
        <v>1436</v>
      </c>
      <c r="AP22" s="78" t="b">
        <v>0</v>
      </c>
      <c r="AQ22" s="78" t="b">
        <v>0</v>
      </c>
      <c r="AR22" s="78" t="b">
        <v>0</v>
      </c>
      <c r="AS22" s="78"/>
      <c r="AT22" s="78">
        <v>429</v>
      </c>
      <c r="AU22" s="82" t="s">
        <v>1532</v>
      </c>
      <c r="AV22" s="78" t="b">
        <v>0</v>
      </c>
      <c r="AW22" s="78" t="s">
        <v>1572</v>
      </c>
      <c r="AX22" s="82" t="s">
        <v>1592</v>
      </c>
      <c r="AY22" s="78" t="s">
        <v>66</v>
      </c>
      <c r="AZ22" s="78" t="str">
        <f>REPLACE(INDEX(GroupVertices[Group],MATCH(Vertices[[#This Row],[Vertex]],GroupVertices[Vertex],0)),1,1,"")</f>
        <v>2</v>
      </c>
      <c r="BA22" s="48"/>
      <c r="BB22" s="48"/>
      <c r="BC22" s="48"/>
      <c r="BD22" s="48"/>
      <c r="BE22" s="48" t="s">
        <v>452</v>
      </c>
      <c r="BF22" s="48" t="s">
        <v>452</v>
      </c>
      <c r="BG22" s="116" t="s">
        <v>2316</v>
      </c>
      <c r="BH22" s="116" t="s">
        <v>2316</v>
      </c>
      <c r="BI22" s="116" t="s">
        <v>2383</v>
      </c>
      <c r="BJ22" s="116" t="s">
        <v>2383</v>
      </c>
      <c r="BK22" s="116">
        <v>0</v>
      </c>
      <c r="BL22" s="120">
        <v>0</v>
      </c>
      <c r="BM22" s="116">
        <v>0</v>
      </c>
      <c r="BN22" s="120">
        <v>0</v>
      </c>
      <c r="BO22" s="116">
        <v>0</v>
      </c>
      <c r="BP22" s="120">
        <v>0</v>
      </c>
      <c r="BQ22" s="116">
        <v>19</v>
      </c>
      <c r="BR22" s="120">
        <v>100</v>
      </c>
      <c r="BS22" s="116">
        <v>19</v>
      </c>
      <c r="BT22" s="2"/>
      <c r="BU22" s="3"/>
      <c r="BV22" s="3"/>
      <c r="BW22" s="3"/>
      <c r="BX22" s="3"/>
    </row>
    <row r="23" spans="1:76" ht="15">
      <c r="A23" s="64" t="s">
        <v>219</v>
      </c>
      <c r="B23" s="65"/>
      <c r="C23" s="65" t="s">
        <v>64</v>
      </c>
      <c r="D23" s="66">
        <v>180.668269776094</v>
      </c>
      <c r="E23" s="68"/>
      <c r="F23" s="100" t="s">
        <v>513</v>
      </c>
      <c r="G23" s="65"/>
      <c r="H23" s="69" t="s">
        <v>219</v>
      </c>
      <c r="I23" s="70"/>
      <c r="J23" s="70"/>
      <c r="K23" s="69" t="s">
        <v>1720</v>
      </c>
      <c r="L23" s="73">
        <v>1</v>
      </c>
      <c r="M23" s="74">
        <v>9058.548828125</v>
      </c>
      <c r="N23" s="74">
        <v>799.9199829101562</v>
      </c>
      <c r="O23" s="75"/>
      <c r="P23" s="76"/>
      <c r="Q23" s="76"/>
      <c r="R23" s="86"/>
      <c r="S23" s="48">
        <v>0</v>
      </c>
      <c r="T23" s="48">
        <v>1</v>
      </c>
      <c r="U23" s="49">
        <v>0</v>
      </c>
      <c r="V23" s="49">
        <v>1</v>
      </c>
      <c r="W23" s="49">
        <v>0</v>
      </c>
      <c r="X23" s="49">
        <v>0.701752</v>
      </c>
      <c r="Y23" s="49">
        <v>0</v>
      </c>
      <c r="Z23" s="49">
        <v>0</v>
      </c>
      <c r="AA23" s="71">
        <v>23</v>
      </c>
      <c r="AB23" s="71"/>
      <c r="AC23" s="72"/>
      <c r="AD23" s="78" t="s">
        <v>1021</v>
      </c>
      <c r="AE23" s="78">
        <v>693</v>
      </c>
      <c r="AF23" s="78">
        <v>984</v>
      </c>
      <c r="AG23" s="78">
        <v>5639</v>
      </c>
      <c r="AH23" s="78">
        <v>20356</v>
      </c>
      <c r="AI23" s="78"/>
      <c r="AJ23" s="78" t="s">
        <v>1144</v>
      </c>
      <c r="AK23" s="78" t="s">
        <v>1261</v>
      </c>
      <c r="AL23" s="78"/>
      <c r="AM23" s="78"/>
      <c r="AN23" s="80">
        <v>42693.4783912037</v>
      </c>
      <c r="AO23" s="82" t="s">
        <v>1437</v>
      </c>
      <c r="AP23" s="78" t="b">
        <v>1</v>
      </c>
      <c r="AQ23" s="78" t="b">
        <v>0</v>
      </c>
      <c r="AR23" s="78" t="b">
        <v>0</v>
      </c>
      <c r="AS23" s="78"/>
      <c r="AT23" s="78">
        <v>18</v>
      </c>
      <c r="AU23" s="78"/>
      <c r="AV23" s="78" t="b">
        <v>0</v>
      </c>
      <c r="AW23" s="78" t="s">
        <v>1572</v>
      </c>
      <c r="AX23" s="82" t="s">
        <v>1593</v>
      </c>
      <c r="AY23" s="78" t="s">
        <v>66</v>
      </c>
      <c r="AZ23" s="78" t="str">
        <f>REPLACE(INDEX(GroupVertices[Group],MATCH(Vertices[[#This Row],[Vertex]],GroupVertices[Vertex],0)),1,1,"")</f>
        <v>14</v>
      </c>
      <c r="BA23" s="48" t="s">
        <v>413</v>
      </c>
      <c r="BB23" s="48" t="s">
        <v>413</v>
      </c>
      <c r="BC23" s="48" t="s">
        <v>434</v>
      </c>
      <c r="BD23" s="48" t="s">
        <v>434</v>
      </c>
      <c r="BE23" s="48" t="s">
        <v>336</v>
      </c>
      <c r="BF23" s="48" t="s">
        <v>336</v>
      </c>
      <c r="BG23" s="116" t="s">
        <v>2317</v>
      </c>
      <c r="BH23" s="116" t="s">
        <v>2317</v>
      </c>
      <c r="BI23" s="116" t="s">
        <v>2384</v>
      </c>
      <c r="BJ23" s="116" t="s">
        <v>2384</v>
      </c>
      <c r="BK23" s="116">
        <v>0</v>
      </c>
      <c r="BL23" s="120">
        <v>0</v>
      </c>
      <c r="BM23" s="116">
        <v>0</v>
      </c>
      <c r="BN23" s="120">
        <v>0</v>
      </c>
      <c r="BO23" s="116">
        <v>0</v>
      </c>
      <c r="BP23" s="120">
        <v>0</v>
      </c>
      <c r="BQ23" s="116">
        <v>16</v>
      </c>
      <c r="BR23" s="120">
        <v>100</v>
      </c>
      <c r="BS23" s="116">
        <v>16</v>
      </c>
      <c r="BT23" s="2"/>
      <c r="BU23" s="3"/>
      <c r="BV23" s="3"/>
      <c r="BW23" s="3"/>
      <c r="BX23" s="3"/>
    </row>
    <row r="24" spans="1:76" ht="15">
      <c r="A24" s="64" t="s">
        <v>236</v>
      </c>
      <c r="B24" s="65"/>
      <c r="C24" s="65" t="s">
        <v>64</v>
      </c>
      <c r="D24" s="66">
        <v>540.6312923935482</v>
      </c>
      <c r="E24" s="68"/>
      <c r="F24" s="100" t="s">
        <v>528</v>
      </c>
      <c r="G24" s="65"/>
      <c r="H24" s="69" t="s">
        <v>236</v>
      </c>
      <c r="I24" s="70"/>
      <c r="J24" s="70"/>
      <c r="K24" s="69" t="s">
        <v>1721</v>
      </c>
      <c r="L24" s="73">
        <v>1</v>
      </c>
      <c r="M24" s="74">
        <v>9555.57421875</v>
      </c>
      <c r="N24" s="74">
        <v>799.9199829101562</v>
      </c>
      <c r="O24" s="75"/>
      <c r="P24" s="76"/>
      <c r="Q24" s="76"/>
      <c r="R24" s="86"/>
      <c r="S24" s="48">
        <v>2</v>
      </c>
      <c r="T24" s="48">
        <v>1</v>
      </c>
      <c r="U24" s="49">
        <v>0</v>
      </c>
      <c r="V24" s="49">
        <v>1</v>
      </c>
      <c r="W24" s="49">
        <v>0</v>
      </c>
      <c r="X24" s="49">
        <v>1.29824</v>
      </c>
      <c r="Y24" s="49">
        <v>0</v>
      </c>
      <c r="Z24" s="49">
        <v>0</v>
      </c>
      <c r="AA24" s="71">
        <v>24</v>
      </c>
      <c r="AB24" s="71"/>
      <c r="AC24" s="72"/>
      <c r="AD24" s="78" t="s">
        <v>1022</v>
      </c>
      <c r="AE24" s="78">
        <v>13828</v>
      </c>
      <c r="AF24" s="78">
        <v>19919</v>
      </c>
      <c r="AG24" s="78">
        <v>82474</v>
      </c>
      <c r="AH24" s="78">
        <v>19200</v>
      </c>
      <c r="AI24" s="78"/>
      <c r="AJ24" s="78" t="s">
        <v>1145</v>
      </c>
      <c r="AK24" s="78" t="s">
        <v>1262</v>
      </c>
      <c r="AL24" s="82" t="s">
        <v>1351</v>
      </c>
      <c r="AM24" s="78"/>
      <c r="AN24" s="80">
        <v>40001.4</v>
      </c>
      <c r="AO24" s="82" t="s">
        <v>1438</v>
      </c>
      <c r="AP24" s="78" t="b">
        <v>0</v>
      </c>
      <c r="AQ24" s="78" t="b">
        <v>0</v>
      </c>
      <c r="AR24" s="78" t="b">
        <v>1</v>
      </c>
      <c r="AS24" s="78"/>
      <c r="AT24" s="78">
        <v>1003</v>
      </c>
      <c r="AU24" s="82" t="s">
        <v>1536</v>
      </c>
      <c r="AV24" s="78" t="b">
        <v>0</v>
      </c>
      <c r="AW24" s="78" t="s">
        <v>1572</v>
      </c>
      <c r="AX24" s="82" t="s">
        <v>1594</v>
      </c>
      <c r="AY24" s="78" t="s">
        <v>66</v>
      </c>
      <c r="AZ24" s="78" t="str">
        <f>REPLACE(INDEX(GroupVertices[Group],MATCH(Vertices[[#This Row],[Vertex]],GroupVertices[Vertex],0)),1,1,"")</f>
        <v>14</v>
      </c>
      <c r="BA24" s="48" t="s">
        <v>2280</v>
      </c>
      <c r="BB24" s="48" t="s">
        <v>2280</v>
      </c>
      <c r="BC24" s="48" t="s">
        <v>2285</v>
      </c>
      <c r="BD24" s="48" t="s">
        <v>2285</v>
      </c>
      <c r="BE24" s="48" t="s">
        <v>336</v>
      </c>
      <c r="BF24" s="48" t="s">
        <v>336</v>
      </c>
      <c r="BG24" s="116" t="s">
        <v>2318</v>
      </c>
      <c r="BH24" s="116" t="s">
        <v>2362</v>
      </c>
      <c r="BI24" s="116" t="s">
        <v>2385</v>
      </c>
      <c r="BJ24" s="116" t="s">
        <v>2385</v>
      </c>
      <c r="BK24" s="116">
        <v>0</v>
      </c>
      <c r="BL24" s="120">
        <v>0</v>
      </c>
      <c r="BM24" s="116">
        <v>0</v>
      </c>
      <c r="BN24" s="120">
        <v>0</v>
      </c>
      <c r="BO24" s="116">
        <v>0</v>
      </c>
      <c r="BP24" s="120">
        <v>0</v>
      </c>
      <c r="BQ24" s="116">
        <v>41</v>
      </c>
      <c r="BR24" s="120">
        <v>100</v>
      </c>
      <c r="BS24" s="116">
        <v>41</v>
      </c>
      <c r="BT24" s="2"/>
      <c r="BU24" s="3"/>
      <c r="BV24" s="3"/>
      <c r="BW24" s="3"/>
      <c r="BX24" s="3"/>
    </row>
    <row r="25" spans="1:76" ht="15">
      <c r="A25" s="64" t="s">
        <v>220</v>
      </c>
      <c r="B25" s="65"/>
      <c r="C25" s="65" t="s">
        <v>64</v>
      </c>
      <c r="D25" s="66">
        <v>166.16329030648126</v>
      </c>
      <c r="E25" s="68"/>
      <c r="F25" s="100" t="s">
        <v>514</v>
      </c>
      <c r="G25" s="65"/>
      <c r="H25" s="69" t="s">
        <v>220</v>
      </c>
      <c r="I25" s="70"/>
      <c r="J25" s="70"/>
      <c r="K25" s="69" t="s">
        <v>1722</v>
      </c>
      <c r="L25" s="73">
        <v>1</v>
      </c>
      <c r="M25" s="74">
        <v>3592.151123046875</v>
      </c>
      <c r="N25" s="74">
        <v>5738.17724609375</v>
      </c>
      <c r="O25" s="75"/>
      <c r="P25" s="76"/>
      <c r="Q25" s="76"/>
      <c r="R25" s="86"/>
      <c r="S25" s="48">
        <v>0</v>
      </c>
      <c r="T25" s="48">
        <v>1</v>
      </c>
      <c r="U25" s="49">
        <v>0</v>
      </c>
      <c r="V25" s="49">
        <v>0.002985</v>
      </c>
      <c r="W25" s="49">
        <v>0.010158</v>
      </c>
      <c r="X25" s="49">
        <v>0.37841</v>
      </c>
      <c r="Y25" s="49">
        <v>0</v>
      </c>
      <c r="Z25" s="49">
        <v>0</v>
      </c>
      <c r="AA25" s="71">
        <v>25</v>
      </c>
      <c r="AB25" s="71"/>
      <c r="AC25" s="72"/>
      <c r="AD25" s="78" t="s">
        <v>1023</v>
      </c>
      <c r="AE25" s="78">
        <v>382</v>
      </c>
      <c r="AF25" s="78">
        <v>221</v>
      </c>
      <c r="AG25" s="78">
        <v>685</v>
      </c>
      <c r="AH25" s="78">
        <v>817</v>
      </c>
      <c r="AI25" s="78"/>
      <c r="AJ25" s="78" t="s">
        <v>1146</v>
      </c>
      <c r="AK25" s="78" t="s">
        <v>1263</v>
      </c>
      <c r="AL25" s="78"/>
      <c r="AM25" s="78"/>
      <c r="AN25" s="80">
        <v>41496.86335648148</v>
      </c>
      <c r="AO25" s="82" t="s">
        <v>1439</v>
      </c>
      <c r="AP25" s="78" t="b">
        <v>1</v>
      </c>
      <c r="AQ25" s="78" t="b">
        <v>0</v>
      </c>
      <c r="AR25" s="78" t="b">
        <v>0</v>
      </c>
      <c r="AS25" s="78"/>
      <c r="AT25" s="78">
        <v>7</v>
      </c>
      <c r="AU25" s="82" t="s">
        <v>1532</v>
      </c>
      <c r="AV25" s="78" t="b">
        <v>0</v>
      </c>
      <c r="AW25" s="78" t="s">
        <v>1572</v>
      </c>
      <c r="AX25" s="82" t="s">
        <v>1595</v>
      </c>
      <c r="AY25" s="78" t="s">
        <v>66</v>
      </c>
      <c r="AZ25" s="78" t="str">
        <f>REPLACE(INDEX(GroupVertices[Group],MATCH(Vertices[[#This Row],[Vertex]],GroupVertices[Vertex],0)),1,1,"")</f>
        <v>3</v>
      </c>
      <c r="BA25" s="48"/>
      <c r="BB25" s="48"/>
      <c r="BC25" s="48"/>
      <c r="BD25" s="48"/>
      <c r="BE25" s="48" t="s">
        <v>453</v>
      </c>
      <c r="BF25" s="48" t="s">
        <v>453</v>
      </c>
      <c r="BG25" s="116" t="s">
        <v>2319</v>
      </c>
      <c r="BH25" s="116" t="s">
        <v>2319</v>
      </c>
      <c r="BI25" s="116" t="s">
        <v>2386</v>
      </c>
      <c r="BJ25" s="116" t="s">
        <v>2386</v>
      </c>
      <c r="BK25" s="116">
        <v>0</v>
      </c>
      <c r="BL25" s="120">
        <v>0</v>
      </c>
      <c r="BM25" s="116">
        <v>0</v>
      </c>
      <c r="BN25" s="120">
        <v>0</v>
      </c>
      <c r="BO25" s="116">
        <v>0</v>
      </c>
      <c r="BP25" s="120">
        <v>0</v>
      </c>
      <c r="BQ25" s="116">
        <v>19</v>
      </c>
      <c r="BR25" s="120">
        <v>100</v>
      </c>
      <c r="BS25" s="116">
        <v>19</v>
      </c>
      <c r="BT25" s="2"/>
      <c r="BU25" s="3"/>
      <c r="BV25" s="3"/>
      <c r="BW25" s="3"/>
      <c r="BX25" s="3"/>
    </row>
    <row r="26" spans="1:76" ht="15">
      <c r="A26" s="64" t="s">
        <v>221</v>
      </c>
      <c r="B26" s="65"/>
      <c r="C26" s="65" t="s">
        <v>64</v>
      </c>
      <c r="D26" s="66">
        <v>189.71724779383408</v>
      </c>
      <c r="E26" s="68"/>
      <c r="F26" s="100" t="s">
        <v>515</v>
      </c>
      <c r="G26" s="65"/>
      <c r="H26" s="69" t="s">
        <v>221</v>
      </c>
      <c r="I26" s="70"/>
      <c r="J26" s="70"/>
      <c r="K26" s="69" t="s">
        <v>1723</v>
      </c>
      <c r="L26" s="73">
        <v>1</v>
      </c>
      <c r="M26" s="74">
        <v>3466.0078125</v>
      </c>
      <c r="N26" s="74">
        <v>8106.29541015625</v>
      </c>
      <c r="O26" s="75"/>
      <c r="P26" s="76"/>
      <c r="Q26" s="76"/>
      <c r="R26" s="86"/>
      <c r="S26" s="48">
        <v>0</v>
      </c>
      <c r="T26" s="48">
        <v>1</v>
      </c>
      <c r="U26" s="49">
        <v>0</v>
      </c>
      <c r="V26" s="49">
        <v>0.002985</v>
      </c>
      <c r="W26" s="49">
        <v>0.010158</v>
      </c>
      <c r="X26" s="49">
        <v>0.37841</v>
      </c>
      <c r="Y26" s="49">
        <v>0</v>
      </c>
      <c r="Z26" s="49">
        <v>0</v>
      </c>
      <c r="AA26" s="71">
        <v>26</v>
      </c>
      <c r="AB26" s="71"/>
      <c r="AC26" s="72"/>
      <c r="AD26" s="78" t="s">
        <v>1024</v>
      </c>
      <c r="AE26" s="78">
        <v>2303</v>
      </c>
      <c r="AF26" s="78">
        <v>1460</v>
      </c>
      <c r="AG26" s="78">
        <v>1980</v>
      </c>
      <c r="AH26" s="78">
        <v>3700</v>
      </c>
      <c r="AI26" s="78"/>
      <c r="AJ26" s="78" t="s">
        <v>1147</v>
      </c>
      <c r="AK26" s="78"/>
      <c r="AL26" s="82" t="s">
        <v>1352</v>
      </c>
      <c r="AM26" s="78"/>
      <c r="AN26" s="80">
        <v>42455.665601851855</v>
      </c>
      <c r="AO26" s="82" t="s">
        <v>1440</v>
      </c>
      <c r="AP26" s="78" t="b">
        <v>0</v>
      </c>
      <c r="AQ26" s="78" t="b">
        <v>0</v>
      </c>
      <c r="AR26" s="78" t="b">
        <v>0</v>
      </c>
      <c r="AS26" s="78"/>
      <c r="AT26" s="78">
        <v>32</v>
      </c>
      <c r="AU26" s="82" t="s">
        <v>1532</v>
      </c>
      <c r="AV26" s="78" t="b">
        <v>0</v>
      </c>
      <c r="AW26" s="78" t="s">
        <v>1572</v>
      </c>
      <c r="AX26" s="82" t="s">
        <v>1596</v>
      </c>
      <c r="AY26" s="78" t="s">
        <v>66</v>
      </c>
      <c r="AZ26" s="78" t="str">
        <f>REPLACE(INDEX(GroupVertices[Group],MATCH(Vertices[[#This Row],[Vertex]],GroupVertices[Vertex],0)),1,1,"")</f>
        <v>3</v>
      </c>
      <c r="BA26" s="48"/>
      <c r="BB26" s="48"/>
      <c r="BC26" s="48"/>
      <c r="BD26" s="48"/>
      <c r="BE26" s="48" t="s">
        <v>453</v>
      </c>
      <c r="BF26" s="48" t="s">
        <v>453</v>
      </c>
      <c r="BG26" s="116" t="s">
        <v>2319</v>
      </c>
      <c r="BH26" s="116" t="s">
        <v>2319</v>
      </c>
      <c r="BI26" s="116" t="s">
        <v>2386</v>
      </c>
      <c r="BJ26" s="116" t="s">
        <v>2386</v>
      </c>
      <c r="BK26" s="116">
        <v>0</v>
      </c>
      <c r="BL26" s="120">
        <v>0</v>
      </c>
      <c r="BM26" s="116">
        <v>0</v>
      </c>
      <c r="BN26" s="120">
        <v>0</v>
      </c>
      <c r="BO26" s="116">
        <v>0</v>
      </c>
      <c r="BP26" s="120">
        <v>0</v>
      </c>
      <c r="BQ26" s="116">
        <v>19</v>
      </c>
      <c r="BR26" s="120">
        <v>100</v>
      </c>
      <c r="BS26" s="116">
        <v>19</v>
      </c>
      <c r="BT26" s="2"/>
      <c r="BU26" s="3"/>
      <c r="BV26" s="3"/>
      <c r="BW26" s="3"/>
      <c r="BX26" s="3"/>
    </row>
    <row r="27" spans="1:76" ht="15">
      <c r="A27" s="64" t="s">
        <v>222</v>
      </c>
      <c r="B27" s="65"/>
      <c r="C27" s="65" t="s">
        <v>64</v>
      </c>
      <c r="D27" s="66">
        <v>348.5306140967764</v>
      </c>
      <c r="E27" s="68"/>
      <c r="F27" s="100" t="s">
        <v>516</v>
      </c>
      <c r="G27" s="65"/>
      <c r="H27" s="69" t="s">
        <v>222</v>
      </c>
      <c r="I27" s="70"/>
      <c r="J27" s="70"/>
      <c r="K27" s="69" t="s">
        <v>1724</v>
      </c>
      <c r="L27" s="73">
        <v>1</v>
      </c>
      <c r="M27" s="74">
        <v>4903.36376953125</v>
      </c>
      <c r="N27" s="74">
        <v>4608.552734375</v>
      </c>
      <c r="O27" s="75"/>
      <c r="P27" s="76"/>
      <c r="Q27" s="76"/>
      <c r="R27" s="86"/>
      <c r="S27" s="48">
        <v>0</v>
      </c>
      <c r="T27" s="48">
        <v>1</v>
      </c>
      <c r="U27" s="49">
        <v>0</v>
      </c>
      <c r="V27" s="49">
        <v>0.002985</v>
      </c>
      <c r="W27" s="49">
        <v>0.010158</v>
      </c>
      <c r="X27" s="49">
        <v>0.37841</v>
      </c>
      <c r="Y27" s="49">
        <v>0</v>
      </c>
      <c r="Z27" s="49">
        <v>0</v>
      </c>
      <c r="AA27" s="71">
        <v>27</v>
      </c>
      <c r="AB27" s="71"/>
      <c r="AC27" s="72"/>
      <c r="AD27" s="78" t="s">
        <v>1025</v>
      </c>
      <c r="AE27" s="78">
        <v>2917</v>
      </c>
      <c r="AF27" s="78">
        <v>9814</v>
      </c>
      <c r="AG27" s="78">
        <v>71250</v>
      </c>
      <c r="AH27" s="78">
        <v>40430</v>
      </c>
      <c r="AI27" s="78"/>
      <c r="AJ27" s="78" t="s">
        <v>1148</v>
      </c>
      <c r="AK27" s="78" t="s">
        <v>1256</v>
      </c>
      <c r="AL27" s="82" t="s">
        <v>1353</v>
      </c>
      <c r="AM27" s="78"/>
      <c r="AN27" s="80">
        <v>39884.40577546296</v>
      </c>
      <c r="AO27" s="82" t="s">
        <v>1441</v>
      </c>
      <c r="AP27" s="78" t="b">
        <v>0</v>
      </c>
      <c r="AQ27" s="78" t="b">
        <v>0</v>
      </c>
      <c r="AR27" s="78" t="b">
        <v>1</v>
      </c>
      <c r="AS27" s="78"/>
      <c r="AT27" s="78">
        <v>397</v>
      </c>
      <c r="AU27" s="82" t="s">
        <v>1532</v>
      </c>
      <c r="AV27" s="78" t="b">
        <v>1</v>
      </c>
      <c r="AW27" s="78" t="s">
        <v>1572</v>
      </c>
      <c r="AX27" s="82" t="s">
        <v>1597</v>
      </c>
      <c r="AY27" s="78" t="s">
        <v>66</v>
      </c>
      <c r="AZ27" s="78" t="str">
        <f>REPLACE(INDEX(GroupVertices[Group],MATCH(Vertices[[#This Row],[Vertex]],GroupVertices[Vertex],0)),1,1,"")</f>
        <v>3</v>
      </c>
      <c r="BA27" s="48"/>
      <c r="BB27" s="48"/>
      <c r="BC27" s="48"/>
      <c r="BD27" s="48"/>
      <c r="BE27" s="48" t="s">
        <v>453</v>
      </c>
      <c r="BF27" s="48" t="s">
        <v>453</v>
      </c>
      <c r="BG27" s="116" t="s">
        <v>2319</v>
      </c>
      <c r="BH27" s="116" t="s">
        <v>2319</v>
      </c>
      <c r="BI27" s="116" t="s">
        <v>2386</v>
      </c>
      <c r="BJ27" s="116" t="s">
        <v>2386</v>
      </c>
      <c r="BK27" s="116">
        <v>0</v>
      </c>
      <c r="BL27" s="120">
        <v>0</v>
      </c>
      <c r="BM27" s="116">
        <v>0</v>
      </c>
      <c r="BN27" s="120">
        <v>0</v>
      </c>
      <c r="BO27" s="116">
        <v>0</v>
      </c>
      <c r="BP27" s="120">
        <v>0</v>
      </c>
      <c r="BQ27" s="116">
        <v>19</v>
      </c>
      <c r="BR27" s="120">
        <v>100</v>
      </c>
      <c r="BS27" s="116">
        <v>19</v>
      </c>
      <c r="BT27" s="2"/>
      <c r="BU27" s="3"/>
      <c r="BV27" s="3"/>
      <c r="BW27" s="3"/>
      <c r="BX27" s="3"/>
    </row>
    <row r="28" spans="1:76" ht="15">
      <c r="A28" s="64" t="s">
        <v>223</v>
      </c>
      <c r="B28" s="65"/>
      <c r="C28" s="65" t="s">
        <v>64</v>
      </c>
      <c r="D28" s="66">
        <v>180.49717565390984</v>
      </c>
      <c r="E28" s="68"/>
      <c r="F28" s="100" t="s">
        <v>517</v>
      </c>
      <c r="G28" s="65"/>
      <c r="H28" s="69" t="s">
        <v>223</v>
      </c>
      <c r="I28" s="70"/>
      <c r="J28" s="70"/>
      <c r="K28" s="69" t="s">
        <v>1725</v>
      </c>
      <c r="L28" s="73">
        <v>1</v>
      </c>
      <c r="M28" s="74">
        <v>3915.345703125</v>
      </c>
      <c r="N28" s="74">
        <v>4908.72607421875</v>
      </c>
      <c r="O28" s="75"/>
      <c r="P28" s="76"/>
      <c r="Q28" s="76"/>
      <c r="R28" s="86"/>
      <c r="S28" s="48">
        <v>0</v>
      </c>
      <c r="T28" s="48">
        <v>1</v>
      </c>
      <c r="U28" s="49">
        <v>0</v>
      </c>
      <c r="V28" s="49">
        <v>0.002985</v>
      </c>
      <c r="W28" s="49">
        <v>0.010158</v>
      </c>
      <c r="X28" s="49">
        <v>0.37841</v>
      </c>
      <c r="Y28" s="49">
        <v>0</v>
      </c>
      <c r="Z28" s="49">
        <v>0</v>
      </c>
      <c r="AA28" s="71">
        <v>28</v>
      </c>
      <c r="AB28" s="71"/>
      <c r="AC28" s="72"/>
      <c r="AD28" s="78" t="s">
        <v>1026</v>
      </c>
      <c r="AE28" s="78">
        <v>287</v>
      </c>
      <c r="AF28" s="78">
        <v>975</v>
      </c>
      <c r="AG28" s="78">
        <v>4983</v>
      </c>
      <c r="AH28" s="78">
        <v>2053</v>
      </c>
      <c r="AI28" s="78"/>
      <c r="AJ28" s="78" t="s">
        <v>1149</v>
      </c>
      <c r="AK28" s="78" t="s">
        <v>1264</v>
      </c>
      <c r="AL28" s="82" t="s">
        <v>1354</v>
      </c>
      <c r="AM28" s="78"/>
      <c r="AN28" s="80">
        <v>40986.54519675926</v>
      </c>
      <c r="AO28" s="82" t="s">
        <v>1442</v>
      </c>
      <c r="AP28" s="78" t="b">
        <v>0</v>
      </c>
      <c r="AQ28" s="78" t="b">
        <v>0</v>
      </c>
      <c r="AR28" s="78" t="b">
        <v>0</v>
      </c>
      <c r="AS28" s="78"/>
      <c r="AT28" s="78">
        <v>56</v>
      </c>
      <c r="AU28" s="82" t="s">
        <v>1532</v>
      </c>
      <c r="AV28" s="78" t="b">
        <v>0</v>
      </c>
      <c r="AW28" s="78" t="s">
        <v>1572</v>
      </c>
      <c r="AX28" s="82" t="s">
        <v>1598</v>
      </c>
      <c r="AY28" s="78" t="s">
        <v>66</v>
      </c>
      <c r="AZ28" s="78" t="str">
        <f>REPLACE(INDEX(GroupVertices[Group],MATCH(Vertices[[#This Row],[Vertex]],GroupVertices[Vertex],0)),1,1,"")</f>
        <v>3</v>
      </c>
      <c r="BA28" s="48"/>
      <c r="BB28" s="48"/>
      <c r="BC28" s="48"/>
      <c r="BD28" s="48"/>
      <c r="BE28" s="48" t="s">
        <v>453</v>
      </c>
      <c r="BF28" s="48" t="s">
        <v>453</v>
      </c>
      <c r="BG28" s="116" t="s">
        <v>2319</v>
      </c>
      <c r="BH28" s="116" t="s">
        <v>2319</v>
      </c>
      <c r="BI28" s="116" t="s">
        <v>2386</v>
      </c>
      <c r="BJ28" s="116" t="s">
        <v>2386</v>
      </c>
      <c r="BK28" s="116">
        <v>0</v>
      </c>
      <c r="BL28" s="120">
        <v>0</v>
      </c>
      <c r="BM28" s="116">
        <v>0</v>
      </c>
      <c r="BN28" s="120">
        <v>0</v>
      </c>
      <c r="BO28" s="116">
        <v>0</v>
      </c>
      <c r="BP28" s="120">
        <v>0</v>
      </c>
      <c r="BQ28" s="116">
        <v>19</v>
      </c>
      <c r="BR28" s="120">
        <v>100</v>
      </c>
      <c r="BS28" s="116">
        <v>19</v>
      </c>
      <c r="BT28" s="2"/>
      <c r="BU28" s="3"/>
      <c r="BV28" s="3"/>
      <c r="BW28" s="3"/>
      <c r="BX28" s="3"/>
    </row>
    <row r="29" spans="1:76" ht="15">
      <c r="A29" s="64" t="s">
        <v>224</v>
      </c>
      <c r="B29" s="65"/>
      <c r="C29" s="65" t="s">
        <v>64</v>
      </c>
      <c r="D29" s="66">
        <v>200.02091604092465</v>
      </c>
      <c r="E29" s="68"/>
      <c r="F29" s="100" t="s">
        <v>518</v>
      </c>
      <c r="G29" s="65"/>
      <c r="H29" s="69" t="s">
        <v>224</v>
      </c>
      <c r="I29" s="70"/>
      <c r="J29" s="70"/>
      <c r="K29" s="69" t="s">
        <v>1726</v>
      </c>
      <c r="L29" s="73">
        <v>1</v>
      </c>
      <c r="M29" s="74">
        <v>3731.4404296875</v>
      </c>
      <c r="N29" s="74">
        <v>9402.2919921875</v>
      </c>
      <c r="O29" s="75"/>
      <c r="P29" s="76"/>
      <c r="Q29" s="76"/>
      <c r="R29" s="86"/>
      <c r="S29" s="48">
        <v>0</v>
      </c>
      <c r="T29" s="48">
        <v>1</v>
      </c>
      <c r="U29" s="49">
        <v>0</v>
      </c>
      <c r="V29" s="49">
        <v>0.002985</v>
      </c>
      <c r="W29" s="49">
        <v>0.010158</v>
      </c>
      <c r="X29" s="49">
        <v>0.37841</v>
      </c>
      <c r="Y29" s="49">
        <v>0</v>
      </c>
      <c r="Z29" s="49">
        <v>0</v>
      </c>
      <c r="AA29" s="71">
        <v>29</v>
      </c>
      <c r="AB29" s="71"/>
      <c r="AC29" s="72"/>
      <c r="AD29" s="78" t="s">
        <v>1027</v>
      </c>
      <c r="AE29" s="78">
        <v>1175</v>
      </c>
      <c r="AF29" s="78">
        <v>2002</v>
      </c>
      <c r="AG29" s="78">
        <v>8524</v>
      </c>
      <c r="AH29" s="78">
        <v>4287</v>
      </c>
      <c r="AI29" s="78"/>
      <c r="AJ29" s="78" t="s">
        <v>1150</v>
      </c>
      <c r="AK29" s="78" t="s">
        <v>1265</v>
      </c>
      <c r="AL29" s="82" t="s">
        <v>1355</v>
      </c>
      <c r="AM29" s="78"/>
      <c r="AN29" s="80">
        <v>40575.64979166666</v>
      </c>
      <c r="AO29" s="82" t="s">
        <v>1443</v>
      </c>
      <c r="AP29" s="78" t="b">
        <v>0</v>
      </c>
      <c r="AQ29" s="78" t="b">
        <v>0</v>
      </c>
      <c r="AR29" s="78" t="b">
        <v>0</v>
      </c>
      <c r="AS29" s="78"/>
      <c r="AT29" s="78">
        <v>103</v>
      </c>
      <c r="AU29" s="82" t="s">
        <v>1537</v>
      </c>
      <c r="AV29" s="78" t="b">
        <v>0</v>
      </c>
      <c r="AW29" s="78" t="s">
        <v>1572</v>
      </c>
      <c r="AX29" s="82" t="s">
        <v>1599</v>
      </c>
      <c r="AY29" s="78" t="s">
        <v>66</v>
      </c>
      <c r="AZ29" s="78" t="str">
        <f>REPLACE(INDEX(GroupVertices[Group],MATCH(Vertices[[#This Row],[Vertex]],GroupVertices[Vertex],0)),1,1,"")</f>
        <v>3</v>
      </c>
      <c r="BA29" s="48"/>
      <c r="BB29" s="48"/>
      <c r="BC29" s="48"/>
      <c r="BD29" s="48"/>
      <c r="BE29" s="48" t="s">
        <v>453</v>
      </c>
      <c r="BF29" s="48" t="s">
        <v>453</v>
      </c>
      <c r="BG29" s="116" t="s">
        <v>2319</v>
      </c>
      <c r="BH29" s="116" t="s">
        <v>2319</v>
      </c>
      <c r="BI29" s="116" t="s">
        <v>2386</v>
      </c>
      <c r="BJ29" s="116" t="s">
        <v>2386</v>
      </c>
      <c r="BK29" s="116">
        <v>0</v>
      </c>
      <c r="BL29" s="120">
        <v>0</v>
      </c>
      <c r="BM29" s="116">
        <v>0</v>
      </c>
      <c r="BN29" s="120">
        <v>0</v>
      </c>
      <c r="BO29" s="116">
        <v>0</v>
      </c>
      <c r="BP29" s="120">
        <v>0</v>
      </c>
      <c r="BQ29" s="116">
        <v>19</v>
      </c>
      <c r="BR29" s="120">
        <v>100</v>
      </c>
      <c r="BS29" s="116">
        <v>19</v>
      </c>
      <c r="BT29" s="2"/>
      <c r="BU29" s="3"/>
      <c r="BV29" s="3"/>
      <c r="BW29" s="3"/>
      <c r="BX29" s="3"/>
    </row>
    <row r="30" spans="1:76" ht="15">
      <c r="A30" s="64" t="s">
        <v>225</v>
      </c>
      <c r="B30" s="65"/>
      <c r="C30" s="65" t="s">
        <v>64</v>
      </c>
      <c r="D30" s="66">
        <v>533.3502869717112</v>
      </c>
      <c r="E30" s="68"/>
      <c r="F30" s="100" t="s">
        <v>1562</v>
      </c>
      <c r="G30" s="65"/>
      <c r="H30" s="69" t="s">
        <v>225</v>
      </c>
      <c r="I30" s="70"/>
      <c r="J30" s="70"/>
      <c r="K30" s="69" t="s">
        <v>1727</v>
      </c>
      <c r="L30" s="73">
        <v>1</v>
      </c>
      <c r="M30" s="74">
        <v>9058.548828125</v>
      </c>
      <c r="N30" s="74">
        <v>3944.703125</v>
      </c>
      <c r="O30" s="75"/>
      <c r="P30" s="76"/>
      <c r="Q30" s="76"/>
      <c r="R30" s="86"/>
      <c r="S30" s="48">
        <v>1</v>
      </c>
      <c r="T30" s="48">
        <v>1</v>
      </c>
      <c r="U30" s="49">
        <v>0</v>
      </c>
      <c r="V30" s="49">
        <v>0</v>
      </c>
      <c r="W30" s="49">
        <v>0</v>
      </c>
      <c r="X30" s="49">
        <v>0.999996</v>
      </c>
      <c r="Y30" s="49">
        <v>0</v>
      </c>
      <c r="Z30" s="49" t="s">
        <v>1895</v>
      </c>
      <c r="AA30" s="71">
        <v>30</v>
      </c>
      <c r="AB30" s="71"/>
      <c r="AC30" s="72"/>
      <c r="AD30" s="78" t="s">
        <v>1028</v>
      </c>
      <c r="AE30" s="78">
        <v>18853</v>
      </c>
      <c r="AF30" s="78">
        <v>19536</v>
      </c>
      <c r="AG30" s="78">
        <v>19855</v>
      </c>
      <c r="AH30" s="78">
        <v>5379</v>
      </c>
      <c r="AI30" s="78"/>
      <c r="AJ30" s="78" t="s">
        <v>1151</v>
      </c>
      <c r="AK30" s="78" t="s">
        <v>1266</v>
      </c>
      <c r="AL30" s="82" t="s">
        <v>1356</v>
      </c>
      <c r="AM30" s="78"/>
      <c r="AN30" s="80">
        <v>40827.17700231481</v>
      </c>
      <c r="AO30" s="82" t="s">
        <v>1444</v>
      </c>
      <c r="AP30" s="78" t="b">
        <v>0</v>
      </c>
      <c r="AQ30" s="78" t="b">
        <v>0</v>
      </c>
      <c r="AR30" s="78" t="b">
        <v>0</v>
      </c>
      <c r="AS30" s="78"/>
      <c r="AT30" s="78">
        <v>483</v>
      </c>
      <c r="AU30" s="82" t="s">
        <v>1537</v>
      </c>
      <c r="AV30" s="78" t="b">
        <v>0</v>
      </c>
      <c r="AW30" s="78" t="s">
        <v>1572</v>
      </c>
      <c r="AX30" s="82" t="s">
        <v>1600</v>
      </c>
      <c r="AY30" s="78" t="s">
        <v>66</v>
      </c>
      <c r="AZ30" s="78" t="str">
        <f>REPLACE(INDEX(GroupVertices[Group],MATCH(Vertices[[#This Row],[Vertex]],GroupVertices[Vertex],0)),1,1,"")</f>
        <v>10</v>
      </c>
      <c r="BA30" s="48" t="s">
        <v>414</v>
      </c>
      <c r="BB30" s="48" t="s">
        <v>414</v>
      </c>
      <c r="BC30" s="48" t="s">
        <v>435</v>
      </c>
      <c r="BD30" s="48" t="s">
        <v>435</v>
      </c>
      <c r="BE30" s="48" t="s">
        <v>454</v>
      </c>
      <c r="BF30" s="48" t="s">
        <v>454</v>
      </c>
      <c r="BG30" s="116" t="s">
        <v>2320</v>
      </c>
      <c r="BH30" s="116" t="s">
        <v>2320</v>
      </c>
      <c r="BI30" s="116" t="s">
        <v>2387</v>
      </c>
      <c r="BJ30" s="116" t="s">
        <v>2387</v>
      </c>
      <c r="BK30" s="116">
        <v>0</v>
      </c>
      <c r="BL30" s="120">
        <v>0</v>
      </c>
      <c r="BM30" s="116">
        <v>0</v>
      </c>
      <c r="BN30" s="120">
        <v>0</v>
      </c>
      <c r="BO30" s="116">
        <v>0</v>
      </c>
      <c r="BP30" s="120">
        <v>0</v>
      </c>
      <c r="BQ30" s="116">
        <v>22</v>
      </c>
      <c r="BR30" s="120">
        <v>100</v>
      </c>
      <c r="BS30" s="116">
        <v>22</v>
      </c>
      <c r="BT30" s="2"/>
      <c r="BU30" s="3"/>
      <c r="BV30" s="3"/>
      <c r="BW30" s="3"/>
      <c r="BX30" s="3"/>
    </row>
    <row r="31" spans="1:76" ht="15">
      <c r="A31" s="64" t="s">
        <v>226</v>
      </c>
      <c r="B31" s="65"/>
      <c r="C31" s="65" t="s">
        <v>64</v>
      </c>
      <c r="D31" s="66">
        <v>194.56491458905197</v>
      </c>
      <c r="E31" s="68"/>
      <c r="F31" s="100" t="s">
        <v>519</v>
      </c>
      <c r="G31" s="65"/>
      <c r="H31" s="69" t="s">
        <v>226</v>
      </c>
      <c r="I31" s="70"/>
      <c r="J31" s="70"/>
      <c r="K31" s="69" t="s">
        <v>1728</v>
      </c>
      <c r="L31" s="73">
        <v>1</v>
      </c>
      <c r="M31" s="74">
        <v>4353.109375</v>
      </c>
      <c r="N31" s="74">
        <v>4481.90478515625</v>
      </c>
      <c r="O31" s="75"/>
      <c r="P31" s="76"/>
      <c r="Q31" s="76"/>
      <c r="R31" s="86"/>
      <c r="S31" s="48">
        <v>0</v>
      </c>
      <c r="T31" s="48">
        <v>1</v>
      </c>
      <c r="U31" s="49">
        <v>0</v>
      </c>
      <c r="V31" s="49">
        <v>0.002985</v>
      </c>
      <c r="W31" s="49">
        <v>0.010158</v>
      </c>
      <c r="X31" s="49">
        <v>0.37841</v>
      </c>
      <c r="Y31" s="49">
        <v>0</v>
      </c>
      <c r="Z31" s="49">
        <v>0</v>
      </c>
      <c r="AA31" s="71">
        <v>31</v>
      </c>
      <c r="AB31" s="71"/>
      <c r="AC31" s="72"/>
      <c r="AD31" s="78" t="s">
        <v>226</v>
      </c>
      <c r="AE31" s="78">
        <v>1193</v>
      </c>
      <c r="AF31" s="78">
        <v>1715</v>
      </c>
      <c r="AG31" s="78">
        <v>2582</v>
      </c>
      <c r="AH31" s="78">
        <v>2654</v>
      </c>
      <c r="AI31" s="78"/>
      <c r="AJ31" s="78" t="s">
        <v>1152</v>
      </c>
      <c r="AK31" s="78" t="s">
        <v>1267</v>
      </c>
      <c r="AL31" s="82" t="s">
        <v>1357</v>
      </c>
      <c r="AM31" s="78"/>
      <c r="AN31" s="80">
        <v>39784.920069444444</v>
      </c>
      <c r="AO31" s="82" t="s">
        <v>1445</v>
      </c>
      <c r="AP31" s="78" t="b">
        <v>0</v>
      </c>
      <c r="AQ31" s="78" t="b">
        <v>0</v>
      </c>
      <c r="AR31" s="78" t="b">
        <v>0</v>
      </c>
      <c r="AS31" s="78"/>
      <c r="AT31" s="78">
        <v>83</v>
      </c>
      <c r="AU31" s="82" t="s">
        <v>1538</v>
      </c>
      <c r="AV31" s="78" t="b">
        <v>0</v>
      </c>
      <c r="AW31" s="78" t="s">
        <v>1572</v>
      </c>
      <c r="AX31" s="82" t="s">
        <v>1601</v>
      </c>
      <c r="AY31" s="78" t="s">
        <v>66</v>
      </c>
      <c r="AZ31" s="78" t="str">
        <f>REPLACE(INDEX(GroupVertices[Group],MATCH(Vertices[[#This Row],[Vertex]],GroupVertices[Vertex],0)),1,1,"")</f>
        <v>3</v>
      </c>
      <c r="BA31" s="48"/>
      <c r="BB31" s="48"/>
      <c r="BC31" s="48"/>
      <c r="BD31" s="48"/>
      <c r="BE31" s="48" t="s">
        <v>453</v>
      </c>
      <c r="BF31" s="48" t="s">
        <v>453</v>
      </c>
      <c r="BG31" s="116" t="s">
        <v>2319</v>
      </c>
      <c r="BH31" s="116" t="s">
        <v>2319</v>
      </c>
      <c r="BI31" s="116" t="s">
        <v>2386</v>
      </c>
      <c r="BJ31" s="116" t="s">
        <v>2386</v>
      </c>
      <c r="BK31" s="116">
        <v>0</v>
      </c>
      <c r="BL31" s="120">
        <v>0</v>
      </c>
      <c r="BM31" s="116">
        <v>0</v>
      </c>
      <c r="BN31" s="120">
        <v>0</v>
      </c>
      <c r="BO31" s="116">
        <v>0</v>
      </c>
      <c r="BP31" s="120">
        <v>0</v>
      </c>
      <c r="BQ31" s="116">
        <v>19</v>
      </c>
      <c r="BR31" s="120">
        <v>100</v>
      </c>
      <c r="BS31" s="116">
        <v>19</v>
      </c>
      <c r="BT31" s="2"/>
      <c r="BU31" s="3"/>
      <c r="BV31" s="3"/>
      <c r="BW31" s="3"/>
      <c r="BX31" s="3"/>
    </row>
    <row r="32" spans="1:76" ht="15">
      <c r="A32" s="64" t="s">
        <v>227</v>
      </c>
      <c r="B32" s="65"/>
      <c r="C32" s="65" t="s">
        <v>64</v>
      </c>
      <c r="D32" s="66">
        <v>176.3338853474286</v>
      </c>
      <c r="E32" s="68"/>
      <c r="F32" s="100" t="s">
        <v>520</v>
      </c>
      <c r="G32" s="65"/>
      <c r="H32" s="69" t="s">
        <v>227</v>
      </c>
      <c r="I32" s="70"/>
      <c r="J32" s="70"/>
      <c r="K32" s="69" t="s">
        <v>1729</v>
      </c>
      <c r="L32" s="73">
        <v>1</v>
      </c>
      <c r="M32" s="74">
        <v>9058.548828125</v>
      </c>
      <c r="N32" s="74">
        <v>4870.10107421875</v>
      </c>
      <c r="O32" s="75"/>
      <c r="P32" s="76"/>
      <c r="Q32" s="76"/>
      <c r="R32" s="86"/>
      <c r="S32" s="48">
        <v>1</v>
      </c>
      <c r="T32" s="48">
        <v>1</v>
      </c>
      <c r="U32" s="49">
        <v>0</v>
      </c>
      <c r="V32" s="49">
        <v>0</v>
      </c>
      <c r="W32" s="49">
        <v>0</v>
      </c>
      <c r="X32" s="49">
        <v>0.999996</v>
      </c>
      <c r="Y32" s="49">
        <v>0</v>
      </c>
      <c r="Z32" s="49" t="s">
        <v>1895</v>
      </c>
      <c r="AA32" s="71">
        <v>32</v>
      </c>
      <c r="AB32" s="71"/>
      <c r="AC32" s="72"/>
      <c r="AD32" s="78" t="s">
        <v>227</v>
      </c>
      <c r="AE32" s="78">
        <v>1541</v>
      </c>
      <c r="AF32" s="78">
        <v>756</v>
      </c>
      <c r="AG32" s="78">
        <v>6401</v>
      </c>
      <c r="AH32" s="78">
        <v>1</v>
      </c>
      <c r="AI32" s="78"/>
      <c r="AJ32" s="78" t="s">
        <v>1153</v>
      </c>
      <c r="AK32" s="78" t="s">
        <v>1268</v>
      </c>
      <c r="AL32" s="82" t="s">
        <v>1358</v>
      </c>
      <c r="AM32" s="78"/>
      <c r="AN32" s="80">
        <v>39775.602430555555</v>
      </c>
      <c r="AO32" s="82" t="s">
        <v>1446</v>
      </c>
      <c r="AP32" s="78" t="b">
        <v>0</v>
      </c>
      <c r="AQ32" s="78" t="b">
        <v>0</v>
      </c>
      <c r="AR32" s="78" t="b">
        <v>0</v>
      </c>
      <c r="AS32" s="78"/>
      <c r="AT32" s="78">
        <v>3</v>
      </c>
      <c r="AU32" s="82" t="s">
        <v>1532</v>
      </c>
      <c r="AV32" s="78" t="b">
        <v>0</v>
      </c>
      <c r="AW32" s="78" t="s">
        <v>1572</v>
      </c>
      <c r="AX32" s="82" t="s">
        <v>1602</v>
      </c>
      <c r="AY32" s="78" t="s">
        <v>66</v>
      </c>
      <c r="AZ32" s="78" t="str">
        <f>REPLACE(INDEX(GroupVertices[Group],MATCH(Vertices[[#This Row],[Vertex]],GroupVertices[Vertex],0)),1,1,"")</f>
        <v>10</v>
      </c>
      <c r="BA32" s="48" t="s">
        <v>415</v>
      </c>
      <c r="BB32" s="48" t="s">
        <v>415</v>
      </c>
      <c r="BC32" s="48" t="s">
        <v>436</v>
      </c>
      <c r="BD32" s="48" t="s">
        <v>436</v>
      </c>
      <c r="BE32" s="48" t="s">
        <v>336</v>
      </c>
      <c r="BF32" s="48" t="s">
        <v>336</v>
      </c>
      <c r="BG32" s="116" t="s">
        <v>2321</v>
      </c>
      <c r="BH32" s="116" t="s">
        <v>2321</v>
      </c>
      <c r="BI32" s="116" t="s">
        <v>2388</v>
      </c>
      <c r="BJ32" s="116" t="s">
        <v>2388</v>
      </c>
      <c r="BK32" s="116">
        <v>2</v>
      </c>
      <c r="BL32" s="120">
        <v>20</v>
      </c>
      <c r="BM32" s="116">
        <v>0</v>
      </c>
      <c r="BN32" s="120">
        <v>0</v>
      </c>
      <c r="BO32" s="116">
        <v>0</v>
      </c>
      <c r="BP32" s="120">
        <v>0</v>
      </c>
      <c r="BQ32" s="116">
        <v>8</v>
      </c>
      <c r="BR32" s="120">
        <v>80</v>
      </c>
      <c r="BS32" s="116">
        <v>10</v>
      </c>
      <c r="BT32" s="2"/>
      <c r="BU32" s="3"/>
      <c r="BV32" s="3"/>
      <c r="BW32" s="3"/>
      <c r="BX32" s="3"/>
    </row>
    <row r="33" spans="1:76" ht="15">
      <c r="A33" s="64" t="s">
        <v>228</v>
      </c>
      <c r="B33" s="65"/>
      <c r="C33" s="65" t="s">
        <v>64</v>
      </c>
      <c r="D33" s="66">
        <v>179.66071550100952</v>
      </c>
      <c r="E33" s="68"/>
      <c r="F33" s="100" t="s">
        <v>521</v>
      </c>
      <c r="G33" s="65"/>
      <c r="H33" s="69" t="s">
        <v>228</v>
      </c>
      <c r="I33" s="70"/>
      <c r="J33" s="70"/>
      <c r="K33" s="69" t="s">
        <v>1730</v>
      </c>
      <c r="L33" s="73">
        <v>1</v>
      </c>
      <c r="M33" s="74">
        <v>5600.4794921875</v>
      </c>
      <c r="N33" s="74">
        <v>8198.984375</v>
      </c>
      <c r="O33" s="75"/>
      <c r="P33" s="76"/>
      <c r="Q33" s="76"/>
      <c r="R33" s="86"/>
      <c r="S33" s="48">
        <v>0</v>
      </c>
      <c r="T33" s="48">
        <v>2</v>
      </c>
      <c r="U33" s="49">
        <v>0</v>
      </c>
      <c r="V33" s="49">
        <v>0.002451</v>
      </c>
      <c r="W33" s="49">
        <v>0.000696</v>
      </c>
      <c r="X33" s="49">
        <v>0.81088</v>
      </c>
      <c r="Y33" s="49">
        <v>0.5</v>
      </c>
      <c r="Z33" s="49">
        <v>0</v>
      </c>
      <c r="AA33" s="71">
        <v>33</v>
      </c>
      <c r="AB33" s="71"/>
      <c r="AC33" s="72"/>
      <c r="AD33" s="78" t="s">
        <v>1029</v>
      </c>
      <c r="AE33" s="78">
        <v>1833</v>
      </c>
      <c r="AF33" s="78">
        <v>931</v>
      </c>
      <c r="AG33" s="78">
        <v>2250</v>
      </c>
      <c r="AH33" s="78">
        <v>4087</v>
      </c>
      <c r="AI33" s="78"/>
      <c r="AJ33" s="78" t="s">
        <v>1154</v>
      </c>
      <c r="AK33" s="78" t="s">
        <v>1269</v>
      </c>
      <c r="AL33" s="82" t="s">
        <v>1359</v>
      </c>
      <c r="AM33" s="78"/>
      <c r="AN33" s="80">
        <v>42992.84568287037</v>
      </c>
      <c r="AO33" s="82" t="s">
        <v>1447</v>
      </c>
      <c r="AP33" s="78" t="b">
        <v>1</v>
      </c>
      <c r="AQ33" s="78" t="b">
        <v>0</v>
      </c>
      <c r="AR33" s="78" t="b">
        <v>0</v>
      </c>
      <c r="AS33" s="78"/>
      <c r="AT33" s="78">
        <v>17</v>
      </c>
      <c r="AU33" s="78"/>
      <c r="AV33" s="78" t="b">
        <v>0</v>
      </c>
      <c r="AW33" s="78" t="s">
        <v>1572</v>
      </c>
      <c r="AX33" s="82" t="s">
        <v>1603</v>
      </c>
      <c r="AY33" s="78" t="s">
        <v>66</v>
      </c>
      <c r="AZ33" s="78" t="str">
        <f>REPLACE(INDEX(GroupVertices[Group],MATCH(Vertices[[#This Row],[Vertex]],GroupVertices[Vertex],0)),1,1,"")</f>
        <v>5</v>
      </c>
      <c r="BA33" s="48"/>
      <c r="BB33" s="48"/>
      <c r="BC33" s="48"/>
      <c r="BD33" s="48"/>
      <c r="BE33" s="48" t="s">
        <v>447</v>
      </c>
      <c r="BF33" s="48" t="s">
        <v>447</v>
      </c>
      <c r="BG33" s="116" t="s">
        <v>2322</v>
      </c>
      <c r="BH33" s="116" t="s">
        <v>2322</v>
      </c>
      <c r="BI33" s="116" t="s">
        <v>2389</v>
      </c>
      <c r="BJ33" s="116" t="s">
        <v>2389</v>
      </c>
      <c r="BK33" s="116">
        <v>0</v>
      </c>
      <c r="BL33" s="120">
        <v>0</v>
      </c>
      <c r="BM33" s="116">
        <v>0</v>
      </c>
      <c r="BN33" s="120">
        <v>0</v>
      </c>
      <c r="BO33" s="116">
        <v>0</v>
      </c>
      <c r="BP33" s="120">
        <v>0</v>
      </c>
      <c r="BQ33" s="116">
        <v>20</v>
      </c>
      <c r="BR33" s="120">
        <v>100</v>
      </c>
      <c r="BS33" s="116">
        <v>20</v>
      </c>
      <c r="BT33" s="2"/>
      <c r="BU33" s="3"/>
      <c r="BV33" s="3"/>
      <c r="BW33" s="3"/>
      <c r="BX33" s="3"/>
    </row>
    <row r="34" spans="1:76" ht="15">
      <c r="A34" s="64" t="s">
        <v>333</v>
      </c>
      <c r="B34" s="65"/>
      <c r="C34" s="65" t="s">
        <v>64</v>
      </c>
      <c r="D34" s="66">
        <v>491.6223316167964</v>
      </c>
      <c r="E34" s="68"/>
      <c r="F34" s="100" t="s">
        <v>1563</v>
      </c>
      <c r="G34" s="65"/>
      <c r="H34" s="69" t="s">
        <v>333</v>
      </c>
      <c r="I34" s="70"/>
      <c r="J34" s="70"/>
      <c r="K34" s="69" t="s">
        <v>1731</v>
      </c>
      <c r="L34" s="73">
        <v>2.6564779468949737</v>
      </c>
      <c r="M34" s="74">
        <v>5794.63720703125</v>
      </c>
      <c r="N34" s="74">
        <v>7491.796875</v>
      </c>
      <c r="O34" s="75"/>
      <c r="P34" s="76"/>
      <c r="Q34" s="76"/>
      <c r="R34" s="86"/>
      <c r="S34" s="48">
        <v>3</v>
      </c>
      <c r="T34" s="48">
        <v>0</v>
      </c>
      <c r="U34" s="49">
        <v>1</v>
      </c>
      <c r="V34" s="49">
        <v>0.002457</v>
      </c>
      <c r="W34" s="49">
        <v>0.000784</v>
      </c>
      <c r="X34" s="49">
        <v>1.168931</v>
      </c>
      <c r="Y34" s="49">
        <v>0.3333333333333333</v>
      </c>
      <c r="Z34" s="49">
        <v>0</v>
      </c>
      <c r="AA34" s="71">
        <v>34</v>
      </c>
      <c r="AB34" s="71"/>
      <c r="AC34" s="72"/>
      <c r="AD34" s="78" t="s">
        <v>1030</v>
      </c>
      <c r="AE34" s="78">
        <v>415</v>
      </c>
      <c r="AF34" s="78">
        <v>17341</v>
      </c>
      <c r="AG34" s="78">
        <v>5410</v>
      </c>
      <c r="AH34" s="78">
        <v>896</v>
      </c>
      <c r="AI34" s="78"/>
      <c r="AJ34" s="78" t="s">
        <v>1155</v>
      </c>
      <c r="AK34" s="78" t="s">
        <v>1246</v>
      </c>
      <c r="AL34" s="82" t="s">
        <v>1360</v>
      </c>
      <c r="AM34" s="78"/>
      <c r="AN34" s="80">
        <v>41317.33746527778</v>
      </c>
      <c r="AO34" s="82" t="s">
        <v>1448</v>
      </c>
      <c r="AP34" s="78" t="b">
        <v>1</v>
      </c>
      <c r="AQ34" s="78" t="b">
        <v>0</v>
      </c>
      <c r="AR34" s="78" t="b">
        <v>0</v>
      </c>
      <c r="AS34" s="78"/>
      <c r="AT34" s="78">
        <v>129</v>
      </c>
      <c r="AU34" s="82" t="s">
        <v>1532</v>
      </c>
      <c r="AV34" s="78" t="b">
        <v>1</v>
      </c>
      <c r="AW34" s="78" t="s">
        <v>1572</v>
      </c>
      <c r="AX34" s="82" t="s">
        <v>1604</v>
      </c>
      <c r="AY34" s="78" t="s">
        <v>65</v>
      </c>
      <c r="AZ34" s="78" t="str">
        <f>REPLACE(INDEX(GroupVertices[Group],MATCH(Vertices[[#This Row],[Vertex]],GroupVertices[Vertex],0)),1,1,"")</f>
        <v>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229</v>
      </c>
      <c r="B35" s="65"/>
      <c r="C35" s="65" t="s">
        <v>64</v>
      </c>
      <c r="D35" s="66">
        <v>178.82425534810915</v>
      </c>
      <c r="E35" s="68"/>
      <c r="F35" s="100" t="s">
        <v>522</v>
      </c>
      <c r="G35" s="65"/>
      <c r="H35" s="69" t="s">
        <v>229</v>
      </c>
      <c r="I35" s="70"/>
      <c r="J35" s="70"/>
      <c r="K35" s="69" t="s">
        <v>1732</v>
      </c>
      <c r="L35" s="73">
        <v>1</v>
      </c>
      <c r="M35" s="74">
        <v>9058.548828125</v>
      </c>
      <c r="N35" s="74">
        <v>5795.4990234375</v>
      </c>
      <c r="O35" s="75"/>
      <c r="P35" s="76"/>
      <c r="Q35" s="76"/>
      <c r="R35" s="86"/>
      <c r="S35" s="48">
        <v>1</v>
      </c>
      <c r="T35" s="48">
        <v>1</v>
      </c>
      <c r="U35" s="49">
        <v>0</v>
      </c>
      <c r="V35" s="49">
        <v>0</v>
      </c>
      <c r="W35" s="49">
        <v>0</v>
      </c>
      <c r="X35" s="49">
        <v>0.999996</v>
      </c>
      <c r="Y35" s="49">
        <v>0</v>
      </c>
      <c r="Z35" s="49" t="s">
        <v>1895</v>
      </c>
      <c r="AA35" s="71">
        <v>35</v>
      </c>
      <c r="AB35" s="71"/>
      <c r="AC35" s="72"/>
      <c r="AD35" s="78" t="s">
        <v>1031</v>
      </c>
      <c r="AE35" s="78">
        <v>2050</v>
      </c>
      <c r="AF35" s="78">
        <v>887</v>
      </c>
      <c r="AG35" s="78">
        <v>4462</v>
      </c>
      <c r="AH35" s="78">
        <v>14852</v>
      </c>
      <c r="AI35" s="78"/>
      <c r="AJ35" s="78" t="s">
        <v>1156</v>
      </c>
      <c r="AK35" s="78" t="s">
        <v>1270</v>
      </c>
      <c r="AL35" s="78"/>
      <c r="AM35" s="78"/>
      <c r="AN35" s="80">
        <v>41512.483148148145</v>
      </c>
      <c r="AO35" s="82" t="s">
        <v>1449</v>
      </c>
      <c r="AP35" s="78" t="b">
        <v>1</v>
      </c>
      <c r="AQ35" s="78" t="b">
        <v>0</v>
      </c>
      <c r="AR35" s="78" t="b">
        <v>1</v>
      </c>
      <c r="AS35" s="78"/>
      <c r="AT35" s="78">
        <v>28</v>
      </c>
      <c r="AU35" s="82" t="s">
        <v>1532</v>
      </c>
      <c r="AV35" s="78" t="b">
        <v>0</v>
      </c>
      <c r="AW35" s="78" t="s">
        <v>1572</v>
      </c>
      <c r="AX35" s="82" t="s">
        <v>1605</v>
      </c>
      <c r="AY35" s="78" t="s">
        <v>66</v>
      </c>
      <c r="AZ35" s="78" t="str">
        <f>REPLACE(INDEX(GroupVertices[Group],MATCH(Vertices[[#This Row],[Vertex]],GroupVertices[Vertex],0)),1,1,"")</f>
        <v>10</v>
      </c>
      <c r="BA35" s="48"/>
      <c r="BB35" s="48"/>
      <c r="BC35" s="48"/>
      <c r="BD35" s="48"/>
      <c r="BE35" s="48" t="s">
        <v>455</v>
      </c>
      <c r="BF35" s="48" t="s">
        <v>455</v>
      </c>
      <c r="BG35" s="116" t="s">
        <v>2323</v>
      </c>
      <c r="BH35" s="116" t="s">
        <v>2323</v>
      </c>
      <c r="BI35" s="116" t="s">
        <v>2390</v>
      </c>
      <c r="BJ35" s="116" t="s">
        <v>2390</v>
      </c>
      <c r="BK35" s="116">
        <v>0</v>
      </c>
      <c r="BL35" s="120">
        <v>0</v>
      </c>
      <c r="BM35" s="116">
        <v>1</v>
      </c>
      <c r="BN35" s="120">
        <v>2.9411764705882355</v>
      </c>
      <c r="BO35" s="116">
        <v>0</v>
      </c>
      <c r="BP35" s="120">
        <v>0</v>
      </c>
      <c r="BQ35" s="116">
        <v>33</v>
      </c>
      <c r="BR35" s="120">
        <v>97.05882352941177</v>
      </c>
      <c r="BS35" s="116">
        <v>34</v>
      </c>
      <c r="BT35" s="2"/>
      <c r="BU35" s="3"/>
      <c r="BV35" s="3"/>
      <c r="BW35" s="3"/>
      <c r="BX35" s="3"/>
    </row>
    <row r="36" spans="1:76" ht="15">
      <c r="A36" s="64" t="s">
        <v>230</v>
      </c>
      <c r="B36" s="65"/>
      <c r="C36" s="65" t="s">
        <v>64</v>
      </c>
      <c r="D36" s="66">
        <v>163.6729203058007</v>
      </c>
      <c r="E36" s="68"/>
      <c r="F36" s="100" t="s">
        <v>523</v>
      </c>
      <c r="G36" s="65"/>
      <c r="H36" s="69" t="s">
        <v>230</v>
      </c>
      <c r="I36" s="70"/>
      <c r="J36" s="70"/>
      <c r="K36" s="69" t="s">
        <v>1733</v>
      </c>
      <c r="L36" s="73">
        <v>1</v>
      </c>
      <c r="M36" s="74">
        <v>5405.5673828125</v>
      </c>
      <c r="N36" s="74">
        <v>1909.209228515625</v>
      </c>
      <c r="O36" s="75"/>
      <c r="P36" s="76"/>
      <c r="Q36" s="76"/>
      <c r="R36" s="86"/>
      <c r="S36" s="48">
        <v>0</v>
      </c>
      <c r="T36" s="48">
        <v>1</v>
      </c>
      <c r="U36" s="49">
        <v>0</v>
      </c>
      <c r="V36" s="49">
        <v>0.002924</v>
      </c>
      <c r="W36" s="49">
        <v>0.003983</v>
      </c>
      <c r="X36" s="49">
        <v>0.454508</v>
      </c>
      <c r="Y36" s="49">
        <v>0</v>
      </c>
      <c r="Z36" s="49">
        <v>0</v>
      </c>
      <c r="AA36" s="71">
        <v>36</v>
      </c>
      <c r="AB36" s="71"/>
      <c r="AC36" s="72"/>
      <c r="AD36" s="78" t="s">
        <v>1032</v>
      </c>
      <c r="AE36" s="78">
        <v>514</v>
      </c>
      <c r="AF36" s="78">
        <v>90</v>
      </c>
      <c r="AG36" s="78">
        <v>122</v>
      </c>
      <c r="AH36" s="78">
        <v>240</v>
      </c>
      <c r="AI36" s="78"/>
      <c r="AJ36" s="78" t="s">
        <v>1157</v>
      </c>
      <c r="AK36" s="78" t="s">
        <v>1271</v>
      </c>
      <c r="AL36" s="78"/>
      <c r="AM36" s="78"/>
      <c r="AN36" s="80">
        <v>42207.69584490741</v>
      </c>
      <c r="AO36" s="82" t="s">
        <v>1450</v>
      </c>
      <c r="AP36" s="78" t="b">
        <v>0</v>
      </c>
      <c r="AQ36" s="78" t="b">
        <v>0</v>
      </c>
      <c r="AR36" s="78" t="b">
        <v>0</v>
      </c>
      <c r="AS36" s="78"/>
      <c r="AT36" s="78">
        <v>0</v>
      </c>
      <c r="AU36" s="82" t="s">
        <v>1532</v>
      </c>
      <c r="AV36" s="78" t="b">
        <v>0</v>
      </c>
      <c r="AW36" s="78" t="s">
        <v>1572</v>
      </c>
      <c r="AX36" s="82" t="s">
        <v>1606</v>
      </c>
      <c r="AY36" s="78" t="s">
        <v>66</v>
      </c>
      <c r="AZ36" s="78" t="str">
        <f>REPLACE(INDEX(GroupVertices[Group],MATCH(Vertices[[#This Row],[Vertex]],GroupVertices[Vertex],0)),1,1,"")</f>
        <v>4</v>
      </c>
      <c r="BA36" s="48"/>
      <c r="BB36" s="48"/>
      <c r="BC36" s="48"/>
      <c r="BD36" s="48"/>
      <c r="BE36" s="48" t="s">
        <v>456</v>
      </c>
      <c r="BF36" s="48" t="s">
        <v>456</v>
      </c>
      <c r="BG36" s="116" t="s">
        <v>2324</v>
      </c>
      <c r="BH36" s="116" t="s">
        <v>2324</v>
      </c>
      <c r="BI36" s="116" t="s">
        <v>2391</v>
      </c>
      <c r="BJ36" s="116" t="s">
        <v>2391</v>
      </c>
      <c r="BK36" s="116">
        <v>0</v>
      </c>
      <c r="BL36" s="120">
        <v>0</v>
      </c>
      <c r="BM36" s="116">
        <v>0</v>
      </c>
      <c r="BN36" s="120">
        <v>0</v>
      </c>
      <c r="BO36" s="116">
        <v>0</v>
      </c>
      <c r="BP36" s="120">
        <v>0</v>
      </c>
      <c r="BQ36" s="116">
        <v>15</v>
      </c>
      <c r="BR36" s="120">
        <v>100</v>
      </c>
      <c r="BS36" s="116">
        <v>15</v>
      </c>
      <c r="BT36" s="2"/>
      <c r="BU36" s="3"/>
      <c r="BV36" s="3"/>
      <c r="BW36" s="3"/>
      <c r="BX36" s="3"/>
    </row>
    <row r="37" spans="1:76" ht="15">
      <c r="A37" s="64" t="s">
        <v>321</v>
      </c>
      <c r="B37" s="65"/>
      <c r="C37" s="65" t="s">
        <v>64</v>
      </c>
      <c r="D37" s="66">
        <v>162.74140786279804</v>
      </c>
      <c r="E37" s="68"/>
      <c r="F37" s="100" t="s">
        <v>1564</v>
      </c>
      <c r="G37" s="65"/>
      <c r="H37" s="69" t="s">
        <v>321</v>
      </c>
      <c r="I37" s="70"/>
      <c r="J37" s="70"/>
      <c r="K37" s="69" t="s">
        <v>1734</v>
      </c>
      <c r="L37" s="73">
        <v>3298.881944473203</v>
      </c>
      <c r="M37" s="74">
        <v>4419.125</v>
      </c>
      <c r="N37" s="74">
        <v>2206.83203125</v>
      </c>
      <c r="O37" s="75"/>
      <c r="P37" s="76"/>
      <c r="Q37" s="76"/>
      <c r="R37" s="86"/>
      <c r="S37" s="48">
        <v>16</v>
      </c>
      <c r="T37" s="48">
        <v>1</v>
      </c>
      <c r="U37" s="49">
        <v>1990.9</v>
      </c>
      <c r="V37" s="49">
        <v>0.004</v>
      </c>
      <c r="W37" s="49">
        <v>0.027655</v>
      </c>
      <c r="X37" s="49">
        <v>5.731927</v>
      </c>
      <c r="Y37" s="49">
        <v>0</v>
      </c>
      <c r="Z37" s="49">
        <v>0</v>
      </c>
      <c r="AA37" s="71">
        <v>37</v>
      </c>
      <c r="AB37" s="71"/>
      <c r="AC37" s="72"/>
      <c r="AD37" s="78" t="s">
        <v>1033</v>
      </c>
      <c r="AE37" s="78">
        <v>37</v>
      </c>
      <c r="AF37" s="78">
        <v>41</v>
      </c>
      <c r="AG37" s="78">
        <v>17</v>
      </c>
      <c r="AH37" s="78">
        <v>0</v>
      </c>
      <c r="AI37" s="78"/>
      <c r="AJ37" s="78" t="s">
        <v>1158</v>
      </c>
      <c r="AK37" s="78" t="s">
        <v>1272</v>
      </c>
      <c r="AL37" s="82" t="s">
        <v>1361</v>
      </c>
      <c r="AM37" s="78"/>
      <c r="AN37" s="80">
        <v>43386.782175925924</v>
      </c>
      <c r="AO37" s="82" t="s">
        <v>1451</v>
      </c>
      <c r="AP37" s="78" t="b">
        <v>0</v>
      </c>
      <c r="AQ37" s="78" t="b">
        <v>0</v>
      </c>
      <c r="AR37" s="78" t="b">
        <v>0</v>
      </c>
      <c r="AS37" s="78"/>
      <c r="AT37" s="78">
        <v>0</v>
      </c>
      <c r="AU37" s="82" t="s">
        <v>1532</v>
      </c>
      <c r="AV37" s="78" t="b">
        <v>0</v>
      </c>
      <c r="AW37" s="78" t="s">
        <v>1572</v>
      </c>
      <c r="AX37" s="82" t="s">
        <v>1607</v>
      </c>
      <c r="AY37" s="78" t="s">
        <v>66</v>
      </c>
      <c r="AZ37" s="78" t="str">
        <f>REPLACE(INDEX(GroupVertices[Group],MATCH(Vertices[[#This Row],[Vertex]],GroupVertices[Vertex],0)),1,1,"")</f>
        <v>4</v>
      </c>
      <c r="BA37" s="48" t="s">
        <v>1922</v>
      </c>
      <c r="BB37" s="48" t="s">
        <v>1922</v>
      </c>
      <c r="BC37" s="48" t="s">
        <v>446</v>
      </c>
      <c r="BD37" s="48" t="s">
        <v>446</v>
      </c>
      <c r="BE37" s="48" t="s">
        <v>2292</v>
      </c>
      <c r="BF37" s="48" t="s">
        <v>2302</v>
      </c>
      <c r="BG37" s="116" t="s">
        <v>2325</v>
      </c>
      <c r="BH37" s="116" t="s">
        <v>2363</v>
      </c>
      <c r="BI37" s="116" t="s">
        <v>2392</v>
      </c>
      <c r="BJ37" s="116" t="s">
        <v>2427</v>
      </c>
      <c r="BK37" s="116">
        <v>0</v>
      </c>
      <c r="BL37" s="120">
        <v>0</v>
      </c>
      <c r="BM37" s="116">
        <v>0</v>
      </c>
      <c r="BN37" s="120">
        <v>0</v>
      </c>
      <c r="BO37" s="116">
        <v>0</v>
      </c>
      <c r="BP37" s="120">
        <v>0</v>
      </c>
      <c r="BQ37" s="116">
        <v>119</v>
      </c>
      <c r="BR37" s="120">
        <v>100</v>
      </c>
      <c r="BS37" s="116">
        <v>119</v>
      </c>
      <c r="BT37" s="2"/>
      <c r="BU37" s="3"/>
      <c r="BV37" s="3"/>
      <c r="BW37" s="3"/>
      <c r="BX37" s="3"/>
    </row>
    <row r="38" spans="1:76" ht="15">
      <c r="A38" s="64" t="s">
        <v>231</v>
      </c>
      <c r="B38" s="65"/>
      <c r="C38" s="65" t="s">
        <v>64</v>
      </c>
      <c r="D38" s="66">
        <v>166.41042626074727</v>
      </c>
      <c r="E38" s="68"/>
      <c r="F38" s="100" t="s">
        <v>524</v>
      </c>
      <c r="G38" s="65"/>
      <c r="H38" s="69" t="s">
        <v>231</v>
      </c>
      <c r="I38" s="70"/>
      <c r="J38" s="70"/>
      <c r="K38" s="69" t="s">
        <v>1735</v>
      </c>
      <c r="L38" s="73">
        <v>1</v>
      </c>
      <c r="M38" s="74">
        <v>6229.70361328125</v>
      </c>
      <c r="N38" s="74">
        <v>3270.26123046875</v>
      </c>
      <c r="O38" s="75"/>
      <c r="P38" s="76"/>
      <c r="Q38" s="76"/>
      <c r="R38" s="86"/>
      <c r="S38" s="48">
        <v>0</v>
      </c>
      <c r="T38" s="48">
        <v>1</v>
      </c>
      <c r="U38" s="49">
        <v>0</v>
      </c>
      <c r="V38" s="49">
        <v>0.076923</v>
      </c>
      <c r="W38" s="49">
        <v>0</v>
      </c>
      <c r="X38" s="49">
        <v>0.573474</v>
      </c>
      <c r="Y38" s="49">
        <v>0</v>
      </c>
      <c r="Z38" s="49">
        <v>0</v>
      </c>
      <c r="AA38" s="71">
        <v>38</v>
      </c>
      <c r="AB38" s="71"/>
      <c r="AC38" s="72"/>
      <c r="AD38" s="78" t="s">
        <v>1034</v>
      </c>
      <c r="AE38" s="78">
        <v>535</v>
      </c>
      <c r="AF38" s="78">
        <v>234</v>
      </c>
      <c r="AG38" s="78">
        <v>580</v>
      </c>
      <c r="AH38" s="78">
        <v>2166</v>
      </c>
      <c r="AI38" s="78"/>
      <c r="AJ38" s="78" t="s">
        <v>1159</v>
      </c>
      <c r="AK38" s="78" t="s">
        <v>1273</v>
      </c>
      <c r="AL38" s="82" t="s">
        <v>1362</v>
      </c>
      <c r="AM38" s="78"/>
      <c r="AN38" s="80">
        <v>41106.75975694445</v>
      </c>
      <c r="AO38" s="82" t="s">
        <v>1452</v>
      </c>
      <c r="AP38" s="78" t="b">
        <v>1</v>
      </c>
      <c r="AQ38" s="78" t="b">
        <v>0</v>
      </c>
      <c r="AR38" s="78" t="b">
        <v>0</v>
      </c>
      <c r="AS38" s="78"/>
      <c r="AT38" s="78">
        <v>2</v>
      </c>
      <c r="AU38" s="82" t="s">
        <v>1532</v>
      </c>
      <c r="AV38" s="78" t="b">
        <v>0</v>
      </c>
      <c r="AW38" s="78" t="s">
        <v>1572</v>
      </c>
      <c r="AX38" s="82" t="s">
        <v>1608</v>
      </c>
      <c r="AY38" s="78" t="s">
        <v>66</v>
      </c>
      <c r="AZ38" s="78" t="str">
        <f>REPLACE(INDEX(GroupVertices[Group],MATCH(Vertices[[#This Row],[Vertex]],GroupVertices[Vertex],0)),1,1,"")</f>
        <v>7</v>
      </c>
      <c r="BA38" s="48"/>
      <c r="BB38" s="48"/>
      <c r="BC38" s="48"/>
      <c r="BD38" s="48"/>
      <c r="BE38" s="48" t="s">
        <v>457</v>
      </c>
      <c r="BF38" s="48" t="s">
        <v>457</v>
      </c>
      <c r="BG38" s="116" t="s">
        <v>2326</v>
      </c>
      <c r="BH38" s="116" t="s">
        <v>2326</v>
      </c>
      <c r="BI38" s="116" t="s">
        <v>2393</v>
      </c>
      <c r="BJ38" s="116" t="s">
        <v>2393</v>
      </c>
      <c r="BK38" s="116">
        <v>0</v>
      </c>
      <c r="BL38" s="120">
        <v>0</v>
      </c>
      <c r="BM38" s="116">
        <v>1</v>
      </c>
      <c r="BN38" s="120">
        <v>5.555555555555555</v>
      </c>
      <c r="BO38" s="116">
        <v>0</v>
      </c>
      <c r="BP38" s="120">
        <v>0</v>
      </c>
      <c r="BQ38" s="116">
        <v>17</v>
      </c>
      <c r="BR38" s="120">
        <v>94.44444444444444</v>
      </c>
      <c r="BS38" s="116">
        <v>18</v>
      </c>
      <c r="BT38" s="2"/>
      <c r="BU38" s="3"/>
      <c r="BV38" s="3"/>
      <c r="BW38" s="3"/>
      <c r="BX38" s="3"/>
    </row>
    <row r="39" spans="1:76" ht="15">
      <c r="A39" s="64" t="s">
        <v>262</v>
      </c>
      <c r="B39" s="65"/>
      <c r="C39" s="65" t="s">
        <v>64</v>
      </c>
      <c r="D39" s="66">
        <v>235.931671241578</v>
      </c>
      <c r="E39" s="68"/>
      <c r="F39" s="100" t="s">
        <v>1565</v>
      </c>
      <c r="G39" s="65"/>
      <c r="H39" s="69" t="s">
        <v>262</v>
      </c>
      <c r="I39" s="70"/>
      <c r="J39" s="70"/>
      <c r="K39" s="69" t="s">
        <v>1736</v>
      </c>
      <c r="L39" s="73">
        <v>70.5720737695889</v>
      </c>
      <c r="M39" s="74">
        <v>6363.3759765625</v>
      </c>
      <c r="N39" s="74">
        <v>4785.20361328125</v>
      </c>
      <c r="O39" s="75"/>
      <c r="P39" s="76"/>
      <c r="Q39" s="76"/>
      <c r="R39" s="86"/>
      <c r="S39" s="48">
        <v>8</v>
      </c>
      <c r="T39" s="48">
        <v>1</v>
      </c>
      <c r="U39" s="49">
        <v>42</v>
      </c>
      <c r="V39" s="49">
        <v>0.142857</v>
      </c>
      <c r="W39" s="49">
        <v>0</v>
      </c>
      <c r="X39" s="49">
        <v>3.985645</v>
      </c>
      <c r="Y39" s="49">
        <v>0</v>
      </c>
      <c r="Z39" s="49">
        <v>0</v>
      </c>
      <c r="AA39" s="71">
        <v>39</v>
      </c>
      <c r="AB39" s="71"/>
      <c r="AC39" s="72"/>
      <c r="AD39" s="78" t="s">
        <v>1035</v>
      </c>
      <c r="AE39" s="78">
        <v>2160</v>
      </c>
      <c r="AF39" s="78">
        <v>3891</v>
      </c>
      <c r="AG39" s="78">
        <v>778</v>
      </c>
      <c r="AH39" s="78">
        <v>18386</v>
      </c>
      <c r="AI39" s="78"/>
      <c r="AJ39" s="78" t="s">
        <v>1160</v>
      </c>
      <c r="AK39" s="78"/>
      <c r="AL39" s="82" t="s">
        <v>1363</v>
      </c>
      <c r="AM39" s="78"/>
      <c r="AN39" s="80">
        <v>41857.02337962963</v>
      </c>
      <c r="AO39" s="82" t="s">
        <v>1453</v>
      </c>
      <c r="AP39" s="78" t="b">
        <v>0</v>
      </c>
      <c r="AQ39" s="78" t="b">
        <v>0</v>
      </c>
      <c r="AR39" s="78" t="b">
        <v>0</v>
      </c>
      <c r="AS39" s="78"/>
      <c r="AT39" s="78">
        <v>269</v>
      </c>
      <c r="AU39" s="82" t="s">
        <v>1532</v>
      </c>
      <c r="AV39" s="78" t="b">
        <v>0</v>
      </c>
      <c r="AW39" s="78" t="s">
        <v>1572</v>
      </c>
      <c r="AX39" s="82" t="s">
        <v>1609</v>
      </c>
      <c r="AY39" s="78" t="s">
        <v>66</v>
      </c>
      <c r="AZ39" s="78" t="str">
        <f>REPLACE(INDEX(GroupVertices[Group],MATCH(Vertices[[#This Row],[Vertex]],GroupVertices[Vertex],0)),1,1,"")</f>
        <v>7</v>
      </c>
      <c r="BA39" s="48"/>
      <c r="BB39" s="48"/>
      <c r="BC39" s="48"/>
      <c r="BD39" s="48"/>
      <c r="BE39" s="48" t="s">
        <v>1994</v>
      </c>
      <c r="BF39" s="48" t="s">
        <v>1994</v>
      </c>
      <c r="BG39" s="116" t="s">
        <v>2096</v>
      </c>
      <c r="BH39" s="116" t="s">
        <v>2096</v>
      </c>
      <c r="BI39" s="116" t="s">
        <v>2210</v>
      </c>
      <c r="BJ39" s="116" t="s">
        <v>2210</v>
      </c>
      <c r="BK39" s="116">
        <v>0</v>
      </c>
      <c r="BL39" s="120">
        <v>0</v>
      </c>
      <c r="BM39" s="116">
        <v>1</v>
      </c>
      <c r="BN39" s="120">
        <v>3.225806451612903</v>
      </c>
      <c r="BO39" s="116">
        <v>0</v>
      </c>
      <c r="BP39" s="120">
        <v>0</v>
      </c>
      <c r="BQ39" s="116">
        <v>30</v>
      </c>
      <c r="BR39" s="120">
        <v>96.7741935483871</v>
      </c>
      <c r="BS39" s="116">
        <v>31</v>
      </c>
      <c r="BT39" s="2"/>
      <c r="BU39" s="3"/>
      <c r="BV39" s="3"/>
      <c r="BW39" s="3"/>
      <c r="BX39" s="3"/>
    </row>
    <row r="40" spans="1:76" ht="15">
      <c r="A40" s="64" t="s">
        <v>232</v>
      </c>
      <c r="B40" s="65"/>
      <c r="C40" s="65" t="s">
        <v>64</v>
      </c>
      <c r="D40" s="66">
        <v>170.53569565118758</v>
      </c>
      <c r="E40" s="68"/>
      <c r="F40" s="100" t="s">
        <v>525</v>
      </c>
      <c r="G40" s="65"/>
      <c r="H40" s="69" t="s">
        <v>232</v>
      </c>
      <c r="I40" s="70"/>
      <c r="J40" s="70"/>
      <c r="K40" s="69" t="s">
        <v>1737</v>
      </c>
      <c r="L40" s="73">
        <v>1</v>
      </c>
      <c r="M40" s="74">
        <v>6915.68603515625</v>
      </c>
      <c r="N40" s="74">
        <v>3645.912353515625</v>
      </c>
      <c r="O40" s="75"/>
      <c r="P40" s="76"/>
      <c r="Q40" s="76"/>
      <c r="R40" s="86"/>
      <c r="S40" s="48">
        <v>0</v>
      </c>
      <c r="T40" s="48">
        <v>1</v>
      </c>
      <c r="U40" s="49">
        <v>0</v>
      </c>
      <c r="V40" s="49">
        <v>0.076923</v>
      </c>
      <c r="W40" s="49">
        <v>0</v>
      </c>
      <c r="X40" s="49">
        <v>0.573474</v>
      </c>
      <c r="Y40" s="49">
        <v>0</v>
      </c>
      <c r="Z40" s="49">
        <v>0</v>
      </c>
      <c r="AA40" s="71">
        <v>40</v>
      </c>
      <c r="AB40" s="71"/>
      <c r="AC40" s="72"/>
      <c r="AD40" s="78" t="s">
        <v>1036</v>
      </c>
      <c r="AE40" s="78">
        <v>1563</v>
      </c>
      <c r="AF40" s="78">
        <v>451</v>
      </c>
      <c r="AG40" s="78">
        <v>6622</v>
      </c>
      <c r="AH40" s="78">
        <v>5283</v>
      </c>
      <c r="AI40" s="78"/>
      <c r="AJ40" s="78" t="s">
        <v>1161</v>
      </c>
      <c r="AK40" s="78" t="s">
        <v>1274</v>
      </c>
      <c r="AL40" s="78"/>
      <c r="AM40" s="78"/>
      <c r="AN40" s="80">
        <v>41417.77537037037</v>
      </c>
      <c r="AO40" s="82" t="s">
        <v>1454</v>
      </c>
      <c r="AP40" s="78" t="b">
        <v>0</v>
      </c>
      <c r="AQ40" s="78" t="b">
        <v>0</v>
      </c>
      <c r="AR40" s="78" t="b">
        <v>0</v>
      </c>
      <c r="AS40" s="78"/>
      <c r="AT40" s="78">
        <v>8</v>
      </c>
      <c r="AU40" s="82" t="s">
        <v>1532</v>
      </c>
      <c r="AV40" s="78" t="b">
        <v>0</v>
      </c>
      <c r="AW40" s="78" t="s">
        <v>1572</v>
      </c>
      <c r="AX40" s="82" t="s">
        <v>1610</v>
      </c>
      <c r="AY40" s="78" t="s">
        <v>66</v>
      </c>
      <c r="AZ40" s="78" t="str">
        <f>REPLACE(INDEX(GroupVertices[Group],MATCH(Vertices[[#This Row],[Vertex]],GroupVertices[Vertex],0)),1,1,"")</f>
        <v>7</v>
      </c>
      <c r="BA40" s="48"/>
      <c r="BB40" s="48"/>
      <c r="BC40" s="48"/>
      <c r="BD40" s="48"/>
      <c r="BE40" s="48" t="s">
        <v>457</v>
      </c>
      <c r="BF40" s="48" t="s">
        <v>457</v>
      </c>
      <c r="BG40" s="116" t="s">
        <v>2326</v>
      </c>
      <c r="BH40" s="116" t="s">
        <v>2326</v>
      </c>
      <c r="BI40" s="116" t="s">
        <v>2393</v>
      </c>
      <c r="BJ40" s="116" t="s">
        <v>2393</v>
      </c>
      <c r="BK40" s="116">
        <v>0</v>
      </c>
      <c r="BL40" s="120">
        <v>0</v>
      </c>
      <c r="BM40" s="116">
        <v>1</v>
      </c>
      <c r="BN40" s="120">
        <v>5.555555555555555</v>
      </c>
      <c r="BO40" s="116">
        <v>0</v>
      </c>
      <c r="BP40" s="120">
        <v>0</v>
      </c>
      <c r="BQ40" s="116">
        <v>17</v>
      </c>
      <c r="BR40" s="120">
        <v>94.44444444444444</v>
      </c>
      <c r="BS40" s="116">
        <v>18</v>
      </c>
      <c r="BT40" s="2"/>
      <c r="BU40" s="3"/>
      <c r="BV40" s="3"/>
      <c r="BW40" s="3"/>
      <c r="BX40" s="3"/>
    </row>
    <row r="41" spans="1:76" ht="15">
      <c r="A41" s="64" t="s">
        <v>233</v>
      </c>
      <c r="B41" s="65"/>
      <c r="C41" s="65" t="s">
        <v>64</v>
      </c>
      <c r="D41" s="66">
        <v>162.62734511467525</v>
      </c>
      <c r="E41" s="68"/>
      <c r="F41" s="100" t="s">
        <v>526</v>
      </c>
      <c r="G41" s="65"/>
      <c r="H41" s="69" t="s">
        <v>233</v>
      </c>
      <c r="I41" s="70"/>
      <c r="J41" s="70"/>
      <c r="K41" s="69" t="s">
        <v>1738</v>
      </c>
      <c r="L41" s="73">
        <v>1</v>
      </c>
      <c r="M41" s="74">
        <v>6131.0517578125</v>
      </c>
      <c r="N41" s="74">
        <v>6258.19775390625</v>
      </c>
      <c r="O41" s="75"/>
      <c r="P41" s="76"/>
      <c r="Q41" s="76"/>
      <c r="R41" s="86"/>
      <c r="S41" s="48">
        <v>0</v>
      </c>
      <c r="T41" s="48">
        <v>1</v>
      </c>
      <c r="U41" s="49">
        <v>0</v>
      </c>
      <c r="V41" s="49">
        <v>0.076923</v>
      </c>
      <c r="W41" s="49">
        <v>0</v>
      </c>
      <c r="X41" s="49">
        <v>0.573474</v>
      </c>
      <c r="Y41" s="49">
        <v>0</v>
      </c>
      <c r="Z41" s="49">
        <v>0</v>
      </c>
      <c r="AA41" s="71">
        <v>41</v>
      </c>
      <c r="AB41" s="71"/>
      <c r="AC41" s="72"/>
      <c r="AD41" s="78" t="s">
        <v>1037</v>
      </c>
      <c r="AE41" s="78">
        <v>32</v>
      </c>
      <c r="AF41" s="78">
        <v>35</v>
      </c>
      <c r="AG41" s="78">
        <v>382</v>
      </c>
      <c r="AH41" s="78">
        <v>40</v>
      </c>
      <c r="AI41" s="78"/>
      <c r="AJ41" s="78" t="s">
        <v>1162</v>
      </c>
      <c r="AK41" s="78" t="s">
        <v>1275</v>
      </c>
      <c r="AL41" s="78"/>
      <c r="AM41" s="78"/>
      <c r="AN41" s="80">
        <v>40981.02133101852</v>
      </c>
      <c r="AO41" s="78"/>
      <c r="AP41" s="78" t="b">
        <v>1</v>
      </c>
      <c r="AQ41" s="78" t="b">
        <v>1</v>
      </c>
      <c r="AR41" s="78" t="b">
        <v>0</v>
      </c>
      <c r="AS41" s="78"/>
      <c r="AT41" s="78">
        <v>2</v>
      </c>
      <c r="AU41" s="82" t="s">
        <v>1532</v>
      </c>
      <c r="AV41" s="78" t="b">
        <v>0</v>
      </c>
      <c r="AW41" s="78" t="s">
        <v>1572</v>
      </c>
      <c r="AX41" s="82" t="s">
        <v>1611</v>
      </c>
      <c r="AY41" s="78" t="s">
        <v>66</v>
      </c>
      <c r="AZ41" s="78" t="str">
        <f>REPLACE(INDEX(GroupVertices[Group],MATCH(Vertices[[#This Row],[Vertex]],GroupVertices[Vertex],0)),1,1,"")</f>
        <v>7</v>
      </c>
      <c r="BA41" s="48"/>
      <c r="BB41" s="48"/>
      <c r="BC41" s="48"/>
      <c r="BD41" s="48"/>
      <c r="BE41" s="48" t="s">
        <v>457</v>
      </c>
      <c r="BF41" s="48" t="s">
        <v>457</v>
      </c>
      <c r="BG41" s="116" t="s">
        <v>2326</v>
      </c>
      <c r="BH41" s="116" t="s">
        <v>2326</v>
      </c>
      <c r="BI41" s="116" t="s">
        <v>2393</v>
      </c>
      <c r="BJ41" s="116" t="s">
        <v>2393</v>
      </c>
      <c r="BK41" s="116">
        <v>0</v>
      </c>
      <c r="BL41" s="120">
        <v>0</v>
      </c>
      <c r="BM41" s="116">
        <v>1</v>
      </c>
      <c r="BN41" s="120">
        <v>5.555555555555555</v>
      </c>
      <c r="BO41" s="116">
        <v>0</v>
      </c>
      <c r="BP41" s="120">
        <v>0</v>
      </c>
      <c r="BQ41" s="116">
        <v>17</v>
      </c>
      <c r="BR41" s="120">
        <v>94.44444444444444</v>
      </c>
      <c r="BS41" s="116">
        <v>18</v>
      </c>
      <c r="BT41" s="2"/>
      <c r="BU41" s="3"/>
      <c r="BV41" s="3"/>
      <c r="BW41" s="3"/>
      <c r="BX41" s="3"/>
    </row>
    <row r="42" spans="1:76" ht="15">
      <c r="A42" s="64" t="s">
        <v>234</v>
      </c>
      <c r="B42" s="65"/>
      <c r="C42" s="65" t="s">
        <v>64</v>
      </c>
      <c r="D42" s="66">
        <v>162</v>
      </c>
      <c r="E42" s="68"/>
      <c r="F42" s="100" t="s">
        <v>526</v>
      </c>
      <c r="G42" s="65"/>
      <c r="H42" s="69" t="s">
        <v>234</v>
      </c>
      <c r="I42" s="70"/>
      <c r="J42" s="70"/>
      <c r="K42" s="69" t="s">
        <v>1739</v>
      </c>
      <c r="L42" s="73">
        <v>1</v>
      </c>
      <c r="M42" s="74">
        <v>5644.37744140625</v>
      </c>
      <c r="N42" s="74">
        <v>4035.388916015625</v>
      </c>
      <c r="O42" s="75"/>
      <c r="P42" s="76"/>
      <c r="Q42" s="76"/>
      <c r="R42" s="86"/>
      <c r="S42" s="48">
        <v>0</v>
      </c>
      <c r="T42" s="48">
        <v>1</v>
      </c>
      <c r="U42" s="49">
        <v>0</v>
      </c>
      <c r="V42" s="49">
        <v>0.076923</v>
      </c>
      <c r="W42" s="49">
        <v>0</v>
      </c>
      <c r="X42" s="49">
        <v>0.573474</v>
      </c>
      <c r="Y42" s="49">
        <v>0</v>
      </c>
      <c r="Z42" s="49">
        <v>0</v>
      </c>
      <c r="AA42" s="71">
        <v>42</v>
      </c>
      <c r="AB42" s="71"/>
      <c r="AC42" s="72"/>
      <c r="AD42" s="78" t="s">
        <v>1038</v>
      </c>
      <c r="AE42" s="78">
        <v>3</v>
      </c>
      <c r="AF42" s="78">
        <v>2</v>
      </c>
      <c r="AG42" s="78">
        <v>3</v>
      </c>
      <c r="AH42" s="78">
        <v>0</v>
      </c>
      <c r="AI42" s="78"/>
      <c r="AJ42" s="78" t="s">
        <v>1163</v>
      </c>
      <c r="AK42" s="78" t="s">
        <v>1276</v>
      </c>
      <c r="AL42" s="82" t="s">
        <v>1364</v>
      </c>
      <c r="AM42" s="78"/>
      <c r="AN42" s="80">
        <v>43741.72347222222</v>
      </c>
      <c r="AO42" s="82" t="s">
        <v>1455</v>
      </c>
      <c r="AP42" s="78" t="b">
        <v>1</v>
      </c>
      <c r="AQ42" s="78" t="b">
        <v>1</v>
      </c>
      <c r="AR42" s="78" t="b">
        <v>0</v>
      </c>
      <c r="AS42" s="78"/>
      <c r="AT42" s="78">
        <v>0</v>
      </c>
      <c r="AU42" s="78"/>
      <c r="AV42" s="78" t="b">
        <v>0</v>
      </c>
      <c r="AW42" s="78" t="s">
        <v>1572</v>
      </c>
      <c r="AX42" s="82" t="s">
        <v>1612</v>
      </c>
      <c r="AY42" s="78" t="s">
        <v>66</v>
      </c>
      <c r="AZ42" s="78" t="str">
        <f>REPLACE(INDEX(GroupVertices[Group],MATCH(Vertices[[#This Row],[Vertex]],GroupVertices[Vertex],0)),1,1,"")</f>
        <v>7</v>
      </c>
      <c r="BA42" s="48"/>
      <c r="BB42" s="48"/>
      <c r="BC42" s="48"/>
      <c r="BD42" s="48"/>
      <c r="BE42" s="48" t="s">
        <v>457</v>
      </c>
      <c r="BF42" s="48" t="s">
        <v>457</v>
      </c>
      <c r="BG42" s="116" t="s">
        <v>2326</v>
      </c>
      <c r="BH42" s="116" t="s">
        <v>2326</v>
      </c>
      <c r="BI42" s="116" t="s">
        <v>2393</v>
      </c>
      <c r="BJ42" s="116" t="s">
        <v>2393</v>
      </c>
      <c r="BK42" s="116">
        <v>0</v>
      </c>
      <c r="BL42" s="120">
        <v>0</v>
      </c>
      <c r="BM42" s="116">
        <v>1</v>
      </c>
      <c r="BN42" s="120">
        <v>5.555555555555555</v>
      </c>
      <c r="BO42" s="116">
        <v>0</v>
      </c>
      <c r="BP42" s="120">
        <v>0</v>
      </c>
      <c r="BQ42" s="116">
        <v>17</v>
      </c>
      <c r="BR42" s="120">
        <v>94.44444444444444</v>
      </c>
      <c r="BS42" s="116">
        <v>18</v>
      </c>
      <c r="BT42" s="2"/>
      <c r="BU42" s="3"/>
      <c r="BV42" s="3"/>
      <c r="BW42" s="3"/>
      <c r="BX42" s="3"/>
    </row>
    <row r="43" spans="1:76" ht="15">
      <c r="A43" s="64" t="s">
        <v>235</v>
      </c>
      <c r="B43" s="65"/>
      <c r="C43" s="65" t="s">
        <v>64</v>
      </c>
      <c r="D43" s="66">
        <v>175.61148794265102</v>
      </c>
      <c r="E43" s="68"/>
      <c r="F43" s="100" t="s">
        <v>527</v>
      </c>
      <c r="G43" s="65"/>
      <c r="H43" s="69" t="s">
        <v>235</v>
      </c>
      <c r="I43" s="70"/>
      <c r="J43" s="70"/>
      <c r="K43" s="69" t="s">
        <v>1740</v>
      </c>
      <c r="L43" s="73">
        <v>1</v>
      </c>
      <c r="M43" s="74">
        <v>6836.57177734375</v>
      </c>
      <c r="N43" s="74">
        <v>6042.0458984375</v>
      </c>
      <c r="O43" s="75"/>
      <c r="P43" s="76"/>
      <c r="Q43" s="76"/>
      <c r="R43" s="86"/>
      <c r="S43" s="48">
        <v>0</v>
      </c>
      <c r="T43" s="48">
        <v>1</v>
      </c>
      <c r="U43" s="49">
        <v>0</v>
      </c>
      <c r="V43" s="49">
        <v>0.076923</v>
      </c>
      <c r="W43" s="49">
        <v>0</v>
      </c>
      <c r="X43" s="49">
        <v>0.573474</v>
      </c>
      <c r="Y43" s="49">
        <v>0</v>
      </c>
      <c r="Z43" s="49">
        <v>0</v>
      </c>
      <c r="AA43" s="71">
        <v>43</v>
      </c>
      <c r="AB43" s="71"/>
      <c r="AC43" s="72"/>
      <c r="AD43" s="78" t="s">
        <v>1039</v>
      </c>
      <c r="AE43" s="78">
        <v>621</v>
      </c>
      <c r="AF43" s="78">
        <v>718</v>
      </c>
      <c r="AG43" s="78">
        <v>25473</v>
      </c>
      <c r="AH43" s="78">
        <v>9584</v>
      </c>
      <c r="AI43" s="78"/>
      <c r="AJ43" s="78" t="s">
        <v>1164</v>
      </c>
      <c r="AK43" s="78"/>
      <c r="AL43" s="82" t="s">
        <v>1365</v>
      </c>
      <c r="AM43" s="78"/>
      <c r="AN43" s="80">
        <v>41231.78356481482</v>
      </c>
      <c r="AO43" s="82" t="s">
        <v>1456</v>
      </c>
      <c r="AP43" s="78" t="b">
        <v>0</v>
      </c>
      <c r="AQ43" s="78" t="b">
        <v>0</v>
      </c>
      <c r="AR43" s="78" t="b">
        <v>0</v>
      </c>
      <c r="AS43" s="78"/>
      <c r="AT43" s="78">
        <v>40</v>
      </c>
      <c r="AU43" s="82" t="s">
        <v>1532</v>
      </c>
      <c r="AV43" s="78" t="b">
        <v>0</v>
      </c>
      <c r="AW43" s="78" t="s">
        <v>1572</v>
      </c>
      <c r="AX43" s="82" t="s">
        <v>1613</v>
      </c>
      <c r="AY43" s="78" t="s">
        <v>66</v>
      </c>
      <c r="AZ43" s="78" t="str">
        <f>REPLACE(INDEX(GroupVertices[Group],MATCH(Vertices[[#This Row],[Vertex]],GroupVertices[Vertex],0)),1,1,"")</f>
        <v>7</v>
      </c>
      <c r="BA43" s="48"/>
      <c r="BB43" s="48"/>
      <c r="BC43" s="48"/>
      <c r="BD43" s="48"/>
      <c r="BE43" s="48" t="s">
        <v>457</v>
      </c>
      <c r="BF43" s="48" t="s">
        <v>457</v>
      </c>
      <c r="BG43" s="116" t="s">
        <v>2326</v>
      </c>
      <c r="BH43" s="116" t="s">
        <v>2326</v>
      </c>
      <c r="BI43" s="116" t="s">
        <v>2393</v>
      </c>
      <c r="BJ43" s="116" t="s">
        <v>2393</v>
      </c>
      <c r="BK43" s="116">
        <v>0</v>
      </c>
      <c r="BL43" s="120">
        <v>0</v>
      </c>
      <c r="BM43" s="116">
        <v>1</v>
      </c>
      <c r="BN43" s="120">
        <v>5.555555555555555</v>
      </c>
      <c r="BO43" s="116">
        <v>0</v>
      </c>
      <c r="BP43" s="120">
        <v>0</v>
      </c>
      <c r="BQ43" s="116">
        <v>17</v>
      </c>
      <c r="BR43" s="120">
        <v>94.44444444444444</v>
      </c>
      <c r="BS43" s="116">
        <v>18</v>
      </c>
      <c r="BT43" s="2"/>
      <c r="BU43" s="3"/>
      <c r="BV43" s="3"/>
      <c r="BW43" s="3"/>
      <c r="BX43" s="3"/>
    </row>
    <row r="44" spans="1:76" ht="15">
      <c r="A44" s="64" t="s">
        <v>237</v>
      </c>
      <c r="B44" s="65"/>
      <c r="C44" s="65" t="s">
        <v>64</v>
      </c>
      <c r="D44" s="66">
        <v>266.17730995213356</v>
      </c>
      <c r="E44" s="68"/>
      <c r="F44" s="100" t="s">
        <v>529</v>
      </c>
      <c r="G44" s="65"/>
      <c r="H44" s="69" t="s">
        <v>237</v>
      </c>
      <c r="I44" s="70"/>
      <c r="J44" s="70"/>
      <c r="K44" s="69" t="s">
        <v>1741</v>
      </c>
      <c r="L44" s="73">
        <v>1</v>
      </c>
      <c r="M44" s="74">
        <v>9159.203125</v>
      </c>
      <c r="N44" s="74">
        <v>6611.103515625</v>
      </c>
      <c r="O44" s="75"/>
      <c r="P44" s="76"/>
      <c r="Q44" s="76"/>
      <c r="R44" s="86"/>
      <c r="S44" s="48">
        <v>0</v>
      </c>
      <c r="T44" s="48">
        <v>1</v>
      </c>
      <c r="U44" s="49">
        <v>0</v>
      </c>
      <c r="V44" s="49">
        <v>0.066667</v>
      </c>
      <c r="W44" s="49">
        <v>0</v>
      </c>
      <c r="X44" s="49">
        <v>0.569618</v>
      </c>
      <c r="Y44" s="49">
        <v>0</v>
      </c>
      <c r="Z44" s="49">
        <v>0</v>
      </c>
      <c r="AA44" s="71">
        <v>44</v>
      </c>
      <c r="AB44" s="71"/>
      <c r="AC44" s="72"/>
      <c r="AD44" s="78" t="s">
        <v>1040</v>
      </c>
      <c r="AE44" s="78">
        <v>4662</v>
      </c>
      <c r="AF44" s="78">
        <v>5482</v>
      </c>
      <c r="AG44" s="78">
        <v>87613</v>
      </c>
      <c r="AH44" s="78">
        <v>51502</v>
      </c>
      <c r="AI44" s="78"/>
      <c r="AJ44" s="78" t="s">
        <v>1165</v>
      </c>
      <c r="AK44" s="78" t="s">
        <v>1277</v>
      </c>
      <c r="AL44" s="82" t="s">
        <v>1366</v>
      </c>
      <c r="AM44" s="78"/>
      <c r="AN44" s="80">
        <v>40633.665810185186</v>
      </c>
      <c r="AO44" s="82" t="s">
        <v>1457</v>
      </c>
      <c r="AP44" s="78" t="b">
        <v>0</v>
      </c>
      <c r="AQ44" s="78" t="b">
        <v>0</v>
      </c>
      <c r="AR44" s="78" t="b">
        <v>1</v>
      </c>
      <c r="AS44" s="78"/>
      <c r="AT44" s="78">
        <v>786</v>
      </c>
      <c r="AU44" s="82" t="s">
        <v>1539</v>
      </c>
      <c r="AV44" s="78" t="b">
        <v>0</v>
      </c>
      <c r="AW44" s="78" t="s">
        <v>1572</v>
      </c>
      <c r="AX44" s="82" t="s">
        <v>1614</v>
      </c>
      <c r="AY44" s="78" t="s">
        <v>66</v>
      </c>
      <c r="AZ44" s="78" t="str">
        <f>REPLACE(INDEX(GroupVertices[Group],MATCH(Vertices[[#This Row],[Vertex]],GroupVertices[Vertex],0)),1,1,"")</f>
        <v>6</v>
      </c>
      <c r="BA44" s="48"/>
      <c r="BB44" s="48"/>
      <c r="BC44" s="48"/>
      <c r="BD44" s="48"/>
      <c r="BE44" s="48" t="s">
        <v>458</v>
      </c>
      <c r="BF44" s="48" t="s">
        <v>458</v>
      </c>
      <c r="BG44" s="116" t="s">
        <v>2327</v>
      </c>
      <c r="BH44" s="116" t="s">
        <v>2327</v>
      </c>
      <c r="BI44" s="116" t="s">
        <v>2394</v>
      </c>
      <c r="BJ44" s="116" t="s">
        <v>2394</v>
      </c>
      <c r="BK44" s="116">
        <v>0</v>
      </c>
      <c r="BL44" s="120">
        <v>0</v>
      </c>
      <c r="BM44" s="116">
        <v>0</v>
      </c>
      <c r="BN44" s="120">
        <v>0</v>
      </c>
      <c r="BO44" s="116">
        <v>0</v>
      </c>
      <c r="BP44" s="120">
        <v>0</v>
      </c>
      <c r="BQ44" s="116">
        <v>27</v>
      </c>
      <c r="BR44" s="120">
        <v>100</v>
      </c>
      <c r="BS44" s="116">
        <v>27</v>
      </c>
      <c r="BT44" s="2"/>
      <c r="BU44" s="3"/>
      <c r="BV44" s="3"/>
      <c r="BW44" s="3"/>
      <c r="BX44" s="3"/>
    </row>
    <row r="45" spans="1:76" ht="15">
      <c r="A45" s="64" t="s">
        <v>243</v>
      </c>
      <c r="B45" s="65"/>
      <c r="C45" s="65" t="s">
        <v>64</v>
      </c>
      <c r="D45" s="66">
        <v>311.6693359950999</v>
      </c>
      <c r="E45" s="68"/>
      <c r="F45" s="100" t="s">
        <v>537</v>
      </c>
      <c r="G45" s="65"/>
      <c r="H45" s="69" t="s">
        <v>243</v>
      </c>
      <c r="I45" s="70"/>
      <c r="J45" s="70"/>
      <c r="K45" s="69" t="s">
        <v>1742</v>
      </c>
      <c r="L45" s="73">
        <v>93.76276502611853</v>
      </c>
      <c r="M45" s="74">
        <v>8910.7392578125</v>
      </c>
      <c r="N45" s="74">
        <v>8128.59765625</v>
      </c>
      <c r="O45" s="75"/>
      <c r="P45" s="76"/>
      <c r="Q45" s="76"/>
      <c r="R45" s="86"/>
      <c r="S45" s="48">
        <v>8</v>
      </c>
      <c r="T45" s="48">
        <v>2</v>
      </c>
      <c r="U45" s="49">
        <v>56</v>
      </c>
      <c r="V45" s="49">
        <v>0.125</v>
      </c>
      <c r="W45" s="49">
        <v>0</v>
      </c>
      <c r="X45" s="49">
        <v>4.443018</v>
      </c>
      <c r="Y45" s="49">
        <v>0</v>
      </c>
      <c r="Z45" s="49">
        <v>0</v>
      </c>
      <c r="AA45" s="71">
        <v>45</v>
      </c>
      <c r="AB45" s="71"/>
      <c r="AC45" s="72"/>
      <c r="AD45" s="78" t="s">
        <v>1041</v>
      </c>
      <c r="AE45" s="78">
        <v>6568</v>
      </c>
      <c r="AF45" s="78">
        <v>7875</v>
      </c>
      <c r="AG45" s="78">
        <v>52748</v>
      </c>
      <c r="AH45" s="78">
        <v>2241</v>
      </c>
      <c r="AI45" s="78"/>
      <c r="AJ45" s="78" t="s">
        <v>1166</v>
      </c>
      <c r="AK45" s="78" t="s">
        <v>1278</v>
      </c>
      <c r="AL45" s="78"/>
      <c r="AM45" s="78"/>
      <c r="AN45" s="80">
        <v>39506.8259837963</v>
      </c>
      <c r="AO45" s="82" t="s">
        <v>1458</v>
      </c>
      <c r="AP45" s="78" t="b">
        <v>0</v>
      </c>
      <c r="AQ45" s="78" t="b">
        <v>0</v>
      </c>
      <c r="AR45" s="78" t="b">
        <v>0</v>
      </c>
      <c r="AS45" s="78"/>
      <c r="AT45" s="78">
        <v>562</v>
      </c>
      <c r="AU45" s="82" t="s">
        <v>1540</v>
      </c>
      <c r="AV45" s="78" t="b">
        <v>0</v>
      </c>
      <c r="AW45" s="78" t="s">
        <v>1572</v>
      </c>
      <c r="AX45" s="82" t="s">
        <v>1615</v>
      </c>
      <c r="AY45" s="78" t="s">
        <v>66</v>
      </c>
      <c r="AZ45" s="78" t="str">
        <f>REPLACE(INDEX(GroupVertices[Group],MATCH(Vertices[[#This Row],[Vertex]],GroupVertices[Vertex],0)),1,1,"")</f>
        <v>6</v>
      </c>
      <c r="BA45" s="48"/>
      <c r="BB45" s="48"/>
      <c r="BC45" s="48"/>
      <c r="BD45" s="48"/>
      <c r="BE45" s="48" t="s">
        <v>459</v>
      </c>
      <c r="BF45" s="48" t="s">
        <v>2303</v>
      </c>
      <c r="BG45" s="116" t="s">
        <v>2095</v>
      </c>
      <c r="BH45" s="116" t="s">
        <v>2364</v>
      </c>
      <c r="BI45" s="116" t="s">
        <v>2209</v>
      </c>
      <c r="BJ45" s="116" t="s">
        <v>2428</v>
      </c>
      <c r="BK45" s="116">
        <v>0</v>
      </c>
      <c r="BL45" s="120">
        <v>0</v>
      </c>
      <c r="BM45" s="116">
        <v>0</v>
      </c>
      <c r="BN45" s="120">
        <v>0</v>
      </c>
      <c r="BO45" s="116">
        <v>0</v>
      </c>
      <c r="BP45" s="120">
        <v>0</v>
      </c>
      <c r="BQ45" s="116">
        <v>93</v>
      </c>
      <c r="BR45" s="120">
        <v>100</v>
      </c>
      <c r="BS45" s="116">
        <v>93</v>
      </c>
      <c r="BT45" s="2"/>
      <c r="BU45" s="3"/>
      <c r="BV45" s="3"/>
      <c r="BW45" s="3"/>
      <c r="BX45" s="3"/>
    </row>
    <row r="46" spans="1:76" ht="15">
      <c r="A46" s="64" t="s">
        <v>238</v>
      </c>
      <c r="B46" s="65"/>
      <c r="C46" s="65" t="s">
        <v>64</v>
      </c>
      <c r="D46" s="66">
        <v>191.75136680202354</v>
      </c>
      <c r="E46" s="68"/>
      <c r="F46" s="100" t="s">
        <v>530</v>
      </c>
      <c r="G46" s="65"/>
      <c r="H46" s="69" t="s">
        <v>238</v>
      </c>
      <c r="I46" s="70"/>
      <c r="J46" s="70"/>
      <c r="K46" s="69" t="s">
        <v>1743</v>
      </c>
      <c r="L46" s="73">
        <v>1</v>
      </c>
      <c r="M46" s="74">
        <v>9366.744140625</v>
      </c>
      <c r="N46" s="74">
        <v>9500.0712890625</v>
      </c>
      <c r="O46" s="75"/>
      <c r="P46" s="76"/>
      <c r="Q46" s="76"/>
      <c r="R46" s="86"/>
      <c r="S46" s="48">
        <v>0</v>
      </c>
      <c r="T46" s="48">
        <v>1</v>
      </c>
      <c r="U46" s="49">
        <v>0</v>
      </c>
      <c r="V46" s="49">
        <v>0.066667</v>
      </c>
      <c r="W46" s="49">
        <v>0</v>
      </c>
      <c r="X46" s="49">
        <v>0.569618</v>
      </c>
      <c r="Y46" s="49">
        <v>0</v>
      </c>
      <c r="Z46" s="49">
        <v>0</v>
      </c>
      <c r="AA46" s="71">
        <v>46</v>
      </c>
      <c r="AB46" s="71"/>
      <c r="AC46" s="72"/>
      <c r="AD46" s="78" t="s">
        <v>1042</v>
      </c>
      <c r="AE46" s="78">
        <v>1577</v>
      </c>
      <c r="AF46" s="78">
        <v>1567</v>
      </c>
      <c r="AG46" s="78">
        <v>6375</v>
      </c>
      <c r="AH46" s="78">
        <v>15964</v>
      </c>
      <c r="AI46" s="78"/>
      <c r="AJ46" s="78" t="s">
        <v>1167</v>
      </c>
      <c r="AK46" s="78" t="s">
        <v>1279</v>
      </c>
      <c r="AL46" s="82" t="s">
        <v>1367</v>
      </c>
      <c r="AM46" s="78"/>
      <c r="AN46" s="80">
        <v>42845.083344907405</v>
      </c>
      <c r="AO46" s="82" t="s">
        <v>1459</v>
      </c>
      <c r="AP46" s="78" t="b">
        <v>0</v>
      </c>
      <c r="AQ46" s="78" t="b">
        <v>0</v>
      </c>
      <c r="AR46" s="78" t="b">
        <v>0</v>
      </c>
      <c r="AS46" s="78"/>
      <c r="AT46" s="78">
        <v>23</v>
      </c>
      <c r="AU46" s="82" t="s">
        <v>1532</v>
      </c>
      <c r="AV46" s="78" t="b">
        <v>0</v>
      </c>
      <c r="AW46" s="78" t="s">
        <v>1572</v>
      </c>
      <c r="AX46" s="82" t="s">
        <v>1616</v>
      </c>
      <c r="AY46" s="78" t="s">
        <v>66</v>
      </c>
      <c r="AZ46" s="78" t="str">
        <f>REPLACE(INDEX(GroupVertices[Group],MATCH(Vertices[[#This Row],[Vertex]],GroupVertices[Vertex],0)),1,1,"")</f>
        <v>6</v>
      </c>
      <c r="BA46" s="48"/>
      <c r="BB46" s="48"/>
      <c r="BC46" s="48"/>
      <c r="BD46" s="48"/>
      <c r="BE46" s="48" t="s">
        <v>458</v>
      </c>
      <c r="BF46" s="48" t="s">
        <v>458</v>
      </c>
      <c r="BG46" s="116" t="s">
        <v>2327</v>
      </c>
      <c r="BH46" s="116" t="s">
        <v>2327</v>
      </c>
      <c r="BI46" s="116" t="s">
        <v>2394</v>
      </c>
      <c r="BJ46" s="116" t="s">
        <v>2394</v>
      </c>
      <c r="BK46" s="116">
        <v>0</v>
      </c>
      <c r="BL46" s="120">
        <v>0</v>
      </c>
      <c r="BM46" s="116">
        <v>0</v>
      </c>
      <c r="BN46" s="120">
        <v>0</v>
      </c>
      <c r="BO46" s="116">
        <v>0</v>
      </c>
      <c r="BP46" s="120">
        <v>0</v>
      </c>
      <c r="BQ46" s="116">
        <v>27</v>
      </c>
      <c r="BR46" s="120">
        <v>100</v>
      </c>
      <c r="BS46" s="116">
        <v>27</v>
      </c>
      <c r="BT46" s="2"/>
      <c r="BU46" s="3"/>
      <c r="BV46" s="3"/>
      <c r="BW46" s="3"/>
      <c r="BX46" s="3"/>
    </row>
    <row r="47" spans="1:76" ht="15">
      <c r="A47" s="64" t="s">
        <v>239</v>
      </c>
      <c r="B47" s="65"/>
      <c r="C47" s="65" t="s">
        <v>64</v>
      </c>
      <c r="D47" s="66">
        <v>242.9845511671695</v>
      </c>
      <c r="E47" s="68"/>
      <c r="F47" s="100" t="s">
        <v>531</v>
      </c>
      <c r="G47" s="65"/>
      <c r="H47" s="69" t="s">
        <v>239</v>
      </c>
      <c r="I47" s="70"/>
      <c r="J47" s="70"/>
      <c r="K47" s="69" t="s">
        <v>1744</v>
      </c>
      <c r="L47" s="73">
        <v>1</v>
      </c>
      <c r="M47" s="74">
        <v>8454.734375</v>
      </c>
      <c r="N47" s="74">
        <v>6757.12255859375</v>
      </c>
      <c r="O47" s="75"/>
      <c r="P47" s="76"/>
      <c r="Q47" s="76"/>
      <c r="R47" s="86"/>
      <c r="S47" s="48">
        <v>0</v>
      </c>
      <c r="T47" s="48">
        <v>1</v>
      </c>
      <c r="U47" s="49">
        <v>0</v>
      </c>
      <c r="V47" s="49">
        <v>0.066667</v>
      </c>
      <c r="W47" s="49">
        <v>0</v>
      </c>
      <c r="X47" s="49">
        <v>0.569618</v>
      </c>
      <c r="Y47" s="49">
        <v>0</v>
      </c>
      <c r="Z47" s="49">
        <v>0</v>
      </c>
      <c r="AA47" s="71">
        <v>47</v>
      </c>
      <c r="AB47" s="71"/>
      <c r="AC47" s="72"/>
      <c r="AD47" s="78" t="s">
        <v>1043</v>
      </c>
      <c r="AE47" s="78">
        <v>2521</v>
      </c>
      <c r="AF47" s="78">
        <v>4262</v>
      </c>
      <c r="AG47" s="78">
        <v>60773</v>
      </c>
      <c r="AH47" s="78">
        <v>13152</v>
      </c>
      <c r="AI47" s="78"/>
      <c r="AJ47" s="78" t="s">
        <v>1168</v>
      </c>
      <c r="AK47" s="78" t="s">
        <v>1280</v>
      </c>
      <c r="AL47" s="78"/>
      <c r="AM47" s="78"/>
      <c r="AN47" s="80">
        <v>41076.66378472222</v>
      </c>
      <c r="AO47" s="82" t="s">
        <v>1460</v>
      </c>
      <c r="AP47" s="78" t="b">
        <v>0</v>
      </c>
      <c r="AQ47" s="78" t="b">
        <v>0</v>
      </c>
      <c r="AR47" s="78" t="b">
        <v>1</v>
      </c>
      <c r="AS47" s="78"/>
      <c r="AT47" s="78">
        <v>151</v>
      </c>
      <c r="AU47" s="82" t="s">
        <v>1538</v>
      </c>
      <c r="AV47" s="78" t="b">
        <v>0</v>
      </c>
      <c r="AW47" s="78" t="s">
        <v>1572</v>
      </c>
      <c r="AX47" s="82" t="s">
        <v>1617</v>
      </c>
      <c r="AY47" s="78" t="s">
        <v>66</v>
      </c>
      <c r="AZ47" s="78" t="str">
        <f>REPLACE(INDEX(GroupVertices[Group],MATCH(Vertices[[#This Row],[Vertex]],GroupVertices[Vertex],0)),1,1,"")</f>
        <v>6</v>
      </c>
      <c r="BA47" s="48"/>
      <c r="BB47" s="48"/>
      <c r="BC47" s="48"/>
      <c r="BD47" s="48"/>
      <c r="BE47" s="48" t="s">
        <v>458</v>
      </c>
      <c r="BF47" s="48" t="s">
        <v>458</v>
      </c>
      <c r="BG47" s="116" t="s">
        <v>2327</v>
      </c>
      <c r="BH47" s="116" t="s">
        <v>2327</v>
      </c>
      <c r="BI47" s="116" t="s">
        <v>2394</v>
      </c>
      <c r="BJ47" s="116" t="s">
        <v>2394</v>
      </c>
      <c r="BK47" s="116">
        <v>0</v>
      </c>
      <c r="BL47" s="120">
        <v>0</v>
      </c>
      <c r="BM47" s="116">
        <v>0</v>
      </c>
      <c r="BN47" s="120">
        <v>0</v>
      </c>
      <c r="BO47" s="116">
        <v>0</v>
      </c>
      <c r="BP47" s="120">
        <v>0</v>
      </c>
      <c r="BQ47" s="116">
        <v>27</v>
      </c>
      <c r="BR47" s="120">
        <v>100</v>
      </c>
      <c r="BS47" s="116">
        <v>27</v>
      </c>
      <c r="BT47" s="2"/>
      <c r="BU47" s="3"/>
      <c r="BV47" s="3"/>
      <c r="BW47" s="3"/>
      <c r="BX47" s="3"/>
    </row>
    <row r="48" spans="1:76" ht="15">
      <c r="A48" s="64" t="s">
        <v>240</v>
      </c>
      <c r="B48" s="65"/>
      <c r="C48" s="65" t="s">
        <v>64</v>
      </c>
      <c r="D48" s="66">
        <v>177.91175336312696</v>
      </c>
      <c r="E48" s="68"/>
      <c r="F48" s="100" t="s">
        <v>532</v>
      </c>
      <c r="G48" s="65"/>
      <c r="H48" s="69" t="s">
        <v>240</v>
      </c>
      <c r="I48" s="70"/>
      <c r="J48" s="70"/>
      <c r="K48" s="69" t="s">
        <v>1745</v>
      </c>
      <c r="L48" s="73">
        <v>1</v>
      </c>
      <c r="M48" s="74">
        <v>8662.275390625</v>
      </c>
      <c r="N48" s="74">
        <v>9646.09375</v>
      </c>
      <c r="O48" s="75"/>
      <c r="P48" s="76"/>
      <c r="Q48" s="76"/>
      <c r="R48" s="86"/>
      <c r="S48" s="48">
        <v>0</v>
      </c>
      <c r="T48" s="48">
        <v>1</v>
      </c>
      <c r="U48" s="49">
        <v>0</v>
      </c>
      <c r="V48" s="49">
        <v>0.066667</v>
      </c>
      <c r="W48" s="49">
        <v>0</v>
      </c>
      <c r="X48" s="49">
        <v>0.569618</v>
      </c>
      <c r="Y48" s="49">
        <v>0</v>
      </c>
      <c r="Z48" s="49">
        <v>0</v>
      </c>
      <c r="AA48" s="71">
        <v>48</v>
      </c>
      <c r="AB48" s="71"/>
      <c r="AC48" s="72"/>
      <c r="AD48" s="78" t="s">
        <v>1044</v>
      </c>
      <c r="AE48" s="78">
        <v>661</v>
      </c>
      <c r="AF48" s="78">
        <v>839</v>
      </c>
      <c r="AG48" s="78">
        <v>20146</v>
      </c>
      <c r="AH48" s="78">
        <v>5388</v>
      </c>
      <c r="AI48" s="78"/>
      <c r="AJ48" s="78" t="s">
        <v>1169</v>
      </c>
      <c r="AK48" s="78" t="s">
        <v>1281</v>
      </c>
      <c r="AL48" s="82" t="s">
        <v>1368</v>
      </c>
      <c r="AM48" s="78"/>
      <c r="AN48" s="80">
        <v>40609.507418981484</v>
      </c>
      <c r="AO48" s="82" t="s">
        <v>1461</v>
      </c>
      <c r="AP48" s="78" t="b">
        <v>0</v>
      </c>
      <c r="AQ48" s="78" t="b">
        <v>0</v>
      </c>
      <c r="AR48" s="78" t="b">
        <v>1</v>
      </c>
      <c r="AS48" s="78"/>
      <c r="AT48" s="78">
        <v>145</v>
      </c>
      <c r="AU48" s="82" t="s">
        <v>1541</v>
      </c>
      <c r="AV48" s="78" t="b">
        <v>0</v>
      </c>
      <c r="AW48" s="78" t="s">
        <v>1572</v>
      </c>
      <c r="AX48" s="82" t="s">
        <v>1618</v>
      </c>
      <c r="AY48" s="78" t="s">
        <v>66</v>
      </c>
      <c r="AZ48" s="78" t="str">
        <f>REPLACE(INDEX(GroupVertices[Group],MATCH(Vertices[[#This Row],[Vertex]],GroupVertices[Vertex],0)),1,1,"")</f>
        <v>6</v>
      </c>
      <c r="BA48" s="48"/>
      <c r="BB48" s="48"/>
      <c r="BC48" s="48"/>
      <c r="BD48" s="48"/>
      <c r="BE48" s="48" t="s">
        <v>458</v>
      </c>
      <c r="BF48" s="48" t="s">
        <v>458</v>
      </c>
      <c r="BG48" s="116" t="s">
        <v>2327</v>
      </c>
      <c r="BH48" s="116" t="s">
        <v>2327</v>
      </c>
      <c r="BI48" s="116" t="s">
        <v>2394</v>
      </c>
      <c r="BJ48" s="116" t="s">
        <v>2394</v>
      </c>
      <c r="BK48" s="116">
        <v>0</v>
      </c>
      <c r="BL48" s="120">
        <v>0</v>
      </c>
      <c r="BM48" s="116">
        <v>0</v>
      </c>
      <c r="BN48" s="120">
        <v>0</v>
      </c>
      <c r="BO48" s="116">
        <v>0</v>
      </c>
      <c r="BP48" s="120">
        <v>0</v>
      </c>
      <c r="BQ48" s="116">
        <v>27</v>
      </c>
      <c r="BR48" s="120">
        <v>100</v>
      </c>
      <c r="BS48" s="116">
        <v>27</v>
      </c>
      <c r="BT48" s="2"/>
      <c r="BU48" s="3"/>
      <c r="BV48" s="3"/>
      <c r="BW48" s="3"/>
      <c r="BX48" s="3"/>
    </row>
    <row r="49" spans="1:76" ht="15">
      <c r="A49" s="64" t="s">
        <v>241</v>
      </c>
      <c r="B49" s="65"/>
      <c r="C49" s="65" t="s">
        <v>64</v>
      </c>
      <c r="D49" s="66">
        <v>254.99916063610172</v>
      </c>
      <c r="E49" s="68"/>
      <c r="F49" s="100" t="s">
        <v>533</v>
      </c>
      <c r="G49" s="65"/>
      <c r="H49" s="69" t="s">
        <v>241</v>
      </c>
      <c r="I49" s="70"/>
      <c r="J49" s="70"/>
      <c r="K49" s="69" t="s">
        <v>1746</v>
      </c>
      <c r="L49" s="73">
        <v>1</v>
      </c>
      <c r="M49" s="74">
        <v>8103.35595703125</v>
      </c>
      <c r="N49" s="74">
        <v>8903.1943359375</v>
      </c>
      <c r="O49" s="75"/>
      <c r="P49" s="76"/>
      <c r="Q49" s="76"/>
      <c r="R49" s="86"/>
      <c r="S49" s="48">
        <v>0</v>
      </c>
      <c r="T49" s="48">
        <v>1</v>
      </c>
      <c r="U49" s="49">
        <v>0</v>
      </c>
      <c r="V49" s="49">
        <v>0.066667</v>
      </c>
      <c r="W49" s="49">
        <v>0</v>
      </c>
      <c r="X49" s="49">
        <v>0.569618</v>
      </c>
      <c r="Y49" s="49">
        <v>0</v>
      </c>
      <c r="Z49" s="49">
        <v>0</v>
      </c>
      <c r="AA49" s="71">
        <v>49</v>
      </c>
      <c r="AB49" s="71"/>
      <c r="AC49" s="72"/>
      <c r="AD49" s="78" t="s">
        <v>1045</v>
      </c>
      <c r="AE49" s="78">
        <v>2592</v>
      </c>
      <c r="AF49" s="78">
        <v>4894</v>
      </c>
      <c r="AG49" s="78">
        <v>29311</v>
      </c>
      <c r="AH49" s="78">
        <v>92609</v>
      </c>
      <c r="AI49" s="78"/>
      <c r="AJ49" s="78" t="s">
        <v>1170</v>
      </c>
      <c r="AK49" s="78" t="s">
        <v>1282</v>
      </c>
      <c r="AL49" s="82" t="s">
        <v>1369</v>
      </c>
      <c r="AM49" s="78"/>
      <c r="AN49" s="80">
        <v>41370.85428240741</v>
      </c>
      <c r="AO49" s="82" t="s">
        <v>1462</v>
      </c>
      <c r="AP49" s="78" t="b">
        <v>0</v>
      </c>
      <c r="AQ49" s="78" t="b">
        <v>0</v>
      </c>
      <c r="AR49" s="78" t="b">
        <v>0</v>
      </c>
      <c r="AS49" s="78"/>
      <c r="AT49" s="78">
        <v>133</v>
      </c>
      <c r="AU49" s="82" t="s">
        <v>1540</v>
      </c>
      <c r="AV49" s="78" t="b">
        <v>0</v>
      </c>
      <c r="AW49" s="78" t="s">
        <v>1572</v>
      </c>
      <c r="AX49" s="82" t="s">
        <v>1619</v>
      </c>
      <c r="AY49" s="78" t="s">
        <v>66</v>
      </c>
      <c r="AZ49" s="78" t="str">
        <f>REPLACE(INDEX(GroupVertices[Group],MATCH(Vertices[[#This Row],[Vertex]],GroupVertices[Vertex],0)),1,1,"")</f>
        <v>6</v>
      </c>
      <c r="BA49" s="48"/>
      <c r="BB49" s="48"/>
      <c r="BC49" s="48"/>
      <c r="BD49" s="48"/>
      <c r="BE49" s="48" t="s">
        <v>458</v>
      </c>
      <c r="BF49" s="48" t="s">
        <v>458</v>
      </c>
      <c r="BG49" s="116" t="s">
        <v>2327</v>
      </c>
      <c r="BH49" s="116" t="s">
        <v>2327</v>
      </c>
      <c r="BI49" s="116" t="s">
        <v>2394</v>
      </c>
      <c r="BJ49" s="116" t="s">
        <v>2394</v>
      </c>
      <c r="BK49" s="116">
        <v>0</v>
      </c>
      <c r="BL49" s="120">
        <v>0</v>
      </c>
      <c r="BM49" s="116">
        <v>0</v>
      </c>
      <c r="BN49" s="120">
        <v>0</v>
      </c>
      <c r="BO49" s="116">
        <v>0</v>
      </c>
      <c r="BP49" s="120">
        <v>0</v>
      </c>
      <c r="BQ49" s="116">
        <v>27</v>
      </c>
      <c r="BR49" s="120">
        <v>100</v>
      </c>
      <c r="BS49" s="116">
        <v>27</v>
      </c>
      <c r="BT49" s="2"/>
      <c r="BU49" s="3"/>
      <c r="BV49" s="3"/>
      <c r="BW49" s="3"/>
      <c r="BX49" s="3"/>
    </row>
    <row r="50" spans="1:76" ht="15">
      <c r="A50" s="64" t="s">
        <v>242</v>
      </c>
      <c r="B50" s="65"/>
      <c r="C50" s="65" t="s">
        <v>64</v>
      </c>
      <c r="D50" s="66">
        <v>163.90104580204624</v>
      </c>
      <c r="E50" s="68"/>
      <c r="F50" s="100" t="s">
        <v>534</v>
      </c>
      <c r="G50" s="65"/>
      <c r="H50" s="69" t="s">
        <v>242</v>
      </c>
      <c r="I50" s="70"/>
      <c r="J50" s="70"/>
      <c r="K50" s="69" t="s">
        <v>1747</v>
      </c>
      <c r="L50" s="73">
        <v>1</v>
      </c>
      <c r="M50" s="74">
        <v>7185.76611328125</v>
      </c>
      <c r="N50" s="74">
        <v>4879.48388671875</v>
      </c>
      <c r="O50" s="75"/>
      <c r="P50" s="76"/>
      <c r="Q50" s="76"/>
      <c r="R50" s="86"/>
      <c r="S50" s="48">
        <v>0</v>
      </c>
      <c r="T50" s="48">
        <v>1</v>
      </c>
      <c r="U50" s="49">
        <v>0</v>
      </c>
      <c r="V50" s="49">
        <v>0.076923</v>
      </c>
      <c r="W50" s="49">
        <v>0</v>
      </c>
      <c r="X50" s="49">
        <v>0.573474</v>
      </c>
      <c r="Y50" s="49">
        <v>0</v>
      </c>
      <c r="Z50" s="49">
        <v>0</v>
      </c>
      <c r="AA50" s="71">
        <v>50</v>
      </c>
      <c r="AB50" s="71"/>
      <c r="AC50" s="72"/>
      <c r="AD50" s="78" t="s">
        <v>1046</v>
      </c>
      <c r="AE50" s="78">
        <v>139</v>
      </c>
      <c r="AF50" s="78">
        <v>102</v>
      </c>
      <c r="AG50" s="78">
        <v>317</v>
      </c>
      <c r="AH50" s="78">
        <v>127</v>
      </c>
      <c r="AI50" s="78"/>
      <c r="AJ50" s="78" t="s">
        <v>1171</v>
      </c>
      <c r="AK50" s="78" t="s">
        <v>1283</v>
      </c>
      <c r="AL50" s="82" t="s">
        <v>1370</v>
      </c>
      <c r="AM50" s="78"/>
      <c r="AN50" s="80">
        <v>42750.65806712963</v>
      </c>
      <c r="AO50" s="82" t="s">
        <v>1463</v>
      </c>
      <c r="AP50" s="78" t="b">
        <v>0</v>
      </c>
      <c r="AQ50" s="78" t="b">
        <v>0</v>
      </c>
      <c r="AR50" s="78" t="b">
        <v>0</v>
      </c>
      <c r="AS50" s="78"/>
      <c r="AT50" s="78">
        <v>0</v>
      </c>
      <c r="AU50" s="82" t="s">
        <v>1532</v>
      </c>
      <c r="AV50" s="78" t="b">
        <v>0</v>
      </c>
      <c r="AW50" s="78" t="s">
        <v>1572</v>
      </c>
      <c r="AX50" s="82" t="s">
        <v>1620</v>
      </c>
      <c r="AY50" s="78" t="s">
        <v>66</v>
      </c>
      <c r="AZ50" s="78" t="str">
        <f>REPLACE(INDEX(GroupVertices[Group],MATCH(Vertices[[#This Row],[Vertex]],GroupVertices[Vertex],0)),1,1,"")</f>
        <v>7</v>
      </c>
      <c r="BA50" s="48"/>
      <c r="BB50" s="48"/>
      <c r="BC50" s="48"/>
      <c r="BD50" s="48"/>
      <c r="BE50" s="48" t="s">
        <v>457</v>
      </c>
      <c r="BF50" s="48" t="s">
        <v>457</v>
      </c>
      <c r="BG50" s="116" t="s">
        <v>2326</v>
      </c>
      <c r="BH50" s="116" t="s">
        <v>2326</v>
      </c>
      <c r="BI50" s="116" t="s">
        <v>2393</v>
      </c>
      <c r="BJ50" s="116" t="s">
        <v>2393</v>
      </c>
      <c r="BK50" s="116">
        <v>0</v>
      </c>
      <c r="BL50" s="120">
        <v>0</v>
      </c>
      <c r="BM50" s="116">
        <v>1</v>
      </c>
      <c r="BN50" s="120">
        <v>5.555555555555555</v>
      </c>
      <c r="BO50" s="116">
        <v>0</v>
      </c>
      <c r="BP50" s="120">
        <v>0</v>
      </c>
      <c r="BQ50" s="116">
        <v>17</v>
      </c>
      <c r="BR50" s="120">
        <v>94.44444444444444</v>
      </c>
      <c r="BS50" s="116">
        <v>18</v>
      </c>
      <c r="BT50" s="2"/>
      <c r="BU50" s="3"/>
      <c r="BV50" s="3"/>
      <c r="BW50" s="3"/>
      <c r="BX50" s="3"/>
    </row>
    <row r="51" spans="1:76" ht="15">
      <c r="A51" s="64" t="s">
        <v>334</v>
      </c>
      <c r="B51" s="65"/>
      <c r="C51" s="65" t="s">
        <v>64</v>
      </c>
      <c r="D51" s="66">
        <v>214.86808375490574</v>
      </c>
      <c r="E51" s="68"/>
      <c r="F51" s="100" t="s">
        <v>1566</v>
      </c>
      <c r="G51" s="65"/>
      <c r="H51" s="69" t="s">
        <v>334</v>
      </c>
      <c r="I51" s="70"/>
      <c r="J51" s="70"/>
      <c r="K51" s="69" t="s">
        <v>1748</v>
      </c>
      <c r="L51" s="73">
        <v>1</v>
      </c>
      <c r="M51" s="74">
        <v>8017.3916015625</v>
      </c>
      <c r="N51" s="74">
        <v>7706.544921875</v>
      </c>
      <c r="O51" s="75"/>
      <c r="P51" s="76"/>
      <c r="Q51" s="76"/>
      <c r="R51" s="86"/>
      <c r="S51" s="48">
        <v>1</v>
      </c>
      <c r="T51" s="48">
        <v>0</v>
      </c>
      <c r="U51" s="49">
        <v>0</v>
      </c>
      <c r="V51" s="49">
        <v>0.066667</v>
      </c>
      <c r="W51" s="49">
        <v>0</v>
      </c>
      <c r="X51" s="49">
        <v>0.569618</v>
      </c>
      <c r="Y51" s="49">
        <v>0</v>
      </c>
      <c r="Z51" s="49">
        <v>0</v>
      </c>
      <c r="AA51" s="71">
        <v>51</v>
      </c>
      <c r="AB51" s="71"/>
      <c r="AC51" s="72"/>
      <c r="AD51" s="78" t="s">
        <v>1047</v>
      </c>
      <c r="AE51" s="78">
        <v>29</v>
      </c>
      <c r="AF51" s="78">
        <v>2783</v>
      </c>
      <c r="AG51" s="78">
        <v>34</v>
      </c>
      <c r="AH51" s="78">
        <v>20</v>
      </c>
      <c r="AI51" s="78"/>
      <c r="AJ51" s="78" t="s">
        <v>1172</v>
      </c>
      <c r="AK51" s="78" t="s">
        <v>1284</v>
      </c>
      <c r="AL51" s="78"/>
      <c r="AM51" s="78"/>
      <c r="AN51" s="80">
        <v>41519.81219907408</v>
      </c>
      <c r="AO51" s="78"/>
      <c r="AP51" s="78" t="b">
        <v>0</v>
      </c>
      <c r="AQ51" s="78" t="b">
        <v>0</v>
      </c>
      <c r="AR51" s="78" t="b">
        <v>0</v>
      </c>
      <c r="AS51" s="78" t="s">
        <v>955</v>
      </c>
      <c r="AT51" s="78">
        <v>15</v>
      </c>
      <c r="AU51" s="82" t="s">
        <v>1532</v>
      </c>
      <c r="AV51" s="78" t="b">
        <v>0</v>
      </c>
      <c r="AW51" s="78" t="s">
        <v>1572</v>
      </c>
      <c r="AX51" s="82" t="s">
        <v>1621</v>
      </c>
      <c r="AY51" s="78" t="s">
        <v>65</v>
      </c>
      <c r="AZ51" s="78" t="str">
        <f>REPLACE(INDEX(GroupVertices[Group],MATCH(Vertices[[#This Row],[Vertex]],GroupVertices[Vertex],0)),1,1,"")</f>
        <v>6</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244</v>
      </c>
      <c r="B52" s="65"/>
      <c r="C52" s="65" t="s">
        <v>64</v>
      </c>
      <c r="D52" s="66">
        <v>423.146661827091</v>
      </c>
      <c r="E52" s="68"/>
      <c r="F52" s="100" t="s">
        <v>535</v>
      </c>
      <c r="G52" s="65"/>
      <c r="H52" s="69" t="s">
        <v>244</v>
      </c>
      <c r="I52" s="70"/>
      <c r="J52" s="70"/>
      <c r="K52" s="69" t="s">
        <v>1749</v>
      </c>
      <c r="L52" s="73">
        <v>1</v>
      </c>
      <c r="M52" s="74">
        <v>9555.57421875</v>
      </c>
      <c r="N52" s="74">
        <v>5795.4990234375</v>
      </c>
      <c r="O52" s="75"/>
      <c r="P52" s="76"/>
      <c r="Q52" s="76"/>
      <c r="R52" s="86"/>
      <c r="S52" s="48">
        <v>1</v>
      </c>
      <c r="T52" s="48">
        <v>1</v>
      </c>
      <c r="U52" s="49">
        <v>0</v>
      </c>
      <c r="V52" s="49">
        <v>0</v>
      </c>
      <c r="W52" s="49">
        <v>0</v>
      </c>
      <c r="X52" s="49">
        <v>0.999996</v>
      </c>
      <c r="Y52" s="49">
        <v>0</v>
      </c>
      <c r="Z52" s="49" t="s">
        <v>1895</v>
      </c>
      <c r="AA52" s="71">
        <v>52</v>
      </c>
      <c r="AB52" s="71"/>
      <c r="AC52" s="72"/>
      <c r="AD52" s="78" t="s">
        <v>1048</v>
      </c>
      <c r="AE52" s="78">
        <v>10415</v>
      </c>
      <c r="AF52" s="78">
        <v>13739</v>
      </c>
      <c r="AG52" s="78">
        <v>76570</v>
      </c>
      <c r="AH52" s="78">
        <v>4369</v>
      </c>
      <c r="AI52" s="78"/>
      <c r="AJ52" s="78" t="s">
        <v>1173</v>
      </c>
      <c r="AK52" s="78" t="s">
        <v>1285</v>
      </c>
      <c r="AL52" s="82" t="s">
        <v>1371</v>
      </c>
      <c r="AM52" s="78"/>
      <c r="AN52" s="80">
        <v>40752.86849537037</v>
      </c>
      <c r="AO52" s="82" t="s">
        <v>1464</v>
      </c>
      <c r="AP52" s="78" t="b">
        <v>0</v>
      </c>
      <c r="AQ52" s="78" t="b">
        <v>0</v>
      </c>
      <c r="AR52" s="78" t="b">
        <v>1</v>
      </c>
      <c r="AS52" s="78"/>
      <c r="AT52" s="78">
        <v>592</v>
      </c>
      <c r="AU52" s="82" t="s">
        <v>1532</v>
      </c>
      <c r="AV52" s="78" t="b">
        <v>0</v>
      </c>
      <c r="AW52" s="78" t="s">
        <v>1572</v>
      </c>
      <c r="AX52" s="82" t="s">
        <v>1622</v>
      </c>
      <c r="AY52" s="78" t="s">
        <v>66</v>
      </c>
      <c r="AZ52" s="78" t="str">
        <f>REPLACE(INDEX(GroupVertices[Group],MATCH(Vertices[[#This Row],[Vertex]],GroupVertices[Vertex],0)),1,1,"")</f>
        <v>10</v>
      </c>
      <c r="BA52" s="48" t="s">
        <v>416</v>
      </c>
      <c r="BB52" s="48" t="s">
        <v>416</v>
      </c>
      <c r="BC52" s="48" t="s">
        <v>437</v>
      </c>
      <c r="BD52" s="48" t="s">
        <v>437</v>
      </c>
      <c r="BE52" s="48" t="s">
        <v>336</v>
      </c>
      <c r="BF52" s="48" t="s">
        <v>336</v>
      </c>
      <c r="BG52" s="116" t="s">
        <v>2328</v>
      </c>
      <c r="BH52" s="116" t="s">
        <v>2328</v>
      </c>
      <c r="BI52" s="116" t="s">
        <v>2395</v>
      </c>
      <c r="BJ52" s="116" t="s">
        <v>2395</v>
      </c>
      <c r="BK52" s="116">
        <v>0</v>
      </c>
      <c r="BL52" s="120">
        <v>0</v>
      </c>
      <c r="BM52" s="116">
        <v>0</v>
      </c>
      <c r="BN52" s="120">
        <v>0</v>
      </c>
      <c r="BO52" s="116">
        <v>0</v>
      </c>
      <c r="BP52" s="120">
        <v>0</v>
      </c>
      <c r="BQ52" s="116">
        <v>8</v>
      </c>
      <c r="BR52" s="120">
        <v>100</v>
      </c>
      <c r="BS52" s="116">
        <v>8</v>
      </c>
      <c r="BT52" s="2"/>
      <c r="BU52" s="3"/>
      <c r="BV52" s="3"/>
      <c r="BW52" s="3"/>
      <c r="BX52" s="3"/>
    </row>
    <row r="53" spans="1:76" ht="15">
      <c r="A53" s="64" t="s">
        <v>245</v>
      </c>
      <c r="B53" s="65"/>
      <c r="C53" s="65" t="s">
        <v>64</v>
      </c>
      <c r="D53" s="66">
        <v>176.25784351534674</v>
      </c>
      <c r="E53" s="68"/>
      <c r="F53" s="100" t="s">
        <v>536</v>
      </c>
      <c r="G53" s="65"/>
      <c r="H53" s="69" t="s">
        <v>245</v>
      </c>
      <c r="I53" s="70"/>
      <c r="J53" s="70"/>
      <c r="K53" s="69" t="s">
        <v>1750</v>
      </c>
      <c r="L53" s="73">
        <v>1</v>
      </c>
      <c r="M53" s="74">
        <v>9804.087890625</v>
      </c>
      <c r="N53" s="74">
        <v>8550.654296875</v>
      </c>
      <c r="O53" s="75"/>
      <c r="P53" s="76"/>
      <c r="Q53" s="76"/>
      <c r="R53" s="86"/>
      <c r="S53" s="48">
        <v>0</v>
      </c>
      <c r="T53" s="48">
        <v>1</v>
      </c>
      <c r="U53" s="49">
        <v>0</v>
      </c>
      <c r="V53" s="49">
        <v>0.066667</v>
      </c>
      <c r="W53" s="49">
        <v>0</v>
      </c>
      <c r="X53" s="49">
        <v>0.569618</v>
      </c>
      <c r="Y53" s="49">
        <v>0</v>
      </c>
      <c r="Z53" s="49">
        <v>0</v>
      </c>
      <c r="AA53" s="71">
        <v>53</v>
      </c>
      <c r="AB53" s="71"/>
      <c r="AC53" s="72"/>
      <c r="AD53" s="78" t="s">
        <v>1049</v>
      </c>
      <c r="AE53" s="78">
        <v>258</v>
      </c>
      <c r="AF53" s="78">
        <v>752</v>
      </c>
      <c r="AG53" s="78">
        <v>5224</v>
      </c>
      <c r="AH53" s="78">
        <v>8619</v>
      </c>
      <c r="AI53" s="78"/>
      <c r="AJ53" s="78" t="s">
        <v>1174</v>
      </c>
      <c r="AK53" s="78" t="s">
        <v>1286</v>
      </c>
      <c r="AL53" s="78"/>
      <c r="AM53" s="78"/>
      <c r="AN53" s="80">
        <v>39997.32325231482</v>
      </c>
      <c r="AO53" s="82" t="s">
        <v>1465</v>
      </c>
      <c r="AP53" s="78" t="b">
        <v>0</v>
      </c>
      <c r="AQ53" s="78" t="b">
        <v>0</v>
      </c>
      <c r="AR53" s="78" t="b">
        <v>1</v>
      </c>
      <c r="AS53" s="78"/>
      <c r="AT53" s="78">
        <v>3</v>
      </c>
      <c r="AU53" s="82" t="s">
        <v>1532</v>
      </c>
      <c r="AV53" s="78" t="b">
        <v>0</v>
      </c>
      <c r="AW53" s="78" t="s">
        <v>1572</v>
      </c>
      <c r="AX53" s="82" t="s">
        <v>1623</v>
      </c>
      <c r="AY53" s="78" t="s">
        <v>66</v>
      </c>
      <c r="AZ53" s="78" t="str">
        <f>REPLACE(INDEX(GroupVertices[Group],MATCH(Vertices[[#This Row],[Vertex]],GroupVertices[Vertex],0)),1,1,"")</f>
        <v>6</v>
      </c>
      <c r="BA53" s="48"/>
      <c r="BB53" s="48"/>
      <c r="BC53" s="48"/>
      <c r="BD53" s="48"/>
      <c r="BE53" s="48" t="s">
        <v>458</v>
      </c>
      <c r="BF53" s="48" t="s">
        <v>458</v>
      </c>
      <c r="BG53" s="116" t="s">
        <v>2327</v>
      </c>
      <c r="BH53" s="116" t="s">
        <v>2327</v>
      </c>
      <c r="BI53" s="116" t="s">
        <v>2394</v>
      </c>
      <c r="BJ53" s="116" t="s">
        <v>2394</v>
      </c>
      <c r="BK53" s="116">
        <v>0</v>
      </c>
      <c r="BL53" s="120">
        <v>0</v>
      </c>
      <c r="BM53" s="116">
        <v>0</v>
      </c>
      <c r="BN53" s="120">
        <v>0</v>
      </c>
      <c r="BO53" s="116">
        <v>0</v>
      </c>
      <c r="BP53" s="120">
        <v>0</v>
      </c>
      <c r="BQ53" s="116">
        <v>27</v>
      </c>
      <c r="BR53" s="120">
        <v>100</v>
      </c>
      <c r="BS53" s="116">
        <v>27</v>
      </c>
      <c r="BT53" s="2"/>
      <c r="BU53" s="3"/>
      <c r="BV53" s="3"/>
      <c r="BW53" s="3"/>
      <c r="BX53" s="3"/>
    </row>
    <row r="54" spans="1:76" ht="15">
      <c r="A54" s="64" t="s">
        <v>246</v>
      </c>
      <c r="B54" s="65"/>
      <c r="C54" s="65" t="s">
        <v>64</v>
      </c>
      <c r="D54" s="66">
        <v>171.48621855221072</v>
      </c>
      <c r="E54" s="68"/>
      <c r="F54" s="100" t="s">
        <v>538</v>
      </c>
      <c r="G54" s="65"/>
      <c r="H54" s="69" t="s">
        <v>246</v>
      </c>
      <c r="I54" s="70"/>
      <c r="J54" s="70"/>
      <c r="K54" s="69" t="s">
        <v>1751</v>
      </c>
      <c r="L54" s="73">
        <v>1</v>
      </c>
      <c r="M54" s="74">
        <v>9718.125</v>
      </c>
      <c r="N54" s="74">
        <v>7354.001953125</v>
      </c>
      <c r="O54" s="75"/>
      <c r="P54" s="76"/>
      <c r="Q54" s="76"/>
      <c r="R54" s="86"/>
      <c r="S54" s="48">
        <v>0</v>
      </c>
      <c r="T54" s="48">
        <v>1</v>
      </c>
      <c r="U54" s="49">
        <v>0</v>
      </c>
      <c r="V54" s="49">
        <v>0.066667</v>
      </c>
      <c r="W54" s="49">
        <v>0</v>
      </c>
      <c r="X54" s="49">
        <v>0.569618</v>
      </c>
      <c r="Y54" s="49">
        <v>0</v>
      </c>
      <c r="Z54" s="49">
        <v>0</v>
      </c>
      <c r="AA54" s="71">
        <v>54</v>
      </c>
      <c r="AB54" s="71"/>
      <c r="AC54" s="72"/>
      <c r="AD54" s="78" t="s">
        <v>1050</v>
      </c>
      <c r="AE54" s="78">
        <v>119</v>
      </c>
      <c r="AF54" s="78">
        <v>501</v>
      </c>
      <c r="AG54" s="78">
        <v>488</v>
      </c>
      <c r="AH54" s="78">
        <v>1968</v>
      </c>
      <c r="AI54" s="78"/>
      <c r="AJ54" s="78" t="s">
        <v>1175</v>
      </c>
      <c r="AK54" s="78" t="s">
        <v>1287</v>
      </c>
      <c r="AL54" s="82" t="s">
        <v>1372</v>
      </c>
      <c r="AM54" s="78"/>
      <c r="AN54" s="80">
        <v>42327.40127314815</v>
      </c>
      <c r="AO54" s="82" t="s">
        <v>1466</v>
      </c>
      <c r="AP54" s="78" t="b">
        <v>1</v>
      </c>
      <c r="AQ54" s="78" t="b">
        <v>0</v>
      </c>
      <c r="AR54" s="78" t="b">
        <v>1</v>
      </c>
      <c r="AS54" s="78"/>
      <c r="AT54" s="78">
        <v>5</v>
      </c>
      <c r="AU54" s="82" t="s">
        <v>1532</v>
      </c>
      <c r="AV54" s="78" t="b">
        <v>0</v>
      </c>
      <c r="AW54" s="78" t="s">
        <v>1572</v>
      </c>
      <c r="AX54" s="82" t="s">
        <v>1624</v>
      </c>
      <c r="AY54" s="78" t="s">
        <v>66</v>
      </c>
      <c r="AZ54" s="78" t="str">
        <f>REPLACE(INDEX(GroupVertices[Group],MATCH(Vertices[[#This Row],[Vertex]],GroupVertices[Vertex],0)),1,1,"")</f>
        <v>6</v>
      </c>
      <c r="BA54" s="48"/>
      <c r="BB54" s="48"/>
      <c r="BC54" s="48"/>
      <c r="BD54" s="48"/>
      <c r="BE54" s="48" t="s">
        <v>458</v>
      </c>
      <c r="BF54" s="48" t="s">
        <v>458</v>
      </c>
      <c r="BG54" s="116" t="s">
        <v>2327</v>
      </c>
      <c r="BH54" s="116" t="s">
        <v>2327</v>
      </c>
      <c r="BI54" s="116" t="s">
        <v>2394</v>
      </c>
      <c r="BJ54" s="116" t="s">
        <v>2394</v>
      </c>
      <c r="BK54" s="116">
        <v>0</v>
      </c>
      <c r="BL54" s="120">
        <v>0</v>
      </c>
      <c r="BM54" s="116">
        <v>0</v>
      </c>
      <c r="BN54" s="120">
        <v>0</v>
      </c>
      <c r="BO54" s="116">
        <v>0</v>
      </c>
      <c r="BP54" s="120">
        <v>0</v>
      </c>
      <c r="BQ54" s="116">
        <v>27</v>
      </c>
      <c r="BR54" s="120">
        <v>100</v>
      </c>
      <c r="BS54" s="116">
        <v>27</v>
      </c>
      <c r="BT54" s="2"/>
      <c r="BU54" s="3"/>
      <c r="BV54" s="3"/>
      <c r="BW54" s="3"/>
      <c r="BX54" s="3"/>
    </row>
    <row r="55" spans="1:76" ht="15">
      <c r="A55" s="64" t="s">
        <v>247</v>
      </c>
      <c r="B55" s="65"/>
      <c r="C55" s="65" t="s">
        <v>64</v>
      </c>
      <c r="D55" s="66">
        <v>162.03802091604092</v>
      </c>
      <c r="E55" s="68"/>
      <c r="F55" s="100" t="s">
        <v>539</v>
      </c>
      <c r="G55" s="65"/>
      <c r="H55" s="69" t="s">
        <v>247</v>
      </c>
      <c r="I55" s="70"/>
      <c r="J55" s="70"/>
      <c r="K55" s="69" t="s">
        <v>1752</v>
      </c>
      <c r="L55" s="73">
        <v>1</v>
      </c>
      <c r="M55" s="74">
        <v>8521.033203125</v>
      </c>
      <c r="N55" s="74">
        <v>3482.004638671875</v>
      </c>
      <c r="O55" s="75"/>
      <c r="P55" s="76"/>
      <c r="Q55" s="76"/>
      <c r="R55" s="86"/>
      <c r="S55" s="48">
        <v>0</v>
      </c>
      <c r="T55" s="48">
        <v>1</v>
      </c>
      <c r="U55" s="49">
        <v>0</v>
      </c>
      <c r="V55" s="49">
        <v>0.001887</v>
      </c>
      <c r="W55" s="49">
        <v>4.5E-05</v>
      </c>
      <c r="X55" s="49">
        <v>0.513691</v>
      </c>
      <c r="Y55" s="49">
        <v>0</v>
      </c>
      <c r="Z55" s="49">
        <v>0</v>
      </c>
      <c r="AA55" s="71">
        <v>55</v>
      </c>
      <c r="AB55" s="71"/>
      <c r="AC55" s="72"/>
      <c r="AD55" s="78" t="s">
        <v>1051</v>
      </c>
      <c r="AE55" s="78">
        <v>0</v>
      </c>
      <c r="AF55" s="78">
        <v>4</v>
      </c>
      <c r="AG55" s="78">
        <v>161</v>
      </c>
      <c r="AH55" s="78">
        <v>1</v>
      </c>
      <c r="AI55" s="78"/>
      <c r="AJ55" s="78" t="s">
        <v>1176</v>
      </c>
      <c r="AK55" s="78"/>
      <c r="AL55" s="78"/>
      <c r="AM55" s="78"/>
      <c r="AN55" s="80">
        <v>43178.6040625</v>
      </c>
      <c r="AO55" s="82" t="s">
        <v>1467</v>
      </c>
      <c r="AP55" s="78" t="b">
        <v>0</v>
      </c>
      <c r="AQ55" s="78" t="b">
        <v>0</v>
      </c>
      <c r="AR55" s="78" t="b">
        <v>0</v>
      </c>
      <c r="AS55" s="78"/>
      <c r="AT55" s="78">
        <v>0</v>
      </c>
      <c r="AU55" s="82" t="s">
        <v>1532</v>
      </c>
      <c r="AV55" s="78" t="b">
        <v>0</v>
      </c>
      <c r="AW55" s="78" t="s">
        <v>1572</v>
      </c>
      <c r="AX55" s="82" t="s">
        <v>1625</v>
      </c>
      <c r="AY55" s="78" t="s">
        <v>66</v>
      </c>
      <c r="AZ55" s="78" t="str">
        <f>REPLACE(INDEX(GroupVertices[Group],MATCH(Vertices[[#This Row],[Vertex]],GroupVertices[Vertex],0)),1,1,"")</f>
        <v>9</v>
      </c>
      <c r="BA55" s="48"/>
      <c r="BB55" s="48"/>
      <c r="BC55" s="48"/>
      <c r="BD55" s="48"/>
      <c r="BE55" s="48" t="s">
        <v>460</v>
      </c>
      <c r="BF55" s="48" t="s">
        <v>460</v>
      </c>
      <c r="BG55" s="116" t="s">
        <v>2329</v>
      </c>
      <c r="BH55" s="116" t="s">
        <v>2329</v>
      </c>
      <c r="BI55" s="116" t="s">
        <v>2396</v>
      </c>
      <c r="BJ55" s="116" t="s">
        <v>2396</v>
      </c>
      <c r="BK55" s="116">
        <v>0</v>
      </c>
      <c r="BL55" s="120">
        <v>0</v>
      </c>
      <c r="BM55" s="116">
        <v>0</v>
      </c>
      <c r="BN55" s="120">
        <v>0</v>
      </c>
      <c r="BO55" s="116">
        <v>0</v>
      </c>
      <c r="BP55" s="120">
        <v>0</v>
      </c>
      <c r="BQ55" s="116">
        <v>19</v>
      </c>
      <c r="BR55" s="120">
        <v>100</v>
      </c>
      <c r="BS55" s="116">
        <v>19</v>
      </c>
      <c r="BT55" s="2"/>
      <c r="BU55" s="3"/>
      <c r="BV55" s="3"/>
      <c r="BW55" s="3"/>
      <c r="BX55" s="3"/>
    </row>
    <row r="56" spans="1:76" ht="15">
      <c r="A56" s="64" t="s">
        <v>250</v>
      </c>
      <c r="B56" s="65"/>
      <c r="C56" s="65" t="s">
        <v>64</v>
      </c>
      <c r="D56" s="66">
        <v>184.64145550237063</v>
      </c>
      <c r="E56" s="68"/>
      <c r="F56" s="100" t="s">
        <v>541</v>
      </c>
      <c r="G56" s="65"/>
      <c r="H56" s="69" t="s">
        <v>250</v>
      </c>
      <c r="I56" s="70"/>
      <c r="J56" s="70"/>
      <c r="K56" s="69" t="s">
        <v>1753</v>
      </c>
      <c r="L56" s="73">
        <v>902.1240031108656</v>
      </c>
      <c r="M56" s="74">
        <v>8238.0859375</v>
      </c>
      <c r="N56" s="74">
        <v>4380.337890625</v>
      </c>
      <c r="O56" s="75"/>
      <c r="P56" s="76"/>
      <c r="Q56" s="76"/>
      <c r="R56" s="86"/>
      <c r="S56" s="48">
        <v>4</v>
      </c>
      <c r="T56" s="48">
        <v>1</v>
      </c>
      <c r="U56" s="49">
        <v>544</v>
      </c>
      <c r="V56" s="49">
        <v>0.002283</v>
      </c>
      <c r="W56" s="49">
        <v>0.00031</v>
      </c>
      <c r="X56" s="49">
        <v>1.711488</v>
      </c>
      <c r="Y56" s="49">
        <v>0</v>
      </c>
      <c r="Z56" s="49">
        <v>0</v>
      </c>
      <c r="AA56" s="71">
        <v>56</v>
      </c>
      <c r="AB56" s="71"/>
      <c r="AC56" s="72"/>
      <c r="AD56" s="78" t="s">
        <v>1052</v>
      </c>
      <c r="AE56" s="78">
        <v>298</v>
      </c>
      <c r="AF56" s="78">
        <v>1193</v>
      </c>
      <c r="AG56" s="78">
        <v>20894</v>
      </c>
      <c r="AH56" s="78">
        <v>2649</v>
      </c>
      <c r="AI56" s="78"/>
      <c r="AJ56" s="78" t="s">
        <v>1177</v>
      </c>
      <c r="AK56" s="78" t="s">
        <v>1288</v>
      </c>
      <c r="AL56" s="82" t="s">
        <v>1373</v>
      </c>
      <c r="AM56" s="78"/>
      <c r="AN56" s="80">
        <v>39570.60340277778</v>
      </c>
      <c r="AO56" s="82" t="s">
        <v>1468</v>
      </c>
      <c r="AP56" s="78" t="b">
        <v>0</v>
      </c>
      <c r="AQ56" s="78" t="b">
        <v>0</v>
      </c>
      <c r="AR56" s="78" t="b">
        <v>0</v>
      </c>
      <c r="AS56" s="78"/>
      <c r="AT56" s="78">
        <v>81</v>
      </c>
      <c r="AU56" s="82" t="s">
        <v>1539</v>
      </c>
      <c r="AV56" s="78" t="b">
        <v>0</v>
      </c>
      <c r="AW56" s="78" t="s">
        <v>1572</v>
      </c>
      <c r="AX56" s="82" t="s">
        <v>1626</v>
      </c>
      <c r="AY56" s="78" t="s">
        <v>66</v>
      </c>
      <c r="AZ56" s="78" t="str">
        <f>REPLACE(INDEX(GroupVertices[Group],MATCH(Vertices[[#This Row],[Vertex]],GroupVertices[Vertex],0)),1,1,"")</f>
        <v>9</v>
      </c>
      <c r="BA56" s="48"/>
      <c r="BB56" s="48"/>
      <c r="BC56" s="48"/>
      <c r="BD56" s="48"/>
      <c r="BE56" s="48" t="s">
        <v>463</v>
      </c>
      <c r="BF56" s="48" t="s">
        <v>463</v>
      </c>
      <c r="BG56" s="116" t="s">
        <v>2330</v>
      </c>
      <c r="BH56" s="116" t="s">
        <v>2330</v>
      </c>
      <c r="BI56" s="116" t="s">
        <v>2397</v>
      </c>
      <c r="BJ56" s="116" t="s">
        <v>2397</v>
      </c>
      <c r="BK56" s="116">
        <v>0</v>
      </c>
      <c r="BL56" s="120">
        <v>0</v>
      </c>
      <c r="BM56" s="116">
        <v>0</v>
      </c>
      <c r="BN56" s="120">
        <v>0</v>
      </c>
      <c r="BO56" s="116">
        <v>0</v>
      </c>
      <c r="BP56" s="120">
        <v>0</v>
      </c>
      <c r="BQ56" s="116">
        <v>19</v>
      </c>
      <c r="BR56" s="120">
        <v>100</v>
      </c>
      <c r="BS56" s="116">
        <v>19</v>
      </c>
      <c r="BT56" s="2"/>
      <c r="BU56" s="3"/>
      <c r="BV56" s="3"/>
      <c r="BW56" s="3"/>
      <c r="BX56" s="3"/>
    </row>
    <row r="57" spans="1:76" ht="15">
      <c r="A57" s="64" t="s">
        <v>248</v>
      </c>
      <c r="B57" s="65"/>
      <c r="C57" s="65" t="s">
        <v>64</v>
      </c>
      <c r="D57" s="66">
        <v>169.45209954402122</v>
      </c>
      <c r="E57" s="68"/>
      <c r="F57" s="100" t="s">
        <v>526</v>
      </c>
      <c r="G57" s="65"/>
      <c r="H57" s="69" t="s">
        <v>248</v>
      </c>
      <c r="I57" s="70"/>
      <c r="J57" s="70"/>
      <c r="K57" s="69" t="s">
        <v>1754</v>
      </c>
      <c r="L57" s="73">
        <v>1180.4122981892212</v>
      </c>
      <c r="M57" s="74">
        <v>7791.8876953125</v>
      </c>
      <c r="N57" s="74">
        <v>4191.8037109375</v>
      </c>
      <c r="O57" s="75"/>
      <c r="P57" s="76"/>
      <c r="Q57" s="76"/>
      <c r="R57" s="86"/>
      <c r="S57" s="48">
        <v>0</v>
      </c>
      <c r="T57" s="48">
        <v>2</v>
      </c>
      <c r="U57" s="49">
        <v>712</v>
      </c>
      <c r="V57" s="49">
        <v>0.002841</v>
      </c>
      <c r="W57" s="49">
        <v>0.001752</v>
      </c>
      <c r="X57" s="49">
        <v>0.787145</v>
      </c>
      <c r="Y57" s="49">
        <v>0</v>
      </c>
      <c r="Z57" s="49">
        <v>0</v>
      </c>
      <c r="AA57" s="71">
        <v>57</v>
      </c>
      <c r="AB57" s="71"/>
      <c r="AC57" s="72"/>
      <c r="AD57" s="78" t="s">
        <v>1053</v>
      </c>
      <c r="AE57" s="78">
        <v>0</v>
      </c>
      <c r="AF57" s="78">
        <v>394</v>
      </c>
      <c r="AG57" s="78">
        <v>49696</v>
      </c>
      <c r="AH57" s="78">
        <v>0</v>
      </c>
      <c r="AI57" s="78"/>
      <c r="AJ57" s="78" t="s">
        <v>1178</v>
      </c>
      <c r="AK57" s="78"/>
      <c r="AL57" s="78"/>
      <c r="AM57" s="78"/>
      <c r="AN57" s="80">
        <v>43039.64050925926</v>
      </c>
      <c r="AO57" s="78"/>
      <c r="AP57" s="78" t="b">
        <v>1</v>
      </c>
      <c r="AQ57" s="78" t="b">
        <v>1</v>
      </c>
      <c r="AR57" s="78" t="b">
        <v>0</v>
      </c>
      <c r="AS57" s="78"/>
      <c r="AT57" s="78">
        <v>6</v>
      </c>
      <c r="AU57" s="78"/>
      <c r="AV57" s="78" t="b">
        <v>0</v>
      </c>
      <c r="AW57" s="78" t="s">
        <v>1572</v>
      </c>
      <c r="AX57" s="82" t="s">
        <v>1627</v>
      </c>
      <c r="AY57" s="78" t="s">
        <v>66</v>
      </c>
      <c r="AZ57" s="78" t="str">
        <f>REPLACE(INDEX(GroupVertices[Group],MATCH(Vertices[[#This Row],[Vertex]],GroupVertices[Vertex],0)),1,1,"")</f>
        <v>9</v>
      </c>
      <c r="BA57" s="48"/>
      <c r="BB57" s="48"/>
      <c r="BC57" s="48"/>
      <c r="BD57" s="48"/>
      <c r="BE57" s="48" t="s">
        <v>2293</v>
      </c>
      <c r="BF57" s="48" t="s">
        <v>2293</v>
      </c>
      <c r="BG57" s="116" t="s">
        <v>2331</v>
      </c>
      <c r="BH57" s="116" t="s">
        <v>2365</v>
      </c>
      <c r="BI57" s="116" t="s">
        <v>2398</v>
      </c>
      <c r="BJ57" s="116" t="s">
        <v>2398</v>
      </c>
      <c r="BK57" s="116">
        <v>0</v>
      </c>
      <c r="BL57" s="120">
        <v>0</v>
      </c>
      <c r="BM57" s="116">
        <v>2</v>
      </c>
      <c r="BN57" s="120">
        <v>4.3478260869565215</v>
      </c>
      <c r="BO57" s="116">
        <v>0</v>
      </c>
      <c r="BP57" s="120">
        <v>0</v>
      </c>
      <c r="BQ57" s="116">
        <v>44</v>
      </c>
      <c r="BR57" s="120">
        <v>95.65217391304348</v>
      </c>
      <c r="BS57" s="116">
        <v>46</v>
      </c>
      <c r="BT57" s="2"/>
      <c r="BU57" s="3"/>
      <c r="BV57" s="3"/>
      <c r="BW57" s="3"/>
      <c r="BX57" s="3"/>
    </row>
    <row r="58" spans="1:76" ht="15">
      <c r="A58" s="64" t="s">
        <v>308</v>
      </c>
      <c r="B58" s="65"/>
      <c r="C58" s="65" t="s">
        <v>64</v>
      </c>
      <c r="D58" s="66">
        <v>164.24323404641456</v>
      </c>
      <c r="E58" s="68"/>
      <c r="F58" s="100" t="s">
        <v>596</v>
      </c>
      <c r="G58" s="65"/>
      <c r="H58" s="69" t="s">
        <v>308</v>
      </c>
      <c r="I58" s="70"/>
      <c r="J58" s="70"/>
      <c r="K58" s="69" t="s">
        <v>1755</v>
      </c>
      <c r="L58" s="73">
        <v>1458.7005932675768</v>
      </c>
      <c r="M58" s="74">
        <v>7380.67822265625</v>
      </c>
      <c r="N58" s="74">
        <v>3957.2587890625</v>
      </c>
      <c r="O58" s="75"/>
      <c r="P58" s="76"/>
      <c r="Q58" s="76"/>
      <c r="R58" s="86"/>
      <c r="S58" s="48">
        <v>3</v>
      </c>
      <c r="T58" s="48">
        <v>1</v>
      </c>
      <c r="U58" s="49">
        <v>880</v>
      </c>
      <c r="V58" s="49">
        <v>0.003731</v>
      </c>
      <c r="W58" s="49">
        <v>0.011858</v>
      </c>
      <c r="X58" s="49">
        <v>0.965131</v>
      </c>
      <c r="Y58" s="49">
        <v>0</v>
      </c>
      <c r="Z58" s="49">
        <v>0</v>
      </c>
      <c r="AA58" s="71">
        <v>58</v>
      </c>
      <c r="AB58" s="71"/>
      <c r="AC58" s="72"/>
      <c r="AD58" s="78" t="s">
        <v>1054</v>
      </c>
      <c r="AE58" s="78">
        <v>391</v>
      </c>
      <c r="AF58" s="78">
        <v>120</v>
      </c>
      <c r="AG58" s="78">
        <v>919</v>
      </c>
      <c r="AH58" s="78">
        <v>705</v>
      </c>
      <c r="AI58" s="78"/>
      <c r="AJ58" s="78" t="s">
        <v>1179</v>
      </c>
      <c r="AK58" s="78"/>
      <c r="AL58" s="78"/>
      <c r="AM58" s="78"/>
      <c r="AN58" s="80">
        <v>41247.875914351855</v>
      </c>
      <c r="AO58" s="82" t="s">
        <v>1469</v>
      </c>
      <c r="AP58" s="78" t="b">
        <v>0</v>
      </c>
      <c r="AQ58" s="78" t="b">
        <v>0</v>
      </c>
      <c r="AR58" s="78" t="b">
        <v>0</v>
      </c>
      <c r="AS58" s="78"/>
      <c r="AT58" s="78">
        <v>15</v>
      </c>
      <c r="AU58" s="82" t="s">
        <v>1532</v>
      </c>
      <c r="AV58" s="78" t="b">
        <v>0</v>
      </c>
      <c r="AW58" s="78" t="s">
        <v>1572</v>
      </c>
      <c r="AX58" s="82" t="s">
        <v>1628</v>
      </c>
      <c r="AY58" s="78" t="s">
        <v>66</v>
      </c>
      <c r="AZ58" s="78" t="str">
        <f>REPLACE(INDEX(GroupVertices[Group],MATCH(Vertices[[#This Row],[Vertex]],GroupVertices[Vertex],0)),1,1,"")</f>
        <v>9</v>
      </c>
      <c r="BA58" s="48" t="s">
        <v>421</v>
      </c>
      <c r="BB58" s="48" t="s">
        <v>421</v>
      </c>
      <c r="BC58" s="48" t="s">
        <v>442</v>
      </c>
      <c r="BD58" s="48" t="s">
        <v>442</v>
      </c>
      <c r="BE58" s="48" t="s">
        <v>475</v>
      </c>
      <c r="BF58" s="48" t="s">
        <v>475</v>
      </c>
      <c r="BG58" s="116" t="s">
        <v>2332</v>
      </c>
      <c r="BH58" s="116" t="s">
        <v>2332</v>
      </c>
      <c r="BI58" s="116" t="s">
        <v>2399</v>
      </c>
      <c r="BJ58" s="116" t="s">
        <v>2399</v>
      </c>
      <c r="BK58" s="116">
        <v>1</v>
      </c>
      <c r="BL58" s="120">
        <v>2.4390243902439024</v>
      </c>
      <c r="BM58" s="116">
        <v>2</v>
      </c>
      <c r="BN58" s="120">
        <v>4.878048780487805</v>
      </c>
      <c r="BO58" s="116">
        <v>0</v>
      </c>
      <c r="BP58" s="120">
        <v>0</v>
      </c>
      <c r="BQ58" s="116">
        <v>38</v>
      </c>
      <c r="BR58" s="120">
        <v>92.6829268292683</v>
      </c>
      <c r="BS58" s="116">
        <v>41</v>
      </c>
      <c r="BT58" s="2"/>
      <c r="BU58" s="3"/>
      <c r="BV58" s="3"/>
      <c r="BW58" s="3"/>
      <c r="BX58" s="3"/>
    </row>
    <row r="59" spans="1:76" ht="15">
      <c r="A59" s="64" t="s">
        <v>249</v>
      </c>
      <c r="B59" s="65"/>
      <c r="C59" s="65" t="s">
        <v>64</v>
      </c>
      <c r="D59" s="66">
        <v>233.30822803475422</v>
      </c>
      <c r="E59" s="68"/>
      <c r="F59" s="100" t="s">
        <v>540</v>
      </c>
      <c r="G59" s="65"/>
      <c r="H59" s="69" t="s">
        <v>249</v>
      </c>
      <c r="I59" s="70"/>
      <c r="J59" s="70"/>
      <c r="K59" s="69" t="s">
        <v>1756</v>
      </c>
      <c r="L59" s="73">
        <v>305.79194222867517</v>
      </c>
      <c r="M59" s="74">
        <v>8447.8388671875</v>
      </c>
      <c r="N59" s="74">
        <v>5319.62109375</v>
      </c>
      <c r="O59" s="75"/>
      <c r="P59" s="76"/>
      <c r="Q59" s="76"/>
      <c r="R59" s="86"/>
      <c r="S59" s="48">
        <v>0</v>
      </c>
      <c r="T59" s="48">
        <v>2</v>
      </c>
      <c r="U59" s="49">
        <v>184</v>
      </c>
      <c r="V59" s="49">
        <v>0.001894</v>
      </c>
      <c r="W59" s="49">
        <v>4.6E-05</v>
      </c>
      <c r="X59" s="49">
        <v>1.003821</v>
      </c>
      <c r="Y59" s="49">
        <v>0</v>
      </c>
      <c r="Z59" s="49">
        <v>0</v>
      </c>
      <c r="AA59" s="71">
        <v>59</v>
      </c>
      <c r="AB59" s="71"/>
      <c r="AC59" s="72"/>
      <c r="AD59" s="78" t="s">
        <v>1055</v>
      </c>
      <c r="AE59" s="78">
        <v>3669</v>
      </c>
      <c r="AF59" s="78">
        <v>3753</v>
      </c>
      <c r="AG59" s="78">
        <v>34059</v>
      </c>
      <c r="AH59" s="78">
        <v>42489</v>
      </c>
      <c r="AI59" s="78"/>
      <c r="AJ59" s="78" t="s">
        <v>1180</v>
      </c>
      <c r="AK59" s="78" t="s">
        <v>1289</v>
      </c>
      <c r="AL59" s="82" t="s">
        <v>1374</v>
      </c>
      <c r="AM59" s="78"/>
      <c r="AN59" s="80">
        <v>39663.374560185184</v>
      </c>
      <c r="AO59" s="82" t="s">
        <v>1470</v>
      </c>
      <c r="AP59" s="78" t="b">
        <v>0</v>
      </c>
      <c r="AQ59" s="78" t="b">
        <v>0</v>
      </c>
      <c r="AR59" s="78" t="b">
        <v>1</v>
      </c>
      <c r="AS59" s="78"/>
      <c r="AT59" s="78">
        <v>225</v>
      </c>
      <c r="AU59" s="82" t="s">
        <v>1542</v>
      </c>
      <c r="AV59" s="78" t="b">
        <v>0</v>
      </c>
      <c r="AW59" s="78" t="s">
        <v>1572</v>
      </c>
      <c r="AX59" s="82" t="s">
        <v>1629</v>
      </c>
      <c r="AY59" s="78" t="s">
        <v>66</v>
      </c>
      <c r="AZ59" s="78" t="str">
        <f>REPLACE(INDEX(GroupVertices[Group],MATCH(Vertices[[#This Row],[Vertex]],GroupVertices[Vertex],0)),1,1,"")</f>
        <v>9</v>
      </c>
      <c r="BA59" s="48"/>
      <c r="BB59" s="48"/>
      <c r="BC59" s="48"/>
      <c r="BD59" s="48"/>
      <c r="BE59" s="48" t="s">
        <v>462</v>
      </c>
      <c r="BF59" s="48" t="s">
        <v>462</v>
      </c>
      <c r="BG59" s="116" t="s">
        <v>2333</v>
      </c>
      <c r="BH59" s="116" t="s">
        <v>2366</v>
      </c>
      <c r="BI59" s="116" t="s">
        <v>2400</v>
      </c>
      <c r="BJ59" s="116" t="s">
        <v>2429</v>
      </c>
      <c r="BK59" s="116">
        <v>0</v>
      </c>
      <c r="BL59" s="120">
        <v>0</v>
      </c>
      <c r="BM59" s="116">
        <v>0</v>
      </c>
      <c r="BN59" s="120">
        <v>0</v>
      </c>
      <c r="BO59" s="116">
        <v>0</v>
      </c>
      <c r="BP59" s="120">
        <v>0</v>
      </c>
      <c r="BQ59" s="116">
        <v>26</v>
      </c>
      <c r="BR59" s="120">
        <v>100</v>
      </c>
      <c r="BS59" s="116">
        <v>26</v>
      </c>
      <c r="BT59" s="2"/>
      <c r="BU59" s="3"/>
      <c r="BV59" s="3"/>
      <c r="BW59" s="3"/>
      <c r="BX59" s="3"/>
    </row>
    <row r="60" spans="1:76" ht="15">
      <c r="A60" s="64" t="s">
        <v>335</v>
      </c>
      <c r="B60" s="65"/>
      <c r="C60" s="65" t="s">
        <v>64</v>
      </c>
      <c r="D60" s="66">
        <v>189.8693314579978</v>
      </c>
      <c r="E60" s="68"/>
      <c r="F60" s="100" t="s">
        <v>1567</v>
      </c>
      <c r="G60" s="65"/>
      <c r="H60" s="69" t="s">
        <v>335</v>
      </c>
      <c r="I60" s="70"/>
      <c r="J60" s="70"/>
      <c r="K60" s="69" t="s">
        <v>1757</v>
      </c>
      <c r="L60" s="73">
        <v>1</v>
      </c>
      <c r="M60" s="74">
        <v>8615.123046875</v>
      </c>
      <c r="N60" s="74">
        <v>6258.19775390625</v>
      </c>
      <c r="O60" s="75"/>
      <c r="P60" s="76"/>
      <c r="Q60" s="76"/>
      <c r="R60" s="86"/>
      <c r="S60" s="48">
        <v>1</v>
      </c>
      <c r="T60" s="48">
        <v>0</v>
      </c>
      <c r="U60" s="49">
        <v>0</v>
      </c>
      <c r="V60" s="49">
        <v>0.001613</v>
      </c>
      <c r="W60" s="49">
        <v>7E-06</v>
      </c>
      <c r="X60" s="49">
        <v>0.576624</v>
      </c>
      <c r="Y60" s="49">
        <v>0</v>
      </c>
      <c r="Z60" s="49">
        <v>0</v>
      </c>
      <c r="AA60" s="71">
        <v>60</v>
      </c>
      <c r="AB60" s="71"/>
      <c r="AC60" s="72"/>
      <c r="AD60" s="78" t="s">
        <v>1056</v>
      </c>
      <c r="AE60" s="78">
        <v>1107</v>
      </c>
      <c r="AF60" s="78">
        <v>1468</v>
      </c>
      <c r="AG60" s="78">
        <v>1611</v>
      </c>
      <c r="AH60" s="78">
        <v>6062</v>
      </c>
      <c r="AI60" s="78"/>
      <c r="AJ60" s="78" t="s">
        <v>1181</v>
      </c>
      <c r="AK60" s="78"/>
      <c r="AL60" s="82" t="s">
        <v>1375</v>
      </c>
      <c r="AM60" s="78"/>
      <c r="AN60" s="80">
        <v>41927.87788194444</v>
      </c>
      <c r="AO60" s="82" t="s">
        <v>1471</v>
      </c>
      <c r="AP60" s="78" t="b">
        <v>1</v>
      </c>
      <c r="AQ60" s="78" t="b">
        <v>0</v>
      </c>
      <c r="AR60" s="78" t="b">
        <v>1</v>
      </c>
      <c r="AS60" s="78"/>
      <c r="AT60" s="78">
        <v>27</v>
      </c>
      <c r="AU60" s="82" t="s">
        <v>1532</v>
      </c>
      <c r="AV60" s="78" t="b">
        <v>0</v>
      </c>
      <c r="AW60" s="78" t="s">
        <v>1572</v>
      </c>
      <c r="AX60" s="82" t="s">
        <v>1630</v>
      </c>
      <c r="AY60" s="78" t="s">
        <v>65</v>
      </c>
      <c r="AZ60" s="78" t="str">
        <f>REPLACE(INDEX(GroupVertices[Group],MATCH(Vertices[[#This Row],[Vertex]],GroupVertices[Vertex],0)),1,1,"")</f>
        <v>9</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251</v>
      </c>
      <c r="B61" s="65"/>
      <c r="C61" s="65" t="s">
        <v>64</v>
      </c>
      <c r="D61" s="66">
        <v>168.40652435289581</v>
      </c>
      <c r="E61" s="68"/>
      <c r="F61" s="100" t="s">
        <v>542</v>
      </c>
      <c r="G61" s="65"/>
      <c r="H61" s="69" t="s">
        <v>251</v>
      </c>
      <c r="I61" s="70"/>
      <c r="J61" s="70"/>
      <c r="K61" s="69" t="s">
        <v>1758</v>
      </c>
      <c r="L61" s="73">
        <v>1</v>
      </c>
      <c r="M61" s="74">
        <v>1218.930419921875</v>
      </c>
      <c r="N61" s="74">
        <v>4364.26953125</v>
      </c>
      <c r="O61" s="75"/>
      <c r="P61" s="76"/>
      <c r="Q61" s="76"/>
      <c r="R61" s="86"/>
      <c r="S61" s="48">
        <v>1</v>
      </c>
      <c r="T61" s="48">
        <v>2</v>
      </c>
      <c r="U61" s="49">
        <v>0</v>
      </c>
      <c r="V61" s="49">
        <v>0.002976</v>
      </c>
      <c r="W61" s="49">
        <v>0.003679</v>
      </c>
      <c r="X61" s="49">
        <v>0.681622</v>
      </c>
      <c r="Y61" s="49">
        <v>0.5</v>
      </c>
      <c r="Z61" s="49">
        <v>0.5</v>
      </c>
      <c r="AA61" s="71">
        <v>61</v>
      </c>
      <c r="AB61" s="71"/>
      <c r="AC61" s="72"/>
      <c r="AD61" s="78" t="s">
        <v>1057</v>
      </c>
      <c r="AE61" s="78">
        <v>942</v>
      </c>
      <c r="AF61" s="78">
        <v>339</v>
      </c>
      <c r="AG61" s="78">
        <v>1126</v>
      </c>
      <c r="AH61" s="78">
        <v>1601</v>
      </c>
      <c r="AI61" s="78"/>
      <c r="AJ61" s="78" t="s">
        <v>1182</v>
      </c>
      <c r="AK61" s="78" t="s">
        <v>1290</v>
      </c>
      <c r="AL61" s="78"/>
      <c r="AM61" s="78"/>
      <c r="AN61" s="80">
        <v>39907.57258101852</v>
      </c>
      <c r="AO61" s="82" t="s">
        <v>1472</v>
      </c>
      <c r="AP61" s="78" t="b">
        <v>0</v>
      </c>
      <c r="AQ61" s="78" t="b">
        <v>0</v>
      </c>
      <c r="AR61" s="78" t="b">
        <v>0</v>
      </c>
      <c r="AS61" s="78"/>
      <c r="AT61" s="78">
        <v>48</v>
      </c>
      <c r="AU61" s="82" t="s">
        <v>1531</v>
      </c>
      <c r="AV61" s="78" t="b">
        <v>0</v>
      </c>
      <c r="AW61" s="78" t="s">
        <v>1572</v>
      </c>
      <c r="AX61" s="82" t="s">
        <v>1631</v>
      </c>
      <c r="AY61" s="78" t="s">
        <v>66</v>
      </c>
      <c r="AZ61" s="78" t="str">
        <f>REPLACE(INDEX(GroupVertices[Group],MATCH(Vertices[[#This Row],[Vertex]],GroupVertices[Vertex],0)),1,1,"")</f>
        <v>2</v>
      </c>
      <c r="BA61" s="48"/>
      <c r="BB61" s="48"/>
      <c r="BC61" s="48"/>
      <c r="BD61" s="48"/>
      <c r="BE61" s="48" t="s">
        <v>464</v>
      </c>
      <c r="BF61" s="48" t="s">
        <v>464</v>
      </c>
      <c r="BG61" s="116" t="s">
        <v>2334</v>
      </c>
      <c r="BH61" s="116" t="s">
        <v>2334</v>
      </c>
      <c r="BI61" s="116" t="s">
        <v>2401</v>
      </c>
      <c r="BJ61" s="116" t="s">
        <v>2401</v>
      </c>
      <c r="BK61" s="116">
        <v>3</v>
      </c>
      <c r="BL61" s="120">
        <v>8.108108108108109</v>
      </c>
      <c r="BM61" s="116">
        <v>0</v>
      </c>
      <c r="BN61" s="120">
        <v>0</v>
      </c>
      <c r="BO61" s="116">
        <v>0</v>
      </c>
      <c r="BP61" s="120">
        <v>0</v>
      </c>
      <c r="BQ61" s="116">
        <v>34</v>
      </c>
      <c r="BR61" s="120">
        <v>91.89189189189189</v>
      </c>
      <c r="BS61" s="116">
        <v>37</v>
      </c>
      <c r="BT61" s="2"/>
      <c r="BU61" s="3"/>
      <c r="BV61" s="3"/>
      <c r="BW61" s="3"/>
      <c r="BX61" s="3"/>
    </row>
    <row r="62" spans="1:76" ht="15">
      <c r="A62" s="64" t="s">
        <v>336</v>
      </c>
      <c r="B62" s="65"/>
      <c r="C62" s="65" t="s">
        <v>64</v>
      </c>
      <c r="D62" s="66">
        <v>255.43640117057237</v>
      </c>
      <c r="E62" s="68"/>
      <c r="F62" s="100" t="s">
        <v>1568</v>
      </c>
      <c r="G62" s="65"/>
      <c r="H62" s="69" t="s">
        <v>336</v>
      </c>
      <c r="I62" s="70"/>
      <c r="J62" s="70"/>
      <c r="K62" s="69" t="s">
        <v>1759</v>
      </c>
      <c r="L62" s="73">
        <v>3519.359159204924</v>
      </c>
      <c r="M62" s="74">
        <v>1199.8819580078125</v>
      </c>
      <c r="N62" s="74">
        <v>3097.76953125</v>
      </c>
      <c r="O62" s="75"/>
      <c r="P62" s="76"/>
      <c r="Q62" s="76"/>
      <c r="R62" s="86"/>
      <c r="S62" s="48">
        <v>6</v>
      </c>
      <c r="T62" s="48">
        <v>0</v>
      </c>
      <c r="U62" s="49">
        <v>2124</v>
      </c>
      <c r="V62" s="49">
        <v>0.004082</v>
      </c>
      <c r="W62" s="49">
        <v>0.021869</v>
      </c>
      <c r="X62" s="49">
        <v>1.707763</v>
      </c>
      <c r="Y62" s="49">
        <v>0.16666666666666666</v>
      </c>
      <c r="Z62" s="49">
        <v>0</v>
      </c>
      <c r="AA62" s="71">
        <v>62</v>
      </c>
      <c r="AB62" s="71"/>
      <c r="AC62" s="72"/>
      <c r="AD62" s="78" t="s">
        <v>1058</v>
      </c>
      <c r="AE62" s="78">
        <v>11</v>
      </c>
      <c r="AF62" s="78">
        <v>4917</v>
      </c>
      <c r="AG62" s="78">
        <v>10866</v>
      </c>
      <c r="AH62" s="78">
        <v>0</v>
      </c>
      <c r="AI62" s="78"/>
      <c r="AJ62" s="78" t="s">
        <v>1183</v>
      </c>
      <c r="AK62" s="78" t="s">
        <v>1291</v>
      </c>
      <c r="AL62" s="82" t="s">
        <v>1376</v>
      </c>
      <c r="AM62" s="78"/>
      <c r="AN62" s="80">
        <v>41514.77931712963</v>
      </c>
      <c r="AO62" s="82" t="s">
        <v>1473</v>
      </c>
      <c r="AP62" s="78" t="b">
        <v>1</v>
      </c>
      <c r="AQ62" s="78" t="b">
        <v>0</v>
      </c>
      <c r="AR62" s="78" t="b">
        <v>0</v>
      </c>
      <c r="AS62" s="78"/>
      <c r="AT62" s="78">
        <v>155</v>
      </c>
      <c r="AU62" s="82" t="s">
        <v>1532</v>
      </c>
      <c r="AV62" s="78" t="b">
        <v>0</v>
      </c>
      <c r="AW62" s="78" t="s">
        <v>1572</v>
      </c>
      <c r="AX62" s="82" t="s">
        <v>1632</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252</v>
      </c>
      <c r="B63" s="65"/>
      <c r="C63" s="65" t="s">
        <v>64</v>
      </c>
      <c r="D63" s="66">
        <v>279.04739003198654</v>
      </c>
      <c r="E63" s="68"/>
      <c r="F63" s="100" t="s">
        <v>543</v>
      </c>
      <c r="G63" s="65"/>
      <c r="H63" s="69" t="s">
        <v>252</v>
      </c>
      <c r="I63" s="70"/>
      <c r="J63" s="70"/>
      <c r="K63" s="69" t="s">
        <v>1760</v>
      </c>
      <c r="L63" s="73">
        <v>1</v>
      </c>
      <c r="M63" s="74">
        <v>797.5851440429688</v>
      </c>
      <c r="N63" s="74">
        <v>4166.42333984375</v>
      </c>
      <c r="O63" s="75"/>
      <c r="P63" s="76"/>
      <c r="Q63" s="76"/>
      <c r="R63" s="86"/>
      <c r="S63" s="48">
        <v>1</v>
      </c>
      <c r="T63" s="48">
        <v>2</v>
      </c>
      <c r="U63" s="49">
        <v>0</v>
      </c>
      <c r="V63" s="49">
        <v>0.002976</v>
      </c>
      <c r="W63" s="49">
        <v>0.003679</v>
      </c>
      <c r="X63" s="49">
        <v>0.681622</v>
      </c>
      <c r="Y63" s="49">
        <v>0.5</v>
      </c>
      <c r="Z63" s="49">
        <v>0.5</v>
      </c>
      <c r="AA63" s="71">
        <v>63</v>
      </c>
      <c r="AB63" s="71"/>
      <c r="AC63" s="72"/>
      <c r="AD63" s="78" t="s">
        <v>1059</v>
      </c>
      <c r="AE63" s="78">
        <v>4744</v>
      </c>
      <c r="AF63" s="78">
        <v>6159</v>
      </c>
      <c r="AG63" s="78">
        <v>13037</v>
      </c>
      <c r="AH63" s="78">
        <v>4332</v>
      </c>
      <c r="AI63" s="78"/>
      <c r="AJ63" s="78" t="s">
        <v>1184</v>
      </c>
      <c r="AK63" s="78" t="s">
        <v>1288</v>
      </c>
      <c r="AL63" s="82" t="s">
        <v>1377</v>
      </c>
      <c r="AM63" s="78"/>
      <c r="AN63" s="80">
        <v>40093.661157407405</v>
      </c>
      <c r="AO63" s="82" t="s">
        <v>1474</v>
      </c>
      <c r="AP63" s="78" t="b">
        <v>0</v>
      </c>
      <c r="AQ63" s="78" t="b">
        <v>0</v>
      </c>
      <c r="AR63" s="78" t="b">
        <v>1</v>
      </c>
      <c r="AS63" s="78"/>
      <c r="AT63" s="78">
        <v>352</v>
      </c>
      <c r="AU63" s="82" t="s">
        <v>1539</v>
      </c>
      <c r="AV63" s="78" t="b">
        <v>0</v>
      </c>
      <c r="AW63" s="78" t="s">
        <v>1572</v>
      </c>
      <c r="AX63" s="82" t="s">
        <v>1633</v>
      </c>
      <c r="AY63" s="78" t="s">
        <v>66</v>
      </c>
      <c r="AZ63" s="78" t="str">
        <f>REPLACE(INDEX(GroupVertices[Group],MATCH(Vertices[[#This Row],[Vertex]],GroupVertices[Vertex],0)),1,1,"")</f>
        <v>2</v>
      </c>
      <c r="BA63" s="48"/>
      <c r="BB63" s="48"/>
      <c r="BC63" s="48"/>
      <c r="BD63" s="48"/>
      <c r="BE63" s="48" t="s">
        <v>465</v>
      </c>
      <c r="BF63" s="48" t="s">
        <v>465</v>
      </c>
      <c r="BG63" s="116" t="s">
        <v>2335</v>
      </c>
      <c r="BH63" s="116" t="s">
        <v>2367</v>
      </c>
      <c r="BI63" s="116" t="s">
        <v>2402</v>
      </c>
      <c r="BJ63" s="116" t="s">
        <v>2402</v>
      </c>
      <c r="BK63" s="116">
        <v>1</v>
      </c>
      <c r="BL63" s="120">
        <v>3.225806451612903</v>
      </c>
      <c r="BM63" s="116">
        <v>0</v>
      </c>
      <c r="BN63" s="120">
        <v>0</v>
      </c>
      <c r="BO63" s="116">
        <v>0</v>
      </c>
      <c r="BP63" s="120">
        <v>0</v>
      </c>
      <c r="BQ63" s="116">
        <v>30</v>
      </c>
      <c r="BR63" s="120">
        <v>96.7741935483871</v>
      </c>
      <c r="BS63" s="116">
        <v>31</v>
      </c>
      <c r="BT63" s="2"/>
      <c r="BU63" s="3"/>
      <c r="BV63" s="3"/>
      <c r="BW63" s="3"/>
      <c r="BX63" s="3"/>
    </row>
    <row r="64" spans="1:76" ht="15">
      <c r="A64" s="64" t="s">
        <v>253</v>
      </c>
      <c r="B64" s="65"/>
      <c r="C64" s="65" t="s">
        <v>64</v>
      </c>
      <c r="D64" s="66">
        <v>162.58932419863433</v>
      </c>
      <c r="E64" s="68"/>
      <c r="F64" s="100" t="s">
        <v>544</v>
      </c>
      <c r="G64" s="65"/>
      <c r="H64" s="69" t="s">
        <v>253</v>
      </c>
      <c r="I64" s="70"/>
      <c r="J64" s="70"/>
      <c r="K64" s="69" t="s">
        <v>1761</v>
      </c>
      <c r="L64" s="73">
        <v>1</v>
      </c>
      <c r="M64" s="74">
        <v>3656.03466796875</v>
      </c>
      <c r="N64" s="74">
        <v>965.206787109375</v>
      </c>
      <c r="O64" s="75"/>
      <c r="P64" s="76"/>
      <c r="Q64" s="76"/>
      <c r="R64" s="86"/>
      <c r="S64" s="48">
        <v>0</v>
      </c>
      <c r="T64" s="48">
        <v>1</v>
      </c>
      <c r="U64" s="49">
        <v>0</v>
      </c>
      <c r="V64" s="49">
        <v>0.002924</v>
      </c>
      <c r="W64" s="49">
        <v>0.003983</v>
      </c>
      <c r="X64" s="49">
        <v>0.454508</v>
      </c>
      <c r="Y64" s="49">
        <v>0</v>
      </c>
      <c r="Z64" s="49">
        <v>0</v>
      </c>
      <c r="AA64" s="71">
        <v>64</v>
      </c>
      <c r="AB64" s="71"/>
      <c r="AC64" s="72"/>
      <c r="AD64" s="78" t="s">
        <v>1060</v>
      </c>
      <c r="AE64" s="78">
        <v>257</v>
      </c>
      <c r="AF64" s="78">
        <v>33</v>
      </c>
      <c r="AG64" s="78">
        <v>2387</v>
      </c>
      <c r="AH64" s="78">
        <v>3420</v>
      </c>
      <c r="AI64" s="78"/>
      <c r="AJ64" s="78"/>
      <c r="AK64" s="78" t="s">
        <v>1292</v>
      </c>
      <c r="AL64" s="78"/>
      <c r="AM64" s="78"/>
      <c r="AN64" s="80">
        <v>40200.59394675926</v>
      </c>
      <c r="AO64" s="82" t="s">
        <v>1475</v>
      </c>
      <c r="AP64" s="78" t="b">
        <v>1</v>
      </c>
      <c r="AQ64" s="78" t="b">
        <v>0</v>
      </c>
      <c r="AR64" s="78" t="b">
        <v>0</v>
      </c>
      <c r="AS64" s="78"/>
      <c r="AT64" s="78">
        <v>0</v>
      </c>
      <c r="AU64" s="82" t="s">
        <v>1532</v>
      </c>
      <c r="AV64" s="78" t="b">
        <v>0</v>
      </c>
      <c r="AW64" s="78" t="s">
        <v>1572</v>
      </c>
      <c r="AX64" s="82" t="s">
        <v>1634</v>
      </c>
      <c r="AY64" s="78" t="s">
        <v>66</v>
      </c>
      <c r="AZ64" s="78" t="str">
        <f>REPLACE(INDEX(GroupVertices[Group],MATCH(Vertices[[#This Row],[Vertex]],GroupVertices[Vertex],0)),1,1,"")</f>
        <v>4</v>
      </c>
      <c r="BA64" s="48"/>
      <c r="BB64" s="48"/>
      <c r="BC64" s="48"/>
      <c r="BD64" s="48"/>
      <c r="BE64" s="48" t="s">
        <v>466</v>
      </c>
      <c r="BF64" s="48" t="s">
        <v>466</v>
      </c>
      <c r="BG64" s="116" t="s">
        <v>2336</v>
      </c>
      <c r="BH64" s="116" t="s">
        <v>2336</v>
      </c>
      <c r="BI64" s="116" t="s">
        <v>2403</v>
      </c>
      <c r="BJ64" s="116" t="s">
        <v>2403</v>
      </c>
      <c r="BK64" s="116">
        <v>0</v>
      </c>
      <c r="BL64" s="120">
        <v>0</v>
      </c>
      <c r="BM64" s="116">
        <v>0</v>
      </c>
      <c r="BN64" s="120">
        <v>0</v>
      </c>
      <c r="BO64" s="116">
        <v>0</v>
      </c>
      <c r="BP64" s="120">
        <v>0</v>
      </c>
      <c r="BQ64" s="116">
        <v>11</v>
      </c>
      <c r="BR64" s="120">
        <v>100</v>
      </c>
      <c r="BS64" s="116">
        <v>11</v>
      </c>
      <c r="BT64" s="2"/>
      <c r="BU64" s="3"/>
      <c r="BV64" s="3"/>
      <c r="BW64" s="3"/>
      <c r="BX64" s="3"/>
    </row>
    <row r="65" spans="1:76" ht="15">
      <c r="A65" s="64" t="s">
        <v>254</v>
      </c>
      <c r="B65" s="65"/>
      <c r="C65" s="65" t="s">
        <v>64</v>
      </c>
      <c r="D65" s="66">
        <v>164.1291712982918</v>
      </c>
      <c r="E65" s="68"/>
      <c r="F65" s="100" t="s">
        <v>545</v>
      </c>
      <c r="G65" s="65"/>
      <c r="H65" s="69" t="s">
        <v>254</v>
      </c>
      <c r="I65" s="70"/>
      <c r="J65" s="70"/>
      <c r="K65" s="69" t="s">
        <v>1762</v>
      </c>
      <c r="L65" s="73">
        <v>1</v>
      </c>
      <c r="M65" s="74">
        <v>3894.572509765625</v>
      </c>
      <c r="N65" s="74">
        <v>3821.739013671875</v>
      </c>
      <c r="O65" s="75"/>
      <c r="P65" s="76"/>
      <c r="Q65" s="76"/>
      <c r="R65" s="86"/>
      <c r="S65" s="48">
        <v>0</v>
      </c>
      <c r="T65" s="48">
        <v>1</v>
      </c>
      <c r="U65" s="49">
        <v>0</v>
      </c>
      <c r="V65" s="49">
        <v>0.002924</v>
      </c>
      <c r="W65" s="49">
        <v>0.003983</v>
      </c>
      <c r="X65" s="49">
        <v>0.454508</v>
      </c>
      <c r="Y65" s="49">
        <v>0</v>
      </c>
      <c r="Z65" s="49">
        <v>0</v>
      </c>
      <c r="AA65" s="71">
        <v>65</v>
      </c>
      <c r="AB65" s="71"/>
      <c r="AC65" s="72"/>
      <c r="AD65" s="78" t="s">
        <v>1061</v>
      </c>
      <c r="AE65" s="78">
        <v>275</v>
      </c>
      <c r="AF65" s="78">
        <v>114</v>
      </c>
      <c r="AG65" s="78">
        <v>510</v>
      </c>
      <c r="AH65" s="78">
        <v>417</v>
      </c>
      <c r="AI65" s="78"/>
      <c r="AJ65" s="78" t="s">
        <v>1185</v>
      </c>
      <c r="AK65" s="78" t="s">
        <v>1293</v>
      </c>
      <c r="AL65" s="82" t="s">
        <v>1378</v>
      </c>
      <c r="AM65" s="78"/>
      <c r="AN65" s="80">
        <v>41590.89258101852</v>
      </c>
      <c r="AO65" s="82" t="s">
        <v>1476</v>
      </c>
      <c r="AP65" s="78" t="b">
        <v>1</v>
      </c>
      <c r="AQ65" s="78" t="b">
        <v>0</v>
      </c>
      <c r="AR65" s="78" t="b">
        <v>0</v>
      </c>
      <c r="AS65" s="78"/>
      <c r="AT65" s="78">
        <v>8</v>
      </c>
      <c r="AU65" s="82" t="s">
        <v>1532</v>
      </c>
      <c r="AV65" s="78" t="b">
        <v>0</v>
      </c>
      <c r="AW65" s="78" t="s">
        <v>1572</v>
      </c>
      <c r="AX65" s="82" t="s">
        <v>1635</v>
      </c>
      <c r="AY65" s="78" t="s">
        <v>66</v>
      </c>
      <c r="AZ65" s="78" t="str">
        <f>REPLACE(INDEX(GroupVertices[Group],MATCH(Vertices[[#This Row],[Vertex]],GroupVertices[Vertex],0)),1,1,"")</f>
        <v>4</v>
      </c>
      <c r="BA65" s="48"/>
      <c r="BB65" s="48"/>
      <c r="BC65" s="48"/>
      <c r="BD65" s="48"/>
      <c r="BE65" s="48" t="s">
        <v>2294</v>
      </c>
      <c r="BF65" s="48" t="s">
        <v>2304</v>
      </c>
      <c r="BG65" s="116" t="s">
        <v>2337</v>
      </c>
      <c r="BH65" s="116" t="s">
        <v>2368</v>
      </c>
      <c r="BI65" s="116" t="s">
        <v>2404</v>
      </c>
      <c r="BJ65" s="116" t="s">
        <v>2430</v>
      </c>
      <c r="BK65" s="116">
        <v>0</v>
      </c>
      <c r="BL65" s="120">
        <v>0</v>
      </c>
      <c r="BM65" s="116">
        <v>0</v>
      </c>
      <c r="BN65" s="120">
        <v>0</v>
      </c>
      <c r="BO65" s="116">
        <v>0</v>
      </c>
      <c r="BP65" s="120">
        <v>0</v>
      </c>
      <c r="BQ65" s="116">
        <v>66</v>
      </c>
      <c r="BR65" s="120">
        <v>100</v>
      </c>
      <c r="BS65" s="116">
        <v>66</v>
      </c>
      <c r="BT65" s="2"/>
      <c r="BU65" s="3"/>
      <c r="BV65" s="3"/>
      <c r="BW65" s="3"/>
      <c r="BX65" s="3"/>
    </row>
    <row r="66" spans="1:76" ht="15">
      <c r="A66" s="64" t="s">
        <v>255</v>
      </c>
      <c r="B66" s="65"/>
      <c r="C66" s="65" t="s">
        <v>64</v>
      </c>
      <c r="D66" s="66">
        <v>174.79403824777114</v>
      </c>
      <c r="E66" s="68"/>
      <c r="F66" s="100" t="s">
        <v>546</v>
      </c>
      <c r="G66" s="65"/>
      <c r="H66" s="69" t="s">
        <v>255</v>
      </c>
      <c r="I66" s="70"/>
      <c r="J66" s="70"/>
      <c r="K66" s="69" t="s">
        <v>1763</v>
      </c>
      <c r="L66" s="73">
        <v>1</v>
      </c>
      <c r="M66" s="74">
        <v>5326.80419921875</v>
      </c>
      <c r="N66" s="74">
        <v>2978.771484375</v>
      </c>
      <c r="O66" s="75"/>
      <c r="P66" s="76"/>
      <c r="Q66" s="76"/>
      <c r="R66" s="86"/>
      <c r="S66" s="48">
        <v>0</v>
      </c>
      <c r="T66" s="48">
        <v>1</v>
      </c>
      <c r="U66" s="49">
        <v>0</v>
      </c>
      <c r="V66" s="49">
        <v>0.002924</v>
      </c>
      <c r="W66" s="49">
        <v>0.003983</v>
      </c>
      <c r="X66" s="49">
        <v>0.454508</v>
      </c>
      <c r="Y66" s="49">
        <v>0</v>
      </c>
      <c r="Z66" s="49">
        <v>0</v>
      </c>
      <c r="AA66" s="71">
        <v>66</v>
      </c>
      <c r="AB66" s="71"/>
      <c r="AC66" s="72"/>
      <c r="AD66" s="78" t="s">
        <v>1062</v>
      </c>
      <c r="AE66" s="78">
        <v>824</v>
      </c>
      <c r="AF66" s="78">
        <v>675</v>
      </c>
      <c r="AG66" s="78">
        <v>640</v>
      </c>
      <c r="AH66" s="78">
        <v>2745</v>
      </c>
      <c r="AI66" s="78"/>
      <c r="AJ66" s="78" t="s">
        <v>1186</v>
      </c>
      <c r="AK66" s="78"/>
      <c r="AL66" s="78"/>
      <c r="AM66" s="78"/>
      <c r="AN66" s="80">
        <v>42985.784097222226</v>
      </c>
      <c r="AO66" s="82" t="s">
        <v>1477</v>
      </c>
      <c r="AP66" s="78" t="b">
        <v>0</v>
      </c>
      <c r="AQ66" s="78" t="b">
        <v>0</v>
      </c>
      <c r="AR66" s="78" t="b">
        <v>0</v>
      </c>
      <c r="AS66" s="78"/>
      <c r="AT66" s="78">
        <v>14</v>
      </c>
      <c r="AU66" s="82" t="s">
        <v>1532</v>
      </c>
      <c r="AV66" s="78" t="b">
        <v>0</v>
      </c>
      <c r="AW66" s="78" t="s">
        <v>1572</v>
      </c>
      <c r="AX66" s="82" t="s">
        <v>1636</v>
      </c>
      <c r="AY66" s="78" t="s">
        <v>66</v>
      </c>
      <c r="AZ66" s="78" t="str">
        <f>REPLACE(INDEX(GroupVertices[Group],MATCH(Vertices[[#This Row],[Vertex]],GroupVertices[Vertex],0)),1,1,"")</f>
        <v>4</v>
      </c>
      <c r="BA66" s="48"/>
      <c r="BB66" s="48"/>
      <c r="BC66" s="48"/>
      <c r="BD66" s="48"/>
      <c r="BE66" s="48"/>
      <c r="BF66" s="48"/>
      <c r="BG66" s="116" t="s">
        <v>2338</v>
      </c>
      <c r="BH66" s="116" t="s">
        <v>2338</v>
      </c>
      <c r="BI66" s="116" t="s">
        <v>2405</v>
      </c>
      <c r="BJ66" s="116" t="s">
        <v>2405</v>
      </c>
      <c r="BK66" s="116">
        <v>0</v>
      </c>
      <c r="BL66" s="120">
        <v>0</v>
      </c>
      <c r="BM66" s="116">
        <v>0</v>
      </c>
      <c r="BN66" s="120">
        <v>0</v>
      </c>
      <c r="BO66" s="116">
        <v>0</v>
      </c>
      <c r="BP66" s="120">
        <v>0</v>
      </c>
      <c r="BQ66" s="116">
        <v>15</v>
      </c>
      <c r="BR66" s="120">
        <v>100</v>
      </c>
      <c r="BS66" s="116">
        <v>15</v>
      </c>
      <c r="BT66" s="2"/>
      <c r="BU66" s="3"/>
      <c r="BV66" s="3"/>
      <c r="BW66" s="3"/>
      <c r="BX66" s="3"/>
    </row>
    <row r="67" spans="1:76" ht="15">
      <c r="A67" s="64" t="s">
        <v>256</v>
      </c>
      <c r="B67" s="65"/>
      <c r="C67" s="65" t="s">
        <v>64</v>
      </c>
      <c r="D67" s="66">
        <v>163.1596379392482</v>
      </c>
      <c r="E67" s="68"/>
      <c r="F67" s="100" t="s">
        <v>526</v>
      </c>
      <c r="G67" s="65"/>
      <c r="H67" s="69" t="s">
        <v>256</v>
      </c>
      <c r="I67" s="70"/>
      <c r="J67" s="70"/>
      <c r="K67" s="69" t="s">
        <v>1764</v>
      </c>
      <c r="L67" s="73">
        <v>1</v>
      </c>
      <c r="M67" s="74">
        <v>4689.03857421875</v>
      </c>
      <c r="N67" s="74">
        <v>352.9058837890625</v>
      </c>
      <c r="O67" s="75"/>
      <c r="P67" s="76"/>
      <c r="Q67" s="76"/>
      <c r="R67" s="86"/>
      <c r="S67" s="48">
        <v>0</v>
      </c>
      <c r="T67" s="48">
        <v>1</v>
      </c>
      <c r="U67" s="49">
        <v>0</v>
      </c>
      <c r="V67" s="49">
        <v>0.002924</v>
      </c>
      <c r="W67" s="49">
        <v>0.003983</v>
      </c>
      <c r="X67" s="49">
        <v>0.454508</v>
      </c>
      <c r="Y67" s="49">
        <v>0</v>
      </c>
      <c r="Z67" s="49">
        <v>0</v>
      </c>
      <c r="AA67" s="71">
        <v>67</v>
      </c>
      <c r="AB67" s="71"/>
      <c r="AC67" s="72"/>
      <c r="AD67" s="78" t="s">
        <v>1063</v>
      </c>
      <c r="AE67" s="78">
        <v>1</v>
      </c>
      <c r="AF67" s="78">
        <v>63</v>
      </c>
      <c r="AG67" s="78">
        <v>2816</v>
      </c>
      <c r="AH67" s="78">
        <v>0</v>
      </c>
      <c r="AI67" s="78"/>
      <c r="AJ67" s="78"/>
      <c r="AK67" s="78"/>
      <c r="AL67" s="78"/>
      <c r="AM67" s="78"/>
      <c r="AN67" s="80">
        <v>43732.50184027778</v>
      </c>
      <c r="AO67" s="78"/>
      <c r="AP67" s="78" t="b">
        <v>1</v>
      </c>
      <c r="AQ67" s="78" t="b">
        <v>0</v>
      </c>
      <c r="AR67" s="78" t="b">
        <v>0</v>
      </c>
      <c r="AS67" s="78"/>
      <c r="AT67" s="78">
        <v>0</v>
      </c>
      <c r="AU67" s="78"/>
      <c r="AV67" s="78" t="b">
        <v>0</v>
      </c>
      <c r="AW67" s="78" t="s">
        <v>1572</v>
      </c>
      <c r="AX67" s="82" t="s">
        <v>1637</v>
      </c>
      <c r="AY67" s="78" t="s">
        <v>66</v>
      </c>
      <c r="AZ67" s="78" t="str">
        <f>REPLACE(INDEX(GroupVertices[Group],MATCH(Vertices[[#This Row],[Vertex]],GroupVertices[Vertex],0)),1,1,"")</f>
        <v>4</v>
      </c>
      <c r="BA67" s="48"/>
      <c r="BB67" s="48"/>
      <c r="BC67" s="48"/>
      <c r="BD67" s="48"/>
      <c r="BE67" s="48" t="s">
        <v>466</v>
      </c>
      <c r="BF67" s="48" t="s">
        <v>466</v>
      </c>
      <c r="BG67" s="116" t="s">
        <v>2339</v>
      </c>
      <c r="BH67" s="116" t="s">
        <v>2369</v>
      </c>
      <c r="BI67" s="116" t="s">
        <v>2406</v>
      </c>
      <c r="BJ67" s="116" t="s">
        <v>2431</v>
      </c>
      <c r="BK67" s="116">
        <v>0</v>
      </c>
      <c r="BL67" s="120">
        <v>0</v>
      </c>
      <c r="BM67" s="116">
        <v>0</v>
      </c>
      <c r="BN67" s="120">
        <v>0</v>
      </c>
      <c r="BO67" s="116">
        <v>0</v>
      </c>
      <c r="BP67" s="120">
        <v>0</v>
      </c>
      <c r="BQ67" s="116">
        <v>26</v>
      </c>
      <c r="BR67" s="120">
        <v>100</v>
      </c>
      <c r="BS67" s="116">
        <v>26</v>
      </c>
      <c r="BT67" s="2"/>
      <c r="BU67" s="3"/>
      <c r="BV67" s="3"/>
      <c r="BW67" s="3"/>
      <c r="BX67" s="3"/>
    </row>
    <row r="68" spans="1:76" ht="15">
      <c r="A68" s="64" t="s">
        <v>257</v>
      </c>
      <c r="B68" s="65"/>
      <c r="C68" s="65" t="s">
        <v>64</v>
      </c>
      <c r="D68" s="66">
        <v>165.09870465733536</v>
      </c>
      <c r="E68" s="68"/>
      <c r="F68" s="100" t="s">
        <v>547</v>
      </c>
      <c r="G68" s="65"/>
      <c r="H68" s="69" t="s">
        <v>257</v>
      </c>
      <c r="I68" s="70"/>
      <c r="J68" s="70"/>
      <c r="K68" s="69" t="s">
        <v>1765</v>
      </c>
      <c r="L68" s="73">
        <v>1</v>
      </c>
      <c r="M68" s="74">
        <v>3514.932861328125</v>
      </c>
      <c r="N68" s="74">
        <v>3027.56787109375</v>
      </c>
      <c r="O68" s="75"/>
      <c r="P68" s="76"/>
      <c r="Q68" s="76"/>
      <c r="R68" s="86"/>
      <c r="S68" s="48">
        <v>0</v>
      </c>
      <c r="T68" s="48">
        <v>1</v>
      </c>
      <c r="U68" s="49">
        <v>0</v>
      </c>
      <c r="V68" s="49">
        <v>0.002924</v>
      </c>
      <c r="W68" s="49">
        <v>0.003983</v>
      </c>
      <c r="X68" s="49">
        <v>0.454508</v>
      </c>
      <c r="Y68" s="49">
        <v>0</v>
      </c>
      <c r="Z68" s="49">
        <v>0</v>
      </c>
      <c r="AA68" s="71">
        <v>68</v>
      </c>
      <c r="AB68" s="71"/>
      <c r="AC68" s="72"/>
      <c r="AD68" s="78" t="s">
        <v>1064</v>
      </c>
      <c r="AE68" s="78">
        <v>326</v>
      </c>
      <c r="AF68" s="78">
        <v>165</v>
      </c>
      <c r="AG68" s="78">
        <v>1776</v>
      </c>
      <c r="AH68" s="78">
        <v>2067</v>
      </c>
      <c r="AI68" s="78"/>
      <c r="AJ68" s="78" t="s">
        <v>1187</v>
      </c>
      <c r="AK68" s="78" t="s">
        <v>1246</v>
      </c>
      <c r="AL68" s="82" t="s">
        <v>1379</v>
      </c>
      <c r="AM68" s="78"/>
      <c r="AN68" s="80">
        <v>43207.68923611111</v>
      </c>
      <c r="AO68" s="82" t="s">
        <v>1478</v>
      </c>
      <c r="AP68" s="78" t="b">
        <v>1</v>
      </c>
      <c r="AQ68" s="78" t="b">
        <v>0</v>
      </c>
      <c r="AR68" s="78" t="b">
        <v>0</v>
      </c>
      <c r="AS68" s="78"/>
      <c r="AT68" s="78">
        <v>2</v>
      </c>
      <c r="AU68" s="78"/>
      <c r="AV68" s="78" t="b">
        <v>0</v>
      </c>
      <c r="AW68" s="78" t="s">
        <v>1572</v>
      </c>
      <c r="AX68" s="82" t="s">
        <v>1638</v>
      </c>
      <c r="AY68" s="78" t="s">
        <v>66</v>
      </c>
      <c r="AZ68" s="78" t="str">
        <f>REPLACE(INDEX(GroupVertices[Group],MATCH(Vertices[[#This Row],[Vertex]],GroupVertices[Vertex],0)),1,1,"")</f>
        <v>4</v>
      </c>
      <c r="BA68" s="48"/>
      <c r="BB68" s="48"/>
      <c r="BC68" s="48"/>
      <c r="BD68" s="48"/>
      <c r="BE68" s="48" t="s">
        <v>466</v>
      </c>
      <c r="BF68" s="48" t="s">
        <v>466</v>
      </c>
      <c r="BG68" s="116" t="s">
        <v>2336</v>
      </c>
      <c r="BH68" s="116" t="s">
        <v>2336</v>
      </c>
      <c r="BI68" s="116" t="s">
        <v>2403</v>
      </c>
      <c r="BJ68" s="116" t="s">
        <v>2403</v>
      </c>
      <c r="BK68" s="116">
        <v>0</v>
      </c>
      <c r="BL68" s="120">
        <v>0</v>
      </c>
      <c r="BM68" s="116">
        <v>0</v>
      </c>
      <c r="BN68" s="120">
        <v>0</v>
      </c>
      <c r="BO68" s="116">
        <v>0</v>
      </c>
      <c r="BP68" s="120">
        <v>0</v>
      </c>
      <c r="BQ68" s="116">
        <v>11</v>
      </c>
      <c r="BR68" s="120">
        <v>100</v>
      </c>
      <c r="BS68" s="116">
        <v>11</v>
      </c>
      <c r="BT68" s="2"/>
      <c r="BU68" s="3"/>
      <c r="BV68" s="3"/>
      <c r="BW68" s="3"/>
      <c r="BX68" s="3"/>
    </row>
    <row r="69" spans="1:76" ht="15">
      <c r="A69" s="64" t="s">
        <v>258</v>
      </c>
      <c r="B69" s="65"/>
      <c r="C69" s="65" t="s">
        <v>64</v>
      </c>
      <c r="D69" s="66">
        <v>162.7604183208185</v>
      </c>
      <c r="E69" s="68"/>
      <c r="F69" s="100" t="s">
        <v>548</v>
      </c>
      <c r="G69" s="65"/>
      <c r="H69" s="69" t="s">
        <v>258</v>
      </c>
      <c r="I69" s="70"/>
      <c r="J69" s="70"/>
      <c r="K69" s="69" t="s">
        <v>1766</v>
      </c>
      <c r="L69" s="73">
        <v>1</v>
      </c>
      <c r="M69" s="74">
        <v>6125.623046875</v>
      </c>
      <c r="N69" s="74">
        <v>6883.7470703125</v>
      </c>
      <c r="O69" s="75"/>
      <c r="P69" s="76"/>
      <c r="Q69" s="76"/>
      <c r="R69" s="86"/>
      <c r="S69" s="48">
        <v>0</v>
      </c>
      <c r="T69" s="48">
        <v>2</v>
      </c>
      <c r="U69" s="49">
        <v>0</v>
      </c>
      <c r="V69" s="49">
        <v>0.002451</v>
      </c>
      <c r="W69" s="49">
        <v>0.000696</v>
      </c>
      <c r="X69" s="49">
        <v>0.81088</v>
      </c>
      <c r="Y69" s="49">
        <v>0.5</v>
      </c>
      <c r="Z69" s="49">
        <v>0</v>
      </c>
      <c r="AA69" s="71">
        <v>69</v>
      </c>
      <c r="AB69" s="71"/>
      <c r="AC69" s="72"/>
      <c r="AD69" s="78" t="s">
        <v>1065</v>
      </c>
      <c r="AE69" s="78">
        <v>84</v>
      </c>
      <c r="AF69" s="78">
        <v>42</v>
      </c>
      <c r="AG69" s="78">
        <v>146</v>
      </c>
      <c r="AH69" s="78">
        <v>110</v>
      </c>
      <c r="AI69" s="78"/>
      <c r="AJ69" s="78"/>
      <c r="AK69" s="78"/>
      <c r="AL69" s="78"/>
      <c r="AM69" s="78"/>
      <c r="AN69" s="80">
        <v>43006.33894675926</v>
      </c>
      <c r="AO69" s="82" t="s">
        <v>1479</v>
      </c>
      <c r="AP69" s="78" t="b">
        <v>1</v>
      </c>
      <c r="AQ69" s="78" t="b">
        <v>0</v>
      </c>
      <c r="AR69" s="78" t="b">
        <v>1</v>
      </c>
      <c r="AS69" s="78"/>
      <c r="AT69" s="78">
        <v>3</v>
      </c>
      <c r="AU69" s="78"/>
      <c r="AV69" s="78" t="b">
        <v>0</v>
      </c>
      <c r="AW69" s="78" t="s">
        <v>1572</v>
      </c>
      <c r="AX69" s="82" t="s">
        <v>1639</v>
      </c>
      <c r="AY69" s="78" t="s">
        <v>66</v>
      </c>
      <c r="AZ69" s="78" t="str">
        <f>REPLACE(INDEX(GroupVertices[Group],MATCH(Vertices[[#This Row],[Vertex]],GroupVertices[Vertex],0)),1,1,"")</f>
        <v>5</v>
      </c>
      <c r="BA69" s="48"/>
      <c r="BB69" s="48"/>
      <c r="BC69" s="48"/>
      <c r="BD69" s="48"/>
      <c r="BE69" s="48" t="s">
        <v>447</v>
      </c>
      <c r="BF69" s="48" t="s">
        <v>447</v>
      </c>
      <c r="BG69" s="116" t="s">
        <v>2322</v>
      </c>
      <c r="BH69" s="116" t="s">
        <v>2322</v>
      </c>
      <c r="BI69" s="116" t="s">
        <v>2389</v>
      </c>
      <c r="BJ69" s="116" t="s">
        <v>2389</v>
      </c>
      <c r="BK69" s="116">
        <v>0</v>
      </c>
      <c r="BL69" s="120">
        <v>0</v>
      </c>
      <c r="BM69" s="116">
        <v>0</v>
      </c>
      <c r="BN69" s="120">
        <v>0</v>
      </c>
      <c r="BO69" s="116">
        <v>0</v>
      </c>
      <c r="BP69" s="120">
        <v>0</v>
      </c>
      <c r="BQ69" s="116">
        <v>20</v>
      </c>
      <c r="BR69" s="120">
        <v>100</v>
      </c>
      <c r="BS69" s="116">
        <v>20</v>
      </c>
      <c r="BT69" s="2"/>
      <c r="BU69" s="3"/>
      <c r="BV69" s="3"/>
      <c r="BW69" s="3"/>
      <c r="BX69" s="3"/>
    </row>
    <row r="70" spans="1:76" ht="15">
      <c r="A70" s="64" t="s">
        <v>259</v>
      </c>
      <c r="B70" s="65"/>
      <c r="C70" s="65" t="s">
        <v>64</v>
      </c>
      <c r="D70" s="66">
        <v>162.41823007645016</v>
      </c>
      <c r="E70" s="68"/>
      <c r="F70" s="100" t="s">
        <v>549</v>
      </c>
      <c r="G70" s="65"/>
      <c r="H70" s="69" t="s">
        <v>259</v>
      </c>
      <c r="I70" s="70"/>
      <c r="J70" s="70"/>
      <c r="K70" s="69" t="s">
        <v>1767</v>
      </c>
      <c r="L70" s="73">
        <v>1</v>
      </c>
      <c r="M70" s="74">
        <v>4128.6884765625</v>
      </c>
      <c r="N70" s="74">
        <v>385.205322265625</v>
      </c>
      <c r="O70" s="75"/>
      <c r="P70" s="76"/>
      <c r="Q70" s="76"/>
      <c r="R70" s="86"/>
      <c r="S70" s="48">
        <v>0</v>
      </c>
      <c r="T70" s="48">
        <v>1</v>
      </c>
      <c r="U70" s="49">
        <v>0</v>
      </c>
      <c r="V70" s="49">
        <v>0.002924</v>
      </c>
      <c r="W70" s="49">
        <v>0.003983</v>
      </c>
      <c r="X70" s="49">
        <v>0.454508</v>
      </c>
      <c r="Y70" s="49">
        <v>0</v>
      </c>
      <c r="Z70" s="49">
        <v>0</v>
      </c>
      <c r="AA70" s="71">
        <v>70</v>
      </c>
      <c r="AB70" s="71"/>
      <c r="AC70" s="72"/>
      <c r="AD70" s="78" t="s">
        <v>1066</v>
      </c>
      <c r="AE70" s="78">
        <v>172</v>
      </c>
      <c r="AF70" s="78">
        <v>24</v>
      </c>
      <c r="AG70" s="78">
        <v>169</v>
      </c>
      <c r="AH70" s="78">
        <v>199</v>
      </c>
      <c r="AI70" s="78"/>
      <c r="AJ70" s="78" t="s">
        <v>1188</v>
      </c>
      <c r="AK70" s="78" t="s">
        <v>1294</v>
      </c>
      <c r="AL70" s="78"/>
      <c r="AM70" s="78"/>
      <c r="AN70" s="80">
        <v>42044.896689814814</v>
      </c>
      <c r="AO70" s="78"/>
      <c r="AP70" s="78" t="b">
        <v>1</v>
      </c>
      <c r="AQ70" s="78" t="b">
        <v>0</v>
      </c>
      <c r="AR70" s="78" t="b">
        <v>0</v>
      </c>
      <c r="AS70" s="78"/>
      <c r="AT70" s="78">
        <v>1</v>
      </c>
      <c r="AU70" s="82" t="s">
        <v>1532</v>
      </c>
      <c r="AV70" s="78" t="b">
        <v>0</v>
      </c>
      <c r="AW70" s="78" t="s">
        <v>1572</v>
      </c>
      <c r="AX70" s="82" t="s">
        <v>1640</v>
      </c>
      <c r="AY70" s="78" t="s">
        <v>66</v>
      </c>
      <c r="AZ70" s="78" t="str">
        <f>REPLACE(INDEX(GroupVertices[Group],MATCH(Vertices[[#This Row],[Vertex]],GroupVertices[Vertex],0)),1,1,"")</f>
        <v>4</v>
      </c>
      <c r="BA70" s="48"/>
      <c r="BB70" s="48"/>
      <c r="BC70" s="48"/>
      <c r="BD70" s="48"/>
      <c r="BE70" s="48" t="s">
        <v>467</v>
      </c>
      <c r="BF70" s="48" t="s">
        <v>467</v>
      </c>
      <c r="BG70" s="116" t="s">
        <v>2340</v>
      </c>
      <c r="BH70" s="116" t="s">
        <v>2340</v>
      </c>
      <c r="BI70" s="116" t="s">
        <v>2407</v>
      </c>
      <c r="BJ70" s="116" t="s">
        <v>2407</v>
      </c>
      <c r="BK70" s="116">
        <v>0</v>
      </c>
      <c r="BL70" s="120">
        <v>0</v>
      </c>
      <c r="BM70" s="116">
        <v>0</v>
      </c>
      <c r="BN70" s="120">
        <v>0</v>
      </c>
      <c r="BO70" s="116">
        <v>0</v>
      </c>
      <c r="BP70" s="120">
        <v>0</v>
      </c>
      <c r="BQ70" s="116">
        <v>10</v>
      </c>
      <c r="BR70" s="120">
        <v>100</v>
      </c>
      <c r="BS70" s="116">
        <v>10</v>
      </c>
      <c r="BT70" s="2"/>
      <c r="BU70" s="3"/>
      <c r="BV70" s="3"/>
      <c r="BW70" s="3"/>
      <c r="BX70" s="3"/>
    </row>
    <row r="71" spans="1:76" ht="15">
      <c r="A71" s="64" t="s">
        <v>260</v>
      </c>
      <c r="B71" s="65"/>
      <c r="C71" s="65" t="s">
        <v>64</v>
      </c>
      <c r="D71" s="66">
        <v>163.00755427508452</v>
      </c>
      <c r="E71" s="68"/>
      <c r="F71" s="100" t="s">
        <v>550</v>
      </c>
      <c r="G71" s="65"/>
      <c r="H71" s="69" t="s">
        <v>260</v>
      </c>
      <c r="I71" s="70"/>
      <c r="J71" s="70"/>
      <c r="K71" s="69" t="s">
        <v>1768</v>
      </c>
      <c r="L71" s="73">
        <v>1</v>
      </c>
      <c r="M71" s="74">
        <v>4967.318359375</v>
      </c>
      <c r="N71" s="74">
        <v>3801.957763671875</v>
      </c>
      <c r="O71" s="75"/>
      <c r="P71" s="76"/>
      <c r="Q71" s="76"/>
      <c r="R71" s="86"/>
      <c r="S71" s="48">
        <v>0</v>
      </c>
      <c r="T71" s="48">
        <v>1</v>
      </c>
      <c r="U71" s="49">
        <v>0</v>
      </c>
      <c r="V71" s="49">
        <v>0.002924</v>
      </c>
      <c r="W71" s="49">
        <v>0.003983</v>
      </c>
      <c r="X71" s="49">
        <v>0.454508</v>
      </c>
      <c r="Y71" s="49">
        <v>0</v>
      </c>
      <c r="Z71" s="49">
        <v>0</v>
      </c>
      <c r="AA71" s="71">
        <v>71</v>
      </c>
      <c r="AB71" s="71"/>
      <c r="AC71" s="72"/>
      <c r="AD71" s="78" t="s">
        <v>1067</v>
      </c>
      <c r="AE71" s="78">
        <v>201</v>
      </c>
      <c r="AF71" s="78">
        <v>55</v>
      </c>
      <c r="AG71" s="78">
        <v>80</v>
      </c>
      <c r="AH71" s="78">
        <v>142</v>
      </c>
      <c r="AI71" s="78"/>
      <c r="AJ71" s="78" t="s">
        <v>1189</v>
      </c>
      <c r="AK71" s="78" t="s">
        <v>1293</v>
      </c>
      <c r="AL71" s="78"/>
      <c r="AM71" s="78"/>
      <c r="AN71" s="80">
        <v>42963.50744212963</v>
      </c>
      <c r="AO71" s="82" t="s">
        <v>1480</v>
      </c>
      <c r="AP71" s="78" t="b">
        <v>0</v>
      </c>
      <c r="AQ71" s="78" t="b">
        <v>0</v>
      </c>
      <c r="AR71" s="78" t="b">
        <v>0</v>
      </c>
      <c r="AS71" s="78"/>
      <c r="AT71" s="78">
        <v>1</v>
      </c>
      <c r="AU71" s="82" t="s">
        <v>1532</v>
      </c>
      <c r="AV71" s="78" t="b">
        <v>0</v>
      </c>
      <c r="AW71" s="78" t="s">
        <v>1572</v>
      </c>
      <c r="AX71" s="82" t="s">
        <v>1641</v>
      </c>
      <c r="AY71" s="78" t="s">
        <v>66</v>
      </c>
      <c r="AZ71" s="78" t="str">
        <f>REPLACE(INDEX(GroupVertices[Group],MATCH(Vertices[[#This Row],[Vertex]],GroupVertices[Vertex],0)),1,1,"")</f>
        <v>4</v>
      </c>
      <c r="BA71" s="48"/>
      <c r="BB71" s="48"/>
      <c r="BC71" s="48"/>
      <c r="BD71" s="48"/>
      <c r="BE71" s="48" t="s">
        <v>2294</v>
      </c>
      <c r="BF71" s="48" t="s">
        <v>2304</v>
      </c>
      <c r="BG71" s="116" t="s">
        <v>2337</v>
      </c>
      <c r="BH71" s="116" t="s">
        <v>2368</v>
      </c>
      <c r="BI71" s="116" t="s">
        <v>2404</v>
      </c>
      <c r="BJ71" s="116" t="s">
        <v>2430</v>
      </c>
      <c r="BK71" s="116">
        <v>0</v>
      </c>
      <c r="BL71" s="120">
        <v>0</v>
      </c>
      <c r="BM71" s="116">
        <v>0</v>
      </c>
      <c r="BN71" s="120">
        <v>0</v>
      </c>
      <c r="BO71" s="116">
        <v>0</v>
      </c>
      <c r="BP71" s="120">
        <v>0</v>
      </c>
      <c r="BQ71" s="116">
        <v>66</v>
      </c>
      <c r="BR71" s="120">
        <v>100</v>
      </c>
      <c r="BS71" s="116">
        <v>66</v>
      </c>
      <c r="BT71" s="2"/>
      <c r="BU71" s="3"/>
      <c r="BV71" s="3"/>
      <c r="BW71" s="3"/>
      <c r="BX71" s="3"/>
    </row>
    <row r="72" spans="1:76" ht="15">
      <c r="A72" s="64" t="s">
        <v>261</v>
      </c>
      <c r="B72" s="65"/>
      <c r="C72" s="65" t="s">
        <v>64</v>
      </c>
      <c r="D72" s="66">
        <v>162.36119870238878</v>
      </c>
      <c r="E72" s="68"/>
      <c r="F72" s="100" t="s">
        <v>551</v>
      </c>
      <c r="G72" s="65"/>
      <c r="H72" s="69" t="s">
        <v>261</v>
      </c>
      <c r="I72" s="70"/>
      <c r="J72" s="70"/>
      <c r="K72" s="69" t="s">
        <v>1769</v>
      </c>
      <c r="L72" s="73">
        <v>1</v>
      </c>
      <c r="M72" s="74">
        <v>3221.623046875</v>
      </c>
      <c r="N72" s="74">
        <v>1428.0374755859375</v>
      </c>
      <c r="O72" s="75"/>
      <c r="P72" s="76"/>
      <c r="Q72" s="76"/>
      <c r="R72" s="86"/>
      <c r="S72" s="48">
        <v>0</v>
      </c>
      <c r="T72" s="48">
        <v>2</v>
      </c>
      <c r="U72" s="49">
        <v>0</v>
      </c>
      <c r="V72" s="49">
        <v>0.002762</v>
      </c>
      <c r="W72" s="49">
        <v>0.004166</v>
      </c>
      <c r="X72" s="49">
        <v>0.63577</v>
      </c>
      <c r="Y72" s="49">
        <v>0.5</v>
      </c>
      <c r="Z72" s="49">
        <v>0</v>
      </c>
      <c r="AA72" s="71">
        <v>72</v>
      </c>
      <c r="AB72" s="71"/>
      <c r="AC72" s="72"/>
      <c r="AD72" s="78" t="s">
        <v>1068</v>
      </c>
      <c r="AE72" s="78">
        <v>123</v>
      </c>
      <c r="AF72" s="78">
        <v>21</v>
      </c>
      <c r="AG72" s="78">
        <v>34</v>
      </c>
      <c r="AH72" s="78">
        <v>63</v>
      </c>
      <c r="AI72" s="78"/>
      <c r="AJ72" s="78" t="s">
        <v>1190</v>
      </c>
      <c r="AK72" s="78" t="s">
        <v>1295</v>
      </c>
      <c r="AL72" s="82" t="s">
        <v>1380</v>
      </c>
      <c r="AM72" s="78"/>
      <c r="AN72" s="80">
        <v>43348.38175925926</v>
      </c>
      <c r="AO72" s="78"/>
      <c r="AP72" s="78" t="b">
        <v>1</v>
      </c>
      <c r="AQ72" s="78" t="b">
        <v>0</v>
      </c>
      <c r="AR72" s="78" t="b">
        <v>0</v>
      </c>
      <c r="AS72" s="78"/>
      <c r="AT72" s="78">
        <v>0</v>
      </c>
      <c r="AU72" s="78"/>
      <c r="AV72" s="78" t="b">
        <v>0</v>
      </c>
      <c r="AW72" s="78" t="s">
        <v>1572</v>
      </c>
      <c r="AX72" s="82" t="s">
        <v>1642</v>
      </c>
      <c r="AY72" s="78" t="s">
        <v>66</v>
      </c>
      <c r="AZ72" s="78" t="str">
        <f>REPLACE(INDEX(GroupVertices[Group],MATCH(Vertices[[#This Row],[Vertex]],GroupVertices[Vertex],0)),1,1,"")</f>
        <v>2</v>
      </c>
      <c r="BA72" s="48"/>
      <c r="BB72" s="48"/>
      <c r="BC72" s="48"/>
      <c r="BD72" s="48"/>
      <c r="BE72" s="48" t="s">
        <v>468</v>
      </c>
      <c r="BF72" s="48" t="s">
        <v>468</v>
      </c>
      <c r="BG72" s="116" t="s">
        <v>2341</v>
      </c>
      <c r="BH72" s="116" t="s">
        <v>2341</v>
      </c>
      <c r="BI72" s="116" t="s">
        <v>2408</v>
      </c>
      <c r="BJ72" s="116" t="s">
        <v>2408</v>
      </c>
      <c r="BK72" s="116">
        <v>0</v>
      </c>
      <c r="BL72" s="120">
        <v>0</v>
      </c>
      <c r="BM72" s="116">
        <v>1</v>
      </c>
      <c r="BN72" s="120">
        <v>5.882352941176471</v>
      </c>
      <c r="BO72" s="116">
        <v>0</v>
      </c>
      <c r="BP72" s="120">
        <v>0</v>
      </c>
      <c r="BQ72" s="116">
        <v>16</v>
      </c>
      <c r="BR72" s="120">
        <v>94.11764705882354</v>
      </c>
      <c r="BS72" s="116">
        <v>17</v>
      </c>
      <c r="BT72" s="2"/>
      <c r="BU72" s="3"/>
      <c r="BV72" s="3"/>
      <c r="BW72" s="3"/>
      <c r="BX72" s="3"/>
    </row>
    <row r="73" spans="1:76" ht="15">
      <c r="A73" s="64" t="s">
        <v>263</v>
      </c>
      <c r="B73" s="65"/>
      <c r="C73" s="65" t="s">
        <v>64</v>
      </c>
      <c r="D73" s="66">
        <v>199.58367550645403</v>
      </c>
      <c r="E73" s="68"/>
      <c r="F73" s="100" t="s">
        <v>552</v>
      </c>
      <c r="G73" s="65"/>
      <c r="H73" s="69" t="s">
        <v>263</v>
      </c>
      <c r="I73" s="70"/>
      <c r="J73" s="70"/>
      <c r="K73" s="69" t="s">
        <v>1770</v>
      </c>
      <c r="L73" s="73">
        <v>1</v>
      </c>
      <c r="M73" s="74">
        <v>5600.4794921875</v>
      </c>
      <c r="N73" s="74">
        <v>5365.150390625</v>
      </c>
      <c r="O73" s="75"/>
      <c r="P73" s="76"/>
      <c r="Q73" s="76"/>
      <c r="R73" s="86"/>
      <c r="S73" s="48">
        <v>0</v>
      </c>
      <c r="T73" s="48">
        <v>1</v>
      </c>
      <c r="U73" s="49">
        <v>0</v>
      </c>
      <c r="V73" s="49">
        <v>0.076923</v>
      </c>
      <c r="W73" s="49">
        <v>0</v>
      </c>
      <c r="X73" s="49">
        <v>0.573474</v>
      </c>
      <c r="Y73" s="49">
        <v>0</v>
      </c>
      <c r="Z73" s="49">
        <v>0</v>
      </c>
      <c r="AA73" s="71">
        <v>73</v>
      </c>
      <c r="AB73" s="71"/>
      <c r="AC73" s="72"/>
      <c r="AD73" s="78" t="s">
        <v>1069</v>
      </c>
      <c r="AE73" s="78">
        <v>618</v>
      </c>
      <c r="AF73" s="78">
        <v>1979</v>
      </c>
      <c r="AG73" s="78">
        <v>3030</v>
      </c>
      <c r="AH73" s="78">
        <v>800</v>
      </c>
      <c r="AI73" s="78"/>
      <c r="AJ73" s="78" t="s">
        <v>1191</v>
      </c>
      <c r="AK73" s="78" t="s">
        <v>1296</v>
      </c>
      <c r="AL73" s="82" t="s">
        <v>1381</v>
      </c>
      <c r="AM73" s="78"/>
      <c r="AN73" s="80">
        <v>39768.62150462963</v>
      </c>
      <c r="AO73" s="78"/>
      <c r="AP73" s="78" t="b">
        <v>0</v>
      </c>
      <c r="AQ73" s="78" t="b">
        <v>0</v>
      </c>
      <c r="AR73" s="78" t="b">
        <v>1</v>
      </c>
      <c r="AS73" s="78"/>
      <c r="AT73" s="78">
        <v>40</v>
      </c>
      <c r="AU73" s="82" t="s">
        <v>1531</v>
      </c>
      <c r="AV73" s="78" t="b">
        <v>0</v>
      </c>
      <c r="AW73" s="78" t="s">
        <v>1572</v>
      </c>
      <c r="AX73" s="82" t="s">
        <v>1643</v>
      </c>
      <c r="AY73" s="78" t="s">
        <v>66</v>
      </c>
      <c r="AZ73" s="78" t="str">
        <f>REPLACE(INDEX(GroupVertices[Group],MATCH(Vertices[[#This Row],[Vertex]],GroupVertices[Vertex],0)),1,1,"")</f>
        <v>7</v>
      </c>
      <c r="BA73" s="48"/>
      <c r="BB73" s="48"/>
      <c r="BC73" s="48"/>
      <c r="BD73" s="48"/>
      <c r="BE73" s="48" t="s">
        <v>457</v>
      </c>
      <c r="BF73" s="48" t="s">
        <v>457</v>
      </c>
      <c r="BG73" s="116" t="s">
        <v>2326</v>
      </c>
      <c r="BH73" s="116" t="s">
        <v>2326</v>
      </c>
      <c r="BI73" s="116" t="s">
        <v>2393</v>
      </c>
      <c r="BJ73" s="116" t="s">
        <v>2393</v>
      </c>
      <c r="BK73" s="116">
        <v>0</v>
      </c>
      <c r="BL73" s="120">
        <v>0</v>
      </c>
      <c r="BM73" s="116">
        <v>1</v>
      </c>
      <c r="BN73" s="120">
        <v>5.555555555555555</v>
      </c>
      <c r="BO73" s="116">
        <v>0</v>
      </c>
      <c r="BP73" s="120">
        <v>0</v>
      </c>
      <c r="BQ73" s="116">
        <v>17</v>
      </c>
      <c r="BR73" s="120">
        <v>94.44444444444444</v>
      </c>
      <c r="BS73" s="116">
        <v>18</v>
      </c>
      <c r="BT73" s="2"/>
      <c r="BU73" s="3"/>
      <c r="BV73" s="3"/>
      <c r="BW73" s="3"/>
      <c r="BX73" s="3"/>
    </row>
    <row r="74" spans="1:76" ht="15">
      <c r="A74" s="64" t="s">
        <v>264</v>
      </c>
      <c r="B74" s="65"/>
      <c r="C74" s="65" t="s">
        <v>64</v>
      </c>
      <c r="D74" s="66">
        <v>167.20886549760667</v>
      </c>
      <c r="E74" s="68"/>
      <c r="F74" s="100" t="s">
        <v>553</v>
      </c>
      <c r="G74" s="65"/>
      <c r="H74" s="69" t="s">
        <v>264</v>
      </c>
      <c r="I74" s="70"/>
      <c r="J74" s="70"/>
      <c r="K74" s="69" t="s">
        <v>1771</v>
      </c>
      <c r="L74" s="73">
        <v>1</v>
      </c>
      <c r="M74" s="74">
        <v>3436.953125</v>
      </c>
      <c r="N74" s="74">
        <v>1958.4833984375</v>
      </c>
      <c r="O74" s="75"/>
      <c r="P74" s="76"/>
      <c r="Q74" s="76"/>
      <c r="R74" s="86"/>
      <c r="S74" s="48">
        <v>0</v>
      </c>
      <c r="T74" s="48">
        <v>1</v>
      </c>
      <c r="U74" s="49">
        <v>0</v>
      </c>
      <c r="V74" s="49">
        <v>0.002924</v>
      </c>
      <c r="W74" s="49">
        <v>0.003983</v>
      </c>
      <c r="X74" s="49">
        <v>0.454508</v>
      </c>
      <c r="Y74" s="49">
        <v>0</v>
      </c>
      <c r="Z74" s="49">
        <v>0</v>
      </c>
      <c r="AA74" s="71">
        <v>74</v>
      </c>
      <c r="AB74" s="71"/>
      <c r="AC74" s="72"/>
      <c r="AD74" s="78" t="s">
        <v>1070</v>
      </c>
      <c r="AE74" s="78">
        <v>551</v>
      </c>
      <c r="AF74" s="78">
        <v>276</v>
      </c>
      <c r="AG74" s="78">
        <v>374</v>
      </c>
      <c r="AH74" s="78">
        <v>1066</v>
      </c>
      <c r="AI74" s="78"/>
      <c r="AJ74" s="78" t="s">
        <v>1192</v>
      </c>
      <c r="AK74" s="78"/>
      <c r="AL74" s="78"/>
      <c r="AM74" s="78"/>
      <c r="AN74" s="80">
        <v>43219.507997685185</v>
      </c>
      <c r="AO74" s="78"/>
      <c r="AP74" s="78" t="b">
        <v>1</v>
      </c>
      <c r="AQ74" s="78" t="b">
        <v>0</v>
      </c>
      <c r="AR74" s="78" t="b">
        <v>0</v>
      </c>
      <c r="AS74" s="78"/>
      <c r="AT74" s="78">
        <v>7</v>
      </c>
      <c r="AU74" s="78"/>
      <c r="AV74" s="78" t="b">
        <v>0</v>
      </c>
      <c r="AW74" s="78" t="s">
        <v>1572</v>
      </c>
      <c r="AX74" s="82" t="s">
        <v>1644</v>
      </c>
      <c r="AY74" s="78" t="s">
        <v>66</v>
      </c>
      <c r="AZ74" s="78" t="str">
        <f>REPLACE(INDEX(GroupVertices[Group],MATCH(Vertices[[#This Row],[Vertex]],GroupVertices[Vertex],0)),1,1,"")</f>
        <v>4</v>
      </c>
      <c r="BA74" s="48"/>
      <c r="BB74" s="48"/>
      <c r="BC74" s="48"/>
      <c r="BD74" s="48"/>
      <c r="BE74" s="48" t="s">
        <v>466</v>
      </c>
      <c r="BF74" s="48" t="s">
        <v>466</v>
      </c>
      <c r="BG74" s="116" t="s">
        <v>2342</v>
      </c>
      <c r="BH74" s="116" t="s">
        <v>2370</v>
      </c>
      <c r="BI74" s="116" t="s">
        <v>2409</v>
      </c>
      <c r="BJ74" s="116" t="s">
        <v>2432</v>
      </c>
      <c r="BK74" s="116">
        <v>0</v>
      </c>
      <c r="BL74" s="120">
        <v>0</v>
      </c>
      <c r="BM74" s="116">
        <v>0</v>
      </c>
      <c r="BN74" s="120">
        <v>0</v>
      </c>
      <c r="BO74" s="116">
        <v>0</v>
      </c>
      <c r="BP74" s="120">
        <v>0</v>
      </c>
      <c r="BQ74" s="116">
        <v>26</v>
      </c>
      <c r="BR74" s="120">
        <v>100</v>
      </c>
      <c r="BS74" s="116">
        <v>26</v>
      </c>
      <c r="BT74" s="2"/>
      <c r="BU74" s="3"/>
      <c r="BV74" s="3"/>
      <c r="BW74" s="3"/>
      <c r="BX74" s="3"/>
    </row>
    <row r="75" spans="1:76" ht="15">
      <c r="A75" s="64" t="s">
        <v>265</v>
      </c>
      <c r="B75" s="65"/>
      <c r="C75" s="65" t="s">
        <v>64</v>
      </c>
      <c r="D75" s="66">
        <v>260.150994759647</v>
      </c>
      <c r="E75" s="68"/>
      <c r="F75" s="100" t="s">
        <v>554</v>
      </c>
      <c r="G75" s="65"/>
      <c r="H75" s="69" t="s">
        <v>265</v>
      </c>
      <c r="I75" s="70"/>
      <c r="J75" s="70"/>
      <c r="K75" s="69" t="s">
        <v>1772</v>
      </c>
      <c r="L75" s="73">
        <v>1.4141194867237434</v>
      </c>
      <c r="M75" s="74">
        <v>4218.69970703125</v>
      </c>
      <c r="N75" s="74">
        <v>8549.7138671875</v>
      </c>
      <c r="O75" s="75"/>
      <c r="P75" s="76"/>
      <c r="Q75" s="76"/>
      <c r="R75" s="86"/>
      <c r="S75" s="48">
        <v>0</v>
      </c>
      <c r="T75" s="48">
        <v>3</v>
      </c>
      <c r="U75" s="49">
        <v>0.25</v>
      </c>
      <c r="V75" s="49">
        <v>0.003003</v>
      </c>
      <c r="W75" s="49">
        <v>0.021781</v>
      </c>
      <c r="X75" s="49">
        <v>0.787756</v>
      </c>
      <c r="Y75" s="49">
        <v>0.3333333333333333</v>
      </c>
      <c r="Z75" s="49">
        <v>0</v>
      </c>
      <c r="AA75" s="71">
        <v>75</v>
      </c>
      <c r="AB75" s="71"/>
      <c r="AC75" s="72"/>
      <c r="AD75" s="78" t="s">
        <v>1071</v>
      </c>
      <c r="AE75" s="78">
        <v>1665</v>
      </c>
      <c r="AF75" s="78">
        <v>5165</v>
      </c>
      <c r="AG75" s="78">
        <v>227466</v>
      </c>
      <c r="AH75" s="78">
        <v>127639</v>
      </c>
      <c r="AI75" s="78"/>
      <c r="AJ75" s="78" t="s">
        <v>1193</v>
      </c>
      <c r="AK75" s="78" t="s">
        <v>1297</v>
      </c>
      <c r="AL75" s="82" t="s">
        <v>1382</v>
      </c>
      <c r="AM75" s="78"/>
      <c r="AN75" s="80">
        <v>39919.29349537037</v>
      </c>
      <c r="AO75" s="82" t="s">
        <v>1481</v>
      </c>
      <c r="AP75" s="78" t="b">
        <v>0</v>
      </c>
      <c r="AQ75" s="78" t="b">
        <v>0</v>
      </c>
      <c r="AR75" s="78" t="b">
        <v>1</v>
      </c>
      <c r="AS75" s="78"/>
      <c r="AT75" s="78">
        <v>1048</v>
      </c>
      <c r="AU75" s="82" t="s">
        <v>1543</v>
      </c>
      <c r="AV75" s="78" t="b">
        <v>0</v>
      </c>
      <c r="AW75" s="78" t="s">
        <v>1572</v>
      </c>
      <c r="AX75" s="82" t="s">
        <v>1645</v>
      </c>
      <c r="AY75" s="78" t="s">
        <v>66</v>
      </c>
      <c r="AZ75" s="78" t="str">
        <f>REPLACE(INDEX(GroupVertices[Group],MATCH(Vertices[[#This Row],[Vertex]],GroupVertices[Vertex],0)),1,1,"")</f>
        <v>3</v>
      </c>
      <c r="BA75" s="48" t="s">
        <v>412</v>
      </c>
      <c r="BB75" s="48" t="s">
        <v>412</v>
      </c>
      <c r="BC75" s="48" t="s">
        <v>433</v>
      </c>
      <c r="BD75" s="48" t="s">
        <v>433</v>
      </c>
      <c r="BE75" s="48" t="s">
        <v>451</v>
      </c>
      <c r="BF75" s="48" t="s">
        <v>2305</v>
      </c>
      <c r="BG75" s="116" t="s">
        <v>2343</v>
      </c>
      <c r="BH75" s="116" t="s">
        <v>2360</v>
      </c>
      <c r="BI75" s="116" t="s">
        <v>2410</v>
      </c>
      <c r="BJ75" s="116" t="s">
        <v>2433</v>
      </c>
      <c r="BK75" s="116">
        <v>0</v>
      </c>
      <c r="BL75" s="120">
        <v>0</v>
      </c>
      <c r="BM75" s="116">
        <v>0</v>
      </c>
      <c r="BN75" s="120">
        <v>0</v>
      </c>
      <c r="BO75" s="116">
        <v>0</v>
      </c>
      <c r="BP75" s="120">
        <v>0</v>
      </c>
      <c r="BQ75" s="116">
        <v>54</v>
      </c>
      <c r="BR75" s="120">
        <v>100</v>
      </c>
      <c r="BS75" s="116">
        <v>54</v>
      </c>
      <c r="BT75" s="2"/>
      <c r="BU75" s="3"/>
      <c r="BV75" s="3"/>
      <c r="BW75" s="3"/>
      <c r="BX75" s="3"/>
    </row>
    <row r="76" spans="1:76" ht="15">
      <c r="A76" s="64" t="s">
        <v>266</v>
      </c>
      <c r="B76" s="65"/>
      <c r="C76" s="65" t="s">
        <v>64</v>
      </c>
      <c r="D76" s="66">
        <v>183.57686985322474</v>
      </c>
      <c r="E76" s="68"/>
      <c r="F76" s="100" t="s">
        <v>555</v>
      </c>
      <c r="G76" s="65"/>
      <c r="H76" s="69" t="s">
        <v>266</v>
      </c>
      <c r="I76" s="70"/>
      <c r="J76" s="70"/>
      <c r="K76" s="69" t="s">
        <v>1773</v>
      </c>
      <c r="L76" s="73">
        <v>1.4141194867237434</v>
      </c>
      <c r="M76" s="74">
        <v>5301.333984375</v>
      </c>
      <c r="N76" s="74">
        <v>6402.00830078125</v>
      </c>
      <c r="O76" s="75"/>
      <c r="P76" s="76"/>
      <c r="Q76" s="76"/>
      <c r="R76" s="86"/>
      <c r="S76" s="48">
        <v>0</v>
      </c>
      <c r="T76" s="48">
        <v>3</v>
      </c>
      <c r="U76" s="49">
        <v>0.25</v>
      </c>
      <c r="V76" s="49">
        <v>0.003003</v>
      </c>
      <c r="W76" s="49">
        <v>0.021781</v>
      </c>
      <c r="X76" s="49">
        <v>0.787756</v>
      </c>
      <c r="Y76" s="49">
        <v>0.3333333333333333</v>
      </c>
      <c r="Z76" s="49">
        <v>0</v>
      </c>
      <c r="AA76" s="71">
        <v>76</v>
      </c>
      <c r="AB76" s="71"/>
      <c r="AC76" s="72"/>
      <c r="AD76" s="78" t="s">
        <v>1072</v>
      </c>
      <c r="AE76" s="78">
        <v>323</v>
      </c>
      <c r="AF76" s="78">
        <v>1137</v>
      </c>
      <c r="AG76" s="78">
        <v>7969</v>
      </c>
      <c r="AH76" s="78">
        <v>1488</v>
      </c>
      <c r="AI76" s="78"/>
      <c r="AJ76" s="78" t="s">
        <v>1194</v>
      </c>
      <c r="AK76" s="78"/>
      <c r="AL76" s="82" t="s">
        <v>1383</v>
      </c>
      <c r="AM76" s="78"/>
      <c r="AN76" s="80">
        <v>39888.22696759259</v>
      </c>
      <c r="AO76" s="82" t="s">
        <v>1482</v>
      </c>
      <c r="AP76" s="78" t="b">
        <v>1</v>
      </c>
      <c r="AQ76" s="78" t="b">
        <v>0</v>
      </c>
      <c r="AR76" s="78" t="b">
        <v>0</v>
      </c>
      <c r="AS76" s="78"/>
      <c r="AT76" s="78">
        <v>110</v>
      </c>
      <c r="AU76" s="82" t="s">
        <v>1532</v>
      </c>
      <c r="AV76" s="78" t="b">
        <v>0</v>
      </c>
      <c r="AW76" s="78" t="s">
        <v>1572</v>
      </c>
      <c r="AX76" s="82" t="s">
        <v>1646</v>
      </c>
      <c r="AY76" s="78" t="s">
        <v>66</v>
      </c>
      <c r="AZ76" s="78" t="str">
        <f>REPLACE(INDEX(GroupVertices[Group],MATCH(Vertices[[#This Row],[Vertex]],GroupVertices[Vertex],0)),1,1,"")</f>
        <v>3</v>
      </c>
      <c r="BA76" s="48" t="s">
        <v>412</v>
      </c>
      <c r="BB76" s="48" t="s">
        <v>412</v>
      </c>
      <c r="BC76" s="48" t="s">
        <v>433</v>
      </c>
      <c r="BD76" s="48" t="s">
        <v>433</v>
      </c>
      <c r="BE76" s="48" t="s">
        <v>451</v>
      </c>
      <c r="BF76" s="48" t="s">
        <v>2305</v>
      </c>
      <c r="BG76" s="116" t="s">
        <v>2343</v>
      </c>
      <c r="BH76" s="116" t="s">
        <v>2360</v>
      </c>
      <c r="BI76" s="116" t="s">
        <v>2410</v>
      </c>
      <c r="BJ76" s="116" t="s">
        <v>2433</v>
      </c>
      <c r="BK76" s="116">
        <v>0</v>
      </c>
      <c r="BL76" s="120">
        <v>0</v>
      </c>
      <c r="BM76" s="116">
        <v>0</v>
      </c>
      <c r="BN76" s="120">
        <v>0</v>
      </c>
      <c r="BO76" s="116">
        <v>0</v>
      </c>
      <c r="BP76" s="120">
        <v>0</v>
      </c>
      <c r="BQ76" s="116">
        <v>54</v>
      </c>
      <c r="BR76" s="120">
        <v>100</v>
      </c>
      <c r="BS76" s="116">
        <v>54</v>
      </c>
      <c r="BT76" s="2"/>
      <c r="BU76" s="3"/>
      <c r="BV76" s="3"/>
      <c r="BW76" s="3"/>
      <c r="BX76" s="3"/>
    </row>
    <row r="77" spans="1:76" ht="15">
      <c r="A77" s="64" t="s">
        <v>267</v>
      </c>
      <c r="B77" s="65"/>
      <c r="C77" s="65" t="s">
        <v>64</v>
      </c>
      <c r="D77" s="66">
        <v>187.11281504503074</v>
      </c>
      <c r="E77" s="68"/>
      <c r="F77" s="100" t="s">
        <v>556</v>
      </c>
      <c r="G77" s="65"/>
      <c r="H77" s="69" t="s">
        <v>267</v>
      </c>
      <c r="I77" s="70"/>
      <c r="J77" s="70"/>
      <c r="K77" s="69" t="s">
        <v>1774</v>
      </c>
      <c r="L77" s="73">
        <v>1.4141194867237434</v>
      </c>
      <c r="M77" s="74">
        <v>5405.5673828125</v>
      </c>
      <c r="N77" s="74">
        <v>7826.3818359375</v>
      </c>
      <c r="O77" s="75"/>
      <c r="P77" s="76"/>
      <c r="Q77" s="76"/>
      <c r="R77" s="86"/>
      <c r="S77" s="48">
        <v>0</v>
      </c>
      <c r="T77" s="48">
        <v>3</v>
      </c>
      <c r="U77" s="49">
        <v>0.25</v>
      </c>
      <c r="V77" s="49">
        <v>0.003003</v>
      </c>
      <c r="W77" s="49">
        <v>0.021781</v>
      </c>
      <c r="X77" s="49">
        <v>0.787756</v>
      </c>
      <c r="Y77" s="49">
        <v>0.3333333333333333</v>
      </c>
      <c r="Z77" s="49">
        <v>0</v>
      </c>
      <c r="AA77" s="71">
        <v>77</v>
      </c>
      <c r="AB77" s="71"/>
      <c r="AC77" s="72"/>
      <c r="AD77" s="78" t="s">
        <v>267</v>
      </c>
      <c r="AE77" s="78">
        <v>991</v>
      </c>
      <c r="AF77" s="78">
        <v>1323</v>
      </c>
      <c r="AG77" s="78">
        <v>18230</v>
      </c>
      <c r="AH77" s="78">
        <v>14059</v>
      </c>
      <c r="AI77" s="78"/>
      <c r="AJ77" s="78" t="s">
        <v>1195</v>
      </c>
      <c r="AK77" s="78" t="s">
        <v>1298</v>
      </c>
      <c r="AL77" s="82" t="s">
        <v>1384</v>
      </c>
      <c r="AM77" s="78"/>
      <c r="AN77" s="80">
        <v>39783.785208333335</v>
      </c>
      <c r="AO77" s="82" t="s">
        <v>1483</v>
      </c>
      <c r="AP77" s="78" t="b">
        <v>0</v>
      </c>
      <c r="AQ77" s="78" t="b">
        <v>0</v>
      </c>
      <c r="AR77" s="78" t="b">
        <v>0</v>
      </c>
      <c r="AS77" s="78"/>
      <c r="AT77" s="78">
        <v>151</v>
      </c>
      <c r="AU77" s="82" t="s">
        <v>1532</v>
      </c>
      <c r="AV77" s="78" t="b">
        <v>0</v>
      </c>
      <c r="AW77" s="78" t="s">
        <v>1572</v>
      </c>
      <c r="AX77" s="82" t="s">
        <v>1647</v>
      </c>
      <c r="AY77" s="78" t="s">
        <v>66</v>
      </c>
      <c r="AZ77" s="78" t="str">
        <f>REPLACE(INDEX(GroupVertices[Group],MATCH(Vertices[[#This Row],[Vertex]],GroupVertices[Vertex],0)),1,1,"")</f>
        <v>3</v>
      </c>
      <c r="BA77" s="48" t="s">
        <v>412</v>
      </c>
      <c r="BB77" s="48" t="s">
        <v>412</v>
      </c>
      <c r="BC77" s="48" t="s">
        <v>433</v>
      </c>
      <c r="BD77" s="48" t="s">
        <v>433</v>
      </c>
      <c r="BE77" s="48" t="s">
        <v>451</v>
      </c>
      <c r="BF77" s="48" t="s">
        <v>2305</v>
      </c>
      <c r="BG77" s="116" t="s">
        <v>2343</v>
      </c>
      <c r="BH77" s="116" t="s">
        <v>2360</v>
      </c>
      <c r="BI77" s="116" t="s">
        <v>2410</v>
      </c>
      <c r="BJ77" s="116" t="s">
        <v>2433</v>
      </c>
      <c r="BK77" s="116">
        <v>0</v>
      </c>
      <c r="BL77" s="120">
        <v>0</v>
      </c>
      <c r="BM77" s="116">
        <v>0</v>
      </c>
      <c r="BN77" s="120">
        <v>0</v>
      </c>
      <c r="BO77" s="116">
        <v>0</v>
      </c>
      <c r="BP77" s="120">
        <v>0</v>
      </c>
      <c r="BQ77" s="116">
        <v>54</v>
      </c>
      <c r="BR77" s="120">
        <v>100</v>
      </c>
      <c r="BS77" s="116">
        <v>54</v>
      </c>
      <c r="BT77" s="2"/>
      <c r="BU77" s="3"/>
      <c r="BV77" s="3"/>
      <c r="BW77" s="3"/>
      <c r="BX77" s="3"/>
    </row>
    <row r="78" spans="1:76" ht="15">
      <c r="A78" s="64" t="s">
        <v>268</v>
      </c>
      <c r="B78" s="65"/>
      <c r="C78" s="65" t="s">
        <v>64</v>
      </c>
      <c r="D78" s="66">
        <v>162.11406274812276</v>
      </c>
      <c r="E78" s="68"/>
      <c r="F78" s="100" t="s">
        <v>557</v>
      </c>
      <c r="G78" s="65"/>
      <c r="H78" s="69" t="s">
        <v>268</v>
      </c>
      <c r="I78" s="70"/>
      <c r="J78" s="70"/>
      <c r="K78" s="69" t="s">
        <v>1775</v>
      </c>
      <c r="L78" s="73">
        <v>1</v>
      </c>
      <c r="M78" s="74">
        <v>5158.79638671875</v>
      </c>
      <c r="N78" s="74">
        <v>941.8778686523438</v>
      </c>
      <c r="O78" s="75"/>
      <c r="P78" s="76"/>
      <c r="Q78" s="76"/>
      <c r="R78" s="86"/>
      <c r="S78" s="48">
        <v>0</v>
      </c>
      <c r="T78" s="48">
        <v>1</v>
      </c>
      <c r="U78" s="49">
        <v>0</v>
      </c>
      <c r="V78" s="49">
        <v>0.002924</v>
      </c>
      <c r="W78" s="49">
        <v>0.003983</v>
      </c>
      <c r="X78" s="49">
        <v>0.454508</v>
      </c>
      <c r="Y78" s="49">
        <v>0</v>
      </c>
      <c r="Z78" s="49">
        <v>0</v>
      </c>
      <c r="AA78" s="71">
        <v>78</v>
      </c>
      <c r="AB78" s="71"/>
      <c r="AC78" s="72"/>
      <c r="AD78" s="78" t="s">
        <v>1073</v>
      </c>
      <c r="AE78" s="78">
        <v>35</v>
      </c>
      <c r="AF78" s="78">
        <v>8</v>
      </c>
      <c r="AG78" s="78">
        <v>125</v>
      </c>
      <c r="AH78" s="78">
        <v>116</v>
      </c>
      <c r="AI78" s="78"/>
      <c r="AJ78" s="78"/>
      <c r="AK78" s="78"/>
      <c r="AL78" s="78"/>
      <c r="AM78" s="78"/>
      <c r="AN78" s="80">
        <v>41511.23554398148</v>
      </c>
      <c r="AO78" s="78"/>
      <c r="AP78" s="78" t="b">
        <v>1</v>
      </c>
      <c r="AQ78" s="78" t="b">
        <v>0</v>
      </c>
      <c r="AR78" s="78" t="b">
        <v>0</v>
      </c>
      <c r="AS78" s="78"/>
      <c r="AT78" s="78">
        <v>0</v>
      </c>
      <c r="AU78" s="82" t="s">
        <v>1532</v>
      </c>
      <c r="AV78" s="78" t="b">
        <v>0</v>
      </c>
      <c r="AW78" s="78" t="s">
        <v>1572</v>
      </c>
      <c r="AX78" s="82" t="s">
        <v>1648</v>
      </c>
      <c r="AY78" s="78" t="s">
        <v>66</v>
      </c>
      <c r="AZ78" s="78" t="str">
        <f>REPLACE(INDEX(GroupVertices[Group],MATCH(Vertices[[#This Row],[Vertex]],GroupVertices[Vertex],0)),1,1,"")</f>
        <v>4</v>
      </c>
      <c r="BA78" s="48"/>
      <c r="BB78" s="48"/>
      <c r="BC78" s="48"/>
      <c r="BD78" s="48"/>
      <c r="BE78" s="48" t="s">
        <v>466</v>
      </c>
      <c r="BF78" s="48" t="s">
        <v>466</v>
      </c>
      <c r="BG78" s="116" t="s">
        <v>2336</v>
      </c>
      <c r="BH78" s="116" t="s">
        <v>2336</v>
      </c>
      <c r="BI78" s="116" t="s">
        <v>2403</v>
      </c>
      <c r="BJ78" s="116" t="s">
        <v>2403</v>
      </c>
      <c r="BK78" s="116">
        <v>0</v>
      </c>
      <c r="BL78" s="120">
        <v>0</v>
      </c>
      <c r="BM78" s="116">
        <v>0</v>
      </c>
      <c r="BN78" s="120">
        <v>0</v>
      </c>
      <c r="BO78" s="116">
        <v>0</v>
      </c>
      <c r="BP78" s="120">
        <v>0</v>
      </c>
      <c r="BQ78" s="116">
        <v>11</v>
      </c>
      <c r="BR78" s="120">
        <v>100</v>
      </c>
      <c r="BS78" s="116">
        <v>11</v>
      </c>
      <c r="BT78" s="2"/>
      <c r="BU78" s="3"/>
      <c r="BV78" s="3"/>
      <c r="BW78" s="3"/>
      <c r="BX78" s="3"/>
    </row>
    <row r="79" spans="1:76" ht="15">
      <c r="A79" s="64" t="s">
        <v>269</v>
      </c>
      <c r="B79" s="65"/>
      <c r="C79" s="65" t="s">
        <v>64</v>
      </c>
      <c r="D79" s="66">
        <v>334.9951679862072</v>
      </c>
      <c r="E79" s="68"/>
      <c r="F79" s="100" t="s">
        <v>558</v>
      </c>
      <c r="G79" s="65"/>
      <c r="H79" s="69" t="s">
        <v>269</v>
      </c>
      <c r="I79" s="70"/>
      <c r="J79" s="70"/>
      <c r="K79" s="69" t="s">
        <v>1776</v>
      </c>
      <c r="L79" s="73">
        <v>1</v>
      </c>
      <c r="M79" s="74">
        <v>7689.2890625</v>
      </c>
      <c r="N79" s="74">
        <v>1261.6385498046875</v>
      </c>
      <c r="O79" s="75"/>
      <c r="P79" s="76"/>
      <c r="Q79" s="76"/>
      <c r="R79" s="86"/>
      <c r="S79" s="48">
        <v>0</v>
      </c>
      <c r="T79" s="48">
        <v>1</v>
      </c>
      <c r="U79" s="49">
        <v>0</v>
      </c>
      <c r="V79" s="49">
        <v>0.333333</v>
      </c>
      <c r="W79" s="49">
        <v>0</v>
      </c>
      <c r="X79" s="49">
        <v>0.638295</v>
      </c>
      <c r="Y79" s="49">
        <v>0</v>
      </c>
      <c r="Z79" s="49">
        <v>0</v>
      </c>
      <c r="AA79" s="71">
        <v>79</v>
      </c>
      <c r="AB79" s="71"/>
      <c r="AC79" s="72"/>
      <c r="AD79" s="78" t="s">
        <v>1074</v>
      </c>
      <c r="AE79" s="78">
        <v>4159</v>
      </c>
      <c r="AF79" s="78">
        <v>9102</v>
      </c>
      <c r="AG79" s="78">
        <v>77067</v>
      </c>
      <c r="AH79" s="78">
        <v>4630</v>
      </c>
      <c r="AI79" s="78"/>
      <c r="AJ79" s="78" t="s">
        <v>1196</v>
      </c>
      <c r="AK79" s="78" t="s">
        <v>1299</v>
      </c>
      <c r="AL79" s="82" t="s">
        <v>1385</v>
      </c>
      <c r="AM79" s="78"/>
      <c r="AN79" s="80">
        <v>42304.199895833335</v>
      </c>
      <c r="AO79" s="82" t="s">
        <v>1484</v>
      </c>
      <c r="AP79" s="78" t="b">
        <v>1</v>
      </c>
      <c r="AQ79" s="78" t="b">
        <v>0</v>
      </c>
      <c r="AR79" s="78" t="b">
        <v>0</v>
      </c>
      <c r="AS79" s="78"/>
      <c r="AT79" s="78">
        <v>180</v>
      </c>
      <c r="AU79" s="82" t="s">
        <v>1532</v>
      </c>
      <c r="AV79" s="78" t="b">
        <v>0</v>
      </c>
      <c r="AW79" s="78" t="s">
        <v>1572</v>
      </c>
      <c r="AX79" s="82" t="s">
        <v>1649</v>
      </c>
      <c r="AY79" s="78" t="s">
        <v>66</v>
      </c>
      <c r="AZ79" s="78" t="str">
        <f>REPLACE(INDEX(GroupVertices[Group],MATCH(Vertices[[#This Row],[Vertex]],GroupVertices[Vertex],0)),1,1,"")</f>
        <v>12</v>
      </c>
      <c r="BA79" s="48"/>
      <c r="BB79" s="48"/>
      <c r="BC79" s="48"/>
      <c r="BD79" s="48"/>
      <c r="BE79" s="48"/>
      <c r="BF79" s="48"/>
      <c r="BG79" s="116" t="s">
        <v>2344</v>
      </c>
      <c r="BH79" s="116" t="s">
        <v>2344</v>
      </c>
      <c r="BI79" s="116" t="s">
        <v>2411</v>
      </c>
      <c r="BJ79" s="116" t="s">
        <v>2411</v>
      </c>
      <c r="BK79" s="116">
        <v>0</v>
      </c>
      <c r="BL79" s="120">
        <v>0</v>
      </c>
      <c r="BM79" s="116">
        <v>0</v>
      </c>
      <c r="BN79" s="120">
        <v>0</v>
      </c>
      <c r="BO79" s="116">
        <v>0</v>
      </c>
      <c r="BP79" s="120">
        <v>0</v>
      </c>
      <c r="BQ79" s="116">
        <v>44</v>
      </c>
      <c r="BR79" s="120">
        <v>100</v>
      </c>
      <c r="BS79" s="116">
        <v>44</v>
      </c>
      <c r="BT79" s="2"/>
      <c r="BU79" s="3"/>
      <c r="BV79" s="3"/>
      <c r="BW79" s="3"/>
      <c r="BX79" s="3"/>
    </row>
    <row r="80" spans="1:76" ht="15">
      <c r="A80" s="64" t="s">
        <v>270</v>
      </c>
      <c r="B80" s="65"/>
      <c r="C80" s="65" t="s">
        <v>64</v>
      </c>
      <c r="D80" s="66">
        <v>361.6478301308954</v>
      </c>
      <c r="E80" s="68"/>
      <c r="F80" s="100" t="s">
        <v>1569</v>
      </c>
      <c r="G80" s="65"/>
      <c r="H80" s="69" t="s">
        <v>270</v>
      </c>
      <c r="I80" s="70"/>
      <c r="J80" s="70"/>
      <c r="K80" s="69" t="s">
        <v>1777</v>
      </c>
      <c r="L80" s="73">
        <v>4.3129558937899475</v>
      </c>
      <c r="M80" s="74">
        <v>7689.2890625</v>
      </c>
      <c r="N80" s="74">
        <v>655.8167724609375</v>
      </c>
      <c r="O80" s="75"/>
      <c r="P80" s="76"/>
      <c r="Q80" s="76"/>
      <c r="R80" s="86"/>
      <c r="S80" s="48">
        <v>3</v>
      </c>
      <c r="T80" s="48">
        <v>1</v>
      </c>
      <c r="U80" s="49">
        <v>2</v>
      </c>
      <c r="V80" s="49">
        <v>0.5</v>
      </c>
      <c r="W80" s="49">
        <v>0</v>
      </c>
      <c r="X80" s="49">
        <v>1.723397</v>
      </c>
      <c r="Y80" s="49">
        <v>0</v>
      </c>
      <c r="Z80" s="49">
        <v>0</v>
      </c>
      <c r="AA80" s="71">
        <v>80</v>
      </c>
      <c r="AB80" s="71"/>
      <c r="AC80" s="72"/>
      <c r="AD80" s="78" t="s">
        <v>1075</v>
      </c>
      <c r="AE80" s="78">
        <v>11552</v>
      </c>
      <c r="AF80" s="78">
        <v>10504</v>
      </c>
      <c r="AG80" s="78">
        <v>21667</v>
      </c>
      <c r="AH80" s="78">
        <v>7660</v>
      </c>
      <c r="AI80" s="78"/>
      <c r="AJ80" s="78" t="s">
        <v>1197</v>
      </c>
      <c r="AK80" s="78" t="s">
        <v>1254</v>
      </c>
      <c r="AL80" s="82" t="s">
        <v>1386</v>
      </c>
      <c r="AM80" s="78"/>
      <c r="AN80" s="80">
        <v>40249.76546296296</v>
      </c>
      <c r="AO80" s="82" t="s">
        <v>1485</v>
      </c>
      <c r="AP80" s="78" t="b">
        <v>0</v>
      </c>
      <c r="AQ80" s="78" t="b">
        <v>0</v>
      </c>
      <c r="AR80" s="78" t="b">
        <v>1</v>
      </c>
      <c r="AS80" s="78"/>
      <c r="AT80" s="78">
        <v>475</v>
      </c>
      <c r="AU80" s="82" t="s">
        <v>1537</v>
      </c>
      <c r="AV80" s="78" t="b">
        <v>0</v>
      </c>
      <c r="AW80" s="78" t="s">
        <v>1572</v>
      </c>
      <c r="AX80" s="82" t="s">
        <v>1650</v>
      </c>
      <c r="AY80" s="78" t="s">
        <v>66</v>
      </c>
      <c r="AZ80" s="78" t="str">
        <f>REPLACE(INDEX(GroupVertices[Group],MATCH(Vertices[[#This Row],[Vertex]],GroupVertices[Vertex],0)),1,1,"")</f>
        <v>12</v>
      </c>
      <c r="BA80" s="48" t="s">
        <v>418</v>
      </c>
      <c r="BB80" s="48" t="s">
        <v>418</v>
      </c>
      <c r="BC80" s="48" t="s">
        <v>439</v>
      </c>
      <c r="BD80" s="48" t="s">
        <v>439</v>
      </c>
      <c r="BE80" s="48" t="s">
        <v>470</v>
      </c>
      <c r="BF80" s="48" t="s">
        <v>470</v>
      </c>
      <c r="BG80" s="116" t="s">
        <v>2101</v>
      </c>
      <c r="BH80" s="116" t="s">
        <v>2101</v>
      </c>
      <c r="BI80" s="116" t="s">
        <v>2214</v>
      </c>
      <c r="BJ80" s="116" t="s">
        <v>2214</v>
      </c>
      <c r="BK80" s="116">
        <v>0</v>
      </c>
      <c r="BL80" s="120">
        <v>0</v>
      </c>
      <c r="BM80" s="116">
        <v>0</v>
      </c>
      <c r="BN80" s="120">
        <v>0</v>
      </c>
      <c r="BO80" s="116">
        <v>0</v>
      </c>
      <c r="BP80" s="120">
        <v>0</v>
      </c>
      <c r="BQ80" s="116">
        <v>68</v>
      </c>
      <c r="BR80" s="120">
        <v>100</v>
      </c>
      <c r="BS80" s="116">
        <v>68</v>
      </c>
      <c r="BT80" s="2"/>
      <c r="BU80" s="3"/>
      <c r="BV80" s="3"/>
      <c r="BW80" s="3"/>
      <c r="BX80" s="3"/>
    </row>
    <row r="81" spans="1:76" ht="15">
      <c r="A81" s="64" t="s">
        <v>271</v>
      </c>
      <c r="B81" s="65"/>
      <c r="C81" s="65" t="s">
        <v>64</v>
      </c>
      <c r="D81" s="66">
        <v>168.33048252081394</v>
      </c>
      <c r="E81" s="68"/>
      <c r="F81" s="100" t="s">
        <v>559</v>
      </c>
      <c r="G81" s="65"/>
      <c r="H81" s="69" t="s">
        <v>271</v>
      </c>
      <c r="I81" s="70"/>
      <c r="J81" s="70"/>
      <c r="K81" s="69" t="s">
        <v>1778</v>
      </c>
      <c r="L81" s="73">
        <v>1</v>
      </c>
      <c r="M81" s="74">
        <v>8306.51171875</v>
      </c>
      <c r="N81" s="74">
        <v>1261.6385498046875</v>
      </c>
      <c r="O81" s="75"/>
      <c r="P81" s="76"/>
      <c r="Q81" s="76"/>
      <c r="R81" s="86"/>
      <c r="S81" s="48">
        <v>0</v>
      </c>
      <c r="T81" s="48">
        <v>1</v>
      </c>
      <c r="U81" s="49">
        <v>0</v>
      </c>
      <c r="V81" s="49">
        <v>0.333333</v>
      </c>
      <c r="W81" s="49">
        <v>0</v>
      </c>
      <c r="X81" s="49">
        <v>0.638295</v>
      </c>
      <c r="Y81" s="49">
        <v>0</v>
      </c>
      <c r="Z81" s="49">
        <v>0</v>
      </c>
      <c r="AA81" s="71">
        <v>81</v>
      </c>
      <c r="AB81" s="71"/>
      <c r="AC81" s="72"/>
      <c r="AD81" s="78" t="s">
        <v>1076</v>
      </c>
      <c r="AE81" s="78">
        <v>759</v>
      </c>
      <c r="AF81" s="78">
        <v>335</v>
      </c>
      <c r="AG81" s="78">
        <v>920</v>
      </c>
      <c r="AH81" s="78">
        <v>1434</v>
      </c>
      <c r="AI81" s="78"/>
      <c r="AJ81" s="78" t="s">
        <v>1198</v>
      </c>
      <c r="AK81" s="78" t="s">
        <v>1300</v>
      </c>
      <c r="AL81" s="82" t="s">
        <v>1387</v>
      </c>
      <c r="AM81" s="78"/>
      <c r="AN81" s="80">
        <v>43617.760358796295</v>
      </c>
      <c r="AO81" s="82" t="s">
        <v>1486</v>
      </c>
      <c r="AP81" s="78" t="b">
        <v>1</v>
      </c>
      <c r="AQ81" s="78" t="b">
        <v>0</v>
      </c>
      <c r="AR81" s="78" t="b">
        <v>0</v>
      </c>
      <c r="AS81" s="78"/>
      <c r="AT81" s="78">
        <v>4</v>
      </c>
      <c r="AU81" s="78"/>
      <c r="AV81" s="78" t="b">
        <v>0</v>
      </c>
      <c r="AW81" s="78" t="s">
        <v>1572</v>
      </c>
      <c r="AX81" s="82" t="s">
        <v>1651</v>
      </c>
      <c r="AY81" s="78" t="s">
        <v>66</v>
      </c>
      <c r="AZ81" s="78" t="str">
        <f>REPLACE(INDEX(GroupVertices[Group],MATCH(Vertices[[#This Row],[Vertex]],GroupVertices[Vertex],0)),1,1,"")</f>
        <v>12</v>
      </c>
      <c r="BA81" s="48"/>
      <c r="BB81" s="48"/>
      <c r="BC81" s="48"/>
      <c r="BD81" s="48"/>
      <c r="BE81" s="48"/>
      <c r="BF81" s="48"/>
      <c r="BG81" s="116" t="s">
        <v>2344</v>
      </c>
      <c r="BH81" s="116" t="s">
        <v>2344</v>
      </c>
      <c r="BI81" s="116" t="s">
        <v>2411</v>
      </c>
      <c r="BJ81" s="116" t="s">
        <v>2411</v>
      </c>
      <c r="BK81" s="116">
        <v>0</v>
      </c>
      <c r="BL81" s="120">
        <v>0</v>
      </c>
      <c r="BM81" s="116">
        <v>0</v>
      </c>
      <c r="BN81" s="120">
        <v>0</v>
      </c>
      <c r="BO81" s="116">
        <v>0</v>
      </c>
      <c r="BP81" s="120">
        <v>0</v>
      </c>
      <c r="BQ81" s="116">
        <v>22</v>
      </c>
      <c r="BR81" s="120">
        <v>100</v>
      </c>
      <c r="BS81" s="116">
        <v>22</v>
      </c>
      <c r="BT81" s="2"/>
      <c r="BU81" s="3"/>
      <c r="BV81" s="3"/>
      <c r="BW81" s="3"/>
      <c r="BX81" s="3"/>
    </row>
    <row r="82" spans="1:76" ht="15">
      <c r="A82" s="64" t="s">
        <v>272</v>
      </c>
      <c r="B82" s="65"/>
      <c r="C82" s="65" t="s">
        <v>64</v>
      </c>
      <c r="D82" s="66">
        <v>163.72995167986207</v>
      </c>
      <c r="E82" s="68"/>
      <c r="F82" s="100" t="s">
        <v>560</v>
      </c>
      <c r="G82" s="65"/>
      <c r="H82" s="69" t="s">
        <v>272</v>
      </c>
      <c r="I82" s="70"/>
      <c r="J82" s="70"/>
      <c r="K82" s="69" t="s">
        <v>1779</v>
      </c>
      <c r="L82" s="73">
        <v>1</v>
      </c>
      <c r="M82" s="74">
        <v>3436.953125</v>
      </c>
      <c r="N82" s="74">
        <v>6862.4501953125</v>
      </c>
      <c r="O82" s="75"/>
      <c r="P82" s="76"/>
      <c r="Q82" s="76"/>
      <c r="R82" s="86"/>
      <c r="S82" s="48">
        <v>0</v>
      </c>
      <c r="T82" s="48">
        <v>1</v>
      </c>
      <c r="U82" s="49">
        <v>0</v>
      </c>
      <c r="V82" s="49">
        <v>0.002985</v>
      </c>
      <c r="W82" s="49">
        <v>0.010158</v>
      </c>
      <c r="X82" s="49">
        <v>0.37841</v>
      </c>
      <c r="Y82" s="49">
        <v>0</v>
      </c>
      <c r="Z82" s="49">
        <v>0</v>
      </c>
      <c r="AA82" s="71">
        <v>82</v>
      </c>
      <c r="AB82" s="71"/>
      <c r="AC82" s="72"/>
      <c r="AD82" s="78" t="s">
        <v>1077</v>
      </c>
      <c r="AE82" s="78">
        <v>58</v>
      </c>
      <c r="AF82" s="78">
        <v>93</v>
      </c>
      <c r="AG82" s="78">
        <v>77</v>
      </c>
      <c r="AH82" s="78">
        <v>224</v>
      </c>
      <c r="AI82" s="78"/>
      <c r="AJ82" s="78" t="s">
        <v>1199</v>
      </c>
      <c r="AK82" s="78" t="s">
        <v>1261</v>
      </c>
      <c r="AL82" s="82" t="s">
        <v>1388</v>
      </c>
      <c r="AM82" s="78"/>
      <c r="AN82" s="80">
        <v>43661.53119212963</v>
      </c>
      <c r="AO82" s="82" t="s">
        <v>1487</v>
      </c>
      <c r="AP82" s="78" t="b">
        <v>1</v>
      </c>
      <c r="AQ82" s="78" t="b">
        <v>0</v>
      </c>
      <c r="AR82" s="78" t="b">
        <v>0</v>
      </c>
      <c r="AS82" s="78"/>
      <c r="AT82" s="78">
        <v>2</v>
      </c>
      <c r="AU82" s="78"/>
      <c r="AV82" s="78" t="b">
        <v>0</v>
      </c>
      <c r="AW82" s="78" t="s">
        <v>1572</v>
      </c>
      <c r="AX82" s="82" t="s">
        <v>1652</v>
      </c>
      <c r="AY82" s="78" t="s">
        <v>66</v>
      </c>
      <c r="AZ82" s="78" t="str">
        <f>REPLACE(INDEX(GroupVertices[Group],MATCH(Vertices[[#This Row],[Vertex]],GroupVertices[Vertex],0)),1,1,"")</f>
        <v>3</v>
      </c>
      <c r="BA82" s="48"/>
      <c r="BB82" s="48"/>
      <c r="BC82" s="48"/>
      <c r="BD82" s="48"/>
      <c r="BE82" s="48"/>
      <c r="BF82" s="48"/>
      <c r="BG82" s="116" t="s">
        <v>2345</v>
      </c>
      <c r="BH82" s="116" t="s">
        <v>2345</v>
      </c>
      <c r="BI82" s="116" t="s">
        <v>2412</v>
      </c>
      <c r="BJ82" s="116" t="s">
        <v>2412</v>
      </c>
      <c r="BK82" s="116">
        <v>0</v>
      </c>
      <c r="BL82" s="120">
        <v>0</v>
      </c>
      <c r="BM82" s="116">
        <v>0</v>
      </c>
      <c r="BN82" s="120">
        <v>0</v>
      </c>
      <c r="BO82" s="116">
        <v>0</v>
      </c>
      <c r="BP82" s="120">
        <v>0</v>
      </c>
      <c r="BQ82" s="116">
        <v>20</v>
      </c>
      <c r="BR82" s="120">
        <v>100</v>
      </c>
      <c r="BS82" s="116">
        <v>20</v>
      </c>
      <c r="BT82" s="2"/>
      <c r="BU82" s="3"/>
      <c r="BV82" s="3"/>
      <c r="BW82" s="3"/>
      <c r="BX82" s="3"/>
    </row>
    <row r="83" spans="1:76" ht="15">
      <c r="A83" s="64" t="s">
        <v>273</v>
      </c>
      <c r="B83" s="65"/>
      <c r="C83" s="65" t="s">
        <v>64</v>
      </c>
      <c r="D83" s="66">
        <v>164.2242235883941</v>
      </c>
      <c r="E83" s="68"/>
      <c r="F83" s="100" t="s">
        <v>561</v>
      </c>
      <c r="G83" s="65"/>
      <c r="H83" s="69" t="s">
        <v>273</v>
      </c>
      <c r="I83" s="70"/>
      <c r="J83" s="70"/>
      <c r="K83" s="69" t="s">
        <v>1780</v>
      </c>
      <c r="L83" s="73">
        <v>1</v>
      </c>
      <c r="M83" s="74">
        <v>9058.548828125</v>
      </c>
      <c r="N83" s="74">
        <v>2746.7841796875</v>
      </c>
      <c r="O83" s="75"/>
      <c r="P83" s="76"/>
      <c r="Q83" s="76"/>
      <c r="R83" s="86"/>
      <c r="S83" s="48">
        <v>0</v>
      </c>
      <c r="T83" s="48">
        <v>1</v>
      </c>
      <c r="U83" s="49">
        <v>0</v>
      </c>
      <c r="V83" s="49">
        <v>0.333333</v>
      </c>
      <c r="W83" s="49">
        <v>0</v>
      </c>
      <c r="X83" s="49">
        <v>0.638295</v>
      </c>
      <c r="Y83" s="49">
        <v>0</v>
      </c>
      <c r="Z83" s="49">
        <v>0</v>
      </c>
      <c r="AA83" s="71">
        <v>83</v>
      </c>
      <c r="AB83" s="71"/>
      <c r="AC83" s="72"/>
      <c r="AD83" s="78" t="s">
        <v>1078</v>
      </c>
      <c r="AE83" s="78">
        <v>268</v>
      </c>
      <c r="AF83" s="78">
        <v>119</v>
      </c>
      <c r="AG83" s="78">
        <v>12787</v>
      </c>
      <c r="AH83" s="78">
        <v>36</v>
      </c>
      <c r="AI83" s="78"/>
      <c r="AJ83" s="78"/>
      <c r="AK83" s="78"/>
      <c r="AL83" s="78"/>
      <c r="AM83" s="78"/>
      <c r="AN83" s="80">
        <v>41376.54241898148</v>
      </c>
      <c r="AO83" s="82" t="s">
        <v>1488</v>
      </c>
      <c r="AP83" s="78" t="b">
        <v>0</v>
      </c>
      <c r="AQ83" s="78" t="b">
        <v>0</v>
      </c>
      <c r="AR83" s="78" t="b">
        <v>0</v>
      </c>
      <c r="AS83" s="78"/>
      <c r="AT83" s="78">
        <v>9</v>
      </c>
      <c r="AU83" s="82" t="s">
        <v>1532</v>
      </c>
      <c r="AV83" s="78" t="b">
        <v>0</v>
      </c>
      <c r="AW83" s="78" t="s">
        <v>1572</v>
      </c>
      <c r="AX83" s="82" t="s">
        <v>1653</v>
      </c>
      <c r="AY83" s="78" t="s">
        <v>66</v>
      </c>
      <c r="AZ83" s="78" t="str">
        <f>REPLACE(INDEX(GroupVertices[Group],MATCH(Vertices[[#This Row],[Vertex]],GroupVertices[Vertex],0)),1,1,"")</f>
        <v>11</v>
      </c>
      <c r="BA83" s="48" t="s">
        <v>419</v>
      </c>
      <c r="BB83" s="48" t="s">
        <v>419</v>
      </c>
      <c r="BC83" s="48" t="s">
        <v>440</v>
      </c>
      <c r="BD83" s="48" t="s">
        <v>440</v>
      </c>
      <c r="BE83" s="48" t="s">
        <v>471</v>
      </c>
      <c r="BF83" s="48" t="s">
        <v>471</v>
      </c>
      <c r="BG83" s="116" t="s">
        <v>2346</v>
      </c>
      <c r="BH83" s="116" t="s">
        <v>2346</v>
      </c>
      <c r="BI83" s="116" t="s">
        <v>2413</v>
      </c>
      <c r="BJ83" s="116" t="s">
        <v>2413</v>
      </c>
      <c r="BK83" s="116">
        <v>1</v>
      </c>
      <c r="BL83" s="120">
        <v>4.3478260869565215</v>
      </c>
      <c r="BM83" s="116">
        <v>1</v>
      </c>
      <c r="BN83" s="120">
        <v>4.3478260869565215</v>
      </c>
      <c r="BO83" s="116">
        <v>0</v>
      </c>
      <c r="BP83" s="120">
        <v>0</v>
      </c>
      <c r="BQ83" s="116">
        <v>21</v>
      </c>
      <c r="BR83" s="120">
        <v>91.30434782608695</v>
      </c>
      <c r="BS83" s="116">
        <v>23</v>
      </c>
      <c r="BT83" s="2"/>
      <c r="BU83" s="3"/>
      <c r="BV83" s="3"/>
      <c r="BW83" s="3"/>
      <c r="BX83" s="3"/>
    </row>
    <row r="84" spans="1:76" ht="15">
      <c r="A84" s="64" t="s">
        <v>276</v>
      </c>
      <c r="B84" s="65"/>
      <c r="C84" s="65" t="s">
        <v>64</v>
      </c>
      <c r="D84" s="66">
        <v>661.9750459381594</v>
      </c>
      <c r="E84" s="68"/>
      <c r="F84" s="100" t="s">
        <v>564</v>
      </c>
      <c r="G84" s="65"/>
      <c r="H84" s="69" t="s">
        <v>276</v>
      </c>
      <c r="I84" s="70"/>
      <c r="J84" s="70"/>
      <c r="K84" s="69" t="s">
        <v>1781</v>
      </c>
      <c r="L84" s="73">
        <v>4.3129558937899475</v>
      </c>
      <c r="M84" s="74">
        <v>9058.548828125</v>
      </c>
      <c r="N84" s="74">
        <v>1982.1546630859375</v>
      </c>
      <c r="O84" s="75"/>
      <c r="P84" s="76"/>
      <c r="Q84" s="76"/>
      <c r="R84" s="86"/>
      <c r="S84" s="48">
        <v>3</v>
      </c>
      <c r="T84" s="48">
        <v>1</v>
      </c>
      <c r="U84" s="49">
        <v>2</v>
      </c>
      <c r="V84" s="49">
        <v>0.5</v>
      </c>
      <c r="W84" s="49">
        <v>0</v>
      </c>
      <c r="X84" s="49">
        <v>1.723397</v>
      </c>
      <c r="Y84" s="49">
        <v>0</v>
      </c>
      <c r="Z84" s="49">
        <v>0</v>
      </c>
      <c r="AA84" s="71">
        <v>84</v>
      </c>
      <c r="AB84" s="71"/>
      <c r="AC84" s="72"/>
      <c r="AD84" s="78" t="s">
        <v>1079</v>
      </c>
      <c r="AE84" s="78">
        <v>3782</v>
      </c>
      <c r="AF84" s="78">
        <v>26302</v>
      </c>
      <c r="AG84" s="78">
        <v>197639</v>
      </c>
      <c r="AH84" s="78">
        <v>25822</v>
      </c>
      <c r="AI84" s="78"/>
      <c r="AJ84" s="78" t="s">
        <v>1200</v>
      </c>
      <c r="AK84" s="78" t="s">
        <v>1301</v>
      </c>
      <c r="AL84" s="82" t="s">
        <v>1389</v>
      </c>
      <c r="AM84" s="78"/>
      <c r="AN84" s="80">
        <v>39911.73202546296</v>
      </c>
      <c r="AO84" s="82" t="s">
        <v>1489</v>
      </c>
      <c r="AP84" s="78" t="b">
        <v>0</v>
      </c>
      <c r="AQ84" s="78" t="b">
        <v>0</v>
      </c>
      <c r="AR84" s="78" t="b">
        <v>1</v>
      </c>
      <c r="AS84" s="78"/>
      <c r="AT84" s="78">
        <v>1262</v>
      </c>
      <c r="AU84" s="82" t="s">
        <v>1544</v>
      </c>
      <c r="AV84" s="78" t="b">
        <v>0</v>
      </c>
      <c r="AW84" s="78" t="s">
        <v>1572</v>
      </c>
      <c r="AX84" s="82" t="s">
        <v>1654</v>
      </c>
      <c r="AY84" s="78" t="s">
        <v>66</v>
      </c>
      <c r="AZ84" s="78" t="str">
        <f>REPLACE(INDEX(GroupVertices[Group],MATCH(Vertices[[#This Row],[Vertex]],GroupVertices[Vertex],0)),1,1,"")</f>
        <v>11</v>
      </c>
      <c r="BA84" s="48" t="s">
        <v>419</v>
      </c>
      <c r="BB84" s="48" t="s">
        <v>419</v>
      </c>
      <c r="BC84" s="48" t="s">
        <v>440</v>
      </c>
      <c r="BD84" s="48" t="s">
        <v>440</v>
      </c>
      <c r="BE84" s="48" t="s">
        <v>473</v>
      </c>
      <c r="BF84" s="48" t="s">
        <v>473</v>
      </c>
      <c r="BG84" s="116" t="s">
        <v>2100</v>
      </c>
      <c r="BH84" s="116" t="s">
        <v>2100</v>
      </c>
      <c r="BI84" s="116" t="s">
        <v>2213</v>
      </c>
      <c r="BJ84" s="116" t="s">
        <v>2213</v>
      </c>
      <c r="BK84" s="116">
        <v>1</v>
      </c>
      <c r="BL84" s="120">
        <v>4.166666666666667</v>
      </c>
      <c r="BM84" s="116">
        <v>1</v>
      </c>
      <c r="BN84" s="120">
        <v>4.166666666666667</v>
      </c>
      <c r="BO84" s="116">
        <v>0</v>
      </c>
      <c r="BP84" s="120">
        <v>0</v>
      </c>
      <c r="BQ84" s="116">
        <v>22</v>
      </c>
      <c r="BR84" s="120">
        <v>91.66666666666667</v>
      </c>
      <c r="BS84" s="116">
        <v>24</v>
      </c>
      <c r="BT84" s="2"/>
      <c r="BU84" s="3"/>
      <c r="BV84" s="3"/>
      <c r="BW84" s="3"/>
      <c r="BX84" s="3"/>
    </row>
    <row r="85" spans="1:76" ht="15">
      <c r="A85" s="64" t="s">
        <v>274</v>
      </c>
      <c r="B85" s="65"/>
      <c r="C85" s="65" t="s">
        <v>64</v>
      </c>
      <c r="D85" s="66">
        <v>207.7771829132733</v>
      </c>
      <c r="E85" s="68"/>
      <c r="F85" s="100" t="s">
        <v>562</v>
      </c>
      <c r="G85" s="65"/>
      <c r="H85" s="69" t="s">
        <v>274</v>
      </c>
      <c r="I85" s="70"/>
      <c r="J85" s="70"/>
      <c r="K85" s="69" t="s">
        <v>1782</v>
      </c>
      <c r="L85" s="73">
        <v>1</v>
      </c>
      <c r="M85" s="74">
        <v>6957.28662109375</v>
      </c>
      <c r="N85" s="74">
        <v>352.9058837890625</v>
      </c>
      <c r="O85" s="75"/>
      <c r="P85" s="76"/>
      <c r="Q85" s="76"/>
      <c r="R85" s="86"/>
      <c r="S85" s="48">
        <v>0</v>
      </c>
      <c r="T85" s="48">
        <v>3</v>
      </c>
      <c r="U85" s="49">
        <v>0</v>
      </c>
      <c r="V85" s="49">
        <v>0.002793</v>
      </c>
      <c r="W85" s="49">
        <v>0.009233</v>
      </c>
      <c r="X85" s="49">
        <v>0.707761</v>
      </c>
      <c r="Y85" s="49">
        <v>0.6666666666666666</v>
      </c>
      <c r="Z85" s="49">
        <v>0</v>
      </c>
      <c r="AA85" s="71">
        <v>85</v>
      </c>
      <c r="AB85" s="71"/>
      <c r="AC85" s="72"/>
      <c r="AD85" s="78" t="s">
        <v>1080</v>
      </c>
      <c r="AE85" s="78">
        <v>1121</v>
      </c>
      <c r="AF85" s="78">
        <v>2410</v>
      </c>
      <c r="AG85" s="78">
        <v>58243</v>
      </c>
      <c r="AH85" s="78">
        <v>62374</v>
      </c>
      <c r="AI85" s="78"/>
      <c r="AJ85" s="78" t="s">
        <v>1201</v>
      </c>
      <c r="AK85" s="78" t="s">
        <v>1302</v>
      </c>
      <c r="AL85" s="82" t="s">
        <v>1390</v>
      </c>
      <c r="AM85" s="78"/>
      <c r="AN85" s="80">
        <v>41348.72309027778</v>
      </c>
      <c r="AO85" s="82" t="s">
        <v>1490</v>
      </c>
      <c r="AP85" s="78" t="b">
        <v>0</v>
      </c>
      <c r="AQ85" s="78" t="b">
        <v>0</v>
      </c>
      <c r="AR85" s="78" t="b">
        <v>1</v>
      </c>
      <c r="AS85" s="78"/>
      <c r="AT85" s="78">
        <v>144</v>
      </c>
      <c r="AU85" s="82" t="s">
        <v>1536</v>
      </c>
      <c r="AV85" s="78" t="b">
        <v>0</v>
      </c>
      <c r="AW85" s="78" t="s">
        <v>1572</v>
      </c>
      <c r="AX85" s="82" t="s">
        <v>1655</v>
      </c>
      <c r="AY85" s="78" t="s">
        <v>66</v>
      </c>
      <c r="AZ85" s="78" t="str">
        <f>REPLACE(INDEX(GroupVertices[Group],MATCH(Vertices[[#This Row],[Vertex]],GroupVertices[Vertex],0)),1,1,"")</f>
        <v>8</v>
      </c>
      <c r="BA85" s="48"/>
      <c r="BB85" s="48"/>
      <c r="BC85" s="48"/>
      <c r="BD85" s="48"/>
      <c r="BE85" s="48" t="s">
        <v>472</v>
      </c>
      <c r="BF85" s="48" t="s">
        <v>472</v>
      </c>
      <c r="BG85" s="116" t="s">
        <v>2347</v>
      </c>
      <c r="BH85" s="116" t="s">
        <v>2347</v>
      </c>
      <c r="BI85" s="116" t="s">
        <v>2414</v>
      </c>
      <c r="BJ85" s="116" t="s">
        <v>2414</v>
      </c>
      <c r="BK85" s="116">
        <v>0</v>
      </c>
      <c r="BL85" s="120">
        <v>0</v>
      </c>
      <c r="BM85" s="116">
        <v>0</v>
      </c>
      <c r="BN85" s="120">
        <v>0</v>
      </c>
      <c r="BO85" s="116">
        <v>0</v>
      </c>
      <c r="BP85" s="120">
        <v>0</v>
      </c>
      <c r="BQ85" s="116">
        <v>17</v>
      </c>
      <c r="BR85" s="120">
        <v>100</v>
      </c>
      <c r="BS85" s="116">
        <v>17</v>
      </c>
      <c r="BT85" s="2"/>
      <c r="BU85" s="3"/>
      <c r="BV85" s="3"/>
      <c r="BW85" s="3"/>
      <c r="BX85" s="3"/>
    </row>
    <row r="86" spans="1:76" ht="15">
      <c r="A86" s="64" t="s">
        <v>312</v>
      </c>
      <c r="B86" s="65"/>
      <c r="C86" s="65" t="s">
        <v>64</v>
      </c>
      <c r="D86" s="66">
        <v>165.32683015358091</v>
      </c>
      <c r="E86" s="68"/>
      <c r="F86" s="100" t="s">
        <v>598</v>
      </c>
      <c r="G86" s="65"/>
      <c r="H86" s="69" t="s">
        <v>312</v>
      </c>
      <c r="I86" s="70"/>
      <c r="J86" s="70"/>
      <c r="K86" s="69" t="s">
        <v>1783</v>
      </c>
      <c r="L86" s="73">
        <v>391.9287954672138</v>
      </c>
      <c r="M86" s="74">
        <v>6309.93115234375</v>
      </c>
      <c r="N86" s="74">
        <v>1146.5205078125</v>
      </c>
      <c r="O86" s="75"/>
      <c r="P86" s="76"/>
      <c r="Q86" s="76"/>
      <c r="R86" s="86"/>
      <c r="S86" s="48">
        <v>6</v>
      </c>
      <c r="T86" s="48">
        <v>2</v>
      </c>
      <c r="U86" s="49">
        <v>236</v>
      </c>
      <c r="V86" s="49">
        <v>0.003731</v>
      </c>
      <c r="W86" s="49">
        <v>0.021372</v>
      </c>
      <c r="X86" s="49">
        <v>1.53111</v>
      </c>
      <c r="Y86" s="49">
        <v>0.2619047619047619</v>
      </c>
      <c r="Z86" s="49">
        <v>0.14285714285714285</v>
      </c>
      <c r="AA86" s="71">
        <v>86</v>
      </c>
      <c r="AB86" s="71"/>
      <c r="AC86" s="72"/>
      <c r="AD86" s="78" t="s">
        <v>1081</v>
      </c>
      <c r="AE86" s="78">
        <v>72</v>
      </c>
      <c r="AF86" s="78">
        <v>177</v>
      </c>
      <c r="AG86" s="78">
        <v>302</v>
      </c>
      <c r="AH86" s="78">
        <v>236</v>
      </c>
      <c r="AI86" s="78"/>
      <c r="AJ86" s="78" t="s">
        <v>1202</v>
      </c>
      <c r="AK86" s="78" t="s">
        <v>1303</v>
      </c>
      <c r="AL86" s="82" t="s">
        <v>1391</v>
      </c>
      <c r="AM86" s="78"/>
      <c r="AN86" s="80">
        <v>42933.707824074074</v>
      </c>
      <c r="AO86" s="82" t="s">
        <v>1491</v>
      </c>
      <c r="AP86" s="78" t="b">
        <v>1</v>
      </c>
      <c r="AQ86" s="78" t="b">
        <v>0</v>
      </c>
      <c r="AR86" s="78" t="b">
        <v>0</v>
      </c>
      <c r="AS86" s="78"/>
      <c r="AT86" s="78">
        <v>3</v>
      </c>
      <c r="AU86" s="78"/>
      <c r="AV86" s="78" t="b">
        <v>0</v>
      </c>
      <c r="AW86" s="78" t="s">
        <v>1572</v>
      </c>
      <c r="AX86" s="82" t="s">
        <v>1656</v>
      </c>
      <c r="AY86" s="78" t="s">
        <v>66</v>
      </c>
      <c r="AZ86" s="78" t="str">
        <f>REPLACE(INDEX(GroupVertices[Group],MATCH(Vertices[[#This Row],[Vertex]],GroupVertices[Vertex],0)),1,1,"")</f>
        <v>8</v>
      </c>
      <c r="BA86" s="48"/>
      <c r="BB86" s="48"/>
      <c r="BC86" s="48"/>
      <c r="BD86" s="48"/>
      <c r="BE86" s="48" t="s">
        <v>472</v>
      </c>
      <c r="BF86" s="48" t="s">
        <v>472</v>
      </c>
      <c r="BG86" s="116" t="s">
        <v>2347</v>
      </c>
      <c r="BH86" s="116" t="s">
        <v>2347</v>
      </c>
      <c r="BI86" s="116" t="s">
        <v>2414</v>
      </c>
      <c r="BJ86" s="116" t="s">
        <v>2414</v>
      </c>
      <c r="BK86" s="116">
        <v>0</v>
      </c>
      <c r="BL86" s="120">
        <v>0</v>
      </c>
      <c r="BM86" s="116">
        <v>0</v>
      </c>
      <c r="BN86" s="120">
        <v>0</v>
      </c>
      <c r="BO86" s="116">
        <v>0</v>
      </c>
      <c r="BP86" s="120">
        <v>0</v>
      </c>
      <c r="BQ86" s="116">
        <v>17</v>
      </c>
      <c r="BR86" s="120">
        <v>100</v>
      </c>
      <c r="BS86" s="116">
        <v>17</v>
      </c>
      <c r="BT86" s="2"/>
      <c r="BU86" s="3"/>
      <c r="BV86" s="3"/>
      <c r="BW86" s="3"/>
      <c r="BX86" s="3"/>
    </row>
    <row r="87" spans="1:76" ht="15">
      <c r="A87" s="64" t="s">
        <v>337</v>
      </c>
      <c r="B87" s="65"/>
      <c r="C87" s="65" t="s">
        <v>64</v>
      </c>
      <c r="D87" s="66">
        <v>1000</v>
      </c>
      <c r="E87" s="68"/>
      <c r="F87" s="100" t="s">
        <v>1570</v>
      </c>
      <c r="G87" s="65"/>
      <c r="H87" s="69" t="s">
        <v>337</v>
      </c>
      <c r="I87" s="70"/>
      <c r="J87" s="70"/>
      <c r="K87" s="69" t="s">
        <v>1784</v>
      </c>
      <c r="L87" s="73">
        <v>391.9287954672138</v>
      </c>
      <c r="M87" s="74">
        <v>6230.1650390625</v>
      </c>
      <c r="N87" s="74">
        <v>1989.1019287109375</v>
      </c>
      <c r="O87" s="75"/>
      <c r="P87" s="76"/>
      <c r="Q87" s="76"/>
      <c r="R87" s="86"/>
      <c r="S87" s="48">
        <v>7</v>
      </c>
      <c r="T87" s="48">
        <v>0</v>
      </c>
      <c r="U87" s="49">
        <v>236</v>
      </c>
      <c r="V87" s="49">
        <v>0.003731</v>
      </c>
      <c r="W87" s="49">
        <v>0.021372</v>
      </c>
      <c r="X87" s="49">
        <v>1.53111</v>
      </c>
      <c r="Y87" s="49">
        <v>0.2857142857142857</v>
      </c>
      <c r="Z87" s="49">
        <v>0</v>
      </c>
      <c r="AA87" s="71">
        <v>87</v>
      </c>
      <c r="AB87" s="71"/>
      <c r="AC87" s="72"/>
      <c r="AD87" s="78" t="s">
        <v>1082</v>
      </c>
      <c r="AE87" s="78">
        <v>2234</v>
      </c>
      <c r="AF87" s="78">
        <v>44083</v>
      </c>
      <c r="AG87" s="78">
        <v>14425</v>
      </c>
      <c r="AH87" s="78">
        <v>5591</v>
      </c>
      <c r="AI87" s="78"/>
      <c r="AJ87" s="78" t="s">
        <v>1203</v>
      </c>
      <c r="AK87" s="78" t="s">
        <v>1304</v>
      </c>
      <c r="AL87" s="82" t="s">
        <v>1392</v>
      </c>
      <c r="AM87" s="78"/>
      <c r="AN87" s="80">
        <v>39843.55210648148</v>
      </c>
      <c r="AO87" s="82" t="s">
        <v>1492</v>
      </c>
      <c r="AP87" s="78" t="b">
        <v>0</v>
      </c>
      <c r="AQ87" s="78" t="b">
        <v>0</v>
      </c>
      <c r="AR87" s="78" t="b">
        <v>1</v>
      </c>
      <c r="AS87" s="78"/>
      <c r="AT87" s="78">
        <v>952</v>
      </c>
      <c r="AU87" s="82" t="s">
        <v>1531</v>
      </c>
      <c r="AV87" s="78" t="b">
        <v>1</v>
      </c>
      <c r="AW87" s="78" t="s">
        <v>1572</v>
      </c>
      <c r="AX87" s="82" t="s">
        <v>1657</v>
      </c>
      <c r="AY87" s="78" t="s">
        <v>65</v>
      </c>
      <c r="AZ87" s="78" t="str">
        <f>REPLACE(INDEX(GroupVertices[Group],MATCH(Vertices[[#This Row],[Vertex]],GroupVertices[Vertex],0)),1,1,"")</f>
        <v>8</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311</v>
      </c>
      <c r="B88" s="65"/>
      <c r="C88" s="65" t="s">
        <v>64</v>
      </c>
      <c r="D88" s="66">
        <v>184.2612463419614</v>
      </c>
      <c r="E88" s="68"/>
      <c r="F88" s="100" t="s">
        <v>1571</v>
      </c>
      <c r="G88" s="65"/>
      <c r="H88" s="69" t="s">
        <v>311</v>
      </c>
      <c r="I88" s="70"/>
      <c r="J88" s="70"/>
      <c r="K88" s="69" t="s">
        <v>1785</v>
      </c>
      <c r="L88" s="73">
        <v>391.9287954672138</v>
      </c>
      <c r="M88" s="74">
        <v>6727.4794921875</v>
      </c>
      <c r="N88" s="74">
        <v>1679.052734375</v>
      </c>
      <c r="O88" s="75"/>
      <c r="P88" s="76"/>
      <c r="Q88" s="76"/>
      <c r="R88" s="86"/>
      <c r="S88" s="48">
        <v>6</v>
      </c>
      <c r="T88" s="48">
        <v>2</v>
      </c>
      <c r="U88" s="49">
        <v>236</v>
      </c>
      <c r="V88" s="49">
        <v>0.003731</v>
      </c>
      <c r="W88" s="49">
        <v>0.021372</v>
      </c>
      <c r="X88" s="49">
        <v>1.53111</v>
      </c>
      <c r="Y88" s="49">
        <v>0.2619047619047619</v>
      </c>
      <c r="Z88" s="49">
        <v>0.14285714285714285</v>
      </c>
      <c r="AA88" s="71">
        <v>88</v>
      </c>
      <c r="AB88" s="71"/>
      <c r="AC88" s="72"/>
      <c r="AD88" s="78" t="s">
        <v>1083</v>
      </c>
      <c r="AE88" s="78">
        <v>1153</v>
      </c>
      <c r="AF88" s="78">
        <v>1173</v>
      </c>
      <c r="AG88" s="78">
        <v>8802</v>
      </c>
      <c r="AH88" s="78">
        <v>18852</v>
      </c>
      <c r="AI88" s="78"/>
      <c r="AJ88" s="78" t="s">
        <v>1204</v>
      </c>
      <c r="AK88" s="78" t="s">
        <v>1305</v>
      </c>
      <c r="AL88" s="82" t="s">
        <v>1393</v>
      </c>
      <c r="AM88" s="78"/>
      <c r="AN88" s="80">
        <v>41532.61002314815</v>
      </c>
      <c r="AO88" s="82" t="s">
        <v>1493</v>
      </c>
      <c r="AP88" s="78" t="b">
        <v>0</v>
      </c>
      <c r="AQ88" s="78" t="b">
        <v>0</v>
      </c>
      <c r="AR88" s="78" t="b">
        <v>0</v>
      </c>
      <c r="AS88" s="78"/>
      <c r="AT88" s="78">
        <v>60</v>
      </c>
      <c r="AU88" s="82" t="s">
        <v>1533</v>
      </c>
      <c r="AV88" s="78" t="b">
        <v>0</v>
      </c>
      <c r="AW88" s="78" t="s">
        <v>1572</v>
      </c>
      <c r="AX88" s="82" t="s">
        <v>1658</v>
      </c>
      <c r="AY88" s="78" t="s">
        <v>66</v>
      </c>
      <c r="AZ88" s="78" t="str">
        <f>REPLACE(INDEX(GroupVertices[Group],MATCH(Vertices[[#This Row],[Vertex]],GroupVertices[Vertex],0)),1,1,"")</f>
        <v>8</v>
      </c>
      <c r="BA88" s="48"/>
      <c r="BB88" s="48"/>
      <c r="BC88" s="48"/>
      <c r="BD88" s="48"/>
      <c r="BE88" s="48" t="s">
        <v>472</v>
      </c>
      <c r="BF88" s="48" t="s">
        <v>472</v>
      </c>
      <c r="BG88" s="116" t="s">
        <v>2348</v>
      </c>
      <c r="BH88" s="116" t="s">
        <v>2348</v>
      </c>
      <c r="BI88" s="116" t="s">
        <v>2415</v>
      </c>
      <c r="BJ88" s="116" t="s">
        <v>2415</v>
      </c>
      <c r="BK88" s="116">
        <v>0</v>
      </c>
      <c r="BL88" s="120">
        <v>0</v>
      </c>
      <c r="BM88" s="116">
        <v>0</v>
      </c>
      <c r="BN88" s="120">
        <v>0</v>
      </c>
      <c r="BO88" s="116">
        <v>0</v>
      </c>
      <c r="BP88" s="120">
        <v>0</v>
      </c>
      <c r="BQ88" s="116">
        <v>15</v>
      </c>
      <c r="BR88" s="120">
        <v>100</v>
      </c>
      <c r="BS88" s="116">
        <v>15</v>
      </c>
      <c r="BT88" s="2"/>
      <c r="BU88" s="3"/>
      <c r="BV88" s="3"/>
      <c r="BW88" s="3"/>
      <c r="BX88" s="3"/>
    </row>
    <row r="89" spans="1:76" ht="15">
      <c r="A89" s="64" t="s">
        <v>275</v>
      </c>
      <c r="B89" s="65"/>
      <c r="C89" s="65" t="s">
        <v>64</v>
      </c>
      <c r="D89" s="66">
        <v>163.55885755767792</v>
      </c>
      <c r="E89" s="68"/>
      <c r="F89" s="100" t="s">
        <v>563</v>
      </c>
      <c r="G89" s="65"/>
      <c r="H89" s="69" t="s">
        <v>275</v>
      </c>
      <c r="I89" s="70"/>
      <c r="J89" s="70"/>
      <c r="K89" s="69" t="s">
        <v>1786</v>
      </c>
      <c r="L89" s="73">
        <v>140.01399641041232</v>
      </c>
      <c r="M89" s="74">
        <v>4431.24365234375</v>
      </c>
      <c r="N89" s="74">
        <v>4128.9990234375</v>
      </c>
      <c r="O89" s="75"/>
      <c r="P89" s="76"/>
      <c r="Q89" s="76"/>
      <c r="R89" s="86"/>
      <c r="S89" s="48">
        <v>0</v>
      </c>
      <c r="T89" s="48">
        <v>2</v>
      </c>
      <c r="U89" s="49">
        <v>83.921429</v>
      </c>
      <c r="V89" s="49">
        <v>0.003236</v>
      </c>
      <c r="W89" s="49">
        <v>0.014141</v>
      </c>
      <c r="X89" s="49">
        <v>0.682919</v>
      </c>
      <c r="Y89" s="49">
        <v>0</v>
      </c>
      <c r="Z89" s="49">
        <v>0</v>
      </c>
      <c r="AA89" s="71">
        <v>89</v>
      </c>
      <c r="AB89" s="71"/>
      <c r="AC89" s="72"/>
      <c r="AD89" s="78" t="s">
        <v>1084</v>
      </c>
      <c r="AE89" s="78">
        <v>54</v>
      </c>
      <c r="AF89" s="78">
        <v>84</v>
      </c>
      <c r="AG89" s="78">
        <v>124</v>
      </c>
      <c r="AH89" s="78">
        <v>109</v>
      </c>
      <c r="AI89" s="78"/>
      <c r="AJ89" s="78" t="s">
        <v>1205</v>
      </c>
      <c r="AK89" s="78" t="s">
        <v>1306</v>
      </c>
      <c r="AL89" s="78"/>
      <c r="AM89" s="78"/>
      <c r="AN89" s="80">
        <v>43068.2940625</v>
      </c>
      <c r="AO89" s="82" t="s">
        <v>1494</v>
      </c>
      <c r="AP89" s="78" t="b">
        <v>1</v>
      </c>
      <c r="AQ89" s="78" t="b">
        <v>0</v>
      </c>
      <c r="AR89" s="78" t="b">
        <v>0</v>
      </c>
      <c r="AS89" s="78"/>
      <c r="AT89" s="78">
        <v>0</v>
      </c>
      <c r="AU89" s="78"/>
      <c r="AV89" s="78" t="b">
        <v>0</v>
      </c>
      <c r="AW89" s="78" t="s">
        <v>1572</v>
      </c>
      <c r="AX89" s="82" t="s">
        <v>1659</v>
      </c>
      <c r="AY89" s="78" t="s">
        <v>66</v>
      </c>
      <c r="AZ89" s="78" t="str">
        <f>REPLACE(INDEX(GroupVertices[Group],MATCH(Vertices[[#This Row],[Vertex]],GroupVertices[Vertex],0)),1,1,"")</f>
        <v>4</v>
      </c>
      <c r="BA89" s="48"/>
      <c r="BB89" s="48"/>
      <c r="BC89" s="48"/>
      <c r="BD89" s="48"/>
      <c r="BE89" s="48" t="s">
        <v>466</v>
      </c>
      <c r="BF89" s="48" t="s">
        <v>466</v>
      </c>
      <c r="BG89" s="116" t="s">
        <v>2345</v>
      </c>
      <c r="BH89" s="116" t="s">
        <v>2345</v>
      </c>
      <c r="BI89" s="116" t="s">
        <v>2412</v>
      </c>
      <c r="BJ89" s="116" t="s">
        <v>2412</v>
      </c>
      <c r="BK89" s="116">
        <v>0</v>
      </c>
      <c r="BL89" s="120">
        <v>0</v>
      </c>
      <c r="BM89" s="116">
        <v>0</v>
      </c>
      <c r="BN89" s="120">
        <v>0</v>
      </c>
      <c r="BO89" s="116">
        <v>0</v>
      </c>
      <c r="BP89" s="120">
        <v>0</v>
      </c>
      <c r="BQ89" s="116">
        <v>31</v>
      </c>
      <c r="BR89" s="120">
        <v>100</v>
      </c>
      <c r="BS89" s="116">
        <v>31</v>
      </c>
      <c r="BT89" s="2"/>
      <c r="BU89" s="3"/>
      <c r="BV89" s="3"/>
      <c r="BW89" s="3"/>
      <c r="BX89" s="3"/>
    </row>
    <row r="90" spans="1:76" ht="15">
      <c r="A90" s="64" t="s">
        <v>277</v>
      </c>
      <c r="B90" s="65"/>
      <c r="C90" s="65" t="s">
        <v>64</v>
      </c>
      <c r="D90" s="66">
        <v>387.9773144892357</v>
      </c>
      <c r="E90" s="68"/>
      <c r="F90" s="100" t="s">
        <v>565</v>
      </c>
      <c r="G90" s="65"/>
      <c r="H90" s="69" t="s">
        <v>277</v>
      </c>
      <c r="I90" s="70"/>
      <c r="J90" s="70"/>
      <c r="K90" s="69" t="s">
        <v>1787</v>
      </c>
      <c r="L90" s="73">
        <v>1</v>
      </c>
      <c r="M90" s="74">
        <v>9555.57421875</v>
      </c>
      <c r="N90" s="74">
        <v>2746.7841796875</v>
      </c>
      <c r="O90" s="75"/>
      <c r="P90" s="76"/>
      <c r="Q90" s="76"/>
      <c r="R90" s="86"/>
      <c r="S90" s="48">
        <v>0</v>
      </c>
      <c r="T90" s="48">
        <v>1</v>
      </c>
      <c r="U90" s="49">
        <v>0</v>
      </c>
      <c r="V90" s="49">
        <v>0.333333</v>
      </c>
      <c r="W90" s="49">
        <v>0</v>
      </c>
      <c r="X90" s="49">
        <v>0.638295</v>
      </c>
      <c r="Y90" s="49">
        <v>0</v>
      </c>
      <c r="Z90" s="49">
        <v>0</v>
      </c>
      <c r="AA90" s="71">
        <v>90</v>
      </c>
      <c r="AB90" s="71"/>
      <c r="AC90" s="72"/>
      <c r="AD90" s="78" t="s">
        <v>1085</v>
      </c>
      <c r="AE90" s="78">
        <v>7073</v>
      </c>
      <c r="AF90" s="78">
        <v>11889</v>
      </c>
      <c r="AG90" s="78">
        <v>35624</v>
      </c>
      <c r="AH90" s="78">
        <v>28579</v>
      </c>
      <c r="AI90" s="78"/>
      <c r="AJ90" s="78" t="s">
        <v>1206</v>
      </c>
      <c r="AK90" s="78" t="s">
        <v>1307</v>
      </c>
      <c r="AL90" s="82" t="s">
        <v>1394</v>
      </c>
      <c r="AM90" s="78"/>
      <c r="AN90" s="80">
        <v>39384.55559027778</v>
      </c>
      <c r="AO90" s="82" t="s">
        <v>1495</v>
      </c>
      <c r="AP90" s="78" t="b">
        <v>0</v>
      </c>
      <c r="AQ90" s="78" t="b">
        <v>0</v>
      </c>
      <c r="AR90" s="78" t="b">
        <v>1</v>
      </c>
      <c r="AS90" s="78"/>
      <c r="AT90" s="78">
        <v>365</v>
      </c>
      <c r="AU90" s="82" t="s">
        <v>1545</v>
      </c>
      <c r="AV90" s="78" t="b">
        <v>0</v>
      </c>
      <c r="AW90" s="78" t="s">
        <v>1572</v>
      </c>
      <c r="AX90" s="82" t="s">
        <v>1660</v>
      </c>
      <c r="AY90" s="78" t="s">
        <v>66</v>
      </c>
      <c r="AZ90" s="78" t="str">
        <f>REPLACE(INDEX(GroupVertices[Group],MATCH(Vertices[[#This Row],[Vertex]],GroupVertices[Vertex],0)),1,1,"")</f>
        <v>11</v>
      </c>
      <c r="BA90" s="48" t="s">
        <v>419</v>
      </c>
      <c r="BB90" s="48" t="s">
        <v>419</v>
      </c>
      <c r="BC90" s="48" t="s">
        <v>440</v>
      </c>
      <c r="BD90" s="48" t="s">
        <v>440</v>
      </c>
      <c r="BE90" s="48" t="s">
        <v>471</v>
      </c>
      <c r="BF90" s="48" t="s">
        <v>471</v>
      </c>
      <c r="BG90" s="116" t="s">
        <v>2346</v>
      </c>
      <c r="BH90" s="116" t="s">
        <v>2346</v>
      </c>
      <c r="BI90" s="116" t="s">
        <v>2413</v>
      </c>
      <c r="BJ90" s="116" t="s">
        <v>2413</v>
      </c>
      <c r="BK90" s="116">
        <v>1</v>
      </c>
      <c r="BL90" s="120">
        <v>4.3478260869565215</v>
      </c>
      <c r="BM90" s="116">
        <v>1</v>
      </c>
      <c r="BN90" s="120">
        <v>4.3478260869565215</v>
      </c>
      <c r="BO90" s="116">
        <v>0</v>
      </c>
      <c r="BP90" s="120">
        <v>0</v>
      </c>
      <c r="BQ90" s="116">
        <v>21</v>
      </c>
      <c r="BR90" s="120">
        <v>91.30434782608695</v>
      </c>
      <c r="BS90" s="116">
        <v>23</v>
      </c>
      <c r="BT90" s="2"/>
      <c r="BU90" s="3"/>
      <c r="BV90" s="3"/>
      <c r="BW90" s="3"/>
      <c r="BX90" s="3"/>
    </row>
    <row r="91" spans="1:76" ht="15">
      <c r="A91" s="64" t="s">
        <v>278</v>
      </c>
      <c r="B91" s="65"/>
      <c r="C91" s="65" t="s">
        <v>64</v>
      </c>
      <c r="D91" s="66">
        <v>199.96388466686327</v>
      </c>
      <c r="E91" s="68"/>
      <c r="F91" s="100" t="s">
        <v>566</v>
      </c>
      <c r="G91" s="65"/>
      <c r="H91" s="69" t="s">
        <v>278</v>
      </c>
      <c r="I91" s="70"/>
      <c r="J91" s="70"/>
      <c r="K91" s="69" t="s">
        <v>1788</v>
      </c>
      <c r="L91" s="73">
        <v>1</v>
      </c>
      <c r="M91" s="74">
        <v>5600.4794921875</v>
      </c>
      <c r="N91" s="74">
        <v>830.8997802734375</v>
      </c>
      <c r="O91" s="75"/>
      <c r="P91" s="76"/>
      <c r="Q91" s="76"/>
      <c r="R91" s="86"/>
      <c r="S91" s="48">
        <v>0</v>
      </c>
      <c r="T91" s="48">
        <v>3</v>
      </c>
      <c r="U91" s="49">
        <v>0</v>
      </c>
      <c r="V91" s="49">
        <v>0.002793</v>
      </c>
      <c r="W91" s="49">
        <v>0.009233</v>
      </c>
      <c r="X91" s="49">
        <v>0.707761</v>
      </c>
      <c r="Y91" s="49">
        <v>0.6666666666666666</v>
      </c>
      <c r="Z91" s="49">
        <v>0</v>
      </c>
      <c r="AA91" s="71">
        <v>91</v>
      </c>
      <c r="AB91" s="71"/>
      <c r="AC91" s="72"/>
      <c r="AD91" s="78" t="s">
        <v>1086</v>
      </c>
      <c r="AE91" s="78">
        <v>2156</v>
      </c>
      <c r="AF91" s="78">
        <v>1999</v>
      </c>
      <c r="AG91" s="78">
        <v>12676</v>
      </c>
      <c r="AH91" s="78">
        <v>20456</v>
      </c>
      <c r="AI91" s="78"/>
      <c r="AJ91" s="78" t="s">
        <v>1207</v>
      </c>
      <c r="AK91" s="78" t="s">
        <v>1308</v>
      </c>
      <c r="AL91" s="82" t="s">
        <v>1395</v>
      </c>
      <c r="AM91" s="78"/>
      <c r="AN91" s="80">
        <v>41033.69752314815</v>
      </c>
      <c r="AO91" s="82" t="s">
        <v>1496</v>
      </c>
      <c r="AP91" s="78" t="b">
        <v>0</v>
      </c>
      <c r="AQ91" s="78" t="b">
        <v>0</v>
      </c>
      <c r="AR91" s="78" t="b">
        <v>0</v>
      </c>
      <c r="AS91" s="78"/>
      <c r="AT91" s="78">
        <v>109</v>
      </c>
      <c r="AU91" s="82" t="s">
        <v>1545</v>
      </c>
      <c r="AV91" s="78" t="b">
        <v>0</v>
      </c>
      <c r="AW91" s="78" t="s">
        <v>1572</v>
      </c>
      <c r="AX91" s="82" t="s">
        <v>1661</v>
      </c>
      <c r="AY91" s="78" t="s">
        <v>66</v>
      </c>
      <c r="AZ91" s="78" t="str">
        <f>REPLACE(INDEX(GroupVertices[Group],MATCH(Vertices[[#This Row],[Vertex]],GroupVertices[Vertex],0)),1,1,"")</f>
        <v>8</v>
      </c>
      <c r="BA91" s="48"/>
      <c r="BB91" s="48"/>
      <c r="BC91" s="48"/>
      <c r="BD91" s="48"/>
      <c r="BE91" s="48" t="s">
        <v>472</v>
      </c>
      <c r="BF91" s="48" t="s">
        <v>472</v>
      </c>
      <c r="BG91" s="116" t="s">
        <v>2347</v>
      </c>
      <c r="BH91" s="116" t="s">
        <v>2347</v>
      </c>
      <c r="BI91" s="116" t="s">
        <v>2414</v>
      </c>
      <c r="BJ91" s="116" t="s">
        <v>2414</v>
      </c>
      <c r="BK91" s="116">
        <v>0</v>
      </c>
      <c r="BL91" s="120">
        <v>0</v>
      </c>
      <c r="BM91" s="116">
        <v>0</v>
      </c>
      <c r="BN91" s="120">
        <v>0</v>
      </c>
      <c r="BO91" s="116">
        <v>0</v>
      </c>
      <c r="BP91" s="120">
        <v>0</v>
      </c>
      <c r="BQ91" s="116">
        <v>17</v>
      </c>
      <c r="BR91" s="120">
        <v>100</v>
      </c>
      <c r="BS91" s="116">
        <v>17</v>
      </c>
      <c r="BT91" s="2"/>
      <c r="BU91" s="3"/>
      <c r="BV91" s="3"/>
      <c r="BW91" s="3"/>
      <c r="BX91" s="3"/>
    </row>
    <row r="92" spans="1:76" ht="15">
      <c r="A92" s="64" t="s">
        <v>279</v>
      </c>
      <c r="B92" s="65"/>
      <c r="C92" s="65" t="s">
        <v>64</v>
      </c>
      <c r="D92" s="66">
        <v>170.0794446586965</v>
      </c>
      <c r="E92" s="68"/>
      <c r="F92" s="100" t="s">
        <v>567</v>
      </c>
      <c r="G92" s="65"/>
      <c r="H92" s="69" t="s">
        <v>279</v>
      </c>
      <c r="I92" s="70"/>
      <c r="J92" s="70"/>
      <c r="K92" s="69" t="s">
        <v>1789</v>
      </c>
      <c r="L92" s="73">
        <v>1</v>
      </c>
      <c r="M92" s="74">
        <v>5899.70263671875</v>
      </c>
      <c r="N92" s="74">
        <v>2917.355224609375</v>
      </c>
      <c r="O92" s="75"/>
      <c r="P92" s="76"/>
      <c r="Q92" s="76"/>
      <c r="R92" s="86"/>
      <c r="S92" s="48">
        <v>0</v>
      </c>
      <c r="T92" s="48">
        <v>3</v>
      </c>
      <c r="U92" s="49">
        <v>0</v>
      </c>
      <c r="V92" s="49">
        <v>0.002793</v>
      </c>
      <c r="W92" s="49">
        <v>0.009233</v>
      </c>
      <c r="X92" s="49">
        <v>0.707761</v>
      </c>
      <c r="Y92" s="49">
        <v>0.6666666666666666</v>
      </c>
      <c r="Z92" s="49">
        <v>0</v>
      </c>
      <c r="AA92" s="71">
        <v>92</v>
      </c>
      <c r="AB92" s="71"/>
      <c r="AC92" s="72"/>
      <c r="AD92" s="78" t="s">
        <v>1087</v>
      </c>
      <c r="AE92" s="78">
        <v>573</v>
      </c>
      <c r="AF92" s="78">
        <v>427</v>
      </c>
      <c r="AG92" s="78">
        <v>1760</v>
      </c>
      <c r="AH92" s="78">
        <v>1909</v>
      </c>
      <c r="AI92" s="78"/>
      <c r="AJ92" s="78" t="s">
        <v>1208</v>
      </c>
      <c r="AK92" s="78" t="s">
        <v>1309</v>
      </c>
      <c r="AL92" s="82" t="s">
        <v>1396</v>
      </c>
      <c r="AM92" s="78"/>
      <c r="AN92" s="80">
        <v>41176.66878472222</v>
      </c>
      <c r="AO92" s="82" t="s">
        <v>1497</v>
      </c>
      <c r="AP92" s="78" t="b">
        <v>0</v>
      </c>
      <c r="AQ92" s="78" t="b">
        <v>0</v>
      </c>
      <c r="AR92" s="78" t="b">
        <v>0</v>
      </c>
      <c r="AS92" s="78"/>
      <c r="AT92" s="78">
        <v>9</v>
      </c>
      <c r="AU92" s="82" t="s">
        <v>1531</v>
      </c>
      <c r="AV92" s="78" t="b">
        <v>0</v>
      </c>
      <c r="AW92" s="78" t="s">
        <v>1572</v>
      </c>
      <c r="AX92" s="82" t="s">
        <v>1662</v>
      </c>
      <c r="AY92" s="78" t="s">
        <v>66</v>
      </c>
      <c r="AZ92" s="78" t="str">
        <f>REPLACE(INDEX(GroupVertices[Group],MATCH(Vertices[[#This Row],[Vertex]],GroupVertices[Vertex],0)),1,1,"")</f>
        <v>8</v>
      </c>
      <c r="BA92" s="48"/>
      <c r="BB92" s="48"/>
      <c r="BC92" s="48"/>
      <c r="BD92" s="48"/>
      <c r="BE92" s="48" t="s">
        <v>472</v>
      </c>
      <c r="BF92" s="48" t="s">
        <v>472</v>
      </c>
      <c r="BG92" s="116" t="s">
        <v>2347</v>
      </c>
      <c r="BH92" s="116" t="s">
        <v>2347</v>
      </c>
      <c r="BI92" s="116" t="s">
        <v>2414</v>
      </c>
      <c r="BJ92" s="116" t="s">
        <v>2414</v>
      </c>
      <c r="BK92" s="116">
        <v>0</v>
      </c>
      <c r="BL92" s="120">
        <v>0</v>
      </c>
      <c r="BM92" s="116">
        <v>0</v>
      </c>
      <c r="BN92" s="120">
        <v>0</v>
      </c>
      <c r="BO92" s="116">
        <v>0</v>
      </c>
      <c r="BP92" s="120">
        <v>0</v>
      </c>
      <c r="BQ92" s="116">
        <v>17</v>
      </c>
      <c r="BR92" s="120">
        <v>100</v>
      </c>
      <c r="BS92" s="116">
        <v>17</v>
      </c>
      <c r="BT92" s="2"/>
      <c r="BU92" s="3"/>
      <c r="BV92" s="3"/>
      <c r="BW92" s="3"/>
      <c r="BX92" s="3"/>
    </row>
    <row r="93" spans="1:76" ht="15">
      <c r="A93" s="64" t="s">
        <v>280</v>
      </c>
      <c r="B93" s="65"/>
      <c r="C93" s="65" t="s">
        <v>64</v>
      </c>
      <c r="D93" s="66">
        <v>222.9665388716227</v>
      </c>
      <c r="E93" s="68"/>
      <c r="F93" s="100" t="s">
        <v>568</v>
      </c>
      <c r="G93" s="65"/>
      <c r="H93" s="69" t="s">
        <v>280</v>
      </c>
      <c r="I93" s="70"/>
      <c r="J93" s="70"/>
      <c r="K93" s="69" t="s">
        <v>1790</v>
      </c>
      <c r="L93" s="73">
        <v>1</v>
      </c>
      <c r="M93" s="74">
        <v>7185.76611328125</v>
      </c>
      <c r="N93" s="74">
        <v>2538.884033203125</v>
      </c>
      <c r="O93" s="75"/>
      <c r="P93" s="76"/>
      <c r="Q93" s="76"/>
      <c r="R93" s="86"/>
      <c r="S93" s="48">
        <v>0</v>
      </c>
      <c r="T93" s="48">
        <v>3</v>
      </c>
      <c r="U93" s="49">
        <v>0</v>
      </c>
      <c r="V93" s="49">
        <v>0.002793</v>
      </c>
      <c r="W93" s="49">
        <v>0.009233</v>
      </c>
      <c r="X93" s="49">
        <v>0.707761</v>
      </c>
      <c r="Y93" s="49">
        <v>0.6666666666666666</v>
      </c>
      <c r="Z93" s="49">
        <v>0</v>
      </c>
      <c r="AA93" s="71">
        <v>93</v>
      </c>
      <c r="AB93" s="71"/>
      <c r="AC93" s="72"/>
      <c r="AD93" s="78" t="s">
        <v>1088</v>
      </c>
      <c r="AE93" s="78">
        <v>1883</v>
      </c>
      <c r="AF93" s="78">
        <v>3209</v>
      </c>
      <c r="AG93" s="78">
        <v>13733</v>
      </c>
      <c r="AH93" s="78">
        <v>14076</v>
      </c>
      <c r="AI93" s="78"/>
      <c r="AJ93" s="78" t="s">
        <v>1209</v>
      </c>
      <c r="AK93" s="78" t="s">
        <v>1310</v>
      </c>
      <c r="AL93" s="82" t="s">
        <v>1397</v>
      </c>
      <c r="AM93" s="78"/>
      <c r="AN93" s="80">
        <v>40055.551087962966</v>
      </c>
      <c r="AO93" s="82" t="s">
        <v>1498</v>
      </c>
      <c r="AP93" s="78" t="b">
        <v>0</v>
      </c>
      <c r="AQ93" s="78" t="b">
        <v>0</v>
      </c>
      <c r="AR93" s="78" t="b">
        <v>1</v>
      </c>
      <c r="AS93" s="78"/>
      <c r="AT93" s="78">
        <v>159</v>
      </c>
      <c r="AU93" s="82" t="s">
        <v>1532</v>
      </c>
      <c r="AV93" s="78" t="b">
        <v>0</v>
      </c>
      <c r="AW93" s="78" t="s">
        <v>1572</v>
      </c>
      <c r="AX93" s="82" t="s">
        <v>1663</v>
      </c>
      <c r="AY93" s="78" t="s">
        <v>66</v>
      </c>
      <c r="AZ93" s="78" t="str">
        <f>REPLACE(INDEX(GroupVertices[Group],MATCH(Vertices[[#This Row],[Vertex]],GroupVertices[Vertex],0)),1,1,"")</f>
        <v>8</v>
      </c>
      <c r="BA93" s="48"/>
      <c r="BB93" s="48"/>
      <c r="BC93" s="48"/>
      <c r="BD93" s="48"/>
      <c r="BE93" s="48" t="s">
        <v>472</v>
      </c>
      <c r="BF93" s="48" t="s">
        <v>472</v>
      </c>
      <c r="BG93" s="116" t="s">
        <v>2347</v>
      </c>
      <c r="BH93" s="116" t="s">
        <v>2347</v>
      </c>
      <c r="BI93" s="116" t="s">
        <v>2414</v>
      </c>
      <c r="BJ93" s="116" t="s">
        <v>2414</v>
      </c>
      <c r="BK93" s="116">
        <v>0</v>
      </c>
      <c r="BL93" s="120">
        <v>0</v>
      </c>
      <c r="BM93" s="116">
        <v>0</v>
      </c>
      <c r="BN93" s="120">
        <v>0</v>
      </c>
      <c r="BO93" s="116">
        <v>0</v>
      </c>
      <c r="BP93" s="120">
        <v>0</v>
      </c>
      <c r="BQ93" s="116">
        <v>17</v>
      </c>
      <c r="BR93" s="120">
        <v>100</v>
      </c>
      <c r="BS93" s="116">
        <v>17</v>
      </c>
      <c r="BT93" s="2"/>
      <c r="BU93" s="3"/>
      <c r="BV93" s="3"/>
      <c r="BW93" s="3"/>
      <c r="BX93" s="3"/>
    </row>
    <row r="94" spans="1:76" ht="15">
      <c r="A94" s="64" t="s">
        <v>281</v>
      </c>
      <c r="B94" s="65"/>
      <c r="C94" s="65" t="s">
        <v>64</v>
      </c>
      <c r="D94" s="66">
        <v>163.04557519112544</v>
      </c>
      <c r="E94" s="68"/>
      <c r="F94" s="100" t="s">
        <v>569</v>
      </c>
      <c r="G94" s="65"/>
      <c r="H94" s="69" t="s">
        <v>281</v>
      </c>
      <c r="I94" s="70"/>
      <c r="J94" s="70"/>
      <c r="K94" s="69" t="s">
        <v>1791</v>
      </c>
      <c r="L94" s="73">
        <v>1</v>
      </c>
      <c r="M94" s="74">
        <v>509.754638671875</v>
      </c>
      <c r="N94" s="74">
        <v>8754.7021484375</v>
      </c>
      <c r="O94" s="75"/>
      <c r="P94" s="76"/>
      <c r="Q94" s="76"/>
      <c r="R94" s="86"/>
      <c r="S94" s="48">
        <v>0</v>
      </c>
      <c r="T94" s="48">
        <v>1</v>
      </c>
      <c r="U94" s="49">
        <v>0</v>
      </c>
      <c r="V94" s="49">
        <v>0.003067</v>
      </c>
      <c r="W94" s="49">
        <v>0.003979</v>
      </c>
      <c r="X94" s="49">
        <v>0.500917</v>
      </c>
      <c r="Y94" s="49">
        <v>0</v>
      </c>
      <c r="Z94" s="49">
        <v>0</v>
      </c>
      <c r="AA94" s="71">
        <v>94</v>
      </c>
      <c r="AB94" s="71"/>
      <c r="AC94" s="72"/>
      <c r="AD94" s="78" t="s">
        <v>1089</v>
      </c>
      <c r="AE94" s="78">
        <v>184</v>
      </c>
      <c r="AF94" s="78">
        <v>57</v>
      </c>
      <c r="AG94" s="78">
        <v>159</v>
      </c>
      <c r="AH94" s="78">
        <v>101</v>
      </c>
      <c r="AI94" s="78"/>
      <c r="AJ94" s="78" t="s">
        <v>1210</v>
      </c>
      <c r="AK94" s="78" t="s">
        <v>1311</v>
      </c>
      <c r="AL94" s="82" t="s">
        <v>1398</v>
      </c>
      <c r="AM94" s="78"/>
      <c r="AN94" s="80">
        <v>41441.35927083333</v>
      </c>
      <c r="AO94" s="82" t="s">
        <v>1499</v>
      </c>
      <c r="AP94" s="78" t="b">
        <v>1</v>
      </c>
      <c r="AQ94" s="78" t="b">
        <v>0</v>
      </c>
      <c r="AR94" s="78" t="b">
        <v>0</v>
      </c>
      <c r="AS94" s="78"/>
      <c r="AT94" s="78">
        <v>2</v>
      </c>
      <c r="AU94" s="82" t="s">
        <v>1532</v>
      </c>
      <c r="AV94" s="78" t="b">
        <v>0</v>
      </c>
      <c r="AW94" s="78" t="s">
        <v>1572</v>
      </c>
      <c r="AX94" s="82" t="s">
        <v>1664</v>
      </c>
      <c r="AY94" s="78" t="s">
        <v>66</v>
      </c>
      <c r="AZ94" s="78" t="str">
        <f>REPLACE(INDEX(GroupVertices[Group],MATCH(Vertices[[#This Row],[Vertex]],GroupVertices[Vertex],0)),1,1,"")</f>
        <v>1</v>
      </c>
      <c r="BA94" s="48" t="s">
        <v>420</v>
      </c>
      <c r="BB94" s="48" t="s">
        <v>420</v>
      </c>
      <c r="BC94" s="48" t="s">
        <v>441</v>
      </c>
      <c r="BD94" s="48" t="s">
        <v>441</v>
      </c>
      <c r="BE94" s="48"/>
      <c r="BF94" s="48"/>
      <c r="BG94" s="116" t="s">
        <v>2349</v>
      </c>
      <c r="BH94" s="116" t="s">
        <v>2349</v>
      </c>
      <c r="BI94" s="116" t="s">
        <v>2416</v>
      </c>
      <c r="BJ94" s="116" t="s">
        <v>2416</v>
      </c>
      <c r="BK94" s="116">
        <v>0</v>
      </c>
      <c r="BL94" s="120">
        <v>0</v>
      </c>
      <c r="BM94" s="116">
        <v>0</v>
      </c>
      <c r="BN94" s="120">
        <v>0</v>
      </c>
      <c r="BO94" s="116">
        <v>0</v>
      </c>
      <c r="BP94" s="120">
        <v>0</v>
      </c>
      <c r="BQ94" s="116">
        <v>16</v>
      </c>
      <c r="BR94" s="120">
        <v>100</v>
      </c>
      <c r="BS94" s="116">
        <v>16</v>
      </c>
      <c r="BT94" s="2"/>
      <c r="BU94" s="3"/>
      <c r="BV94" s="3"/>
      <c r="BW94" s="3"/>
      <c r="BX94" s="3"/>
    </row>
    <row r="95" spans="1:76" ht="15">
      <c r="A95" s="64" t="s">
        <v>313</v>
      </c>
      <c r="B95" s="65"/>
      <c r="C95" s="65" t="s">
        <v>64</v>
      </c>
      <c r="D95" s="66">
        <v>539.3005603321159</v>
      </c>
      <c r="E95" s="68"/>
      <c r="F95" s="100" t="s">
        <v>599</v>
      </c>
      <c r="G95" s="65"/>
      <c r="H95" s="69" t="s">
        <v>313</v>
      </c>
      <c r="I95" s="70"/>
      <c r="J95" s="70"/>
      <c r="K95" s="69" t="s">
        <v>1792</v>
      </c>
      <c r="L95" s="73">
        <v>5639.319635641111</v>
      </c>
      <c r="M95" s="74">
        <v>1719.942626953125</v>
      </c>
      <c r="N95" s="74">
        <v>7182.701171875</v>
      </c>
      <c r="O95" s="75"/>
      <c r="P95" s="76"/>
      <c r="Q95" s="76"/>
      <c r="R95" s="86"/>
      <c r="S95" s="48">
        <v>24</v>
      </c>
      <c r="T95" s="48">
        <v>1</v>
      </c>
      <c r="U95" s="49">
        <v>3403.8</v>
      </c>
      <c r="V95" s="49">
        <v>0.004274</v>
      </c>
      <c r="W95" s="49">
        <v>0.02763</v>
      </c>
      <c r="X95" s="49">
        <v>9.908261</v>
      </c>
      <c r="Y95" s="49">
        <v>0</v>
      </c>
      <c r="Z95" s="49">
        <v>0</v>
      </c>
      <c r="AA95" s="71">
        <v>95</v>
      </c>
      <c r="AB95" s="71"/>
      <c r="AC95" s="72"/>
      <c r="AD95" s="78" t="s">
        <v>1090</v>
      </c>
      <c r="AE95" s="78">
        <v>12535</v>
      </c>
      <c r="AF95" s="78">
        <v>19849</v>
      </c>
      <c r="AG95" s="78">
        <v>67129</v>
      </c>
      <c r="AH95" s="78">
        <v>6576</v>
      </c>
      <c r="AI95" s="78"/>
      <c r="AJ95" s="78" t="s">
        <v>1211</v>
      </c>
      <c r="AK95" s="78" t="s">
        <v>1312</v>
      </c>
      <c r="AL95" s="82" t="s">
        <v>1399</v>
      </c>
      <c r="AM95" s="78"/>
      <c r="AN95" s="80">
        <v>39743.57201388889</v>
      </c>
      <c r="AO95" s="82" t="s">
        <v>1500</v>
      </c>
      <c r="AP95" s="78" t="b">
        <v>0</v>
      </c>
      <c r="AQ95" s="78" t="b">
        <v>0</v>
      </c>
      <c r="AR95" s="78" t="b">
        <v>0</v>
      </c>
      <c r="AS95" s="78"/>
      <c r="AT95" s="78">
        <v>589</v>
      </c>
      <c r="AU95" s="82" t="s">
        <v>1532</v>
      </c>
      <c r="AV95" s="78" t="b">
        <v>0</v>
      </c>
      <c r="AW95" s="78" t="s">
        <v>1572</v>
      </c>
      <c r="AX95" s="82" t="s">
        <v>1665</v>
      </c>
      <c r="AY95" s="78" t="s">
        <v>66</v>
      </c>
      <c r="AZ95" s="78" t="str">
        <f>REPLACE(INDEX(GroupVertices[Group],MATCH(Vertices[[#This Row],[Vertex]],GroupVertices[Vertex],0)),1,1,"")</f>
        <v>1</v>
      </c>
      <c r="BA95" s="48" t="s">
        <v>424</v>
      </c>
      <c r="BB95" s="48" t="s">
        <v>424</v>
      </c>
      <c r="BC95" s="48" t="s">
        <v>441</v>
      </c>
      <c r="BD95" s="48" t="s">
        <v>441</v>
      </c>
      <c r="BE95" s="48" t="s">
        <v>479</v>
      </c>
      <c r="BF95" s="48" t="s">
        <v>479</v>
      </c>
      <c r="BG95" s="116" t="s">
        <v>2350</v>
      </c>
      <c r="BH95" s="116" t="s">
        <v>2350</v>
      </c>
      <c r="BI95" s="116" t="s">
        <v>2417</v>
      </c>
      <c r="BJ95" s="116" t="s">
        <v>2417</v>
      </c>
      <c r="BK95" s="116">
        <v>0</v>
      </c>
      <c r="BL95" s="120">
        <v>0</v>
      </c>
      <c r="BM95" s="116">
        <v>0</v>
      </c>
      <c r="BN95" s="120">
        <v>0</v>
      </c>
      <c r="BO95" s="116">
        <v>0</v>
      </c>
      <c r="BP95" s="120">
        <v>0</v>
      </c>
      <c r="BQ95" s="116">
        <v>19</v>
      </c>
      <c r="BR95" s="120">
        <v>100</v>
      </c>
      <c r="BS95" s="116">
        <v>19</v>
      </c>
      <c r="BT95" s="2"/>
      <c r="BU95" s="3"/>
      <c r="BV95" s="3"/>
      <c r="BW95" s="3"/>
      <c r="BX95" s="3"/>
    </row>
    <row r="96" spans="1:76" ht="15">
      <c r="A96" s="64" t="s">
        <v>282</v>
      </c>
      <c r="B96" s="65"/>
      <c r="C96" s="65" t="s">
        <v>64</v>
      </c>
      <c r="D96" s="66">
        <v>184.62244504435017</v>
      </c>
      <c r="E96" s="68"/>
      <c r="F96" s="100" t="s">
        <v>570</v>
      </c>
      <c r="G96" s="65"/>
      <c r="H96" s="69" t="s">
        <v>282</v>
      </c>
      <c r="I96" s="70"/>
      <c r="J96" s="70"/>
      <c r="K96" s="69" t="s">
        <v>1793</v>
      </c>
      <c r="L96" s="73">
        <v>1</v>
      </c>
      <c r="M96" s="74">
        <v>884.5379028320312</v>
      </c>
      <c r="N96" s="74">
        <v>6616.16845703125</v>
      </c>
      <c r="O96" s="75"/>
      <c r="P96" s="76"/>
      <c r="Q96" s="76"/>
      <c r="R96" s="86"/>
      <c r="S96" s="48">
        <v>0</v>
      </c>
      <c r="T96" s="48">
        <v>1</v>
      </c>
      <c r="U96" s="49">
        <v>0</v>
      </c>
      <c r="V96" s="49">
        <v>0.003067</v>
      </c>
      <c r="W96" s="49">
        <v>0.003979</v>
      </c>
      <c r="X96" s="49">
        <v>0.500917</v>
      </c>
      <c r="Y96" s="49">
        <v>0</v>
      </c>
      <c r="Z96" s="49">
        <v>0</v>
      </c>
      <c r="AA96" s="71">
        <v>96</v>
      </c>
      <c r="AB96" s="71"/>
      <c r="AC96" s="72"/>
      <c r="AD96" s="78" t="s">
        <v>1091</v>
      </c>
      <c r="AE96" s="78">
        <v>668</v>
      </c>
      <c r="AF96" s="78">
        <v>1192</v>
      </c>
      <c r="AG96" s="78">
        <v>6532</v>
      </c>
      <c r="AH96" s="78">
        <v>4767</v>
      </c>
      <c r="AI96" s="78"/>
      <c r="AJ96" s="78" t="s">
        <v>1212</v>
      </c>
      <c r="AK96" s="78" t="s">
        <v>1313</v>
      </c>
      <c r="AL96" s="82" t="s">
        <v>1400</v>
      </c>
      <c r="AM96" s="78"/>
      <c r="AN96" s="80">
        <v>41149.788460648146</v>
      </c>
      <c r="AO96" s="82" t="s">
        <v>1501</v>
      </c>
      <c r="AP96" s="78" t="b">
        <v>1</v>
      </c>
      <c r="AQ96" s="78" t="b">
        <v>0</v>
      </c>
      <c r="AR96" s="78" t="b">
        <v>0</v>
      </c>
      <c r="AS96" s="78"/>
      <c r="AT96" s="78">
        <v>73</v>
      </c>
      <c r="AU96" s="82" t="s">
        <v>1532</v>
      </c>
      <c r="AV96" s="78" t="b">
        <v>0</v>
      </c>
      <c r="AW96" s="78" t="s">
        <v>1572</v>
      </c>
      <c r="AX96" s="82" t="s">
        <v>1666</v>
      </c>
      <c r="AY96" s="78" t="s">
        <v>66</v>
      </c>
      <c r="AZ96" s="78" t="str">
        <f>REPLACE(INDEX(GroupVertices[Group],MATCH(Vertices[[#This Row],[Vertex]],GroupVertices[Vertex],0)),1,1,"")</f>
        <v>1</v>
      </c>
      <c r="BA96" s="48" t="s">
        <v>420</v>
      </c>
      <c r="BB96" s="48" t="s">
        <v>420</v>
      </c>
      <c r="BC96" s="48" t="s">
        <v>441</v>
      </c>
      <c r="BD96" s="48" t="s">
        <v>441</v>
      </c>
      <c r="BE96" s="48"/>
      <c r="BF96" s="48"/>
      <c r="BG96" s="116" t="s">
        <v>2349</v>
      </c>
      <c r="BH96" s="116" t="s">
        <v>2349</v>
      </c>
      <c r="BI96" s="116" t="s">
        <v>2416</v>
      </c>
      <c r="BJ96" s="116" t="s">
        <v>2416</v>
      </c>
      <c r="BK96" s="116">
        <v>0</v>
      </c>
      <c r="BL96" s="120">
        <v>0</v>
      </c>
      <c r="BM96" s="116">
        <v>0</v>
      </c>
      <c r="BN96" s="120">
        <v>0</v>
      </c>
      <c r="BO96" s="116">
        <v>0</v>
      </c>
      <c r="BP96" s="120">
        <v>0</v>
      </c>
      <c r="BQ96" s="116">
        <v>16</v>
      </c>
      <c r="BR96" s="120">
        <v>100</v>
      </c>
      <c r="BS96" s="116">
        <v>16</v>
      </c>
      <c r="BT96" s="2"/>
      <c r="BU96" s="3"/>
      <c r="BV96" s="3"/>
      <c r="BW96" s="3"/>
      <c r="BX96" s="3"/>
    </row>
    <row r="97" spans="1:76" ht="15">
      <c r="A97" s="64" t="s">
        <v>283</v>
      </c>
      <c r="B97" s="65"/>
      <c r="C97" s="65" t="s">
        <v>64</v>
      </c>
      <c r="D97" s="66">
        <v>174.3187767972596</v>
      </c>
      <c r="E97" s="68"/>
      <c r="F97" s="100" t="s">
        <v>571</v>
      </c>
      <c r="G97" s="65"/>
      <c r="H97" s="69" t="s">
        <v>283</v>
      </c>
      <c r="I97" s="70"/>
      <c r="J97" s="70"/>
      <c r="K97" s="69" t="s">
        <v>1794</v>
      </c>
      <c r="L97" s="73">
        <v>1</v>
      </c>
      <c r="M97" s="74">
        <v>261.6356201171875</v>
      </c>
      <c r="N97" s="74">
        <v>7871.4375</v>
      </c>
      <c r="O97" s="75"/>
      <c r="P97" s="76"/>
      <c r="Q97" s="76"/>
      <c r="R97" s="86"/>
      <c r="S97" s="48">
        <v>0</v>
      </c>
      <c r="T97" s="48">
        <v>1</v>
      </c>
      <c r="U97" s="49">
        <v>0</v>
      </c>
      <c r="V97" s="49">
        <v>0.003067</v>
      </c>
      <c r="W97" s="49">
        <v>0.003979</v>
      </c>
      <c r="X97" s="49">
        <v>0.500917</v>
      </c>
      <c r="Y97" s="49">
        <v>0</v>
      </c>
      <c r="Z97" s="49">
        <v>0</v>
      </c>
      <c r="AA97" s="71">
        <v>97</v>
      </c>
      <c r="AB97" s="71"/>
      <c r="AC97" s="72"/>
      <c r="AD97" s="78" t="s">
        <v>1092</v>
      </c>
      <c r="AE97" s="78">
        <v>561</v>
      </c>
      <c r="AF97" s="78">
        <v>650</v>
      </c>
      <c r="AG97" s="78">
        <v>416</v>
      </c>
      <c r="AH97" s="78">
        <v>1808</v>
      </c>
      <c r="AI97" s="78"/>
      <c r="AJ97" s="78" t="s">
        <v>1213</v>
      </c>
      <c r="AK97" s="78" t="s">
        <v>1314</v>
      </c>
      <c r="AL97" s="78"/>
      <c r="AM97" s="78"/>
      <c r="AN97" s="80">
        <v>42305.76152777778</v>
      </c>
      <c r="AO97" s="82" t="s">
        <v>1502</v>
      </c>
      <c r="AP97" s="78" t="b">
        <v>0</v>
      </c>
      <c r="AQ97" s="78" t="b">
        <v>0</v>
      </c>
      <c r="AR97" s="78" t="b">
        <v>0</v>
      </c>
      <c r="AS97" s="78"/>
      <c r="AT97" s="78">
        <v>27</v>
      </c>
      <c r="AU97" s="82" t="s">
        <v>1532</v>
      </c>
      <c r="AV97" s="78" t="b">
        <v>0</v>
      </c>
      <c r="AW97" s="78" t="s">
        <v>1572</v>
      </c>
      <c r="AX97" s="82" t="s">
        <v>1667</v>
      </c>
      <c r="AY97" s="78" t="s">
        <v>66</v>
      </c>
      <c r="AZ97" s="78" t="str">
        <f>REPLACE(INDEX(GroupVertices[Group],MATCH(Vertices[[#This Row],[Vertex]],GroupVertices[Vertex],0)),1,1,"")</f>
        <v>1</v>
      </c>
      <c r="BA97" s="48" t="s">
        <v>420</v>
      </c>
      <c r="BB97" s="48" t="s">
        <v>420</v>
      </c>
      <c r="BC97" s="48" t="s">
        <v>441</v>
      </c>
      <c r="BD97" s="48" t="s">
        <v>441</v>
      </c>
      <c r="BE97" s="48"/>
      <c r="BF97" s="48"/>
      <c r="BG97" s="116" t="s">
        <v>2349</v>
      </c>
      <c r="BH97" s="116" t="s">
        <v>2349</v>
      </c>
      <c r="BI97" s="116" t="s">
        <v>2416</v>
      </c>
      <c r="BJ97" s="116" t="s">
        <v>2416</v>
      </c>
      <c r="BK97" s="116">
        <v>0</v>
      </c>
      <c r="BL97" s="120">
        <v>0</v>
      </c>
      <c r="BM97" s="116">
        <v>0</v>
      </c>
      <c r="BN97" s="120">
        <v>0</v>
      </c>
      <c r="BO97" s="116">
        <v>0</v>
      </c>
      <c r="BP97" s="120">
        <v>0</v>
      </c>
      <c r="BQ97" s="116">
        <v>16</v>
      </c>
      <c r="BR97" s="120">
        <v>100</v>
      </c>
      <c r="BS97" s="116">
        <v>16</v>
      </c>
      <c r="BT97" s="2"/>
      <c r="BU97" s="3"/>
      <c r="BV97" s="3"/>
      <c r="BW97" s="3"/>
      <c r="BX97" s="3"/>
    </row>
    <row r="98" spans="1:76" ht="15">
      <c r="A98" s="64" t="s">
        <v>284</v>
      </c>
      <c r="B98" s="65"/>
      <c r="C98" s="65" t="s">
        <v>64</v>
      </c>
      <c r="D98" s="66">
        <v>178.99534947029332</v>
      </c>
      <c r="E98" s="68"/>
      <c r="F98" s="100" t="s">
        <v>572</v>
      </c>
      <c r="G98" s="65"/>
      <c r="H98" s="69" t="s">
        <v>284</v>
      </c>
      <c r="I98" s="70"/>
      <c r="J98" s="70"/>
      <c r="K98" s="69" t="s">
        <v>1795</v>
      </c>
      <c r="L98" s="73">
        <v>1</v>
      </c>
      <c r="M98" s="74">
        <v>3183.388671875</v>
      </c>
      <c r="N98" s="74">
        <v>6561.259765625</v>
      </c>
      <c r="O98" s="75"/>
      <c r="P98" s="76"/>
      <c r="Q98" s="76"/>
      <c r="R98" s="86"/>
      <c r="S98" s="48">
        <v>0</v>
      </c>
      <c r="T98" s="48">
        <v>1</v>
      </c>
      <c r="U98" s="49">
        <v>0</v>
      </c>
      <c r="V98" s="49">
        <v>0.003067</v>
      </c>
      <c r="W98" s="49">
        <v>0.003979</v>
      </c>
      <c r="X98" s="49">
        <v>0.500917</v>
      </c>
      <c r="Y98" s="49">
        <v>0</v>
      </c>
      <c r="Z98" s="49">
        <v>0</v>
      </c>
      <c r="AA98" s="71">
        <v>98</v>
      </c>
      <c r="AB98" s="71"/>
      <c r="AC98" s="72"/>
      <c r="AD98" s="78" t="s">
        <v>1093</v>
      </c>
      <c r="AE98" s="78">
        <v>584</v>
      </c>
      <c r="AF98" s="78">
        <v>896</v>
      </c>
      <c r="AG98" s="78">
        <v>3933</v>
      </c>
      <c r="AH98" s="78">
        <v>6650</v>
      </c>
      <c r="AI98" s="78"/>
      <c r="AJ98" s="78" t="s">
        <v>1214</v>
      </c>
      <c r="AK98" s="78" t="s">
        <v>1315</v>
      </c>
      <c r="AL98" s="78"/>
      <c r="AM98" s="78"/>
      <c r="AN98" s="80">
        <v>42091.821377314816</v>
      </c>
      <c r="AO98" s="82" t="s">
        <v>1503</v>
      </c>
      <c r="AP98" s="78" t="b">
        <v>1</v>
      </c>
      <c r="AQ98" s="78" t="b">
        <v>0</v>
      </c>
      <c r="AR98" s="78" t="b">
        <v>0</v>
      </c>
      <c r="AS98" s="78"/>
      <c r="AT98" s="78">
        <v>96</v>
      </c>
      <c r="AU98" s="82" t="s">
        <v>1532</v>
      </c>
      <c r="AV98" s="78" t="b">
        <v>0</v>
      </c>
      <c r="AW98" s="78" t="s">
        <v>1572</v>
      </c>
      <c r="AX98" s="82" t="s">
        <v>1668</v>
      </c>
      <c r="AY98" s="78" t="s">
        <v>66</v>
      </c>
      <c r="AZ98" s="78" t="str">
        <f>REPLACE(INDEX(GroupVertices[Group],MATCH(Vertices[[#This Row],[Vertex]],GroupVertices[Vertex],0)),1,1,"")</f>
        <v>1</v>
      </c>
      <c r="BA98" s="48" t="s">
        <v>420</v>
      </c>
      <c r="BB98" s="48" t="s">
        <v>420</v>
      </c>
      <c r="BC98" s="48" t="s">
        <v>441</v>
      </c>
      <c r="BD98" s="48" t="s">
        <v>441</v>
      </c>
      <c r="BE98" s="48"/>
      <c r="BF98" s="48"/>
      <c r="BG98" s="116" t="s">
        <v>2349</v>
      </c>
      <c r="BH98" s="116" t="s">
        <v>2349</v>
      </c>
      <c r="BI98" s="116" t="s">
        <v>2416</v>
      </c>
      <c r="BJ98" s="116" t="s">
        <v>2416</v>
      </c>
      <c r="BK98" s="116">
        <v>0</v>
      </c>
      <c r="BL98" s="120">
        <v>0</v>
      </c>
      <c r="BM98" s="116">
        <v>0</v>
      </c>
      <c r="BN98" s="120">
        <v>0</v>
      </c>
      <c r="BO98" s="116">
        <v>0</v>
      </c>
      <c r="BP98" s="120">
        <v>0</v>
      </c>
      <c r="BQ98" s="116">
        <v>16</v>
      </c>
      <c r="BR98" s="120">
        <v>100</v>
      </c>
      <c r="BS98" s="116">
        <v>16</v>
      </c>
      <c r="BT98" s="2"/>
      <c r="BU98" s="3"/>
      <c r="BV98" s="3"/>
      <c r="BW98" s="3"/>
      <c r="BX98" s="3"/>
    </row>
    <row r="99" spans="1:76" ht="15">
      <c r="A99" s="64" t="s">
        <v>285</v>
      </c>
      <c r="B99" s="65"/>
      <c r="C99" s="65" t="s">
        <v>64</v>
      </c>
      <c r="D99" s="66">
        <v>295.22528980740003</v>
      </c>
      <c r="E99" s="68"/>
      <c r="F99" s="100" t="s">
        <v>573</v>
      </c>
      <c r="G99" s="65"/>
      <c r="H99" s="69" t="s">
        <v>285</v>
      </c>
      <c r="I99" s="70"/>
      <c r="J99" s="70"/>
      <c r="K99" s="69" t="s">
        <v>1796</v>
      </c>
      <c r="L99" s="73">
        <v>12.457306351516216</v>
      </c>
      <c r="M99" s="74">
        <v>4818.3916015625</v>
      </c>
      <c r="N99" s="74">
        <v>6132.861328125</v>
      </c>
      <c r="O99" s="75"/>
      <c r="P99" s="76"/>
      <c r="Q99" s="76"/>
      <c r="R99" s="86"/>
      <c r="S99" s="48">
        <v>0</v>
      </c>
      <c r="T99" s="48">
        <v>4</v>
      </c>
      <c r="U99" s="49">
        <v>6.916667</v>
      </c>
      <c r="V99" s="49">
        <v>0.003226</v>
      </c>
      <c r="W99" s="49">
        <v>0.028067</v>
      </c>
      <c r="X99" s="49">
        <v>1.015944</v>
      </c>
      <c r="Y99" s="49">
        <v>0.25</v>
      </c>
      <c r="Z99" s="49">
        <v>0</v>
      </c>
      <c r="AA99" s="71">
        <v>99</v>
      </c>
      <c r="AB99" s="71"/>
      <c r="AC99" s="72"/>
      <c r="AD99" s="78" t="s">
        <v>1094</v>
      </c>
      <c r="AE99" s="78">
        <v>3277</v>
      </c>
      <c r="AF99" s="78">
        <v>7010</v>
      </c>
      <c r="AG99" s="78">
        <v>121785</v>
      </c>
      <c r="AH99" s="78">
        <v>129005</v>
      </c>
      <c r="AI99" s="78"/>
      <c r="AJ99" s="78" t="s">
        <v>1215</v>
      </c>
      <c r="AK99" s="78" t="s">
        <v>973</v>
      </c>
      <c r="AL99" s="82" t="s">
        <v>1401</v>
      </c>
      <c r="AM99" s="78"/>
      <c r="AN99" s="80">
        <v>41380.22467592593</v>
      </c>
      <c r="AO99" s="82" t="s">
        <v>1504</v>
      </c>
      <c r="AP99" s="78" t="b">
        <v>0</v>
      </c>
      <c r="AQ99" s="78" t="b">
        <v>0</v>
      </c>
      <c r="AR99" s="78" t="b">
        <v>1</v>
      </c>
      <c r="AS99" s="78"/>
      <c r="AT99" s="78">
        <v>1152</v>
      </c>
      <c r="AU99" s="82" t="s">
        <v>1546</v>
      </c>
      <c r="AV99" s="78" t="b">
        <v>0</v>
      </c>
      <c r="AW99" s="78" t="s">
        <v>1572</v>
      </c>
      <c r="AX99" s="82" t="s">
        <v>1669</v>
      </c>
      <c r="AY99" s="78" t="s">
        <v>66</v>
      </c>
      <c r="AZ99" s="78" t="str">
        <f>REPLACE(INDEX(GroupVertices[Group],MATCH(Vertices[[#This Row],[Vertex]],GroupVertices[Vertex],0)),1,1,"")</f>
        <v>3</v>
      </c>
      <c r="BA99" s="48" t="s">
        <v>412</v>
      </c>
      <c r="BB99" s="48" t="s">
        <v>412</v>
      </c>
      <c r="BC99" s="48" t="s">
        <v>433</v>
      </c>
      <c r="BD99" s="48" t="s">
        <v>433</v>
      </c>
      <c r="BE99" s="48" t="s">
        <v>2295</v>
      </c>
      <c r="BF99" s="48" t="s">
        <v>2295</v>
      </c>
      <c r="BG99" s="116" t="s">
        <v>2351</v>
      </c>
      <c r="BH99" s="116" t="s">
        <v>2351</v>
      </c>
      <c r="BI99" s="116" t="s">
        <v>2418</v>
      </c>
      <c r="BJ99" s="116" t="s">
        <v>2418</v>
      </c>
      <c r="BK99" s="116">
        <v>0</v>
      </c>
      <c r="BL99" s="120">
        <v>0</v>
      </c>
      <c r="BM99" s="116">
        <v>0</v>
      </c>
      <c r="BN99" s="120">
        <v>0</v>
      </c>
      <c r="BO99" s="116">
        <v>0</v>
      </c>
      <c r="BP99" s="120">
        <v>0</v>
      </c>
      <c r="BQ99" s="116">
        <v>34</v>
      </c>
      <c r="BR99" s="120">
        <v>100</v>
      </c>
      <c r="BS99" s="116">
        <v>34</v>
      </c>
      <c r="BT99" s="2"/>
      <c r="BU99" s="3"/>
      <c r="BV99" s="3"/>
      <c r="BW99" s="3"/>
      <c r="BX99" s="3"/>
    </row>
    <row r="100" spans="1:76" ht="15">
      <c r="A100" s="64" t="s">
        <v>315</v>
      </c>
      <c r="B100" s="65"/>
      <c r="C100" s="65" t="s">
        <v>64</v>
      </c>
      <c r="D100" s="66">
        <v>168.44454526893674</v>
      </c>
      <c r="E100" s="68"/>
      <c r="F100" s="100" t="s">
        <v>601</v>
      </c>
      <c r="G100" s="65"/>
      <c r="H100" s="69" t="s">
        <v>315</v>
      </c>
      <c r="I100" s="70"/>
      <c r="J100" s="70"/>
      <c r="K100" s="69" t="s">
        <v>1797</v>
      </c>
      <c r="L100" s="73">
        <v>1679.2054165172387</v>
      </c>
      <c r="M100" s="74">
        <v>962.4777221679688</v>
      </c>
      <c r="N100" s="74">
        <v>1869.2021484375</v>
      </c>
      <c r="O100" s="75"/>
      <c r="P100" s="76"/>
      <c r="Q100" s="76"/>
      <c r="R100" s="86"/>
      <c r="S100" s="48">
        <v>9</v>
      </c>
      <c r="T100" s="48">
        <v>4</v>
      </c>
      <c r="U100" s="49">
        <v>1013.116667</v>
      </c>
      <c r="V100" s="49">
        <v>0.004237</v>
      </c>
      <c r="W100" s="49">
        <v>0.043648</v>
      </c>
      <c r="X100" s="49">
        <v>3.221478</v>
      </c>
      <c r="Y100" s="49">
        <v>0.08333333333333333</v>
      </c>
      <c r="Z100" s="49">
        <v>0.08333333333333333</v>
      </c>
      <c r="AA100" s="71">
        <v>100</v>
      </c>
      <c r="AB100" s="71"/>
      <c r="AC100" s="72"/>
      <c r="AD100" s="78" t="s">
        <v>1095</v>
      </c>
      <c r="AE100" s="78">
        <v>879</v>
      </c>
      <c r="AF100" s="78">
        <v>341</v>
      </c>
      <c r="AG100" s="78">
        <v>1564</v>
      </c>
      <c r="AH100" s="78">
        <v>3325</v>
      </c>
      <c r="AI100" s="78"/>
      <c r="AJ100" s="78" t="s">
        <v>1216</v>
      </c>
      <c r="AK100" s="78" t="s">
        <v>1309</v>
      </c>
      <c r="AL100" s="78"/>
      <c r="AM100" s="78"/>
      <c r="AN100" s="80">
        <v>39898.41855324074</v>
      </c>
      <c r="AO100" s="82" t="s">
        <v>1505</v>
      </c>
      <c r="AP100" s="78" t="b">
        <v>1</v>
      </c>
      <c r="AQ100" s="78" t="b">
        <v>0</v>
      </c>
      <c r="AR100" s="78" t="b">
        <v>0</v>
      </c>
      <c r="AS100" s="78"/>
      <c r="AT100" s="78">
        <v>7</v>
      </c>
      <c r="AU100" s="82" t="s">
        <v>1532</v>
      </c>
      <c r="AV100" s="78" t="b">
        <v>0</v>
      </c>
      <c r="AW100" s="78" t="s">
        <v>1572</v>
      </c>
      <c r="AX100" s="82" t="s">
        <v>1670</v>
      </c>
      <c r="AY100" s="78" t="s">
        <v>66</v>
      </c>
      <c r="AZ100" s="78" t="str">
        <f>REPLACE(INDEX(GroupVertices[Group],MATCH(Vertices[[#This Row],[Vertex]],GroupVertices[Vertex],0)),1,1,"")</f>
        <v>2</v>
      </c>
      <c r="BA100" s="48"/>
      <c r="BB100" s="48"/>
      <c r="BC100" s="48"/>
      <c r="BD100" s="48"/>
      <c r="BE100" s="48" t="s">
        <v>2296</v>
      </c>
      <c r="BF100" s="48" t="s">
        <v>2296</v>
      </c>
      <c r="BG100" s="116" t="s">
        <v>2352</v>
      </c>
      <c r="BH100" s="116" t="s">
        <v>2371</v>
      </c>
      <c r="BI100" s="116" t="s">
        <v>2419</v>
      </c>
      <c r="BJ100" s="116" t="s">
        <v>2419</v>
      </c>
      <c r="BK100" s="116">
        <v>0</v>
      </c>
      <c r="BL100" s="120">
        <v>0</v>
      </c>
      <c r="BM100" s="116">
        <v>0</v>
      </c>
      <c r="BN100" s="120">
        <v>0</v>
      </c>
      <c r="BO100" s="116">
        <v>0</v>
      </c>
      <c r="BP100" s="120">
        <v>0</v>
      </c>
      <c r="BQ100" s="116">
        <v>57</v>
      </c>
      <c r="BR100" s="120">
        <v>100</v>
      </c>
      <c r="BS100" s="116">
        <v>57</v>
      </c>
      <c r="BT100" s="2"/>
      <c r="BU100" s="3"/>
      <c r="BV100" s="3"/>
      <c r="BW100" s="3"/>
      <c r="BX100" s="3"/>
    </row>
    <row r="101" spans="1:76" ht="15">
      <c r="A101" s="64" t="s">
        <v>286</v>
      </c>
      <c r="B101" s="65"/>
      <c r="C101" s="65" t="s">
        <v>64</v>
      </c>
      <c r="D101" s="66">
        <v>190.87688573308228</v>
      </c>
      <c r="E101" s="68"/>
      <c r="F101" s="100" t="s">
        <v>574</v>
      </c>
      <c r="G101" s="65"/>
      <c r="H101" s="69" t="s">
        <v>286</v>
      </c>
      <c r="I101" s="70"/>
      <c r="J101" s="70"/>
      <c r="K101" s="69" t="s">
        <v>1798</v>
      </c>
      <c r="L101" s="73">
        <v>1</v>
      </c>
      <c r="M101" s="74">
        <v>354.1160583496094</v>
      </c>
      <c r="N101" s="74">
        <v>1068.2510986328125</v>
      </c>
      <c r="O101" s="75"/>
      <c r="P101" s="76"/>
      <c r="Q101" s="76"/>
      <c r="R101" s="86"/>
      <c r="S101" s="48">
        <v>0</v>
      </c>
      <c r="T101" s="48">
        <v>1</v>
      </c>
      <c r="U101" s="49">
        <v>0</v>
      </c>
      <c r="V101" s="49">
        <v>0.003049</v>
      </c>
      <c r="W101" s="49">
        <v>0.006286</v>
      </c>
      <c r="X101" s="49">
        <v>0.378188</v>
      </c>
      <c r="Y101" s="49">
        <v>0</v>
      </c>
      <c r="Z101" s="49">
        <v>0</v>
      </c>
      <c r="AA101" s="71">
        <v>101</v>
      </c>
      <c r="AB101" s="71"/>
      <c r="AC101" s="72"/>
      <c r="AD101" s="78" t="s">
        <v>1096</v>
      </c>
      <c r="AE101" s="78">
        <v>3147</v>
      </c>
      <c r="AF101" s="78">
        <v>1521</v>
      </c>
      <c r="AG101" s="78">
        <v>11719</v>
      </c>
      <c r="AH101" s="78">
        <v>30264</v>
      </c>
      <c r="AI101" s="78"/>
      <c r="AJ101" s="78" t="s">
        <v>1217</v>
      </c>
      <c r="AK101" s="78" t="s">
        <v>1316</v>
      </c>
      <c r="AL101" s="82" t="s">
        <v>1402</v>
      </c>
      <c r="AM101" s="78"/>
      <c r="AN101" s="80">
        <v>42484.358819444446</v>
      </c>
      <c r="AO101" s="82" t="s">
        <v>1506</v>
      </c>
      <c r="AP101" s="78" t="b">
        <v>0</v>
      </c>
      <c r="AQ101" s="78" t="b">
        <v>0</v>
      </c>
      <c r="AR101" s="78" t="b">
        <v>0</v>
      </c>
      <c r="AS101" s="78"/>
      <c r="AT101" s="78">
        <v>71</v>
      </c>
      <c r="AU101" s="82" t="s">
        <v>1532</v>
      </c>
      <c r="AV101" s="78" t="b">
        <v>0</v>
      </c>
      <c r="AW101" s="78" t="s">
        <v>1572</v>
      </c>
      <c r="AX101" s="82" t="s">
        <v>1671</v>
      </c>
      <c r="AY101" s="78" t="s">
        <v>66</v>
      </c>
      <c r="AZ101" s="78" t="str">
        <f>REPLACE(INDEX(GroupVertices[Group],MATCH(Vertices[[#This Row],[Vertex]],GroupVertices[Vertex],0)),1,1,"")</f>
        <v>2</v>
      </c>
      <c r="BA101" s="48"/>
      <c r="BB101" s="48"/>
      <c r="BC101" s="48"/>
      <c r="BD101" s="48"/>
      <c r="BE101" s="48" t="s">
        <v>474</v>
      </c>
      <c r="BF101" s="48" t="s">
        <v>474</v>
      </c>
      <c r="BG101" s="116" t="s">
        <v>2353</v>
      </c>
      <c r="BH101" s="116" t="s">
        <v>2353</v>
      </c>
      <c r="BI101" s="116" t="s">
        <v>2418</v>
      </c>
      <c r="BJ101" s="116" t="s">
        <v>2418</v>
      </c>
      <c r="BK101" s="116">
        <v>0</v>
      </c>
      <c r="BL101" s="120">
        <v>0</v>
      </c>
      <c r="BM101" s="116">
        <v>0</v>
      </c>
      <c r="BN101" s="120">
        <v>0</v>
      </c>
      <c r="BO101" s="116">
        <v>0</v>
      </c>
      <c r="BP101" s="120">
        <v>0</v>
      </c>
      <c r="BQ101" s="116">
        <v>19</v>
      </c>
      <c r="BR101" s="120">
        <v>100</v>
      </c>
      <c r="BS101" s="116">
        <v>19</v>
      </c>
      <c r="BT101" s="2"/>
      <c r="BU101" s="3"/>
      <c r="BV101" s="3"/>
      <c r="BW101" s="3"/>
      <c r="BX101" s="3"/>
    </row>
    <row r="102" spans="1:76" ht="15">
      <c r="A102" s="64" t="s">
        <v>287</v>
      </c>
      <c r="B102" s="65"/>
      <c r="C102" s="65" t="s">
        <v>64</v>
      </c>
      <c r="D102" s="66">
        <v>181.3906671808716</v>
      </c>
      <c r="E102" s="68"/>
      <c r="F102" s="100" t="s">
        <v>575</v>
      </c>
      <c r="G102" s="65"/>
      <c r="H102" s="69" t="s">
        <v>287</v>
      </c>
      <c r="I102" s="70"/>
      <c r="J102" s="70"/>
      <c r="K102" s="69" t="s">
        <v>1799</v>
      </c>
      <c r="L102" s="73">
        <v>1</v>
      </c>
      <c r="M102" s="74">
        <v>194.9122772216797</v>
      </c>
      <c r="N102" s="74">
        <v>1786.7547607421875</v>
      </c>
      <c r="O102" s="75"/>
      <c r="P102" s="76"/>
      <c r="Q102" s="76"/>
      <c r="R102" s="86"/>
      <c r="S102" s="48">
        <v>0</v>
      </c>
      <c r="T102" s="48">
        <v>1</v>
      </c>
      <c r="U102" s="49">
        <v>0</v>
      </c>
      <c r="V102" s="49">
        <v>0.003049</v>
      </c>
      <c r="W102" s="49">
        <v>0.006286</v>
      </c>
      <c r="X102" s="49">
        <v>0.378188</v>
      </c>
      <c r="Y102" s="49">
        <v>0</v>
      </c>
      <c r="Z102" s="49">
        <v>0</v>
      </c>
      <c r="AA102" s="71">
        <v>102</v>
      </c>
      <c r="AB102" s="71"/>
      <c r="AC102" s="72"/>
      <c r="AD102" s="78" t="s">
        <v>1097</v>
      </c>
      <c r="AE102" s="78">
        <v>211</v>
      </c>
      <c r="AF102" s="78">
        <v>1022</v>
      </c>
      <c r="AG102" s="78">
        <v>3835</v>
      </c>
      <c r="AH102" s="78">
        <v>8029</v>
      </c>
      <c r="AI102" s="78"/>
      <c r="AJ102" s="78" t="s">
        <v>1218</v>
      </c>
      <c r="AK102" s="78" t="s">
        <v>1317</v>
      </c>
      <c r="AL102" s="82" t="s">
        <v>1403</v>
      </c>
      <c r="AM102" s="78"/>
      <c r="AN102" s="80">
        <v>43032.54199074074</v>
      </c>
      <c r="AO102" s="82" t="s">
        <v>1507</v>
      </c>
      <c r="AP102" s="78" t="b">
        <v>0</v>
      </c>
      <c r="AQ102" s="78" t="b">
        <v>0</v>
      </c>
      <c r="AR102" s="78" t="b">
        <v>0</v>
      </c>
      <c r="AS102" s="78"/>
      <c r="AT102" s="78">
        <v>21</v>
      </c>
      <c r="AU102" s="82" t="s">
        <v>1532</v>
      </c>
      <c r="AV102" s="78" t="b">
        <v>0</v>
      </c>
      <c r="AW102" s="78" t="s">
        <v>1572</v>
      </c>
      <c r="AX102" s="82" t="s">
        <v>1672</v>
      </c>
      <c r="AY102" s="78" t="s">
        <v>66</v>
      </c>
      <c r="AZ102" s="78" t="str">
        <f>REPLACE(INDEX(GroupVertices[Group],MATCH(Vertices[[#This Row],[Vertex]],GroupVertices[Vertex],0)),1,1,"")</f>
        <v>2</v>
      </c>
      <c r="BA102" s="48"/>
      <c r="BB102" s="48"/>
      <c r="BC102" s="48"/>
      <c r="BD102" s="48"/>
      <c r="BE102" s="48" t="s">
        <v>474</v>
      </c>
      <c r="BF102" s="48" t="s">
        <v>474</v>
      </c>
      <c r="BG102" s="116" t="s">
        <v>2353</v>
      </c>
      <c r="BH102" s="116" t="s">
        <v>2353</v>
      </c>
      <c r="BI102" s="116" t="s">
        <v>2418</v>
      </c>
      <c r="BJ102" s="116" t="s">
        <v>2418</v>
      </c>
      <c r="BK102" s="116">
        <v>0</v>
      </c>
      <c r="BL102" s="120">
        <v>0</v>
      </c>
      <c r="BM102" s="116">
        <v>0</v>
      </c>
      <c r="BN102" s="120">
        <v>0</v>
      </c>
      <c r="BO102" s="116">
        <v>0</v>
      </c>
      <c r="BP102" s="120">
        <v>0</v>
      </c>
      <c r="BQ102" s="116">
        <v>19</v>
      </c>
      <c r="BR102" s="120">
        <v>100</v>
      </c>
      <c r="BS102" s="116">
        <v>19</v>
      </c>
      <c r="BT102" s="2"/>
      <c r="BU102" s="3"/>
      <c r="BV102" s="3"/>
      <c r="BW102" s="3"/>
      <c r="BX102" s="3"/>
    </row>
    <row r="103" spans="1:76" ht="15">
      <c r="A103" s="64" t="s">
        <v>288</v>
      </c>
      <c r="B103" s="65"/>
      <c r="C103" s="65" t="s">
        <v>64</v>
      </c>
      <c r="D103" s="66">
        <v>174.0716408429936</v>
      </c>
      <c r="E103" s="68"/>
      <c r="F103" s="100" t="s">
        <v>576</v>
      </c>
      <c r="G103" s="65"/>
      <c r="H103" s="69" t="s">
        <v>288</v>
      </c>
      <c r="I103" s="70"/>
      <c r="J103" s="70"/>
      <c r="K103" s="69" t="s">
        <v>1800</v>
      </c>
      <c r="L103" s="73">
        <v>1</v>
      </c>
      <c r="M103" s="74">
        <v>700.9072265625</v>
      </c>
      <c r="N103" s="74">
        <v>498.4134826660156</v>
      </c>
      <c r="O103" s="75"/>
      <c r="P103" s="76"/>
      <c r="Q103" s="76"/>
      <c r="R103" s="86"/>
      <c r="S103" s="48">
        <v>0</v>
      </c>
      <c r="T103" s="48">
        <v>1</v>
      </c>
      <c r="U103" s="49">
        <v>0</v>
      </c>
      <c r="V103" s="49">
        <v>0.003049</v>
      </c>
      <c r="W103" s="49">
        <v>0.006286</v>
      </c>
      <c r="X103" s="49">
        <v>0.378188</v>
      </c>
      <c r="Y103" s="49">
        <v>0</v>
      </c>
      <c r="Z103" s="49">
        <v>0</v>
      </c>
      <c r="AA103" s="71">
        <v>103</v>
      </c>
      <c r="AB103" s="71"/>
      <c r="AC103" s="72"/>
      <c r="AD103" s="78" t="s">
        <v>1098</v>
      </c>
      <c r="AE103" s="78">
        <v>206</v>
      </c>
      <c r="AF103" s="78">
        <v>637</v>
      </c>
      <c r="AG103" s="78">
        <v>2139</v>
      </c>
      <c r="AH103" s="78">
        <v>4759</v>
      </c>
      <c r="AI103" s="78"/>
      <c r="AJ103" s="78" t="s">
        <v>1219</v>
      </c>
      <c r="AK103" s="78" t="s">
        <v>1318</v>
      </c>
      <c r="AL103" s="82" t="s">
        <v>1404</v>
      </c>
      <c r="AM103" s="78"/>
      <c r="AN103" s="80">
        <v>42574.47574074074</v>
      </c>
      <c r="AO103" s="82" t="s">
        <v>1508</v>
      </c>
      <c r="AP103" s="78" t="b">
        <v>0</v>
      </c>
      <c r="AQ103" s="78" t="b">
        <v>0</v>
      </c>
      <c r="AR103" s="78" t="b">
        <v>0</v>
      </c>
      <c r="AS103" s="78"/>
      <c r="AT103" s="78">
        <v>23</v>
      </c>
      <c r="AU103" s="82" t="s">
        <v>1532</v>
      </c>
      <c r="AV103" s="78" t="b">
        <v>0</v>
      </c>
      <c r="AW103" s="78" t="s">
        <v>1572</v>
      </c>
      <c r="AX103" s="82" t="s">
        <v>1673</v>
      </c>
      <c r="AY103" s="78" t="s">
        <v>66</v>
      </c>
      <c r="AZ103" s="78" t="str">
        <f>REPLACE(INDEX(GroupVertices[Group],MATCH(Vertices[[#This Row],[Vertex]],GroupVertices[Vertex],0)),1,1,"")</f>
        <v>2</v>
      </c>
      <c r="BA103" s="48"/>
      <c r="BB103" s="48"/>
      <c r="BC103" s="48"/>
      <c r="BD103" s="48"/>
      <c r="BE103" s="48" t="s">
        <v>474</v>
      </c>
      <c r="BF103" s="48" t="s">
        <v>474</v>
      </c>
      <c r="BG103" s="116" t="s">
        <v>2353</v>
      </c>
      <c r="BH103" s="116" t="s">
        <v>2353</v>
      </c>
      <c r="BI103" s="116" t="s">
        <v>2418</v>
      </c>
      <c r="BJ103" s="116" t="s">
        <v>2418</v>
      </c>
      <c r="BK103" s="116">
        <v>0</v>
      </c>
      <c r="BL103" s="120">
        <v>0</v>
      </c>
      <c r="BM103" s="116">
        <v>0</v>
      </c>
      <c r="BN103" s="120">
        <v>0</v>
      </c>
      <c r="BO103" s="116">
        <v>0</v>
      </c>
      <c r="BP103" s="120">
        <v>0</v>
      </c>
      <c r="BQ103" s="116">
        <v>19</v>
      </c>
      <c r="BR103" s="120">
        <v>100</v>
      </c>
      <c r="BS103" s="116">
        <v>19</v>
      </c>
      <c r="BT103" s="2"/>
      <c r="BU103" s="3"/>
      <c r="BV103" s="3"/>
      <c r="BW103" s="3"/>
      <c r="BX103" s="3"/>
    </row>
    <row r="104" spans="1:76" ht="15">
      <c r="A104" s="64" t="s">
        <v>289</v>
      </c>
      <c r="B104" s="65"/>
      <c r="C104" s="65" t="s">
        <v>64</v>
      </c>
      <c r="D104" s="66">
        <v>165.55495564982647</v>
      </c>
      <c r="E104" s="68"/>
      <c r="F104" s="100" t="s">
        <v>577</v>
      </c>
      <c r="G104" s="65"/>
      <c r="H104" s="69" t="s">
        <v>289</v>
      </c>
      <c r="I104" s="70"/>
      <c r="J104" s="70"/>
      <c r="K104" s="69" t="s">
        <v>1801</v>
      </c>
      <c r="L104" s="73">
        <v>1</v>
      </c>
      <c r="M104" s="74">
        <v>1532.89208984375</v>
      </c>
      <c r="N104" s="74">
        <v>5710.099609375</v>
      </c>
      <c r="O104" s="75"/>
      <c r="P104" s="76"/>
      <c r="Q104" s="76"/>
      <c r="R104" s="86"/>
      <c r="S104" s="48">
        <v>0</v>
      </c>
      <c r="T104" s="48">
        <v>1</v>
      </c>
      <c r="U104" s="49">
        <v>0</v>
      </c>
      <c r="V104" s="49">
        <v>0.003067</v>
      </c>
      <c r="W104" s="49">
        <v>0.003979</v>
      </c>
      <c r="X104" s="49">
        <v>0.500917</v>
      </c>
      <c r="Y104" s="49">
        <v>0</v>
      </c>
      <c r="Z104" s="49">
        <v>0</v>
      </c>
      <c r="AA104" s="71">
        <v>104</v>
      </c>
      <c r="AB104" s="71"/>
      <c r="AC104" s="72"/>
      <c r="AD104" s="78" t="s">
        <v>1099</v>
      </c>
      <c r="AE104" s="78">
        <v>439</v>
      </c>
      <c r="AF104" s="78">
        <v>189</v>
      </c>
      <c r="AG104" s="78">
        <v>1066</v>
      </c>
      <c r="AH104" s="78">
        <v>1988</v>
      </c>
      <c r="AI104" s="78"/>
      <c r="AJ104" s="78" t="s">
        <v>1220</v>
      </c>
      <c r="AK104" s="78" t="s">
        <v>1319</v>
      </c>
      <c r="AL104" s="82" t="s">
        <v>1405</v>
      </c>
      <c r="AM104" s="78"/>
      <c r="AN104" s="80">
        <v>42168.86349537037</v>
      </c>
      <c r="AO104" s="82" t="s">
        <v>1509</v>
      </c>
      <c r="AP104" s="78" t="b">
        <v>1</v>
      </c>
      <c r="AQ104" s="78" t="b">
        <v>0</v>
      </c>
      <c r="AR104" s="78" t="b">
        <v>0</v>
      </c>
      <c r="AS104" s="78"/>
      <c r="AT104" s="78">
        <v>7</v>
      </c>
      <c r="AU104" s="82" t="s">
        <v>1532</v>
      </c>
      <c r="AV104" s="78" t="b">
        <v>0</v>
      </c>
      <c r="AW104" s="78" t="s">
        <v>1572</v>
      </c>
      <c r="AX104" s="82" t="s">
        <v>1674</v>
      </c>
      <c r="AY104" s="78" t="s">
        <v>66</v>
      </c>
      <c r="AZ104" s="78" t="str">
        <f>REPLACE(INDEX(GroupVertices[Group],MATCH(Vertices[[#This Row],[Vertex]],GroupVertices[Vertex],0)),1,1,"")</f>
        <v>1</v>
      </c>
      <c r="BA104" s="48" t="s">
        <v>420</v>
      </c>
      <c r="BB104" s="48" t="s">
        <v>420</v>
      </c>
      <c r="BC104" s="48" t="s">
        <v>441</v>
      </c>
      <c r="BD104" s="48" t="s">
        <v>441</v>
      </c>
      <c r="BE104" s="48"/>
      <c r="BF104" s="48"/>
      <c r="BG104" s="116" t="s">
        <v>2349</v>
      </c>
      <c r="BH104" s="116" t="s">
        <v>2349</v>
      </c>
      <c r="BI104" s="116" t="s">
        <v>2416</v>
      </c>
      <c r="BJ104" s="116" t="s">
        <v>2416</v>
      </c>
      <c r="BK104" s="116">
        <v>0</v>
      </c>
      <c r="BL104" s="120">
        <v>0</v>
      </c>
      <c r="BM104" s="116">
        <v>0</v>
      </c>
      <c r="BN104" s="120">
        <v>0</v>
      </c>
      <c r="BO104" s="116">
        <v>0</v>
      </c>
      <c r="BP104" s="120">
        <v>0</v>
      </c>
      <c r="BQ104" s="116">
        <v>16</v>
      </c>
      <c r="BR104" s="120">
        <v>100</v>
      </c>
      <c r="BS104" s="116">
        <v>16</v>
      </c>
      <c r="BT104" s="2"/>
      <c r="BU104" s="3"/>
      <c r="BV104" s="3"/>
      <c r="BW104" s="3"/>
      <c r="BX104" s="3"/>
    </row>
    <row r="105" spans="1:76" ht="15">
      <c r="A105" s="64" t="s">
        <v>290</v>
      </c>
      <c r="B105" s="65"/>
      <c r="C105" s="65" t="s">
        <v>64</v>
      </c>
      <c r="D105" s="66">
        <v>168.42553481091628</v>
      </c>
      <c r="E105" s="68"/>
      <c r="F105" s="100" t="s">
        <v>578</v>
      </c>
      <c r="G105" s="65"/>
      <c r="H105" s="69" t="s">
        <v>290</v>
      </c>
      <c r="I105" s="70"/>
      <c r="J105" s="70"/>
      <c r="K105" s="69" t="s">
        <v>1802</v>
      </c>
      <c r="L105" s="73">
        <v>1</v>
      </c>
      <c r="M105" s="74">
        <v>784.2822265625</v>
      </c>
      <c r="N105" s="74">
        <v>5221.70703125</v>
      </c>
      <c r="O105" s="75"/>
      <c r="P105" s="76"/>
      <c r="Q105" s="76"/>
      <c r="R105" s="86"/>
      <c r="S105" s="48">
        <v>0</v>
      </c>
      <c r="T105" s="48">
        <v>1</v>
      </c>
      <c r="U105" s="49">
        <v>0</v>
      </c>
      <c r="V105" s="49">
        <v>0.003067</v>
      </c>
      <c r="W105" s="49">
        <v>0.003979</v>
      </c>
      <c r="X105" s="49">
        <v>0.500917</v>
      </c>
      <c r="Y105" s="49">
        <v>0</v>
      </c>
      <c r="Z105" s="49">
        <v>0</v>
      </c>
      <c r="AA105" s="71">
        <v>105</v>
      </c>
      <c r="AB105" s="71"/>
      <c r="AC105" s="72"/>
      <c r="AD105" s="78" t="s">
        <v>1100</v>
      </c>
      <c r="AE105" s="78">
        <v>230</v>
      </c>
      <c r="AF105" s="78">
        <v>340</v>
      </c>
      <c r="AG105" s="78">
        <v>550</v>
      </c>
      <c r="AH105" s="78">
        <v>1469</v>
      </c>
      <c r="AI105" s="78"/>
      <c r="AJ105" s="78" t="s">
        <v>1221</v>
      </c>
      <c r="AK105" s="78" t="s">
        <v>1320</v>
      </c>
      <c r="AL105" s="78"/>
      <c r="AM105" s="78"/>
      <c r="AN105" s="80">
        <v>42741.45556712963</v>
      </c>
      <c r="AO105" s="82" t="s">
        <v>1510</v>
      </c>
      <c r="AP105" s="78" t="b">
        <v>0</v>
      </c>
      <c r="AQ105" s="78" t="b">
        <v>0</v>
      </c>
      <c r="AR105" s="78" t="b">
        <v>0</v>
      </c>
      <c r="AS105" s="78"/>
      <c r="AT105" s="78">
        <v>9</v>
      </c>
      <c r="AU105" s="82" t="s">
        <v>1532</v>
      </c>
      <c r="AV105" s="78" t="b">
        <v>0</v>
      </c>
      <c r="AW105" s="78" t="s">
        <v>1572</v>
      </c>
      <c r="AX105" s="82" t="s">
        <v>1675</v>
      </c>
      <c r="AY105" s="78" t="s">
        <v>66</v>
      </c>
      <c r="AZ105" s="78" t="str">
        <f>REPLACE(INDEX(GroupVertices[Group],MATCH(Vertices[[#This Row],[Vertex]],GroupVertices[Vertex],0)),1,1,"")</f>
        <v>1</v>
      </c>
      <c r="BA105" s="48" t="s">
        <v>420</v>
      </c>
      <c r="BB105" s="48" t="s">
        <v>420</v>
      </c>
      <c r="BC105" s="48" t="s">
        <v>441</v>
      </c>
      <c r="BD105" s="48" t="s">
        <v>441</v>
      </c>
      <c r="BE105" s="48"/>
      <c r="BF105" s="48"/>
      <c r="BG105" s="116" t="s">
        <v>2349</v>
      </c>
      <c r="BH105" s="116" t="s">
        <v>2349</v>
      </c>
      <c r="BI105" s="116" t="s">
        <v>2416</v>
      </c>
      <c r="BJ105" s="116" t="s">
        <v>2416</v>
      </c>
      <c r="BK105" s="116">
        <v>0</v>
      </c>
      <c r="BL105" s="120">
        <v>0</v>
      </c>
      <c r="BM105" s="116">
        <v>0</v>
      </c>
      <c r="BN105" s="120">
        <v>0</v>
      </c>
      <c r="BO105" s="116">
        <v>0</v>
      </c>
      <c r="BP105" s="120">
        <v>0</v>
      </c>
      <c r="BQ105" s="116">
        <v>16</v>
      </c>
      <c r="BR105" s="120">
        <v>100</v>
      </c>
      <c r="BS105" s="116">
        <v>16</v>
      </c>
      <c r="BT105" s="2"/>
      <c r="BU105" s="3"/>
      <c r="BV105" s="3"/>
      <c r="BW105" s="3"/>
      <c r="BX105" s="3"/>
    </row>
    <row r="106" spans="1:76" ht="15">
      <c r="A106" s="64" t="s">
        <v>291</v>
      </c>
      <c r="B106" s="65"/>
      <c r="C106" s="65" t="s">
        <v>64</v>
      </c>
      <c r="D106" s="66">
        <v>212.52979741838888</v>
      </c>
      <c r="E106" s="68"/>
      <c r="F106" s="100" t="s">
        <v>579</v>
      </c>
      <c r="G106" s="65"/>
      <c r="H106" s="69" t="s">
        <v>291</v>
      </c>
      <c r="I106" s="70"/>
      <c r="J106" s="70"/>
      <c r="K106" s="69" t="s">
        <v>1803</v>
      </c>
      <c r="L106" s="73">
        <v>1</v>
      </c>
      <c r="M106" s="74">
        <v>1964.319091796875</v>
      </c>
      <c r="N106" s="74">
        <v>4726.78076171875</v>
      </c>
      <c r="O106" s="75"/>
      <c r="P106" s="76"/>
      <c r="Q106" s="76"/>
      <c r="R106" s="86"/>
      <c r="S106" s="48">
        <v>0</v>
      </c>
      <c r="T106" s="48">
        <v>1</v>
      </c>
      <c r="U106" s="49">
        <v>0</v>
      </c>
      <c r="V106" s="49">
        <v>0.003067</v>
      </c>
      <c r="W106" s="49">
        <v>0.003979</v>
      </c>
      <c r="X106" s="49">
        <v>0.500917</v>
      </c>
      <c r="Y106" s="49">
        <v>0</v>
      </c>
      <c r="Z106" s="49">
        <v>0</v>
      </c>
      <c r="AA106" s="71">
        <v>106</v>
      </c>
      <c r="AB106" s="71"/>
      <c r="AC106" s="72"/>
      <c r="AD106" s="78" t="s">
        <v>1101</v>
      </c>
      <c r="AE106" s="78">
        <v>945</v>
      </c>
      <c r="AF106" s="78">
        <v>2660</v>
      </c>
      <c r="AG106" s="78">
        <v>1306</v>
      </c>
      <c r="AH106" s="78">
        <v>12</v>
      </c>
      <c r="AI106" s="78"/>
      <c r="AJ106" s="78" t="s">
        <v>1222</v>
      </c>
      <c r="AK106" s="78" t="s">
        <v>973</v>
      </c>
      <c r="AL106" s="82" t="s">
        <v>1406</v>
      </c>
      <c r="AM106" s="78"/>
      <c r="AN106" s="80">
        <v>40037.49375</v>
      </c>
      <c r="AO106" s="82" t="s">
        <v>1511</v>
      </c>
      <c r="AP106" s="78" t="b">
        <v>0</v>
      </c>
      <c r="AQ106" s="78" t="b">
        <v>0</v>
      </c>
      <c r="AR106" s="78" t="b">
        <v>0</v>
      </c>
      <c r="AS106" s="78"/>
      <c r="AT106" s="78">
        <v>128</v>
      </c>
      <c r="AU106" s="82" t="s">
        <v>1533</v>
      </c>
      <c r="AV106" s="78" t="b">
        <v>0</v>
      </c>
      <c r="AW106" s="78" t="s">
        <v>1572</v>
      </c>
      <c r="AX106" s="82" t="s">
        <v>1676</v>
      </c>
      <c r="AY106" s="78" t="s">
        <v>66</v>
      </c>
      <c r="AZ106" s="78" t="str">
        <f>REPLACE(INDEX(GroupVertices[Group],MATCH(Vertices[[#This Row],[Vertex]],GroupVertices[Vertex],0)),1,1,"")</f>
        <v>1</v>
      </c>
      <c r="BA106" s="48" t="s">
        <v>420</v>
      </c>
      <c r="BB106" s="48" t="s">
        <v>420</v>
      </c>
      <c r="BC106" s="48" t="s">
        <v>441</v>
      </c>
      <c r="BD106" s="48" t="s">
        <v>441</v>
      </c>
      <c r="BE106" s="48"/>
      <c r="BF106" s="48"/>
      <c r="BG106" s="116" t="s">
        <v>2349</v>
      </c>
      <c r="BH106" s="116" t="s">
        <v>2349</v>
      </c>
      <c r="BI106" s="116" t="s">
        <v>2416</v>
      </c>
      <c r="BJ106" s="116" t="s">
        <v>2416</v>
      </c>
      <c r="BK106" s="116">
        <v>0</v>
      </c>
      <c r="BL106" s="120">
        <v>0</v>
      </c>
      <c r="BM106" s="116">
        <v>0</v>
      </c>
      <c r="BN106" s="120">
        <v>0</v>
      </c>
      <c r="BO106" s="116">
        <v>0</v>
      </c>
      <c r="BP106" s="120">
        <v>0</v>
      </c>
      <c r="BQ106" s="116">
        <v>16</v>
      </c>
      <c r="BR106" s="120">
        <v>100</v>
      </c>
      <c r="BS106" s="116">
        <v>16</v>
      </c>
      <c r="BT106" s="2"/>
      <c r="BU106" s="3"/>
      <c r="BV106" s="3"/>
      <c r="BW106" s="3"/>
      <c r="BX106" s="3"/>
    </row>
    <row r="107" spans="1:76" ht="15">
      <c r="A107" s="64" t="s">
        <v>292</v>
      </c>
      <c r="B107" s="65"/>
      <c r="C107" s="65" t="s">
        <v>64</v>
      </c>
      <c r="D107" s="66">
        <v>218.8792903972233</v>
      </c>
      <c r="E107" s="68"/>
      <c r="F107" s="100" t="s">
        <v>580</v>
      </c>
      <c r="G107" s="65"/>
      <c r="H107" s="69" t="s">
        <v>292</v>
      </c>
      <c r="I107" s="70"/>
      <c r="J107" s="70"/>
      <c r="K107" s="69" t="s">
        <v>1804</v>
      </c>
      <c r="L107" s="73">
        <v>1</v>
      </c>
      <c r="M107" s="74">
        <v>3049.5419921875</v>
      </c>
      <c r="N107" s="74">
        <v>8461.099609375</v>
      </c>
      <c r="O107" s="75"/>
      <c r="P107" s="76"/>
      <c r="Q107" s="76"/>
      <c r="R107" s="86"/>
      <c r="S107" s="48">
        <v>0</v>
      </c>
      <c r="T107" s="48">
        <v>1</v>
      </c>
      <c r="U107" s="49">
        <v>0</v>
      </c>
      <c r="V107" s="49">
        <v>0.003067</v>
      </c>
      <c r="W107" s="49">
        <v>0.003979</v>
      </c>
      <c r="X107" s="49">
        <v>0.500917</v>
      </c>
      <c r="Y107" s="49">
        <v>0</v>
      </c>
      <c r="Z107" s="49">
        <v>0</v>
      </c>
      <c r="AA107" s="71">
        <v>107</v>
      </c>
      <c r="AB107" s="71"/>
      <c r="AC107" s="72"/>
      <c r="AD107" s="78" t="s">
        <v>1102</v>
      </c>
      <c r="AE107" s="78">
        <v>3405</v>
      </c>
      <c r="AF107" s="78">
        <v>2994</v>
      </c>
      <c r="AG107" s="78">
        <v>21320</v>
      </c>
      <c r="AH107" s="78">
        <v>3502</v>
      </c>
      <c r="AI107" s="78"/>
      <c r="AJ107" s="78" t="s">
        <v>1223</v>
      </c>
      <c r="AK107" s="78" t="s">
        <v>1321</v>
      </c>
      <c r="AL107" s="82" t="s">
        <v>1407</v>
      </c>
      <c r="AM107" s="78"/>
      <c r="AN107" s="80">
        <v>39854.40934027778</v>
      </c>
      <c r="AO107" s="82" t="s">
        <v>1512</v>
      </c>
      <c r="AP107" s="78" t="b">
        <v>0</v>
      </c>
      <c r="AQ107" s="78" t="b">
        <v>0</v>
      </c>
      <c r="AR107" s="78" t="b">
        <v>0</v>
      </c>
      <c r="AS107" s="78"/>
      <c r="AT107" s="78">
        <v>293</v>
      </c>
      <c r="AU107" s="82" t="s">
        <v>1547</v>
      </c>
      <c r="AV107" s="78" t="b">
        <v>0</v>
      </c>
      <c r="AW107" s="78" t="s">
        <v>1572</v>
      </c>
      <c r="AX107" s="82" t="s">
        <v>1677</v>
      </c>
      <c r="AY107" s="78" t="s">
        <v>66</v>
      </c>
      <c r="AZ107" s="78" t="str">
        <f>REPLACE(INDEX(GroupVertices[Group],MATCH(Vertices[[#This Row],[Vertex]],GroupVertices[Vertex],0)),1,1,"")</f>
        <v>1</v>
      </c>
      <c r="BA107" s="48" t="s">
        <v>420</v>
      </c>
      <c r="BB107" s="48" t="s">
        <v>420</v>
      </c>
      <c r="BC107" s="48" t="s">
        <v>441</v>
      </c>
      <c r="BD107" s="48" t="s">
        <v>441</v>
      </c>
      <c r="BE107" s="48"/>
      <c r="BF107" s="48"/>
      <c r="BG107" s="116" t="s">
        <v>2349</v>
      </c>
      <c r="BH107" s="116" t="s">
        <v>2349</v>
      </c>
      <c r="BI107" s="116" t="s">
        <v>2416</v>
      </c>
      <c r="BJ107" s="116" t="s">
        <v>2416</v>
      </c>
      <c r="BK107" s="116">
        <v>0</v>
      </c>
      <c r="BL107" s="120">
        <v>0</v>
      </c>
      <c r="BM107" s="116">
        <v>0</v>
      </c>
      <c r="BN107" s="120">
        <v>0</v>
      </c>
      <c r="BO107" s="116">
        <v>0</v>
      </c>
      <c r="BP107" s="120">
        <v>0</v>
      </c>
      <c r="BQ107" s="116">
        <v>16</v>
      </c>
      <c r="BR107" s="120">
        <v>100</v>
      </c>
      <c r="BS107" s="116">
        <v>16</v>
      </c>
      <c r="BT107" s="2"/>
      <c r="BU107" s="3"/>
      <c r="BV107" s="3"/>
      <c r="BW107" s="3"/>
      <c r="BX107" s="3"/>
    </row>
    <row r="108" spans="1:76" ht="15">
      <c r="A108" s="64" t="s">
        <v>293</v>
      </c>
      <c r="B108" s="65"/>
      <c r="C108" s="65" t="s">
        <v>64</v>
      </c>
      <c r="D108" s="66">
        <v>166.8476667952179</v>
      </c>
      <c r="E108" s="68"/>
      <c r="F108" s="100" t="s">
        <v>581</v>
      </c>
      <c r="G108" s="65"/>
      <c r="H108" s="69" t="s">
        <v>293</v>
      </c>
      <c r="I108" s="70"/>
      <c r="J108" s="70"/>
      <c r="K108" s="69" t="s">
        <v>1805</v>
      </c>
      <c r="L108" s="73">
        <v>1</v>
      </c>
      <c r="M108" s="74">
        <v>258.1202392578125</v>
      </c>
      <c r="N108" s="74">
        <v>2515.328125</v>
      </c>
      <c r="O108" s="75"/>
      <c r="P108" s="76"/>
      <c r="Q108" s="76"/>
      <c r="R108" s="86"/>
      <c r="S108" s="48">
        <v>0</v>
      </c>
      <c r="T108" s="48">
        <v>1</v>
      </c>
      <c r="U108" s="49">
        <v>0</v>
      </c>
      <c r="V108" s="49">
        <v>0.003049</v>
      </c>
      <c r="W108" s="49">
        <v>0.006286</v>
      </c>
      <c r="X108" s="49">
        <v>0.378188</v>
      </c>
      <c r="Y108" s="49">
        <v>0</v>
      </c>
      <c r="Z108" s="49">
        <v>0</v>
      </c>
      <c r="AA108" s="71">
        <v>108</v>
      </c>
      <c r="AB108" s="71"/>
      <c r="AC108" s="72"/>
      <c r="AD108" s="78" t="s">
        <v>1103</v>
      </c>
      <c r="AE108" s="78">
        <v>352</v>
      </c>
      <c r="AF108" s="78">
        <v>257</v>
      </c>
      <c r="AG108" s="78">
        <v>689</v>
      </c>
      <c r="AH108" s="78">
        <v>1666</v>
      </c>
      <c r="AI108" s="78"/>
      <c r="AJ108" s="78" t="s">
        <v>1224</v>
      </c>
      <c r="AK108" s="78" t="s">
        <v>1322</v>
      </c>
      <c r="AL108" s="78"/>
      <c r="AM108" s="78"/>
      <c r="AN108" s="80">
        <v>41223.89776620371</v>
      </c>
      <c r="AO108" s="82" t="s">
        <v>1513</v>
      </c>
      <c r="AP108" s="78" t="b">
        <v>1</v>
      </c>
      <c r="AQ108" s="78" t="b">
        <v>0</v>
      </c>
      <c r="AR108" s="78" t="b">
        <v>0</v>
      </c>
      <c r="AS108" s="78"/>
      <c r="AT108" s="78">
        <v>11</v>
      </c>
      <c r="AU108" s="82" t="s">
        <v>1532</v>
      </c>
      <c r="AV108" s="78" t="b">
        <v>0</v>
      </c>
      <c r="AW108" s="78" t="s">
        <v>1572</v>
      </c>
      <c r="AX108" s="82" t="s">
        <v>1678</v>
      </c>
      <c r="AY108" s="78" t="s">
        <v>66</v>
      </c>
      <c r="AZ108" s="78" t="str">
        <f>REPLACE(INDEX(GroupVertices[Group],MATCH(Vertices[[#This Row],[Vertex]],GroupVertices[Vertex],0)),1,1,"")</f>
        <v>2</v>
      </c>
      <c r="BA108" s="48"/>
      <c r="BB108" s="48"/>
      <c r="BC108" s="48"/>
      <c r="BD108" s="48"/>
      <c r="BE108" s="48" t="s">
        <v>474</v>
      </c>
      <c r="BF108" s="48" t="s">
        <v>474</v>
      </c>
      <c r="BG108" s="116" t="s">
        <v>2353</v>
      </c>
      <c r="BH108" s="116" t="s">
        <v>2353</v>
      </c>
      <c r="BI108" s="116" t="s">
        <v>2418</v>
      </c>
      <c r="BJ108" s="116" t="s">
        <v>2418</v>
      </c>
      <c r="BK108" s="116">
        <v>0</v>
      </c>
      <c r="BL108" s="120">
        <v>0</v>
      </c>
      <c r="BM108" s="116">
        <v>0</v>
      </c>
      <c r="BN108" s="120">
        <v>0</v>
      </c>
      <c r="BO108" s="116">
        <v>0</v>
      </c>
      <c r="BP108" s="120">
        <v>0</v>
      </c>
      <c r="BQ108" s="116">
        <v>19</v>
      </c>
      <c r="BR108" s="120">
        <v>100</v>
      </c>
      <c r="BS108" s="116">
        <v>19</v>
      </c>
      <c r="BT108" s="2"/>
      <c r="BU108" s="3"/>
      <c r="BV108" s="3"/>
      <c r="BW108" s="3"/>
      <c r="BX108" s="3"/>
    </row>
    <row r="109" spans="1:76" ht="15">
      <c r="A109" s="64" t="s">
        <v>294</v>
      </c>
      <c r="B109" s="65"/>
      <c r="C109" s="65" t="s">
        <v>64</v>
      </c>
      <c r="D109" s="66">
        <v>178.46305664572037</v>
      </c>
      <c r="E109" s="68"/>
      <c r="F109" s="100" t="s">
        <v>582</v>
      </c>
      <c r="G109" s="65"/>
      <c r="H109" s="69" t="s">
        <v>294</v>
      </c>
      <c r="I109" s="70"/>
      <c r="J109" s="70"/>
      <c r="K109" s="69" t="s">
        <v>1806</v>
      </c>
      <c r="L109" s="73">
        <v>1</v>
      </c>
      <c r="M109" s="74">
        <v>1326.9261474609375</v>
      </c>
      <c r="N109" s="74">
        <v>4717.17529296875</v>
      </c>
      <c r="O109" s="75"/>
      <c r="P109" s="76"/>
      <c r="Q109" s="76"/>
      <c r="R109" s="86"/>
      <c r="S109" s="48">
        <v>0</v>
      </c>
      <c r="T109" s="48">
        <v>1</v>
      </c>
      <c r="U109" s="49">
        <v>0</v>
      </c>
      <c r="V109" s="49">
        <v>0.003067</v>
      </c>
      <c r="W109" s="49">
        <v>0.003979</v>
      </c>
      <c r="X109" s="49">
        <v>0.500917</v>
      </c>
      <c r="Y109" s="49">
        <v>0</v>
      </c>
      <c r="Z109" s="49">
        <v>0</v>
      </c>
      <c r="AA109" s="71">
        <v>109</v>
      </c>
      <c r="AB109" s="71"/>
      <c r="AC109" s="72"/>
      <c r="AD109" s="78" t="s">
        <v>1104</v>
      </c>
      <c r="AE109" s="78">
        <v>1339</v>
      </c>
      <c r="AF109" s="78">
        <v>868</v>
      </c>
      <c r="AG109" s="78">
        <v>125206</v>
      </c>
      <c r="AH109" s="78">
        <v>112892</v>
      </c>
      <c r="AI109" s="78"/>
      <c r="AJ109" s="78" t="s">
        <v>1225</v>
      </c>
      <c r="AK109" s="78" t="s">
        <v>1323</v>
      </c>
      <c r="AL109" s="82" t="s">
        <v>1408</v>
      </c>
      <c r="AM109" s="78"/>
      <c r="AN109" s="80">
        <v>40189.334965277776</v>
      </c>
      <c r="AO109" s="82" t="s">
        <v>1514</v>
      </c>
      <c r="AP109" s="78" t="b">
        <v>0</v>
      </c>
      <c r="AQ109" s="78" t="b">
        <v>0</v>
      </c>
      <c r="AR109" s="78" t="b">
        <v>0</v>
      </c>
      <c r="AS109" s="78"/>
      <c r="AT109" s="78">
        <v>255</v>
      </c>
      <c r="AU109" s="82" t="s">
        <v>1537</v>
      </c>
      <c r="AV109" s="78" t="b">
        <v>0</v>
      </c>
      <c r="AW109" s="78" t="s">
        <v>1572</v>
      </c>
      <c r="AX109" s="82" t="s">
        <v>1679</v>
      </c>
      <c r="AY109" s="78" t="s">
        <v>66</v>
      </c>
      <c r="AZ109" s="78" t="str">
        <f>REPLACE(INDEX(GroupVertices[Group],MATCH(Vertices[[#This Row],[Vertex]],GroupVertices[Vertex],0)),1,1,"")</f>
        <v>1</v>
      </c>
      <c r="BA109" s="48" t="s">
        <v>420</v>
      </c>
      <c r="BB109" s="48" t="s">
        <v>420</v>
      </c>
      <c r="BC109" s="48" t="s">
        <v>441</v>
      </c>
      <c r="BD109" s="48" t="s">
        <v>441</v>
      </c>
      <c r="BE109" s="48"/>
      <c r="BF109" s="48"/>
      <c r="BG109" s="116" t="s">
        <v>2349</v>
      </c>
      <c r="BH109" s="116" t="s">
        <v>2349</v>
      </c>
      <c r="BI109" s="116" t="s">
        <v>2416</v>
      </c>
      <c r="BJ109" s="116" t="s">
        <v>2416</v>
      </c>
      <c r="BK109" s="116">
        <v>0</v>
      </c>
      <c r="BL109" s="120">
        <v>0</v>
      </c>
      <c r="BM109" s="116">
        <v>0</v>
      </c>
      <c r="BN109" s="120">
        <v>0</v>
      </c>
      <c r="BO109" s="116">
        <v>0</v>
      </c>
      <c r="BP109" s="120">
        <v>0</v>
      </c>
      <c r="BQ109" s="116">
        <v>16</v>
      </c>
      <c r="BR109" s="120">
        <v>100</v>
      </c>
      <c r="BS109" s="116">
        <v>16</v>
      </c>
      <c r="BT109" s="2"/>
      <c r="BU109" s="3"/>
      <c r="BV109" s="3"/>
      <c r="BW109" s="3"/>
      <c r="BX109" s="3"/>
    </row>
    <row r="110" spans="1:76" ht="15">
      <c r="A110" s="64" t="s">
        <v>295</v>
      </c>
      <c r="B110" s="65"/>
      <c r="C110" s="65" t="s">
        <v>64</v>
      </c>
      <c r="D110" s="66">
        <v>168.78673351330505</v>
      </c>
      <c r="E110" s="68"/>
      <c r="F110" s="100" t="s">
        <v>583</v>
      </c>
      <c r="G110" s="65"/>
      <c r="H110" s="69" t="s">
        <v>295</v>
      </c>
      <c r="I110" s="70"/>
      <c r="J110" s="70"/>
      <c r="K110" s="69" t="s">
        <v>1807</v>
      </c>
      <c r="L110" s="73">
        <v>1</v>
      </c>
      <c r="M110" s="74">
        <v>2497.53271484375</v>
      </c>
      <c r="N110" s="74">
        <v>5040.09130859375</v>
      </c>
      <c r="O110" s="75"/>
      <c r="P110" s="76"/>
      <c r="Q110" s="76"/>
      <c r="R110" s="86"/>
      <c r="S110" s="48">
        <v>0</v>
      </c>
      <c r="T110" s="48">
        <v>1</v>
      </c>
      <c r="U110" s="49">
        <v>0</v>
      </c>
      <c r="V110" s="49">
        <v>0.003067</v>
      </c>
      <c r="W110" s="49">
        <v>0.003979</v>
      </c>
      <c r="X110" s="49">
        <v>0.500917</v>
      </c>
      <c r="Y110" s="49">
        <v>0</v>
      </c>
      <c r="Z110" s="49">
        <v>0</v>
      </c>
      <c r="AA110" s="71">
        <v>110</v>
      </c>
      <c r="AB110" s="71"/>
      <c r="AC110" s="72"/>
      <c r="AD110" s="78" t="s">
        <v>1105</v>
      </c>
      <c r="AE110" s="78">
        <v>416</v>
      </c>
      <c r="AF110" s="78">
        <v>359</v>
      </c>
      <c r="AG110" s="78">
        <v>261</v>
      </c>
      <c r="AH110" s="78">
        <v>982</v>
      </c>
      <c r="AI110" s="78"/>
      <c r="AJ110" s="78" t="s">
        <v>1226</v>
      </c>
      <c r="AK110" s="78" t="s">
        <v>1324</v>
      </c>
      <c r="AL110" s="82" t="s">
        <v>1409</v>
      </c>
      <c r="AM110" s="78"/>
      <c r="AN110" s="80">
        <v>43300.32293981482</v>
      </c>
      <c r="AO110" s="82" t="s">
        <v>1515</v>
      </c>
      <c r="AP110" s="78" t="b">
        <v>0</v>
      </c>
      <c r="AQ110" s="78" t="b">
        <v>0</v>
      </c>
      <c r="AR110" s="78" t="b">
        <v>1</v>
      </c>
      <c r="AS110" s="78"/>
      <c r="AT110" s="78">
        <v>8</v>
      </c>
      <c r="AU110" s="82" t="s">
        <v>1532</v>
      </c>
      <c r="AV110" s="78" t="b">
        <v>0</v>
      </c>
      <c r="AW110" s="78" t="s">
        <v>1572</v>
      </c>
      <c r="AX110" s="82" t="s">
        <v>1680</v>
      </c>
      <c r="AY110" s="78" t="s">
        <v>66</v>
      </c>
      <c r="AZ110" s="78" t="str">
        <f>REPLACE(INDEX(GroupVertices[Group],MATCH(Vertices[[#This Row],[Vertex]],GroupVertices[Vertex],0)),1,1,"")</f>
        <v>1</v>
      </c>
      <c r="BA110" s="48" t="s">
        <v>420</v>
      </c>
      <c r="BB110" s="48" t="s">
        <v>420</v>
      </c>
      <c r="BC110" s="48" t="s">
        <v>441</v>
      </c>
      <c r="BD110" s="48" t="s">
        <v>441</v>
      </c>
      <c r="BE110" s="48"/>
      <c r="BF110" s="48"/>
      <c r="BG110" s="116" t="s">
        <v>2349</v>
      </c>
      <c r="BH110" s="116" t="s">
        <v>2349</v>
      </c>
      <c r="BI110" s="116" t="s">
        <v>2416</v>
      </c>
      <c r="BJ110" s="116" t="s">
        <v>2416</v>
      </c>
      <c r="BK110" s="116">
        <v>0</v>
      </c>
      <c r="BL110" s="120">
        <v>0</v>
      </c>
      <c r="BM110" s="116">
        <v>0</v>
      </c>
      <c r="BN110" s="120">
        <v>0</v>
      </c>
      <c r="BO110" s="116">
        <v>0</v>
      </c>
      <c r="BP110" s="120">
        <v>0</v>
      </c>
      <c r="BQ110" s="116">
        <v>16</v>
      </c>
      <c r="BR110" s="120">
        <v>100</v>
      </c>
      <c r="BS110" s="116">
        <v>16</v>
      </c>
      <c r="BT110" s="2"/>
      <c r="BU110" s="3"/>
      <c r="BV110" s="3"/>
      <c r="BW110" s="3"/>
      <c r="BX110" s="3"/>
    </row>
    <row r="111" spans="1:76" ht="15">
      <c r="A111" s="64" t="s">
        <v>296</v>
      </c>
      <c r="B111" s="65"/>
      <c r="C111" s="65" t="s">
        <v>64</v>
      </c>
      <c r="D111" s="66">
        <v>167.74115832217961</v>
      </c>
      <c r="E111" s="68"/>
      <c r="F111" s="100" t="s">
        <v>584</v>
      </c>
      <c r="G111" s="65"/>
      <c r="H111" s="69" t="s">
        <v>296</v>
      </c>
      <c r="I111" s="70"/>
      <c r="J111" s="70"/>
      <c r="K111" s="69" t="s">
        <v>1808</v>
      </c>
      <c r="L111" s="73">
        <v>1</v>
      </c>
      <c r="M111" s="74">
        <v>1043.02197265625</v>
      </c>
      <c r="N111" s="74">
        <v>8029.01123046875</v>
      </c>
      <c r="O111" s="75"/>
      <c r="P111" s="76"/>
      <c r="Q111" s="76"/>
      <c r="R111" s="86"/>
      <c r="S111" s="48">
        <v>0</v>
      </c>
      <c r="T111" s="48">
        <v>1</v>
      </c>
      <c r="U111" s="49">
        <v>0</v>
      </c>
      <c r="V111" s="49">
        <v>0.003067</v>
      </c>
      <c r="W111" s="49">
        <v>0.003979</v>
      </c>
      <c r="X111" s="49">
        <v>0.500917</v>
      </c>
      <c r="Y111" s="49">
        <v>0</v>
      </c>
      <c r="Z111" s="49">
        <v>0</v>
      </c>
      <c r="AA111" s="71">
        <v>111</v>
      </c>
      <c r="AB111" s="71"/>
      <c r="AC111" s="72"/>
      <c r="AD111" s="78" t="s">
        <v>1106</v>
      </c>
      <c r="AE111" s="78">
        <v>100</v>
      </c>
      <c r="AF111" s="78">
        <v>304</v>
      </c>
      <c r="AG111" s="78">
        <v>1041</v>
      </c>
      <c r="AH111" s="78">
        <v>1497</v>
      </c>
      <c r="AI111" s="78"/>
      <c r="AJ111" s="78" t="s">
        <v>1227</v>
      </c>
      <c r="AK111" s="78"/>
      <c r="AL111" s="78"/>
      <c r="AM111" s="78"/>
      <c r="AN111" s="80">
        <v>41611.40085648148</v>
      </c>
      <c r="AO111" s="78"/>
      <c r="AP111" s="78" t="b">
        <v>1</v>
      </c>
      <c r="AQ111" s="78" t="b">
        <v>0</v>
      </c>
      <c r="AR111" s="78" t="b">
        <v>0</v>
      </c>
      <c r="AS111" s="78"/>
      <c r="AT111" s="78">
        <v>19</v>
      </c>
      <c r="AU111" s="82" t="s">
        <v>1532</v>
      </c>
      <c r="AV111" s="78" t="b">
        <v>0</v>
      </c>
      <c r="AW111" s="78" t="s">
        <v>1572</v>
      </c>
      <c r="AX111" s="82" t="s">
        <v>1681</v>
      </c>
      <c r="AY111" s="78" t="s">
        <v>66</v>
      </c>
      <c r="AZ111" s="78" t="str">
        <f>REPLACE(INDEX(GroupVertices[Group],MATCH(Vertices[[#This Row],[Vertex]],GroupVertices[Vertex],0)),1,1,"")</f>
        <v>1</v>
      </c>
      <c r="BA111" s="48" t="s">
        <v>420</v>
      </c>
      <c r="BB111" s="48" t="s">
        <v>420</v>
      </c>
      <c r="BC111" s="48" t="s">
        <v>441</v>
      </c>
      <c r="BD111" s="48" t="s">
        <v>441</v>
      </c>
      <c r="BE111" s="48"/>
      <c r="BF111" s="48"/>
      <c r="BG111" s="116" t="s">
        <v>2349</v>
      </c>
      <c r="BH111" s="116" t="s">
        <v>2349</v>
      </c>
      <c r="BI111" s="116" t="s">
        <v>2416</v>
      </c>
      <c r="BJ111" s="116" t="s">
        <v>2416</v>
      </c>
      <c r="BK111" s="116">
        <v>0</v>
      </c>
      <c r="BL111" s="120">
        <v>0</v>
      </c>
      <c r="BM111" s="116">
        <v>0</v>
      </c>
      <c r="BN111" s="120">
        <v>0</v>
      </c>
      <c r="BO111" s="116">
        <v>0</v>
      </c>
      <c r="BP111" s="120">
        <v>0</v>
      </c>
      <c r="BQ111" s="116">
        <v>16</v>
      </c>
      <c r="BR111" s="120">
        <v>100</v>
      </c>
      <c r="BS111" s="116">
        <v>16</v>
      </c>
      <c r="BT111" s="2"/>
      <c r="BU111" s="3"/>
      <c r="BV111" s="3"/>
      <c r="BW111" s="3"/>
      <c r="BX111" s="3"/>
    </row>
    <row r="112" spans="1:76" ht="15">
      <c r="A112" s="64" t="s">
        <v>297</v>
      </c>
      <c r="B112" s="65"/>
      <c r="C112" s="65" t="s">
        <v>64</v>
      </c>
      <c r="D112" s="66">
        <v>191.42818901567568</v>
      </c>
      <c r="E112" s="68"/>
      <c r="F112" s="100" t="s">
        <v>585</v>
      </c>
      <c r="G112" s="65"/>
      <c r="H112" s="69" t="s">
        <v>297</v>
      </c>
      <c r="I112" s="70"/>
      <c r="J112" s="70"/>
      <c r="K112" s="69" t="s">
        <v>1809</v>
      </c>
      <c r="L112" s="73">
        <v>1</v>
      </c>
      <c r="M112" s="74">
        <v>1884.5733642578125</v>
      </c>
      <c r="N112" s="74">
        <v>8599.1064453125</v>
      </c>
      <c r="O112" s="75"/>
      <c r="P112" s="76"/>
      <c r="Q112" s="76"/>
      <c r="R112" s="86"/>
      <c r="S112" s="48">
        <v>0</v>
      </c>
      <c r="T112" s="48">
        <v>1</v>
      </c>
      <c r="U112" s="49">
        <v>0</v>
      </c>
      <c r="V112" s="49">
        <v>0.003067</v>
      </c>
      <c r="W112" s="49">
        <v>0.003979</v>
      </c>
      <c r="X112" s="49">
        <v>0.500917</v>
      </c>
      <c r="Y112" s="49">
        <v>0</v>
      </c>
      <c r="Z112" s="49">
        <v>0</v>
      </c>
      <c r="AA112" s="71">
        <v>112</v>
      </c>
      <c r="AB112" s="71"/>
      <c r="AC112" s="72"/>
      <c r="AD112" s="78" t="s">
        <v>1107</v>
      </c>
      <c r="AE112" s="78">
        <v>252</v>
      </c>
      <c r="AF112" s="78">
        <v>1550</v>
      </c>
      <c r="AG112" s="78">
        <v>2318</v>
      </c>
      <c r="AH112" s="78">
        <v>3672</v>
      </c>
      <c r="AI112" s="78"/>
      <c r="AJ112" s="78" t="s">
        <v>1228</v>
      </c>
      <c r="AK112" s="78" t="s">
        <v>1325</v>
      </c>
      <c r="AL112" s="82" t="s">
        <v>1410</v>
      </c>
      <c r="AM112" s="78"/>
      <c r="AN112" s="80">
        <v>41822.51038194444</v>
      </c>
      <c r="AO112" s="82" t="s">
        <v>1516</v>
      </c>
      <c r="AP112" s="78" t="b">
        <v>0</v>
      </c>
      <c r="AQ112" s="78" t="b">
        <v>0</v>
      </c>
      <c r="AR112" s="78" t="b">
        <v>1</v>
      </c>
      <c r="AS112" s="78"/>
      <c r="AT112" s="78">
        <v>117</v>
      </c>
      <c r="AU112" s="82" t="s">
        <v>1533</v>
      </c>
      <c r="AV112" s="78" t="b">
        <v>0</v>
      </c>
      <c r="AW112" s="78" t="s">
        <v>1572</v>
      </c>
      <c r="AX112" s="82" t="s">
        <v>1682</v>
      </c>
      <c r="AY112" s="78" t="s">
        <v>66</v>
      </c>
      <c r="AZ112" s="78" t="str">
        <f>REPLACE(INDEX(GroupVertices[Group],MATCH(Vertices[[#This Row],[Vertex]],GroupVertices[Vertex],0)),1,1,"")</f>
        <v>1</v>
      </c>
      <c r="BA112" s="48" t="s">
        <v>420</v>
      </c>
      <c r="BB112" s="48" t="s">
        <v>420</v>
      </c>
      <c r="BC112" s="48" t="s">
        <v>441</v>
      </c>
      <c r="BD112" s="48" t="s">
        <v>441</v>
      </c>
      <c r="BE112" s="48"/>
      <c r="BF112" s="48"/>
      <c r="BG112" s="116" t="s">
        <v>2349</v>
      </c>
      <c r="BH112" s="116" t="s">
        <v>2349</v>
      </c>
      <c r="BI112" s="116" t="s">
        <v>2416</v>
      </c>
      <c r="BJ112" s="116" t="s">
        <v>2416</v>
      </c>
      <c r="BK112" s="116">
        <v>0</v>
      </c>
      <c r="BL112" s="120">
        <v>0</v>
      </c>
      <c r="BM112" s="116">
        <v>0</v>
      </c>
      <c r="BN112" s="120">
        <v>0</v>
      </c>
      <c r="BO112" s="116">
        <v>0</v>
      </c>
      <c r="BP112" s="120">
        <v>0</v>
      </c>
      <c r="BQ112" s="116">
        <v>16</v>
      </c>
      <c r="BR112" s="120">
        <v>100</v>
      </c>
      <c r="BS112" s="116">
        <v>16</v>
      </c>
      <c r="BT112" s="2"/>
      <c r="BU112" s="3"/>
      <c r="BV112" s="3"/>
      <c r="BW112" s="3"/>
      <c r="BX112" s="3"/>
    </row>
    <row r="113" spans="1:76" ht="15">
      <c r="A113" s="64" t="s">
        <v>298</v>
      </c>
      <c r="B113" s="65"/>
      <c r="C113" s="65" t="s">
        <v>64</v>
      </c>
      <c r="D113" s="66">
        <v>171.7903858805381</v>
      </c>
      <c r="E113" s="68"/>
      <c r="F113" s="100" t="s">
        <v>586</v>
      </c>
      <c r="G113" s="65"/>
      <c r="H113" s="69" t="s">
        <v>298</v>
      </c>
      <c r="I113" s="70"/>
      <c r="J113" s="70"/>
      <c r="K113" s="69" t="s">
        <v>1810</v>
      </c>
      <c r="L113" s="73">
        <v>1</v>
      </c>
      <c r="M113" s="74">
        <v>194.9122772216797</v>
      </c>
      <c r="N113" s="74">
        <v>6944.4072265625</v>
      </c>
      <c r="O113" s="75"/>
      <c r="P113" s="76"/>
      <c r="Q113" s="76"/>
      <c r="R113" s="86"/>
      <c r="S113" s="48">
        <v>0</v>
      </c>
      <c r="T113" s="48">
        <v>1</v>
      </c>
      <c r="U113" s="49">
        <v>0</v>
      </c>
      <c r="V113" s="49">
        <v>0.003067</v>
      </c>
      <c r="W113" s="49">
        <v>0.003979</v>
      </c>
      <c r="X113" s="49">
        <v>0.500917</v>
      </c>
      <c r="Y113" s="49">
        <v>0</v>
      </c>
      <c r="Z113" s="49">
        <v>0</v>
      </c>
      <c r="AA113" s="71">
        <v>113</v>
      </c>
      <c r="AB113" s="71"/>
      <c r="AC113" s="72"/>
      <c r="AD113" s="78" t="s">
        <v>1108</v>
      </c>
      <c r="AE113" s="78">
        <v>1041</v>
      </c>
      <c r="AF113" s="78">
        <v>517</v>
      </c>
      <c r="AG113" s="78">
        <v>5091</v>
      </c>
      <c r="AH113" s="78">
        <v>5873</v>
      </c>
      <c r="AI113" s="78"/>
      <c r="AJ113" s="78" t="s">
        <v>1229</v>
      </c>
      <c r="AK113" s="78" t="s">
        <v>973</v>
      </c>
      <c r="AL113" s="78"/>
      <c r="AM113" s="78"/>
      <c r="AN113" s="80">
        <v>40194.5721412037</v>
      </c>
      <c r="AO113" s="82" t="s">
        <v>1517</v>
      </c>
      <c r="AP113" s="78" t="b">
        <v>0</v>
      </c>
      <c r="AQ113" s="78" t="b">
        <v>0</v>
      </c>
      <c r="AR113" s="78" t="b">
        <v>0</v>
      </c>
      <c r="AS113" s="78"/>
      <c r="AT113" s="78">
        <v>118</v>
      </c>
      <c r="AU113" s="82" t="s">
        <v>1537</v>
      </c>
      <c r="AV113" s="78" t="b">
        <v>0</v>
      </c>
      <c r="AW113" s="78" t="s">
        <v>1572</v>
      </c>
      <c r="AX113" s="82" t="s">
        <v>1683</v>
      </c>
      <c r="AY113" s="78" t="s">
        <v>66</v>
      </c>
      <c r="AZ113" s="78" t="str">
        <f>REPLACE(INDEX(GroupVertices[Group],MATCH(Vertices[[#This Row],[Vertex]],GroupVertices[Vertex],0)),1,1,"")</f>
        <v>1</v>
      </c>
      <c r="BA113" s="48" t="s">
        <v>420</v>
      </c>
      <c r="BB113" s="48" t="s">
        <v>420</v>
      </c>
      <c r="BC113" s="48" t="s">
        <v>441</v>
      </c>
      <c r="BD113" s="48" t="s">
        <v>441</v>
      </c>
      <c r="BE113" s="48"/>
      <c r="BF113" s="48"/>
      <c r="BG113" s="116" t="s">
        <v>2349</v>
      </c>
      <c r="BH113" s="116" t="s">
        <v>2349</v>
      </c>
      <c r="BI113" s="116" t="s">
        <v>2416</v>
      </c>
      <c r="BJ113" s="116" t="s">
        <v>2416</v>
      </c>
      <c r="BK113" s="116">
        <v>0</v>
      </c>
      <c r="BL113" s="120">
        <v>0</v>
      </c>
      <c r="BM113" s="116">
        <v>0</v>
      </c>
      <c r="BN113" s="120">
        <v>0</v>
      </c>
      <c r="BO113" s="116">
        <v>0</v>
      </c>
      <c r="BP113" s="120">
        <v>0</v>
      </c>
      <c r="BQ113" s="116">
        <v>16</v>
      </c>
      <c r="BR113" s="120">
        <v>100</v>
      </c>
      <c r="BS113" s="116">
        <v>16</v>
      </c>
      <c r="BT113" s="2"/>
      <c r="BU113" s="3"/>
      <c r="BV113" s="3"/>
      <c r="BW113" s="3"/>
      <c r="BX113" s="3"/>
    </row>
    <row r="114" spans="1:76" ht="15">
      <c r="A114" s="64" t="s">
        <v>299</v>
      </c>
      <c r="B114" s="65"/>
      <c r="C114" s="65" t="s">
        <v>64</v>
      </c>
      <c r="D114" s="66">
        <v>164.4713595426601</v>
      </c>
      <c r="E114" s="68"/>
      <c r="F114" s="100" t="s">
        <v>587</v>
      </c>
      <c r="G114" s="65"/>
      <c r="H114" s="69" t="s">
        <v>299</v>
      </c>
      <c r="I114" s="70"/>
      <c r="J114" s="70"/>
      <c r="K114" s="69" t="s">
        <v>1811</v>
      </c>
      <c r="L114" s="73">
        <v>1</v>
      </c>
      <c r="M114" s="74">
        <v>1504.685791015625</v>
      </c>
      <c r="N114" s="74">
        <v>9646.09375</v>
      </c>
      <c r="O114" s="75"/>
      <c r="P114" s="76"/>
      <c r="Q114" s="76"/>
      <c r="R114" s="86"/>
      <c r="S114" s="48">
        <v>0</v>
      </c>
      <c r="T114" s="48">
        <v>1</v>
      </c>
      <c r="U114" s="49">
        <v>0</v>
      </c>
      <c r="V114" s="49">
        <v>0.003067</v>
      </c>
      <c r="W114" s="49">
        <v>0.003979</v>
      </c>
      <c r="X114" s="49">
        <v>0.500917</v>
      </c>
      <c r="Y114" s="49">
        <v>0</v>
      </c>
      <c r="Z114" s="49">
        <v>0</v>
      </c>
      <c r="AA114" s="71">
        <v>114</v>
      </c>
      <c r="AB114" s="71"/>
      <c r="AC114" s="72"/>
      <c r="AD114" s="78" t="s">
        <v>1109</v>
      </c>
      <c r="AE114" s="78">
        <v>617</v>
      </c>
      <c r="AF114" s="78">
        <v>132</v>
      </c>
      <c r="AG114" s="78">
        <v>21</v>
      </c>
      <c r="AH114" s="78">
        <v>537</v>
      </c>
      <c r="AI114" s="78"/>
      <c r="AJ114" s="78" t="s">
        <v>1230</v>
      </c>
      <c r="AK114" s="78" t="s">
        <v>1326</v>
      </c>
      <c r="AL114" s="78"/>
      <c r="AM114" s="78"/>
      <c r="AN114" s="80">
        <v>42961.56149305555</v>
      </c>
      <c r="AO114" s="82" t="s">
        <v>1518</v>
      </c>
      <c r="AP114" s="78" t="b">
        <v>1</v>
      </c>
      <c r="AQ114" s="78" t="b">
        <v>0</v>
      </c>
      <c r="AR114" s="78" t="b">
        <v>0</v>
      </c>
      <c r="AS114" s="78"/>
      <c r="AT114" s="78">
        <v>5</v>
      </c>
      <c r="AU114" s="78"/>
      <c r="AV114" s="78" t="b">
        <v>0</v>
      </c>
      <c r="AW114" s="78" t="s">
        <v>1572</v>
      </c>
      <c r="AX114" s="82" t="s">
        <v>1684</v>
      </c>
      <c r="AY114" s="78" t="s">
        <v>66</v>
      </c>
      <c r="AZ114" s="78" t="str">
        <f>REPLACE(INDEX(GroupVertices[Group],MATCH(Vertices[[#This Row],[Vertex]],GroupVertices[Vertex],0)),1,1,"")</f>
        <v>1</v>
      </c>
      <c r="BA114" s="48" t="s">
        <v>420</v>
      </c>
      <c r="BB114" s="48" t="s">
        <v>420</v>
      </c>
      <c r="BC114" s="48" t="s">
        <v>441</v>
      </c>
      <c r="BD114" s="48" t="s">
        <v>441</v>
      </c>
      <c r="BE114" s="48"/>
      <c r="BF114" s="48"/>
      <c r="BG114" s="116" t="s">
        <v>2349</v>
      </c>
      <c r="BH114" s="116" t="s">
        <v>2349</v>
      </c>
      <c r="BI114" s="116" t="s">
        <v>2416</v>
      </c>
      <c r="BJ114" s="116" t="s">
        <v>2416</v>
      </c>
      <c r="BK114" s="116">
        <v>0</v>
      </c>
      <c r="BL114" s="120">
        <v>0</v>
      </c>
      <c r="BM114" s="116">
        <v>0</v>
      </c>
      <c r="BN114" s="120">
        <v>0</v>
      </c>
      <c r="BO114" s="116">
        <v>0</v>
      </c>
      <c r="BP114" s="120">
        <v>0</v>
      </c>
      <c r="BQ114" s="116">
        <v>16</v>
      </c>
      <c r="BR114" s="120">
        <v>100</v>
      </c>
      <c r="BS114" s="116">
        <v>16</v>
      </c>
      <c r="BT114" s="2"/>
      <c r="BU114" s="3"/>
      <c r="BV114" s="3"/>
      <c r="BW114" s="3"/>
      <c r="BX114" s="3"/>
    </row>
    <row r="115" spans="1:76" ht="15">
      <c r="A115" s="64" t="s">
        <v>300</v>
      </c>
      <c r="B115" s="65"/>
      <c r="C115" s="65" t="s">
        <v>64</v>
      </c>
      <c r="D115" s="66">
        <v>177.41748145459496</v>
      </c>
      <c r="E115" s="68"/>
      <c r="F115" s="100" t="s">
        <v>588</v>
      </c>
      <c r="G115" s="65"/>
      <c r="H115" s="69" t="s">
        <v>300</v>
      </c>
      <c r="I115" s="70"/>
      <c r="J115" s="70"/>
      <c r="K115" s="69" t="s">
        <v>1812</v>
      </c>
      <c r="L115" s="73">
        <v>1</v>
      </c>
      <c r="M115" s="74">
        <v>363.9749755859375</v>
      </c>
      <c r="N115" s="74">
        <v>5944.42919921875</v>
      </c>
      <c r="O115" s="75"/>
      <c r="P115" s="76"/>
      <c r="Q115" s="76"/>
      <c r="R115" s="86"/>
      <c r="S115" s="48">
        <v>0</v>
      </c>
      <c r="T115" s="48">
        <v>1</v>
      </c>
      <c r="U115" s="49">
        <v>0</v>
      </c>
      <c r="V115" s="49">
        <v>0.003067</v>
      </c>
      <c r="W115" s="49">
        <v>0.003979</v>
      </c>
      <c r="X115" s="49">
        <v>0.500917</v>
      </c>
      <c r="Y115" s="49">
        <v>0</v>
      </c>
      <c r="Z115" s="49">
        <v>0</v>
      </c>
      <c r="AA115" s="71">
        <v>115</v>
      </c>
      <c r="AB115" s="71"/>
      <c r="AC115" s="72"/>
      <c r="AD115" s="78" t="s">
        <v>1110</v>
      </c>
      <c r="AE115" s="78">
        <v>357</v>
      </c>
      <c r="AF115" s="78">
        <v>813</v>
      </c>
      <c r="AG115" s="78">
        <v>20198</v>
      </c>
      <c r="AH115" s="78">
        <v>20383</v>
      </c>
      <c r="AI115" s="78"/>
      <c r="AJ115" s="78" t="s">
        <v>1231</v>
      </c>
      <c r="AK115" s="78" t="s">
        <v>1327</v>
      </c>
      <c r="AL115" s="82" t="s">
        <v>1411</v>
      </c>
      <c r="AM115" s="78"/>
      <c r="AN115" s="80">
        <v>40750.269328703704</v>
      </c>
      <c r="AO115" s="82" t="s">
        <v>1519</v>
      </c>
      <c r="AP115" s="78" t="b">
        <v>0</v>
      </c>
      <c r="AQ115" s="78" t="b">
        <v>0</v>
      </c>
      <c r="AR115" s="78" t="b">
        <v>0</v>
      </c>
      <c r="AS115" s="78"/>
      <c r="AT115" s="78">
        <v>31</v>
      </c>
      <c r="AU115" s="82" t="s">
        <v>1532</v>
      </c>
      <c r="AV115" s="78" t="b">
        <v>0</v>
      </c>
      <c r="AW115" s="78" t="s">
        <v>1572</v>
      </c>
      <c r="AX115" s="82" t="s">
        <v>1685</v>
      </c>
      <c r="AY115" s="78" t="s">
        <v>66</v>
      </c>
      <c r="AZ115" s="78" t="str">
        <f>REPLACE(INDEX(GroupVertices[Group],MATCH(Vertices[[#This Row],[Vertex]],GroupVertices[Vertex],0)),1,1,"")</f>
        <v>1</v>
      </c>
      <c r="BA115" s="48" t="s">
        <v>420</v>
      </c>
      <c r="BB115" s="48" t="s">
        <v>420</v>
      </c>
      <c r="BC115" s="48" t="s">
        <v>441</v>
      </c>
      <c r="BD115" s="48" t="s">
        <v>441</v>
      </c>
      <c r="BE115" s="48"/>
      <c r="BF115" s="48"/>
      <c r="BG115" s="116" t="s">
        <v>2349</v>
      </c>
      <c r="BH115" s="116" t="s">
        <v>2349</v>
      </c>
      <c r="BI115" s="116" t="s">
        <v>2416</v>
      </c>
      <c r="BJ115" s="116" t="s">
        <v>2416</v>
      </c>
      <c r="BK115" s="116">
        <v>0</v>
      </c>
      <c r="BL115" s="120">
        <v>0</v>
      </c>
      <c r="BM115" s="116">
        <v>0</v>
      </c>
      <c r="BN115" s="120">
        <v>0</v>
      </c>
      <c r="BO115" s="116">
        <v>0</v>
      </c>
      <c r="BP115" s="120">
        <v>0</v>
      </c>
      <c r="BQ115" s="116">
        <v>16</v>
      </c>
      <c r="BR115" s="120">
        <v>100</v>
      </c>
      <c r="BS115" s="116">
        <v>16</v>
      </c>
      <c r="BT115" s="2"/>
      <c r="BU115" s="3"/>
      <c r="BV115" s="3"/>
      <c r="BW115" s="3"/>
      <c r="BX115" s="3"/>
    </row>
    <row r="116" spans="1:76" ht="15">
      <c r="A116" s="64" t="s">
        <v>301</v>
      </c>
      <c r="B116" s="65"/>
      <c r="C116" s="65" t="s">
        <v>64</v>
      </c>
      <c r="D116" s="66">
        <v>195.38236428393185</v>
      </c>
      <c r="E116" s="68"/>
      <c r="F116" s="100" t="s">
        <v>589</v>
      </c>
      <c r="G116" s="65"/>
      <c r="H116" s="69" t="s">
        <v>301</v>
      </c>
      <c r="I116" s="70"/>
      <c r="J116" s="70"/>
      <c r="K116" s="69" t="s">
        <v>1813</v>
      </c>
      <c r="L116" s="73">
        <v>1</v>
      </c>
      <c r="M116" s="74">
        <v>2959.8876953125</v>
      </c>
      <c r="N116" s="74">
        <v>5696.81787109375</v>
      </c>
      <c r="O116" s="75"/>
      <c r="P116" s="76"/>
      <c r="Q116" s="76"/>
      <c r="R116" s="86"/>
      <c r="S116" s="48">
        <v>0</v>
      </c>
      <c r="T116" s="48">
        <v>1</v>
      </c>
      <c r="U116" s="49">
        <v>0</v>
      </c>
      <c r="V116" s="49">
        <v>0.003067</v>
      </c>
      <c r="W116" s="49">
        <v>0.003979</v>
      </c>
      <c r="X116" s="49">
        <v>0.500917</v>
      </c>
      <c r="Y116" s="49">
        <v>0</v>
      </c>
      <c r="Z116" s="49">
        <v>0</v>
      </c>
      <c r="AA116" s="71">
        <v>116</v>
      </c>
      <c r="AB116" s="71"/>
      <c r="AC116" s="72"/>
      <c r="AD116" s="78" t="s">
        <v>1111</v>
      </c>
      <c r="AE116" s="78">
        <v>273</v>
      </c>
      <c r="AF116" s="78">
        <v>1758</v>
      </c>
      <c r="AG116" s="78">
        <v>8731</v>
      </c>
      <c r="AH116" s="78">
        <v>18446</v>
      </c>
      <c r="AI116" s="78"/>
      <c r="AJ116" s="78" t="s">
        <v>1232</v>
      </c>
      <c r="AK116" s="78" t="s">
        <v>1328</v>
      </c>
      <c r="AL116" s="82" t="s">
        <v>1412</v>
      </c>
      <c r="AM116" s="78"/>
      <c r="AN116" s="80">
        <v>39771.506319444445</v>
      </c>
      <c r="AO116" s="78"/>
      <c r="AP116" s="78" t="b">
        <v>1</v>
      </c>
      <c r="AQ116" s="78" t="b">
        <v>0</v>
      </c>
      <c r="AR116" s="78" t="b">
        <v>1</v>
      </c>
      <c r="AS116" s="78"/>
      <c r="AT116" s="78">
        <v>148</v>
      </c>
      <c r="AU116" s="82" t="s">
        <v>1532</v>
      </c>
      <c r="AV116" s="78" t="b">
        <v>0</v>
      </c>
      <c r="AW116" s="78" t="s">
        <v>1572</v>
      </c>
      <c r="AX116" s="82" t="s">
        <v>1686</v>
      </c>
      <c r="AY116" s="78" t="s">
        <v>66</v>
      </c>
      <c r="AZ116" s="78" t="str">
        <f>REPLACE(INDEX(GroupVertices[Group],MATCH(Vertices[[#This Row],[Vertex]],GroupVertices[Vertex],0)),1,1,"")</f>
        <v>1</v>
      </c>
      <c r="BA116" s="48" t="s">
        <v>420</v>
      </c>
      <c r="BB116" s="48" t="s">
        <v>420</v>
      </c>
      <c r="BC116" s="48" t="s">
        <v>441</v>
      </c>
      <c r="BD116" s="48" t="s">
        <v>441</v>
      </c>
      <c r="BE116" s="48"/>
      <c r="BF116" s="48"/>
      <c r="BG116" s="116" t="s">
        <v>2349</v>
      </c>
      <c r="BH116" s="116" t="s">
        <v>2349</v>
      </c>
      <c r="BI116" s="116" t="s">
        <v>2416</v>
      </c>
      <c r="BJ116" s="116" t="s">
        <v>2416</v>
      </c>
      <c r="BK116" s="116">
        <v>0</v>
      </c>
      <c r="BL116" s="120">
        <v>0</v>
      </c>
      <c r="BM116" s="116">
        <v>0</v>
      </c>
      <c r="BN116" s="120">
        <v>0</v>
      </c>
      <c r="BO116" s="116">
        <v>0</v>
      </c>
      <c r="BP116" s="120">
        <v>0</v>
      </c>
      <c r="BQ116" s="116">
        <v>16</v>
      </c>
      <c r="BR116" s="120">
        <v>100</v>
      </c>
      <c r="BS116" s="116">
        <v>16</v>
      </c>
      <c r="BT116" s="2"/>
      <c r="BU116" s="3"/>
      <c r="BV116" s="3"/>
      <c r="BW116" s="3"/>
      <c r="BX116" s="3"/>
    </row>
    <row r="117" spans="1:76" ht="15">
      <c r="A117" s="64" t="s">
        <v>302</v>
      </c>
      <c r="B117" s="65"/>
      <c r="C117" s="65" t="s">
        <v>64</v>
      </c>
      <c r="D117" s="66">
        <v>163.82500396996437</v>
      </c>
      <c r="E117" s="68"/>
      <c r="F117" s="100" t="s">
        <v>590</v>
      </c>
      <c r="G117" s="65"/>
      <c r="H117" s="69" t="s">
        <v>302</v>
      </c>
      <c r="I117" s="70"/>
      <c r="J117" s="70"/>
      <c r="K117" s="69" t="s">
        <v>1814</v>
      </c>
      <c r="L117" s="73">
        <v>1</v>
      </c>
      <c r="M117" s="74">
        <v>2553.37255859375</v>
      </c>
      <c r="N117" s="74">
        <v>7684.66015625</v>
      </c>
      <c r="O117" s="75"/>
      <c r="P117" s="76"/>
      <c r="Q117" s="76"/>
      <c r="R117" s="86"/>
      <c r="S117" s="48">
        <v>0</v>
      </c>
      <c r="T117" s="48">
        <v>1</v>
      </c>
      <c r="U117" s="49">
        <v>0</v>
      </c>
      <c r="V117" s="49">
        <v>0.003067</v>
      </c>
      <c r="W117" s="49">
        <v>0.003979</v>
      </c>
      <c r="X117" s="49">
        <v>0.500917</v>
      </c>
      <c r="Y117" s="49">
        <v>0</v>
      </c>
      <c r="Z117" s="49">
        <v>0</v>
      </c>
      <c r="AA117" s="71">
        <v>117</v>
      </c>
      <c r="AB117" s="71"/>
      <c r="AC117" s="72"/>
      <c r="AD117" s="78" t="s">
        <v>1112</v>
      </c>
      <c r="AE117" s="78">
        <v>197</v>
      </c>
      <c r="AF117" s="78">
        <v>98</v>
      </c>
      <c r="AG117" s="78">
        <v>144</v>
      </c>
      <c r="AH117" s="78">
        <v>479</v>
      </c>
      <c r="AI117" s="78"/>
      <c r="AJ117" s="78" t="s">
        <v>1233</v>
      </c>
      <c r="AK117" s="78"/>
      <c r="AL117" s="78"/>
      <c r="AM117" s="78"/>
      <c r="AN117" s="80">
        <v>43050.94399305555</v>
      </c>
      <c r="AO117" s="82" t="s">
        <v>1520</v>
      </c>
      <c r="AP117" s="78" t="b">
        <v>1</v>
      </c>
      <c r="AQ117" s="78" t="b">
        <v>0</v>
      </c>
      <c r="AR117" s="78" t="b">
        <v>0</v>
      </c>
      <c r="AS117" s="78"/>
      <c r="AT117" s="78">
        <v>4</v>
      </c>
      <c r="AU117" s="78"/>
      <c r="AV117" s="78" t="b">
        <v>0</v>
      </c>
      <c r="AW117" s="78" t="s">
        <v>1572</v>
      </c>
      <c r="AX117" s="82" t="s">
        <v>1687</v>
      </c>
      <c r="AY117" s="78" t="s">
        <v>66</v>
      </c>
      <c r="AZ117" s="78" t="str">
        <f>REPLACE(INDEX(GroupVertices[Group],MATCH(Vertices[[#This Row],[Vertex]],GroupVertices[Vertex],0)),1,1,"")</f>
        <v>1</v>
      </c>
      <c r="BA117" s="48" t="s">
        <v>420</v>
      </c>
      <c r="BB117" s="48" t="s">
        <v>420</v>
      </c>
      <c r="BC117" s="48" t="s">
        <v>441</v>
      </c>
      <c r="BD117" s="48" t="s">
        <v>441</v>
      </c>
      <c r="BE117" s="48"/>
      <c r="BF117" s="48"/>
      <c r="BG117" s="116" t="s">
        <v>2349</v>
      </c>
      <c r="BH117" s="116" t="s">
        <v>2349</v>
      </c>
      <c r="BI117" s="116" t="s">
        <v>2416</v>
      </c>
      <c r="BJ117" s="116" t="s">
        <v>2416</v>
      </c>
      <c r="BK117" s="116">
        <v>0</v>
      </c>
      <c r="BL117" s="120">
        <v>0</v>
      </c>
      <c r="BM117" s="116">
        <v>0</v>
      </c>
      <c r="BN117" s="120">
        <v>0</v>
      </c>
      <c r="BO117" s="116">
        <v>0</v>
      </c>
      <c r="BP117" s="120">
        <v>0</v>
      </c>
      <c r="BQ117" s="116">
        <v>16</v>
      </c>
      <c r="BR117" s="120">
        <v>100</v>
      </c>
      <c r="BS117" s="116">
        <v>16</v>
      </c>
      <c r="BT117" s="2"/>
      <c r="BU117" s="3"/>
      <c r="BV117" s="3"/>
      <c r="BW117" s="3"/>
      <c r="BX117" s="3"/>
    </row>
    <row r="118" spans="1:76" ht="15">
      <c r="A118" s="64" t="s">
        <v>303</v>
      </c>
      <c r="B118" s="65"/>
      <c r="C118" s="65" t="s">
        <v>64</v>
      </c>
      <c r="D118" s="66">
        <v>203.3287357364851</v>
      </c>
      <c r="E118" s="68"/>
      <c r="F118" s="100" t="s">
        <v>591</v>
      </c>
      <c r="G118" s="65"/>
      <c r="H118" s="69" t="s">
        <v>303</v>
      </c>
      <c r="I118" s="70"/>
      <c r="J118" s="70"/>
      <c r="K118" s="69" t="s">
        <v>1815</v>
      </c>
      <c r="L118" s="73">
        <v>1</v>
      </c>
      <c r="M118" s="74">
        <v>2642.002685546875</v>
      </c>
      <c r="N118" s="74">
        <v>9147.66015625</v>
      </c>
      <c r="O118" s="75"/>
      <c r="P118" s="76"/>
      <c r="Q118" s="76"/>
      <c r="R118" s="86"/>
      <c r="S118" s="48">
        <v>0</v>
      </c>
      <c r="T118" s="48">
        <v>1</v>
      </c>
      <c r="U118" s="49">
        <v>0</v>
      </c>
      <c r="V118" s="49">
        <v>0.003067</v>
      </c>
      <c r="W118" s="49">
        <v>0.003979</v>
      </c>
      <c r="X118" s="49">
        <v>0.500917</v>
      </c>
      <c r="Y118" s="49">
        <v>0</v>
      </c>
      <c r="Z118" s="49">
        <v>0</v>
      </c>
      <c r="AA118" s="71">
        <v>118</v>
      </c>
      <c r="AB118" s="71"/>
      <c r="AC118" s="72"/>
      <c r="AD118" s="78" t="s">
        <v>1113</v>
      </c>
      <c r="AE118" s="78">
        <v>5001</v>
      </c>
      <c r="AF118" s="78">
        <v>2176</v>
      </c>
      <c r="AG118" s="78">
        <v>6009</v>
      </c>
      <c r="AH118" s="78">
        <v>12121</v>
      </c>
      <c r="AI118" s="78"/>
      <c r="AJ118" s="78" t="s">
        <v>1234</v>
      </c>
      <c r="AK118" s="78" t="s">
        <v>1261</v>
      </c>
      <c r="AL118" s="78"/>
      <c r="AM118" s="78"/>
      <c r="AN118" s="80">
        <v>42993.66537037037</v>
      </c>
      <c r="AO118" s="82" t="s">
        <v>1521</v>
      </c>
      <c r="AP118" s="78" t="b">
        <v>1</v>
      </c>
      <c r="AQ118" s="78" t="b">
        <v>0</v>
      </c>
      <c r="AR118" s="78" t="b">
        <v>1</v>
      </c>
      <c r="AS118" s="78"/>
      <c r="AT118" s="78">
        <v>44</v>
      </c>
      <c r="AU118" s="78"/>
      <c r="AV118" s="78" t="b">
        <v>0</v>
      </c>
      <c r="AW118" s="78" t="s">
        <v>1572</v>
      </c>
      <c r="AX118" s="82" t="s">
        <v>1688</v>
      </c>
      <c r="AY118" s="78" t="s">
        <v>66</v>
      </c>
      <c r="AZ118" s="78" t="str">
        <f>REPLACE(INDEX(GroupVertices[Group],MATCH(Vertices[[#This Row],[Vertex]],GroupVertices[Vertex],0)),1,1,"")</f>
        <v>1</v>
      </c>
      <c r="BA118" s="48" t="s">
        <v>420</v>
      </c>
      <c r="BB118" s="48" t="s">
        <v>420</v>
      </c>
      <c r="BC118" s="48" t="s">
        <v>441</v>
      </c>
      <c r="BD118" s="48" t="s">
        <v>441</v>
      </c>
      <c r="BE118" s="48"/>
      <c r="BF118" s="48"/>
      <c r="BG118" s="116" t="s">
        <v>2349</v>
      </c>
      <c r="BH118" s="116" t="s">
        <v>2349</v>
      </c>
      <c r="BI118" s="116" t="s">
        <v>2416</v>
      </c>
      <c r="BJ118" s="116" t="s">
        <v>2416</v>
      </c>
      <c r="BK118" s="116">
        <v>0</v>
      </c>
      <c r="BL118" s="120">
        <v>0</v>
      </c>
      <c r="BM118" s="116">
        <v>0</v>
      </c>
      <c r="BN118" s="120">
        <v>0</v>
      </c>
      <c r="BO118" s="116">
        <v>0</v>
      </c>
      <c r="BP118" s="120">
        <v>0</v>
      </c>
      <c r="BQ118" s="116">
        <v>16</v>
      </c>
      <c r="BR118" s="120">
        <v>100</v>
      </c>
      <c r="BS118" s="116">
        <v>16</v>
      </c>
      <c r="BT118" s="2"/>
      <c r="BU118" s="3"/>
      <c r="BV118" s="3"/>
      <c r="BW118" s="3"/>
      <c r="BX118" s="3"/>
    </row>
    <row r="119" spans="1:76" ht="15">
      <c r="A119" s="64" t="s">
        <v>304</v>
      </c>
      <c r="B119" s="65"/>
      <c r="C119" s="65" t="s">
        <v>64</v>
      </c>
      <c r="D119" s="66">
        <v>167.43699099385222</v>
      </c>
      <c r="E119" s="68"/>
      <c r="F119" s="100" t="s">
        <v>592</v>
      </c>
      <c r="G119" s="65"/>
      <c r="H119" s="69" t="s">
        <v>304</v>
      </c>
      <c r="I119" s="70"/>
      <c r="J119" s="70"/>
      <c r="K119" s="69" t="s">
        <v>1816</v>
      </c>
      <c r="L119" s="73">
        <v>285.085967892488</v>
      </c>
      <c r="M119" s="74">
        <v>3242.041015625</v>
      </c>
      <c r="N119" s="74">
        <v>7488.94140625</v>
      </c>
      <c r="O119" s="75"/>
      <c r="P119" s="76"/>
      <c r="Q119" s="76"/>
      <c r="R119" s="86"/>
      <c r="S119" s="48">
        <v>0</v>
      </c>
      <c r="T119" s="48">
        <v>2</v>
      </c>
      <c r="U119" s="49">
        <v>171.5</v>
      </c>
      <c r="V119" s="49">
        <v>0.003333</v>
      </c>
      <c r="W119" s="49">
        <v>0.007962</v>
      </c>
      <c r="X119" s="49">
        <v>0.805426</v>
      </c>
      <c r="Y119" s="49">
        <v>0</v>
      </c>
      <c r="Z119" s="49">
        <v>0</v>
      </c>
      <c r="AA119" s="71">
        <v>119</v>
      </c>
      <c r="AB119" s="71"/>
      <c r="AC119" s="72"/>
      <c r="AD119" s="78" t="s">
        <v>1114</v>
      </c>
      <c r="AE119" s="78">
        <v>483</v>
      </c>
      <c r="AF119" s="78">
        <v>288</v>
      </c>
      <c r="AG119" s="78">
        <v>1349</v>
      </c>
      <c r="AH119" s="78">
        <v>2532</v>
      </c>
      <c r="AI119" s="78"/>
      <c r="AJ119" s="78" t="s">
        <v>1235</v>
      </c>
      <c r="AK119" s="78" t="s">
        <v>1329</v>
      </c>
      <c r="AL119" s="78"/>
      <c r="AM119" s="78"/>
      <c r="AN119" s="80">
        <v>43510.88349537037</v>
      </c>
      <c r="AO119" s="78"/>
      <c r="AP119" s="78" t="b">
        <v>0</v>
      </c>
      <c r="AQ119" s="78" t="b">
        <v>0</v>
      </c>
      <c r="AR119" s="78" t="b">
        <v>1</v>
      </c>
      <c r="AS119" s="78"/>
      <c r="AT119" s="78">
        <v>4</v>
      </c>
      <c r="AU119" s="82" t="s">
        <v>1532</v>
      </c>
      <c r="AV119" s="78" t="b">
        <v>0</v>
      </c>
      <c r="AW119" s="78" t="s">
        <v>1572</v>
      </c>
      <c r="AX119" s="82" t="s">
        <v>1689</v>
      </c>
      <c r="AY119" s="78" t="s">
        <v>66</v>
      </c>
      <c r="AZ119" s="78" t="str">
        <f>REPLACE(INDEX(GroupVertices[Group],MATCH(Vertices[[#This Row],[Vertex]],GroupVertices[Vertex],0)),1,1,"")</f>
        <v>1</v>
      </c>
      <c r="BA119" s="48" t="s">
        <v>420</v>
      </c>
      <c r="BB119" s="48" t="s">
        <v>420</v>
      </c>
      <c r="BC119" s="48" t="s">
        <v>441</v>
      </c>
      <c r="BD119" s="48" t="s">
        <v>441</v>
      </c>
      <c r="BE119" s="48"/>
      <c r="BF119" s="48"/>
      <c r="BG119" s="116" t="s">
        <v>2354</v>
      </c>
      <c r="BH119" s="116" t="s">
        <v>2349</v>
      </c>
      <c r="BI119" s="116" t="s">
        <v>2416</v>
      </c>
      <c r="BJ119" s="116" t="s">
        <v>2416</v>
      </c>
      <c r="BK119" s="116">
        <v>0</v>
      </c>
      <c r="BL119" s="120">
        <v>0</v>
      </c>
      <c r="BM119" s="116">
        <v>0</v>
      </c>
      <c r="BN119" s="120">
        <v>0</v>
      </c>
      <c r="BO119" s="116">
        <v>0</v>
      </c>
      <c r="BP119" s="120">
        <v>0</v>
      </c>
      <c r="BQ119" s="116">
        <v>31</v>
      </c>
      <c r="BR119" s="120">
        <v>100</v>
      </c>
      <c r="BS119" s="116">
        <v>31</v>
      </c>
      <c r="BT119" s="2"/>
      <c r="BU119" s="3"/>
      <c r="BV119" s="3"/>
      <c r="BW119" s="3"/>
      <c r="BX119" s="3"/>
    </row>
    <row r="120" spans="1:76" ht="15">
      <c r="A120" s="64" t="s">
        <v>305</v>
      </c>
      <c r="B120" s="65"/>
      <c r="C120" s="65" t="s">
        <v>64</v>
      </c>
      <c r="D120" s="66">
        <v>164.6234432068238</v>
      </c>
      <c r="E120" s="68"/>
      <c r="F120" s="100" t="s">
        <v>593</v>
      </c>
      <c r="G120" s="65"/>
      <c r="H120" s="69" t="s">
        <v>305</v>
      </c>
      <c r="I120" s="70"/>
      <c r="J120" s="70"/>
      <c r="K120" s="69" t="s">
        <v>1817</v>
      </c>
      <c r="L120" s="73">
        <v>1</v>
      </c>
      <c r="M120" s="74">
        <v>2353.96240234375</v>
      </c>
      <c r="N120" s="74">
        <v>6243.498046875</v>
      </c>
      <c r="O120" s="75"/>
      <c r="P120" s="76"/>
      <c r="Q120" s="76"/>
      <c r="R120" s="86"/>
      <c r="S120" s="48">
        <v>0</v>
      </c>
      <c r="T120" s="48">
        <v>1</v>
      </c>
      <c r="U120" s="49">
        <v>0</v>
      </c>
      <c r="V120" s="49">
        <v>0.003067</v>
      </c>
      <c r="W120" s="49">
        <v>0.003979</v>
      </c>
      <c r="X120" s="49">
        <v>0.500917</v>
      </c>
      <c r="Y120" s="49">
        <v>0</v>
      </c>
      <c r="Z120" s="49">
        <v>0</v>
      </c>
      <c r="AA120" s="71">
        <v>120</v>
      </c>
      <c r="AB120" s="71"/>
      <c r="AC120" s="72"/>
      <c r="AD120" s="78" t="s">
        <v>1115</v>
      </c>
      <c r="AE120" s="78">
        <v>113</v>
      </c>
      <c r="AF120" s="78">
        <v>140</v>
      </c>
      <c r="AG120" s="78">
        <v>12721</v>
      </c>
      <c r="AH120" s="78">
        <v>64192</v>
      </c>
      <c r="AI120" s="78"/>
      <c r="AJ120" s="78" t="s">
        <v>1236</v>
      </c>
      <c r="AK120" s="78" t="s">
        <v>1330</v>
      </c>
      <c r="AL120" s="78"/>
      <c r="AM120" s="78"/>
      <c r="AN120" s="80">
        <v>39980.70244212963</v>
      </c>
      <c r="AO120" s="82" t="s">
        <v>1522</v>
      </c>
      <c r="AP120" s="78" t="b">
        <v>0</v>
      </c>
      <c r="AQ120" s="78" t="b">
        <v>0</v>
      </c>
      <c r="AR120" s="78" t="b">
        <v>0</v>
      </c>
      <c r="AS120" s="78"/>
      <c r="AT120" s="78">
        <v>35</v>
      </c>
      <c r="AU120" s="82" t="s">
        <v>1533</v>
      </c>
      <c r="AV120" s="78" t="b">
        <v>0</v>
      </c>
      <c r="AW120" s="78" t="s">
        <v>1572</v>
      </c>
      <c r="AX120" s="82" t="s">
        <v>1690</v>
      </c>
      <c r="AY120" s="78" t="s">
        <v>66</v>
      </c>
      <c r="AZ120" s="78" t="str">
        <f>REPLACE(INDEX(GroupVertices[Group],MATCH(Vertices[[#This Row],[Vertex]],GroupVertices[Vertex],0)),1,1,"")</f>
        <v>1</v>
      </c>
      <c r="BA120" s="48" t="s">
        <v>420</v>
      </c>
      <c r="BB120" s="48" t="s">
        <v>420</v>
      </c>
      <c r="BC120" s="48" t="s">
        <v>441</v>
      </c>
      <c r="BD120" s="48" t="s">
        <v>441</v>
      </c>
      <c r="BE120" s="48"/>
      <c r="BF120" s="48"/>
      <c r="BG120" s="116" t="s">
        <v>2349</v>
      </c>
      <c r="BH120" s="116" t="s">
        <v>2349</v>
      </c>
      <c r="BI120" s="116" t="s">
        <v>2416</v>
      </c>
      <c r="BJ120" s="116" t="s">
        <v>2416</v>
      </c>
      <c r="BK120" s="116">
        <v>0</v>
      </c>
      <c r="BL120" s="120">
        <v>0</v>
      </c>
      <c r="BM120" s="116">
        <v>0</v>
      </c>
      <c r="BN120" s="120">
        <v>0</v>
      </c>
      <c r="BO120" s="116">
        <v>0</v>
      </c>
      <c r="BP120" s="120">
        <v>0</v>
      </c>
      <c r="BQ120" s="116">
        <v>16</v>
      </c>
      <c r="BR120" s="120">
        <v>100</v>
      </c>
      <c r="BS120" s="116">
        <v>16</v>
      </c>
      <c r="BT120" s="2"/>
      <c r="BU120" s="3"/>
      <c r="BV120" s="3"/>
      <c r="BW120" s="3"/>
      <c r="BX120" s="3"/>
    </row>
    <row r="121" spans="1:76" ht="15">
      <c r="A121" s="64" t="s">
        <v>306</v>
      </c>
      <c r="B121" s="65"/>
      <c r="C121" s="65" t="s">
        <v>64</v>
      </c>
      <c r="D121" s="66">
        <v>171.2390825979447</v>
      </c>
      <c r="E121" s="68"/>
      <c r="F121" s="100" t="s">
        <v>594</v>
      </c>
      <c r="G121" s="65"/>
      <c r="H121" s="69" t="s">
        <v>306</v>
      </c>
      <c r="I121" s="70"/>
      <c r="J121" s="70"/>
      <c r="K121" s="69" t="s">
        <v>1818</v>
      </c>
      <c r="L121" s="73">
        <v>285.085967892488</v>
      </c>
      <c r="M121" s="74">
        <v>978.9896850585938</v>
      </c>
      <c r="N121" s="74">
        <v>9339.5595703125</v>
      </c>
      <c r="O121" s="75"/>
      <c r="P121" s="76"/>
      <c r="Q121" s="76"/>
      <c r="R121" s="86"/>
      <c r="S121" s="48">
        <v>0</v>
      </c>
      <c r="T121" s="48">
        <v>2</v>
      </c>
      <c r="U121" s="49">
        <v>171.5</v>
      </c>
      <c r="V121" s="49">
        <v>0.003333</v>
      </c>
      <c r="W121" s="49">
        <v>0.007962</v>
      </c>
      <c r="X121" s="49">
        <v>0.805426</v>
      </c>
      <c r="Y121" s="49">
        <v>0</v>
      </c>
      <c r="Z121" s="49">
        <v>0</v>
      </c>
      <c r="AA121" s="71">
        <v>121</v>
      </c>
      <c r="AB121" s="71"/>
      <c r="AC121" s="72"/>
      <c r="AD121" s="78" t="s">
        <v>1116</v>
      </c>
      <c r="AE121" s="78">
        <v>461</v>
      </c>
      <c r="AF121" s="78">
        <v>488</v>
      </c>
      <c r="AG121" s="78">
        <v>1320</v>
      </c>
      <c r="AH121" s="78">
        <v>1787</v>
      </c>
      <c r="AI121" s="78"/>
      <c r="AJ121" s="78" t="s">
        <v>1237</v>
      </c>
      <c r="AK121" s="78" t="s">
        <v>1331</v>
      </c>
      <c r="AL121" s="78"/>
      <c r="AM121" s="78"/>
      <c r="AN121" s="80">
        <v>42901.38826388889</v>
      </c>
      <c r="AO121" s="82" t="s">
        <v>1523</v>
      </c>
      <c r="AP121" s="78" t="b">
        <v>1</v>
      </c>
      <c r="AQ121" s="78" t="b">
        <v>0</v>
      </c>
      <c r="AR121" s="78" t="b">
        <v>0</v>
      </c>
      <c r="AS121" s="78"/>
      <c r="AT121" s="78">
        <v>8</v>
      </c>
      <c r="AU121" s="78"/>
      <c r="AV121" s="78" t="b">
        <v>0</v>
      </c>
      <c r="AW121" s="78" t="s">
        <v>1572</v>
      </c>
      <c r="AX121" s="82" t="s">
        <v>1691</v>
      </c>
      <c r="AY121" s="78" t="s">
        <v>66</v>
      </c>
      <c r="AZ121" s="78" t="str">
        <f>REPLACE(INDEX(GroupVertices[Group],MATCH(Vertices[[#This Row],[Vertex]],GroupVertices[Vertex],0)),1,1,"")</f>
        <v>1</v>
      </c>
      <c r="BA121" s="48" t="s">
        <v>420</v>
      </c>
      <c r="BB121" s="48" t="s">
        <v>420</v>
      </c>
      <c r="BC121" s="48" t="s">
        <v>441</v>
      </c>
      <c r="BD121" s="48" t="s">
        <v>441</v>
      </c>
      <c r="BE121" s="48" t="s">
        <v>466</v>
      </c>
      <c r="BF121" s="48" t="s">
        <v>466</v>
      </c>
      <c r="BG121" s="116" t="s">
        <v>2349</v>
      </c>
      <c r="BH121" s="116" t="s">
        <v>2349</v>
      </c>
      <c r="BI121" s="116" t="s">
        <v>2416</v>
      </c>
      <c r="BJ121" s="116" t="s">
        <v>2416</v>
      </c>
      <c r="BK121" s="116">
        <v>0</v>
      </c>
      <c r="BL121" s="120">
        <v>0</v>
      </c>
      <c r="BM121" s="116">
        <v>0</v>
      </c>
      <c r="BN121" s="120">
        <v>0</v>
      </c>
      <c r="BO121" s="116">
        <v>0</v>
      </c>
      <c r="BP121" s="120">
        <v>0</v>
      </c>
      <c r="BQ121" s="116">
        <v>27</v>
      </c>
      <c r="BR121" s="120">
        <v>100</v>
      </c>
      <c r="BS121" s="116">
        <v>27</v>
      </c>
      <c r="BT121" s="2"/>
      <c r="BU121" s="3"/>
      <c r="BV121" s="3"/>
      <c r="BW121" s="3"/>
      <c r="BX121" s="3"/>
    </row>
    <row r="122" spans="1:76" ht="15">
      <c r="A122" s="64" t="s">
        <v>307</v>
      </c>
      <c r="B122" s="65"/>
      <c r="C122" s="65" t="s">
        <v>64</v>
      </c>
      <c r="D122" s="66">
        <v>175.8776343549375</v>
      </c>
      <c r="E122" s="68"/>
      <c r="F122" s="100" t="s">
        <v>595</v>
      </c>
      <c r="G122" s="65"/>
      <c r="H122" s="69" t="s">
        <v>307</v>
      </c>
      <c r="I122" s="70"/>
      <c r="J122" s="70"/>
      <c r="K122" s="69" t="s">
        <v>1819</v>
      </c>
      <c r="L122" s="73">
        <v>1</v>
      </c>
      <c r="M122" s="74">
        <v>2119.394287109375</v>
      </c>
      <c r="N122" s="74">
        <v>9631.875</v>
      </c>
      <c r="O122" s="75"/>
      <c r="P122" s="76"/>
      <c r="Q122" s="76"/>
      <c r="R122" s="86"/>
      <c r="S122" s="48">
        <v>0</v>
      </c>
      <c r="T122" s="48">
        <v>1</v>
      </c>
      <c r="U122" s="49">
        <v>0</v>
      </c>
      <c r="V122" s="49">
        <v>0.003067</v>
      </c>
      <c r="W122" s="49">
        <v>0.003979</v>
      </c>
      <c r="X122" s="49">
        <v>0.500917</v>
      </c>
      <c r="Y122" s="49">
        <v>0</v>
      </c>
      <c r="Z122" s="49">
        <v>0</v>
      </c>
      <c r="AA122" s="71">
        <v>122</v>
      </c>
      <c r="AB122" s="71"/>
      <c r="AC122" s="72"/>
      <c r="AD122" s="78" t="s">
        <v>1117</v>
      </c>
      <c r="AE122" s="78">
        <v>1835</v>
      </c>
      <c r="AF122" s="78">
        <v>732</v>
      </c>
      <c r="AG122" s="78">
        <v>1074</v>
      </c>
      <c r="AH122" s="78">
        <v>2455</v>
      </c>
      <c r="AI122" s="78"/>
      <c r="AJ122" s="78" t="s">
        <v>1238</v>
      </c>
      <c r="AK122" s="78" t="s">
        <v>1332</v>
      </c>
      <c r="AL122" s="82" t="s">
        <v>1413</v>
      </c>
      <c r="AM122" s="78"/>
      <c r="AN122" s="80">
        <v>43014.48947916667</v>
      </c>
      <c r="AO122" s="82" t="s">
        <v>1524</v>
      </c>
      <c r="AP122" s="78" t="b">
        <v>1</v>
      </c>
      <c r="AQ122" s="78" t="b">
        <v>0</v>
      </c>
      <c r="AR122" s="78" t="b">
        <v>0</v>
      </c>
      <c r="AS122" s="78"/>
      <c r="AT122" s="78">
        <v>8</v>
      </c>
      <c r="AU122" s="78"/>
      <c r="AV122" s="78" t="b">
        <v>0</v>
      </c>
      <c r="AW122" s="78" t="s">
        <v>1572</v>
      </c>
      <c r="AX122" s="82" t="s">
        <v>1692</v>
      </c>
      <c r="AY122" s="78" t="s">
        <v>66</v>
      </c>
      <c r="AZ122" s="78" t="str">
        <f>REPLACE(INDEX(GroupVertices[Group],MATCH(Vertices[[#This Row],[Vertex]],GroupVertices[Vertex],0)),1,1,"")</f>
        <v>1</v>
      </c>
      <c r="BA122" s="48" t="s">
        <v>420</v>
      </c>
      <c r="BB122" s="48" t="s">
        <v>420</v>
      </c>
      <c r="BC122" s="48" t="s">
        <v>441</v>
      </c>
      <c r="BD122" s="48" t="s">
        <v>441</v>
      </c>
      <c r="BE122" s="48"/>
      <c r="BF122" s="48"/>
      <c r="BG122" s="116" t="s">
        <v>2349</v>
      </c>
      <c r="BH122" s="116" t="s">
        <v>2349</v>
      </c>
      <c r="BI122" s="116" t="s">
        <v>2416</v>
      </c>
      <c r="BJ122" s="116" t="s">
        <v>2416</v>
      </c>
      <c r="BK122" s="116">
        <v>0</v>
      </c>
      <c r="BL122" s="120">
        <v>0</v>
      </c>
      <c r="BM122" s="116">
        <v>0</v>
      </c>
      <c r="BN122" s="120">
        <v>0</v>
      </c>
      <c r="BO122" s="116">
        <v>0</v>
      </c>
      <c r="BP122" s="120">
        <v>0</v>
      </c>
      <c r="BQ122" s="116">
        <v>16</v>
      </c>
      <c r="BR122" s="120">
        <v>100</v>
      </c>
      <c r="BS122" s="116">
        <v>16</v>
      </c>
      <c r="BT122" s="2"/>
      <c r="BU122" s="3"/>
      <c r="BV122" s="3"/>
      <c r="BW122" s="3"/>
      <c r="BX122" s="3"/>
    </row>
    <row r="123" spans="1:76" ht="15">
      <c r="A123" s="64" t="s">
        <v>309</v>
      </c>
      <c r="B123" s="65"/>
      <c r="C123" s="65" t="s">
        <v>64</v>
      </c>
      <c r="D123" s="66">
        <v>171.8854381706404</v>
      </c>
      <c r="E123" s="68"/>
      <c r="F123" s="100" t="s">
        <v>597</v>
      </c>
      <c r="G123" s="65"/>
      <c r="H123" s="69" t="s">
        <v>309</v>
      </c>
      <c r="I123" s="70"/>
      <c r="J123" s="70"/>
      <c r="K123" s="69" t="s">
        <v>1820</v>
      </c>
      <c r="L123" s="73">
        <v>9999</v>
      </c>
      <c r="M123" s="74">
        <v>1798.2626953125</v>
      </c>
      <c r="N123" s="74">
        <v>2123.576416015625</v>
      </c>
      <c r="O123" s="75"/>
      <c r="P123" s="76"/>
      <c r="Q123" s="76"/>
      <c r="R123" s="86"/>
      <c r="S123" s="48">
        <v>0</v>
      </c>
      <c r="T123" s="48">
        <v>18</v>
      </c>
      <c r="U123" s="49">
        <v>6035.697619</v>
      </c>
      <c r="V123" s="49">
        <v>0.005376</v>
      </c>
      <c r="W123" s="49">
        <v>0.06873</v>
      </c>
      <c r="X123" s="49">
        <v>4.386529</v>
      </c>
      <c r="Y123" s="49">
        <v>0.058823529411764705</v>
      </c>
      <c r="Z123" s="49">
        <v>0</v>
      </c>
      <c r="AA123" s="71">
        <v>123</v>
      </c>
      <c r="AB123" s="71"/>
      <c r="AC123" s="72"/>
      <c r="AD123" s="78" t="s">
        <v>1118</v>
      </c>
      <c r="AE123" s="78">
        <v>0</v>
      </c>
      <c r="AF123" s="78">
        <v>522</v>
      </c>
      <c r="AG123" s="78">
        <v>6907</v>
      </c>
      <c r="AH123" s="78">
        <v>0</v>
      </c>
      <c r="AI123" s="78"/>
      <c r="AJ123" s="78" t="s">
        <v>1239</v>
      </c>
      <c r="AK123" s="78"/>
      <c r="AL123" s="78"/>
      <c r="AM123" s="78"/>
      <c r="AN123" s="80">
        <v>43687.56722222222</v>
      </c>
      <c r="AO123" s="82" t="s">
        <v>1525</v>
      </c>
      <c r="AP123" s="78" t="b">
        <v>0</v>
      </c>
      <c r="AQ123" s="78" t="b">
        <v>0</v>
      </c>
      <c r="AR123" s="78" t="b">
        <v>0</v>
      </c>
      <c r="AS123" s="78"/>
      <c r="AT123" s="78">
        <v>4</v>
      </c>
      <c r="AU123" s="82" t="s">
        <v>1532</v>
      </c>
      <c r="AV123" s="78" t="b">
        <v>0</v>
      </c>
      <c r="AW123" s="78" t="s">
        <v>1572</v>
      </c>
      <c r="AX123" s="82" t="s">
        <v>1693</v>
      </c>
      <c r="AY123" s="78" t="s">
        <v>66</v>
      </c>
      <c r="AZ123" s="78" t="str">
        <f>REPLACE(INDEX(GroupVertices[Group],MATCH(Vertices[[#This Row],[Vertex]],GroupVertices[Vertex],0)),1,1,"")</f>
        <v>2</v>
      </c>
      <c r="BA123" s="48" t="s">
        <v>2281</v>
      </c>
      <c r="BB123" s="48" t="s">
        <v>2281</v>
      </c>
      <c r="BC123" s="48" t="s">
        <v>2286</v>
      </c>
      <c r="BD123" s="48" t="s">
        <v>2286</v>
      </c>
      <c r="BE123" s="48" t="s">
        <v>2297</v>
      </c>
      <c r="BF123" s="48" t="s">
        <v>2306</v>
      </c>
      <c r="BG123" s="116" t="s">
        <v>2355</v>
      </c>
      <c r="BH123" s="116" t="s">
        <v>2372</v>
      </c>
      <c r="BI123" s="116" t="s">
        <v>2420</v>
      </c>
      <c r="BJ123" s="116" t="s">
        <v>2420</v>
      </c>
      <c r="BK123" s="116">
        <v>0</v>
      </c>
      <c r="BL123" s="120">
        <v>0</v>
      </c>
      <c r="BM123" s="116">
        <v>4</v>
      </c>
      <c r="BN123" s="120">
        <v>1.4184397163120568</v>
      </c>
      <c r="BO123" s="116">
        <v>0</v>
      </c>
      <c r="BP123" s="120">
        <v>0</v>
      </c>
      <c r="BQ123" s="116">
        <v>278</v>
      </c>
      <c r="BR123" s="120">
        <v>98.58156028368795</v>
      </c>
      <c r="BS123" s="116">
        <v>282</v>
      </c>
      <c r="BT123" s="2"/>
      <c r="BU123" s="3"/>
      <c r="BV123" s="3"/>
      <c r="BW123" s="3"/>
      <c r="BX123" s="3"/>
    </row>
    <row r="124" spans="1:76" ht="15">
      <c r="A124" s="64" t="s">
        <v>314</v>
      </c>
      <c r="B124" s="65"/>
      <c r="C124" s="65" t="s">
        <v>64</v>
      </c>
      <c r="D124" s="66">
        <v>166.90469816927927</v>
      </c>
      <c r="E124" s="68"/>
      <c r="F124" s="100" t="s">
        <v>600</v>
      </c>
      <c r="G124" s="65"/>
      <c r="H124" s="69" t="s">
        <v>314</v>
      </c>
      <c r="I124" s="70"/>
      <c r="J124" s="70"/>
      <c r="K124" s="69" t="s">
        <v>1821</v>
      </c>
      <c r="L124" s="73">
        <v>1</v>
      </c>
      <c r="M124" s="74">
        <v>2171.457275390625</v>
      </c>
      <c r="N124" s="74">
        <v>3335.29296875</v>
      </c>
      <c r="O124" s="75"/>
      <c r="P124" s="76"/>
      <c r="Q124" s="76"/>
      <c r="R124" s="86"/>
      <c r="S124" s="48">
        <v>2</v>
      </c>
      <c r="T124" s="48">
        <v>1</v>
      </c>
      <c r="U124" s="49">
        <v>0</v>
      </c>
      <c r="V124" s="49">
        <v>0.003597</v>
      </c>
      <c r="W124" s="49">
        <v>0.011563</v>
      </c>
      <c r="X124" s="49">
        <v>0.621115</v>
      </c>
      <c r="Y124" s="49">
        <v>0</v>
      </c>
      <c r="Z124" s="49">
        <v>0</v>
      </c>
      <c r="AA124" s="71">
        <v>124</v>
      </c>
      <c r="AB124" s="71"/>
      <c r="AC124" s="72"/>
      <c r="AD124" s="78" t="s">
        <v>1119</v>
      </c>
      <c r="AE124" s="78">
        <v>56</v>
      </c>
      <c r="AF124" s="78">
        <v>260</v>
      </c>
      <c r="AG124" s="78">
        <v>218</v>
      </c>
      <c r="AH124" s="78">
        <v>58</v>
      </c>
      <c r="AI124" s="78"/>
      <c r="AJ124" s="78" t="s">
        <v>1240</v>
      </c>
      <c r="AK124" s="78" t="s">
        <v>1333</v>
      </c>
      <c r="AL124" s="82" t="s">
        <v>1414</v>
      </c>
      <c r="AM124" s="78"/>
      <c r="AN124" s="80">
        <v>43436.76820601852</v>
      </c>
      <c r="AO124" s="82" t="s">
        <v>1526</v>
      </c>
      <c r="AP124" s="78" t="b">
        <v>1</v>
      </c>
      <c r="AQ124" s="78" t="b">
        <v>0</v>
      </c>
      <c r="AR124" s="78" t="b">
        <v>0</v>
      </c>
      <c r="AS124" s="78"/>
      <c r="AT124" s="78">
        <v>6</v>
      </c>
      <c r="AU124" s="78"/>
      <c r="AV124" s="78" t="b">
        <v>0</v>
      </c>
      <c r="AW124" s="78" t="s">
        <v>1572</v>
      </c>
      <c r="AX124" s="82" t="s">
        <v>1694</v>
      </c>
      <c r="AY124" s="78" t="s">
        <v>66</v>
      </c>
      <c r="AZ124" s="78" t="str">
        <f>REPLACE(INDEX(GroupVertices[Group],MATCH(Vertices[[#This Row],[Vertex]],GroupVertices[Vertex],0)),1,1,"")</f>
        <v>2</v>
      </c>
      <c r="BA124" s="48" t="s">
        <v>425</v>
      </c>
      <c r="BB124" s="48" t="s">
        <v>425</v>
      </c>
      <c r="BC124" s="48" t="s">
        <v>445</v>
      </c>
      <c r="BD124" s="48" t="s">
        <v>445</v>
      </c>
      <c r="BE124" s="48" t="s">
        <v>480</v>
      </c>
      <c r="BF124" s="48" t="s">
        <v>480</v>
      </c>
      <c r="BG124" s="116" t="s">
        <v>2356</v>
      </c>
      <c r="BH124" s="116" t="s">
        <v>2356</v>
      </c>
      <c r="BI124" s="116" t="s">
        <v>2421</v>
      </c>
      <c r="BJ124" s="116" t="s">
        <v>2421</v>
      </c>
      <c r="BK124" s="116">
        <v>0</v>
      </c>
      <c r="BL124" s="120">
        <v>0</v>
      </c>
      <c r="BM124" s="116">
        <v>0</v>
      </c>
      <c r="BN124" s="120">
        <v>0</v>
      </c>
      <c r="BO124" s="116">
        <v>0</v>
      </c>
      <c r="BP124" s="120">
        <v>0</v>
      </c>
      <c r="BQ124" s="116">
        <v>10</v>
      </c>
      <c r="BR124" s="120">
        <v>100</v>
      </c>
      <c r="BS124" s="116">
        <v>10</v>
      </c>
      <c r="BT124" s="2"/>
      <c r="BU124" s="3"/>
      <c r="BV124" s="3"/>
      <c r="BW124" s="3"/>
      <c r="BX124" s="3"/>
    </row>
    <row r="125" spans="1:76" ht="15">
      <c r="A125" s="64" t="s">
        <v>338</v>
      </c>
      <c r="B125" s="65"/>
      <c r="C125" s="65" t="s">
        <v>64</v>
      </c>
      <c r="D125" s="66">
        <v>163.21666931330958</v>
      </c>
      <c r="E125" s="68"/>
      <c r="F125" s="100" t="s">
        <v>526</v>
      </c>
      <c r="G125" s="65"/>
      <c r="H125" s="69" t="s">
        <v>338</v>
      </c>
      <c r="I125" s="70"/>
      <c r="J125" s="70"/>
      <c r="K125" s="69" t="s">
        <v>1822</v>
      </c>
      <c r="L125" s="73">
        <v>1</v>
      </c>
      <c r="M125" s="74">
        <v>1584.471435546875</v>
      </c>
      <c r="N125" s="74">
        <v>1142.01513671875</v>
      </c>
      <c r="O125" s="75"/>
      <c r="P125" s="76"/>
      <c r="Q125" s="76"/>
      <c r="R125" s="86"/>
      <c r="S125" s="48">
        <v>3</v>
      </c>
      <c r="T125" s="48">
        <v>0</v>
      </c>
      <c r="U125" s="49">
        <v>0</v>
      </c>
      <c r="V125" s="49">
        <v>0.00369</v>
      </c>
      <c r="W125" s="49">
        <v>0.020226</v>
      </c>
      <c r="X125" s="49">
        <v>0.798701</v>
      </c>
      <c r="Y125" s="49">
        <v>0.5</v>
      </c>
      <c r="Z125" s="49">
        <v>0</v>
      </c>
      <c r="AA125" s="71">
        <v>125</v>
      </c>
      <c r="AB125" s="71"/>
      <c r="AC125" s="72"/>
      <c r="AD125" s="78" t="s">
        <v>1120</v>
      </c>
      <c r="AE125" s="78">
        <v>0</v>
      </c>
      <c r="AF125" s="78">
        <v>66</v>
      </c>
      <c r="AG125" s="78">
        <v>0</v>
      </c>
      <c r="AH125" s="78">
        <v>0</v>
      </c>
      <c r="AI125" s="78"/>
      <c r="AJ125" s="78" t="s">
        <v>1241</v>
      </c>
      <c r="AK125" s="78" t="s">
        <v>1309</v>
      </c>
      <c r="AL125" s="78"/>
      <c r="AM125" s="78"/>
      <c r="AN125" s="80">
        <v>43092.851851851854</v>
      </c>
      <c r="AO125" s="78"/>
      <c r="AP125" s="78" t="b">
        <v>1</v>
      </c>
      <c r="AQ125" s="78" t="b">
        <v>1</v>
      </c>
      <c r="AR125" s="78" t="b">
        <v>0</v>
      </c>
      <c r="AS125" s="78" t="s">
        <v>954</v>
      </c>
      <c r="AT125" s="78">
        <v>0</v>
      </c>
      <c r="AU125" s="78"/>
      <c r="AV125" s="78" t="b">
        <v>0</v>
      </c>
      <c r="AW125" s="78" t="s">
        <v>1572</v>
      </c>
      <c r="AX125" s="82" t="s">
        <v>1695</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316</v>
      </c>
      <c r="B126" s="65"/>
      <c r="C126" s="65" t="s">
        <v>64</v>
      </c>
      <c r="D126" s="66">
        <v>163.08359610716636</v>
      </c>
      <c r="E126" s="68"/>
      <c r="F126" s="100" t="s">
        <v>602</v>
      </c>
      <c r="G126" s="65"/>
      <c r="H126" s="69" t="s">
        <v>316</v>
      </c>
      <c r="I126" s="70"/>
      <c r="J126" s="70"/>
      <c r="K126" s="69" t="s">
        <v>1823</v>
      </c>
      <c r="L126" s="73">
        <v>50.694338406849205</v>
      </c>
      <c r="M126" s="74">
        <v>1315.315185546875</v>
      </c>
      <c r="N126" s="74">
        <v>2062.36328125</v>
      </c>
      <c r="O126" s="75"/>
      <c r="P126" s="76"/>
      <c r="Q126" s="76"/>
      <c r="R126" s="86"/>
      <c r="S126" s="48">
        <v>1</v>
      </c>
      <c r="T126" s="48">
        <v>5</v>
      </c>
      <c r="U126" s="49">
        <v>30</v>
      </c>
      <c r="V126" s="49">
        <v>0.003922</v>
      </c>
      <c r="W126" s="49">
        <v>0.028071</v>
      </c>
      <c r="X126" s="49">
        <v>1.506158</v>
      </c>
      <c r="Y126" s="49">
        <v>0.3333333333333333</v>
      </c>
      <c r="Z126" s="49">
        <v>0</v>
      </c>
      <c r="AA126" s="71">
        <v>126</v>
      </c>
      <c r="AB126" s="71"/>
      <c r="AC126" s="72"/>
      <c r="AD126" s="78" t="s">
        <v>1121</v>
      </c>
      <c r="AE126" s="78">
        <v>105</v>
      </c>
      <c r="AF126" s="78">
        <v>59</v>
      </c>
      <c r="AG126" s="78">
        <v>1046</v>
      </c>
      <c r="AH126" s="78">
        <v>283</v>
      </c>
      <c r="AI126" s="78"/>
      <c r="AJ126" s="78" t="s">
        <v>1242</v>
      </c>
      <c r="AK126" s="78" t="s">
        <v>1334</v>
      </c>
      <c r="AL126" s="82" t="s">
        <v>1415</v>
      </c>
      <c r="AM126" s="78"/>
      <c r="AN126" s="80">
        <v>43109.635671296295</v>
      </c>
      <c r="AO126" s="82" t="s">
        <v>1527</v>
      </c>
      <c r="AP126" s="78" t="b">
        <v>1</v>
      </c>
      <c r="AQ126" s="78" t="b">
        <v>0</v>
      </c>
      <c r="AR126" s="78" t="b">
        <v>0</v>
      </c>
      <c r="AS126" s="78"/>
      <c r="AT126" s="78">
        <v>5</v>
      </c>
      <c r="AU126" s="78"/>
      <c r="AV126" s="78" t="b">
        <v>0</v>
      </c>
      <c r="AW126" s="78" t="s">
        <v>1572</v>
      </c>
      <c r="AX126" s="82" t="s">
        <v>1696</v>
      </c>
      <c r="AY126" s="78" t="s">
        <v>66</v>
      </c>
      <c r="AZ126" s="78" t="str">
        <f>REPLACE(INDEX(GroupVertices[Group],MATCH(Vertices[[#This Row],[Vertex]],GroupVertices[Vertex],0)),1,1,"")</f>
        <v>2</v>
      </c>
      <c r="BA126" s="48"/>
      <c r="BB126" s="48"/>
      <c r="BC126" s="48"/>
      <c r="BD126" s="48"/>
      <c r="BE126" s="48" t="s">
        <v>474</v>
      </c>
      <c r="BF126" s="48" t="s">
        <v>474</v>
      </c>
      <c r="BG126" s="116" t="s">
        <v>2357</v>
      </c>
      <c r="BH126" s="116" t="s">
        <v>2357</v>
      </c>
      <c r="BI126" s="116" t="s">
        <v>2422</v>
      </c>
      <c r="BJ126" s="116" t="s">
        <v>2422</v>
      </c>
      <c r="BK126" s="116">
        <v>0</v>
      </c>
      <c r="BL126" s="120">
        <v>0</v>
      </c>
      <c r="BM126" s="116">
        <v>0</v>
      </c>
      <c r="BN126" s="120">
        <v>0</v>
      </c>
      <c r="BO126" s="116">
        <v>0</v>
      </c>
      <c r="BP126" s="120">
        <v>0</v>
      </c>
      <c r="BQ126" s="116">
        <v>10</v>
      </c>
      <c r="BR126" s="120">
        <v>100</v>
      </c>
      <c r="BS126" s="116">
        <v>10</v>
      </c>
      <c r="BT126" s="2"/>
      <c r="BU126" s="3"/>
      <c r="BV126" s="3"/>
      <c r="BW126" s="3"/>
      <c r="BX126" s="3"/>
    </row>
    <row r="127" spans="1:76" ht="15">
      <c r="A127" s="64" t="s">
        <v>317</v>
      </c>
      <c r="B127" s="65"/>
      <c r="C127" s="65" t="s">
        <v>64</v>
      </c>
      <c r="D127" s="66">
        <v>211.06599215081326</v>
      </c>
      <c r="E127" s="68"/>
      <c r="F127" s="100" t="s">
        <v>603</v>
      </c>
      <c r="G127" s="65"/>
      <c r="H127" s="69" t="s">
        <v>317</v>
      </c>
      <c r="I127" s="70"/>
      <c r="J127" s="70"/>
      <c r="K127" s="69" t="s">
        <v>1824</v>
      </c>
      <c r="L127" s="73">
        <v>1</v>
      </c>
      <c r="M127" s="74">
        <v>1310.8524169921875</v>
      </c>
      <c r="N127" s="74">
        <v>1073.1951904296875</v>
      </c>
      <c r="O127" s="75"/>
      <c r="P127" s="76"/>
      <c r="Q127" s="76"/>
      <c r="R127" s="86"/>
      <c r="S127" s="48">
        <v>3</v>
      </c>
      <c r="T127" s="48">
        <v>1</v>
      </c>
      <c r="U127" s="49">
        <v>0</v>
      </c>
      <c r="V127" s="49">
        <v>0.00369</v>
      </c>
      <c r="W127" s="49">
        <v>0.020226</v>
      </c>
      <c r="X127" s="49">
        <v>0.798701</v>
      </c>
      <c r="Y127" s="49">
        <v>0.5</v>
      </c>
      <c r="Z127" s="49">
        <v>0.3333333333333333</v>
      </c>
      <c r="AA127" s="71">
        <v>127</v>
      </c>
      <c r="AB127" s="71"/>
      <c r="AC127" s="72"/>
      <c r="AD127" s="78" t="s">
        <v>1122</v>
      </c>
      <c r="AE127" s="78">
        <v>1570</v>
      </c>
      <c r="AF127" s="78">
        <v>2583</v>
      </c>
      <c r="AG127" s="78">
        <v>1553</v>
      </c>
      <c r="AH127" s="78">
        <v>4310</v>
      </c>
      <c r="AI127" s="78"/>
      <c r="AJ127" s="78" t="s">
        <v>1243</v>
      </c>
      <c r="AK127" s="78"/>
      <c r="AL127" s="82" t="s">
        <v>1416</v>
      </c>
      <c r="AM127" s="78"/>
      <c r="AN127" s="80">
        <v>42803.49888888889</v>
      </c>
      <c r="AO127" s="82" t="s">
        <v>1528</v>
      </c>
      <c r="AP127" s="78" t="b">
        <v>1</v>
      </c>
      <c r="AQ127" s="78" t="b">
        <v>0</v>
      </c>
      <c r="AR127" s="78" t="b">
        <v>0</v>
      </c>
      <c r="AS127" s="78"/>
      <c r="AT127" s="78">
        <v>43</v>
      </c>
      <c r="AU127" s="78"/>
      <c r="AV127" s="78" t="b">
        <v>0</v>
      </c>
      <c r="AW127" s="78" t="s">
        <v>1572</v>
      </c>
      <c r="AX127" s="82" t="s">
        <v>1697</v>
      </c>
      <c r="AY127" s="78" t="s">
        <v>66</v>
      </c>
      <c r="AZ127" s="78" t="str">
        <f>REPLACE(INDEX(GroupVertices[Group],MATCH(Vertices[[#This Row],[Vertex]],GroupVertices[Vertex],0)),1,1,"")</f>
        <v>2</v>
      </c>
      <c r="BA127" s="48"/>
      <c r="BB127" s="48"/>
      <c r="BC127" s="48"/>
      <c r="BD127" s="48"/>
      <c r="BE127" s="48" t="s">
        <v>474</v>
      </c>
      <c r="BF127" s="48" t="s">
        <v>474</v>
      </c>
      <c r="BG127" s="116" t="s">
        <v>2353</v>
      </c>
      <c r="BH127" s="116" t="s">
        <v>2353</v>
      </c>
      <c r="BI127" s="116" t="s">
        <v>2418</v>
      </c>
      <c r="BJ127" s="116" t="s">
        <v>2418</v>
      </c>
      <c r="BK127" s="116">
        <v>0</v>
      </c>
      <c r="BL127" s="120">
        <v>0</v>
      </c>
      <c r="BM127" s="116">
        <v>0</v>
      </c>
      <c r="BN127" s="120">
        <v>0</v>
      </c>
      <c r="BO127" s="116">
        <v>0</v>
      </c>
      <c r="BP127" s="120">
        <v>0</v>
      </c>
      <c r="BQ127" s="116">
        <v>19</v>
      </c>
      <c r="BR127" s="120">
        <v>100</v>
      </c>
      <c r="BS127" s="116">
        <v>19</v>
      </c>
      <c r="BT127" s="2"/>
      <c r="BU127" s="3"/>
      <c r="BV127" s="3"/>
      <c r="BW127" s="3"/>
      <c r="BX127" s="3"/>
    </row>
    <row r="128" spans="1:76" ht="15">
      <c r="A128" s="64" t="s">
        <v>318</v>
      </c>
      <c r="B128" s="65"/>
      <c r="C128" s="65" t="s">
        <v>64</v>
      </c>
      <c r="D128" s="66">
        <v>168.19740931467072</v>
      </c>
      <c r="E128" s="68"/>
      <c r="F128" s="100" t="s">
        <v>604</v>
      </c>
      <c r="G128" s="65"/>
      <c r="H128" s="69" t="s">
        <v>318</v>
      </c>
      <c r="I128" s="70"/>
      <c r="J128" s="70"/>
      <c r="K128" s="69" t="s">
        <v>1825</v>
      </c>
      <c r="L128" s="73">
        <v>1</v>
      </c>
      <c r="M128" s="74">
        <v>1427.765380859375</v>
      </c>
      <c r="N128" s="74">
        <v>2494.533203125</v>
      </c>
      <c r="O128" s="75"/>
      <c r="P128" s="76"/>
      <c r="Q128" s="76"/>
      <c r="R128" s="86"/>
      <c r="S128" s="48">
        <v>2</v>
      </c>
      <c r="T128" s="48">
        <v>1</v>
      </c>
      <c r="U128" s="49">
        <v>0</v>
      </c>
      <c r="V128" s="49">
        <v>0.00369</v>
      </c>
      <c r="W128" s="49">
        <v>0.020226</v>
      </c>
      <c r="X128" s="49">
        <v>0.798701</v>
      </c>
      <c r="Y128" s="49">
        <v>0.5</v>
      </c>
      <c r="Z128" s="49">
        <v>0</v>
      </c>
      <c r="AA128" s="71">
        <v>128</v>
      </c>
      <c r="AB128" s="71"/>
      <c r="AC128" s="72"/>
      <c r="AD128" s="78" t="s">
        <v>1123</v>
      </c>
      <c r="AE128" s="78">
        <v>610</v>
      </c>
      <c r="AF128" s="78">
        <v>328</v>
      </c>
      <c r="AG128" s="78">
        <v>683</v>
      </c>
      <c r="AH128" s="78">
        <v>1835</v>
      </c>
      <c r="AI128" s="78"/>
      <c r="AJ128" s="78" t="s">
        <v>1244</v>
      </c>
      <c r="AK128" s="78" t="s">
        <v>1335</v>
      </c>
      <c r="AL128" s="78"/>
      <c r="AM128" s="78"/>
      <c r="AN128" s="80">
        <v>43496.47445601852</v>
      </c>
      <c r="AO128" s="82" t="s">
        <v>1529</v>
      </c>
      <c r="AP128" s="78" t="b">
        <v>1</v>
      </c>
      <c r="AQ128" s="78" t="b">
        <v>0</v>
      </c>
      <c r="AR128" s="78" t="b">
        <v>0</v>
      </c>
      <c r="AS128" s="78"/>
      <c r="AT128" s="78">
        <v>9</v>
      </c>
      <c r="AU128" s="78"/>
      <c r="AV128" s="78" t="b">
        <v>0</v>
      </c>
      <c r="AW128" s="78" t="s">
        <v>1572</v>
      </c>
      <c r="AX128" s="82" t="s">
        <v>1698</v>
      </c>
      <c r="AY128" s="78" t="s">
        <v>66</v>
      </c>
      <c r="AZ128" s="78" t="str">
        <f>REPLACE(INDEX(GroupVertices[Group],MATCH(Vertices[[#This Row],[Vertex]],GroupVertices[Vertex],0)),1,1,"")</f>
        <v>2</v>
      </c>
      <c r="BA128" s="48"/>
      <c r="BB128" s="48"/>
      <c r="BC128" s="48"/>
      <c r="BD128" s="48"/>
      <c r="BE128" s="48" t="s">
        <v>474</v>
      </c>
      <c r="BF128" s="48" t="s">
        <v>474</v>
      </c>
      <c r="BG128" s="116" t="s">
        <v>2353</v>
      </c>
      <c r="BH128" s="116" t="s">
        <v>2353</v>
      </c>
      <c r="BI128" s="116" t="s">
        <v>2418</v>
      </c>
      <c r="BJ128" s="116" t="s">
        <v>2418</v>
      </c>
      <c r="BK128" s="116">
        <v>0</v>
      </c>
      <c r="BL128" s="120">
        <v>0</v>
      </c>
      <c r="BM128" s="116">
        <v>0</v>
      </c>
      <c r="BN128" s="120">
        <v>0</v>
      </c>
      <c r="BO128" s="116">
        <v>0</v>
      </c>
      <c r="BP128" s="120">
        <v>0</v>
      </c>
      <c r="BQ128" s="116">
        <v>19</v>
      </c>
      <c r="BR128" s="120">
        <v>100</v>
      </c>
      <c r="BS128" s="116">
        <v>19</v>
      </c>
      <c r="BT128" s="2"/>
      <c r="BU128" s="3"/>
      <c r="BV128" s="3"/>
      <c r="BW128" s="3"/>
      <c r="BX128" s="3"/>
    </row>
    <row r="129" spans="1:76" ht="15">
      <c r="A129" s="87" t="s">
        <v>320</v>
      </c>
      <c r="B129" s="88"/>
      <c r="C129" s="88" t="s">
        <v>64</v>
      </c>
      <c r="D129" s="89">
        <v>219.3355413897144</v>
      </c>
      <c r="E129" s="90"/>
      <c r="F129" s="101" t="s">
        <v>606</v>
      </c>
      <c r="G129" s="88"/>
      <c r="H129" s="91" t="s">
        <v>320</v>
      </c>
      <c r="I129" s="92"/>
      <c r="J129" s="92"/>
      <c r="K129" s="91" t="s">
        <v>1826</v>
      </c>
      <c r="L129" s="93">
        <v>238.45216961340293</v>
      </c>
      <c r="M129" s="94">
        <v>5026.20556640625</v>
      </c>
      <c r="N129" s="94">
        <v>9356.638671875</v>
      </c>
      <c r="O129" s="95"/>
      <c r="P129" s="96"/>
      <c r="Q129" s="96"/>
      <c r="R129" s="97"/>
      <c r="S129" s="48">
        <v>0</v>
      </c>
      <c r="T129" s="48">
        <v>4</v>
      </c>
      <c r="U129" s="49">
        <v>143.347619</v>
      </c>
      <c r="V129" s="49">
        <v>0.003257</v>
      </c>
      <c r="W129" s="49">
        <v>0.025763</v>
      </c>
      <c r="X129" s="49">
        <v>1.092265</v>
      </c>
      <c r="Y129" s="49">
        <v>0.16666666666666666</v>
      </c>
      <c r="Z129" s="49">
        <v>0</v>
      </c>
      <c r="AA129" s="98">
        <v>129</v>
      </c>
      <c r="AB129" s="98"/>
      <c r="AC129" s="99"/>
      <c r="AD129" s="78" t="s">
        <v>1124</v>
      </c>
      <c r="AE129" s="78">
        <v>3517</v>
      </c>
      <c r="AF129" s="78">
        <v>3018</v>
      </c>
      <c r="AG129" s="78">
        <v>20146</v>
      </c>
      <c r="AH129" s="78">
        <v>31384</v>
      </c>
      <c r="AI129" s="78"/>
      <c r="AJ129" s="78" t="s">
        <v>1245</v>
      </c>
      <c r="AK129" s="78" t="s">
        <v>1336</v>
      </c>
      <c r="AL129" s="82" t="s">
        <v>1417</v>
      </c>
      <c r="AM129" s="78"/>
      <c r="AN129" s="80">
        <v>41043.66315972222</v>
      </c>
      <c r="AO129" s="82" t="s">
        <v>1530</v>
      </c>
      <c r="AP129" s="78" t="b">
        <v>1</v>
      </c>
      <c r="AQ129" s="78" t="b">
        <v>0</v>
      </c>
      <c r="AR129" s="78" t="b">
        <v>1</v>
      </c>
      <c r="AS129" s="78"/>
      <c r="AT129" s="78">
        <v>163</v>
      </c>
      <c r="AU129" s="82" t="s">
        <v>1532</v>
      </c>
      <c r="AV129" s="78" t="b">
        <v>0</v>
      </c>
      <c r="AW129" s="78" t="s">
        <v>1572</v>
      </c>
      <c r="AX129" s="82" t="s">
        <v>1699</v>
      </c>
      <c r="AY129" s="78" t="s">
        <v>66</v>
      </c>
      <c r="AZ129" s="78" t="str">
        <f>REPLACE(INDEX(GroupVertices[Group],MATCH(Vertices[[#This Row],[Vertex]],GroupVertices[Vertex],0)),1,1,"")</f>
        <v>3</v>
      </c>
      <c r="BA129" s="48" t="s">
        <v>412</v>
      </c>
      <c r="BB129" s="48" t="s">
        <v>412</v>
      </c>
      <c r="BC129" s="48" t="s">
        <v>433</v>
      </c>
      <c r="BD129" s="48" t="s">
        <v>433</v>
      </c>
      <c r="BE129" s="48" t="s">
        <v>2298</v>
      </c>
      <c r="BF129" s="48" t="s">
        <v>2298</v>
      </c>
      <c r="BG129" s="116" t="s">
        <v>2358</v>
      </c>
      <c r="BH129" s="116" t="s">
        <v>2373</v>
      </c>
      <c r="BI129" s="116" t="s">
        <v>2423</v>
      </c>
      <c r="BJ129" s="116" t="s">
        <v>2423</v>
      </c>
      <c r="BK129" s="116">
        <v>0</v>
      </c>
      <c r="BL129" s="120">
        <v>0</v>
      </c>
      <c r="BM129" s="116">
        <v>0</v>
      </c>
      <c r="BN129" s="120">
        <v>0</v>
      </c>
      <c r="BO129" s="116">
        <v>0</v>
      </c>
      <c r="BP129" s="120">
        <v>0</v>
      </c>
      <c r="BQ129" s="116">
        <v>77</v>
      </c>
      <c r="BR129" s="120">
        <v>100</v>
      </c>
      <c r="BS129" s="116">
        <v>77</v>
      </c>
      <c r="BT129" s="2"/>
      <c r="BU129" s="3"/>
      <c r="BV129" s="3"/>
      <c r="BW129" s="3"/>
      <c r="BX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hyperlinks>
    <hyperlink ref="AL3" r:id="rId1" display="https://t.co/L3td44m65q"/>
    <hyperlink ref="AL4" r:id="rId2" display="https://t.co/c7Z9Cdg1ZA"/>
    <hyperlink ref="AL5" r:id="rId3" display="https://t.co/rdV1KG2hxB"/>
    <hyperlink ref="AL6" r:id="rId4" display="https://t.co/C5i0b0jrQ2"/>
    <hyperlink ref="AL7" r:id="rId5" display="https://t.co/80SNauRwUW"/>
    <hyperlink ref="AL9" r:id="rId6" display="http://t.co/B38uB1kfIY"/>
    <hyperlink ref="AL10" r:id="rId7" display="http://zfl.uni-koeln.de/"/>
    <hyperlink ref="AL11" r:id="rId8" display="http://t.co/WbyIWVmgeR"/>
    <hyperlink ref="AL12" r:id="rId9" display="https://t.co/ADZ1jpPHjz"/>
    <hyperlink ref="AL13" r:id="rId10" display="http://www.uzh.ch/"/>
    <hyperlink ref="AL15" r:id="rId11" display="https://t.co/gs4kLTR2CT"/>
    <hyperlink ref="AL16" r:id="rId12" display="https://t.co/IqYcXpwkXr"/>
    <hyperlink ref="AL17" r:id="rId13" display="http://t.co/hKXXT435hX"/>
    <hyperlink ref="AL18" r:id="rId14" display="https://t.co/jNDO8pGoLK"/>
    <hyperlink ref="AL24" r:id="rId15" display="https://t.co/pN7cDNwtFZ"/>
    <hyperlink ref="AL26" r:id="rId16" display="https://t.co/U1SrhZFqlM"/>
    <hyperlink ref="AL27" r:id="rId17" display="https://t.co/jdESojMmyp"/>
    <hyperlink ref="AL28" r:id="rId18" display="http://t.co/b5ndlstgdV"/>
    <hyperlink ref="AL29" r:id="rId19" display="https://t.co/Iq9CDWJsJn"/>
    <hyperlink ref="AL30" r:id="rId20" display="http://t.co/4uFMxUlbsC"/>
    <hyperlink ref="AL31" r:id="rId21" display="http://t.co/QzeTnYHKz6"/>
    <hyperlink ref="AL32" r:id="rId22" display="https://t.co/HuMOyVBvNk"/>
    <hyperlink ref="AL33" r:id="rId23" display="https://t.co/aiH16SsbLj"/>
    <hyperlink ref="AL34" r:id="rId24" display="https://t.co/QXGCRnCxUg"/>
    <hyperlink ref="AL37" r:id="rId25" display="https://t.co/DD5qq47Uy8"/>
    <hyperlink ref="AL38" r:id="rId26" display="https://t.co/p4iTlZKcji"/>
    <hyperlink ref="AL39" r:id="rId27" display="https://t.co/uokSBDFcyx"/>
    <hyperlink ref="AL42" r:id="rId28" display="https://t.co/UnyRPKWyvn"/>
    <hyperlink ref="AL43" r:id="rId29" display="https://t.co/BLlgFqqqEy"/>
    <hyperlink ref="AL44" r:id="rId30" display="https://t.co/wkd7tdR7zg"/>
    <hyperlink ref="AL46" r:id="rId31" display="https://t.co/elb3inyqJZ"/>
    <hyperlink ref="AL48" r:id="rId32" display="https://t.co/KNPUaLvX7G"/>
    <hyperlink ref="AL49" r:id="rId33" display="https://t.co/r1VJvLNgrV"/>
    <hyperlink ref="AL50" r:id="rId34" display="https://t.co/yd2o9ILlTw"/>
    <hyperlink ref="AL52" r:id="rId35" display="https://t.co/qGqykGJyrM"/>
    <hyperlink ref="AL54" r:id="rId36" display="https://t.co/4x4xXtgT5i"/>
    <hyperlink ref="AL56" r:id="rId37" display="http://t.co/hlqvAnh0X5"/>
    <hyperlink ref="AL59" r:id="rId38" display="http://about.me/vilsrip"/>
    <hyperlink ref="AL60" r:id="rId39" display="https://t.co/YMca5Bg0oj"/>
    <hyperlink ref="AL62" r:id="rId40" display="https://t.co/FcCu7NoRTe"/>
    <hyperlink ref="AL63" r:id="rId41" display="https://t.co/VLIuSOgCEZ"/>
    <hyperlink ref="AL65" r:id="rId42" display="https://t.co/DEZMnESWm3"/>
    <hyperlink ref="AL68" r:id="rId43" display="https://t.co/GsuyASgdit"/>
    <hyperlink ref="AL72" r:id="rId44" display="https://t.co/M2fuYWYz5s"/>
    <hyperlink ref="AL73" r:id="rId45" display="http://t.co/0rOBvnI0yX"/>
    <hyperlink ref="AL75" r:id="rId46" display="http://about.me/wagjuer"/>
    <hyperlink ref="AL76" r:id="rId47" display="https://t.co/NJ02NS9QDl"/>
    <hyperlink ref="AL77" r:id="rId48" display="https://t.co/12AnSfK9wa"/>
    <hyperlink ref="AL79" r:id="rId49" display="https://t.co/2ELIIQBMPm"/>
    <hyperlink ref="AL80" r:id="rId50" display="http://globaledevents.com/"/>
    <hyperlink ref="AL81" r:id="rId51" display="https://t.co/J2H3dCezsh"/>
    <hyperlink ref="AL82" r:id="rId52" display="https://www.bildung.digital/impressum"/>
    <hyperlink ref="AL84" r:id="rId53" display="https://t.co/Z9tKpU1v1e"/>
    <hyperlink ref="AL85" r:id="rId54" display="http://leavingorbit.de/"/>
    <hyperlink ref="AL86" r:id="rId55" display="http://esero.de/"/>
    <hyperlink ref="AL87" r:id="rId56" display="http://t.co/dBNiC4bvnZ"/>
    <hyperlink ref="AL88" r:id="rId57" display="http://www.schuleunterstrom.de/"/>
    <hyperlink ref="AL90" r:id="rId58" display="https://t.co/dRLH0VUuIB"/>
    <hyperlink ref="AL91" r:id="rId59" display="https://t.co/S0U4SgGt85"/>
    <hyperlink ref="AL92" r:id="rId60" display="https://t.co/iRkV9ybyb0"/>
    <hyperlink ref="AL93" r:id="rId61" display="https://t.co/67nOJbM8q3"/>
    <hyperlink ref="AL94" r:id="rId62" display="https://t.co/VLZ3RDxHq3"/>
    <hyperlink ref="AL95" r:id="rId63" display="https://t.co/VRgsX8eVR2"/>
    <hyperlink ref="AL96" r:id="rId64" display="https://t.co/t8ZashTT3e"/>
    <hyperlink ref="AL99" r:id="rId65" display="http://ibieler.com/ueber-mich"/>
    <hyperlink ref="AL101" r:id="rId66" display="https://t.co/CKcoTSkODb"/>
    <hyperlink ref="AL102" r:id="rId67" display="https://t.co/Xve1Y32s86"/>
    <hyperlink ref="AL103" r:id="rId68" display="https://t.co/N3SN6iggEU"/>
    <hyperlink ref="AL104" r:id="rId69" display="https://t.co/6xvQzTSief"/>
    <hyperlink ref="AL106" r:id="rId70" display="http://t.co/ZE1gCHPznk"/>
    <hyperlink ref="AL107" r:id="rId71" display="https://t.co/IaFUCxUmnR"/>
    <hyperlink ref="AL109" r:id="rId72" display="https://t.co/83mSyGqWpN"/>
    <hyperlink ref="AL110" r:id="rId73" display="https://t.co/bx3yt0Lrh7"/>
    <hyperlink ref="AL112" r:id="rId74" display="https://t.co/JKB2HOwVCI"/>
    <hyperlink ref="AL115" r:id="rId75" display="https://t.co/9fFy0T2Zpw"/>
    <hyperlink ref="AL116" r:id="rId76" display="http://t.co/dpnPiBJPzg"/>
    <hyperlink ref="AL122" r:id="rId77" display="https://t.co/1RazTJTkvC"/>
    <hyperlink ref="AL124" r:id="rId78" display="https://t.co/TO8llfEaFt"/>
    <hyperlink ref="AL126" r:id="rId79" display="https://t.co/PN9JfFtLpf"/>
    <hyperlink ref="AL127" r:id="rId80" display="https://t.co/l8XBWtqCF0"/>
    <hyperlink ref="AL129" r:id="rId81" display="https://t.co/7mM5HIYcfA"/>
    <hyperlink ref="AO3" r:id="rId82" display="https://pbs.twimg.com/profile_banners/1381679449/1546199431"/>
    <hyperlink ref="AO4" r:id="rId83" display="https://pbs.twimg.com/profile_banners/94302671/1568022392"/>
    <hyperlink ref="AO5" r:id="rId84" display="https://pbs.twimg.com/profile_banners/263558470/1505396782"/>
    <hyperlink ref="AO6" r:id="rId85" display="https://pbs.twimg.com/profile_banners/899678575204478976/1503582442"/>
    <hyperlink ref="AO7" r:id="rId86" display="https://pbs.twimg.com/profile_banners/941584058844438529/1513326336"/>
    <hyperlink ref="AO8" r:id="rId87" display="https://pbs.twimg.com/profile_banners/129807640/1489791647"/>
    <hyperlink ref="AO9" r:id="rId88" display="https://pbs.twimg.com/profile_banners/22754595/1489772951"/>
    <hyperlink ref="AO10" r:id="rId89" display="https://pbs.twimg.com/profile_banners/3329424430/1568267541"/>
    <hyperlink ref="AO11" r:id="rId90" display="https://pbs.twimg.com/profile_banners/73941068/1353410883"/>
    <hyperlink ref="AO12" r:id="rId91" display="https://pbs.twimg.com/profile_banners/705712682654113792/1463648553"/>
    <hyperlink ref="AO13" r:id="rId92" display="https://pbs.twimg.com/profile_banners/384753474/1506412397"/>
    <hyperlink ref="AO15" r:id="rId93" display="https://pbs.twimg.com/profile_banners/111765747/1546552143"/>
    <hyperlink ref="AO16" r:id="rId94" display="https://pbs.twimg.com/profile_banners/5876652/1360181307"/>
    <hyperlink ref="AO18" r:id="rId95" display="https://pbs.twimg.com/profile_banners/24522998/1355344939"/>
    <hyperlink ref="AO19" r:id="rId96" display="https://pbs.twimg.com/profile_banners/240986133/1429466723"/>
    <hyperlink ref="AO20" r:id="rId97" display="https://pbs.twimg.com/profile_banners/949406109089124352/1517933881"/>
    <hyperlink ref="AO21" r:id="rId98" display="https://pbs.twimg.com/profile_banners/1123850201368809472/1556782336"/>
    <hyperlink ref="AO22" r:id="rId99" display="https://pbs.twimg.com/profile_banners/2793508794/1410129388"/>
    <hyperlink ref="AO23" r:id="rId100" display="https://pbs.twimg.com/profile_banners/799937484914356224/1479672436"/>
    <hyperlink ref="AO24" r:id="rId101" display="https://pbs.twimg.com/profile_banners/54500162/1482764182"/>
    <hyperlink ref="AO25" r:id="rId102" display="https://pbs.twimg.com/profile_banners/1660930862/1521710578"/>
    <hyperlink ref="AO26" r:id="rId103" display="https://pbs.twimg.com/profile_banners/713757016288804865/1477991992"/>
    <hyperlink ref="AO27" r:id="rId104" display="https://pbs.twimg.com/profile_banners/23925926/1545070844"/>
    <hyperlink ref="AO28" r:id="rId105" display="https://pbs.twimg.com/profile_banners/528499545/1493628581"/>
    <hyperlink ref="AO29" r:id="rId106" display="https://pbs.twimg.com/profile_banners/245834755/1552339642"/>
    <hyperlink ref="AO30" r:id="rId107" display="https://pbs.twimg.com/profile_banners/388668609/1398437257"/>
    <hyperlink ref="AO31" r:id="rId108" display="https://pbs.twimg.com/profile_banners/17820197/1437583659"/>
    <hyperlink ref="AO32" r:id="rId109" display="https://pbs.twimg.com/profile_banners/17573066/1397694737"/>
    <hyperlink ref="AO33" r:id="rId110" display="https://pbs.twimg.com/profile_banners/908424560290213890/1525930362"/>
    <hyperlink ref="AO34" r:id="rId111" display="https://pbs.twimg.com/profile_banners/1171286929/1558932490"/>
    <hyperlink ref="AO35" r:id="rId112" display="https://pbs.twimg.com/profile_banners/1701689858/1561652020"/>
    <hyperlink ref="AO36" r:id="rId113" display="https://pbs.twimg.com/profile_banners/3387588263/1565718445"/>
    <hyperlink ref="AO37" r:id="rId114" display="https://pbs.twimg.com/profile_banners/1051182364922179585/1539458721"/>
    <hyperlink ref="AO38" r:id="rId115" display="https://pbs.twimg.com/profile_banners/637246467/1485396485"/>
    <hyperlink ref="AO39" r:id="rId116" display="https://pbs.twimg.com/profile_banners/2710674356/1479764433"/>
    <hyperlink ref="AO40" r:id="rId117" display="https://pbs.twimg.com/profile_banners/1452194622/1369337501"/>
    <hyperlink ref="AO42" r:id="rId118" display="https://pbs.twimg.com/profile_banners/1179808451494580229/1570229008"/>
    <hyperlink ref="AO43" r:id="rId119" display="https://pbs.twimg.com/profile_banners/956029939/1530888856"/>
    <hyperlink ref="AO44" r:id="rId120" display="https://pbs.twimg.com/profile_banners/275081367/1547711195"/>
    <hyperlink ref="AO45" r:id="rId121" display="https://pbs.twimg.com/profile_banners/14056502/1518368317"/>
    <hyperlink ref="AO46" r:id="rId122" display="https://pbs.twimg.com/profile_banners/854877279155097602/1500852079"/>
    <hyperlink ref="AO47" r:id="rId123" display="https://pbs.twimg.com/profile_banners/610085615/1557216285"/>
    <hyperlink ref="AO48" r:id="rId124" display="https://pbs.twimg.com/profile_banners/262126674/1567415572"/>
    <hyperlink ref="AO49" r:id="rId125" display="https://pbs.twimg.com/profile_banners/1332417834/1497453622"/>
    <hyperlink ref="AO50" r:id="rId126" display="https://pbs.twimg.com/profile_banners/820658707491123201/1484495536"/>
    <hyperlink ref="AO52" r:id="rId127" display="https://pbs.twimg.com/profile_banners/344289912/1354959737"/>
    <hyperlink ref="AO53" r:id="rId128" display="https://pbs.twimg.com/profile_banners/53326533/1556515910"/>
    <hyperlink ref="AO54" r:id="rId129" display="https://pbs.twimg.com/profile_banners/4288494973/1523724180"/>
    <hyperlink ref="AO55" r:id="rId130" display="https://pbs.twimg.com/profile_banners/975741144289116161/1521472541"/>
    <hyperlink ref="AO56" r:id="rId131" display="https://pbs.twimg.com/profile_banners/14626248/1555275943"/>
    <hyperlink ref="AO58" r:id="rId132" display="https://pbs.twimg.com/profile_banners/989585383/1478646064"/>
    <hyperlink ref="AO59" r:id="rId133" display="https://pbs.twimg.com/profile_banners/15709133/1561750718"/>
    <hyperlink ref="AO60" r:id="rId134" display="https://pbs.twimg.com/profile_banners/2832741125/1491156216"/>
    <hyperlink ref="AO61" r:id="rId135" display="https://pbs.twimg.com/profile_banners/28794591/1485353579"/>
    <hyperlink ref="AO62" r:id="rId136" display="https://pbs.twimg.com/profile_banners/1707949788/1414274278"/>
    <hyperlink ref="AO63" r:id="rId137" display="https://pbs.twimg.com/profile_banners/80607805/1517319749"/>
    <hyperlink ref="AO64" r:id="rId138" display="https://pbs.twimg.com/profile_banners/107421684/1529384719"/>
    <hyperlink ref="AO65" r:id="rId139" display="https://pbs.twimg.com/profile_banners/2191075459/1543609843"/>
    <hyperlink ref="AO66" r:id="rId140" display="https://pbs.twimg.com/profile_banners/905865525074518016/1556112010"/>
    <hyperlink ref="AO68" r:id="rId141" display="https://pbs.twimg.com/profile_banners/986281255871434752/1523983024"/>
    <hyperlink ref="AO69" r:id="rId142" display="https://pbs.twimg.com/profile_banners/913314354757558272/1567065664"/>
    <hyperlink ref="AO71" r:id="rId143" display="https://pbs.twimg.com/profile_banners/897792737289916416/1541149155"/>
    <hyperlink ref="AO75" r:id="rId144" display="https://pbs.twimg.com/profile_banners/31678345/1562309020"/>
    <hyperlink ref="AO76" r:id="rId145" display="https://pbs.twimg.com/profile_banners/24655319/1414844403"/>
    <hyperlink ref="AO77" r:id="rId146" display="https://pbs.twimg.com/profile_banners/17785682/1398679100"/>
    <hyperlink ref="AO79" r:id="rId147" display="https://pbs.twimg.com/profile_banners/4051118260/1571207086"/>
    <hyperlink ref="AO80" r:id="rId148" display="https://pbs.twimg.com/profile_banners/122439256/1570642635"/>
    <hyperlink ref="AO81" r:id="rId149" display="https://pbs.twimg.com/profile_banners/1134886055499509761/1565467715"/>
    <hyperlink ref="AO82" r:id="rId150" display="https://pbs.twimg.com/profile_banners/1150748073414537216/1565180144"/>
    <hyperlink ref="AO83" r:id="rId151" display="https://pbs.twimg.com/profile_banners/1346767902/1439045520"/>
    <hyperlink ref="AO84" r:id="rId152" display="https://pbs.twimg.com/profile_banners/29769484/1502915603"/>
    <hyperlink ref="AO85" r:id="rId153" display="https://pbs.twimg.com/profile_banners/1270254001/1519644716"/>
    <hyperlink ref="AO86" r:id="rId154" display="https://pbs.twimg.com/profile_banners/886993718796058625/1551791910"/>
    <hyperlink ref="AO87" r:id="rId155" display="https://pbs.twimg.com/profile_banners/19766517/1536324998"/>
    <hyperlink ref="AO88" r:id="rId156" display="https://pbs.twimg.com/profile_banners/1867981454/1398418956"/>
    <hyperlink ref="AO89" r:id="rId157" display="https://pbs.twimg.com/profile_banners/935766137165541377/1558261938"/>
    <hyperlink ref="AO90" r:id="rId158" display="https://pbs.twimg.com/profile_banners/9774632/1549202898"/>
    <hyperlink ref="AO91" r:id="rId159" display="https://pbs.twimg.com/profile_banners/571057935/1500916375"/>
    <hyperlink ref="AO92" r:id="rId160" display="https://pbs.twimg.com/profile_banners/843841922/1453058131"/>
    <hyperlink ref="AO93" r:id="rId161" display="https://pbs.twimg.com/profile_banners/70116856/1508700802"/>
    <hyperlink ref="AO94" r:id="rId162" display="https://pbs.twimg.com/profile_banners/1521629576/1562044788"/>
    <hyperlink ref="AO95" r:id="rId163" display="https://pbs.twimg.com/profile_banners/16905397/1522752558"/>
    <hyperlink ref="AO96" r:id="rId164" display="https://pbs.twimg.com/profile_banners/787628166/1417452949"/>
    <hyperlink ref="AO97" r:id="rId165" display="https://pbs.twimg.com/profile_banners/4062333503/1446076418"/>
    <hyperlink ref="AO98" r:id="rId166" display="https://pbs.twimg.com/profile_banners/3124600257/1469351181"/>
    <hyperlink ref="AO99" r:id="rId167" display="https://pbs.twimg.com/profile_banners/1356087222/1555155768"/>
    <hyperlink ref="AO100" r:id="rId168" display="https://pbs.twimg.com/profile_banners/26719447/1509565124"/>
    <hyperlink ref="AO101" r:id="rId169" display="https://pbs.twimg.com/profile_banners/724155091012489217/1569249179"/>
    <hyperlink ref="AO102" r:id="rId170" display="https://pbs.twimg.com/profile_banners/922810020621938688/1549574822"/>
    <hyperlink ref="AO103" r:id="rId171" display="https://pbs.twimg.com/profile_banners/756812370345861120/1479051165"/>
    <hyperlink ref="AO104" r:id="rId172" display="https://pbs.twimg.com/profile_banners/3323632007/1499243591"/>
    <hyperlink ref="AO105" r:id="rId173" display="https://pbs.twimg.com/profile_banners/817323832709173248/1519576862"/>
    <hyperlink ref="AO106" r:id="rId174" display="https://pbs.twimg.com/profile_banners/65013638/1483888419"/>
    <hyperlink ref="AO107" r:id="rId175" display="https://pbs.twimg.com/profile_banners/20503420/1457033332"/>
    <hyperlink ref="AO108" r:id="rId176" display="https://pbs.twimg.com/profile_banners/939970650/1399989722"/>
    <hyperlink ref="AO109" r:id="rId177" display="https://pbs.twimg.com/profile_banners/103794514/1408452222"/>
    <hyperlink ref="AO110" r:id="rId178" display="https://pbs.twimg.com/profile_banners/1019850584785121281/1537994127"/>
    <hyperlink ref="AO112" r:id="rId179" display="https://pbs.twimg.com/profile_banners/2663807920/1417007714"/>
    <hyperlink ref="AO113" r:id="rId180" display="https://pbs.twimg.com/profile_banners/105483132/1551531804"/>
    <hyperlink ref="AO114" r:id="rId181" display="https://pbs.twimg.com/profile_banners/897087548765483008/1525440923"/>
    <hyperlink ref="AO115" r:id="rId182" display="https://pbs.twimg.com/profile_banners/342561736/1528240043"/>
    <hyperlink ref="AO117" r:id="rId183" display="https://pbs.twimg.com/profile_banners/929478680140795904/1569435532"/>
    <hyperlink ref="AO118" r:id="rId184" display="https://pbs.twimg.com/profile_banners/908721604687007749/1539463970"/>
    <hyperlink ref="AO120" r:id="rId185" display="https://pbs.twimg.com/profile_banners/47673399/1484673107"/>
    <hyperlink ref="AO121" r:id="rId186" display="https://pbs.twimg.com/profile_banners/875281502489149440/1544876582"/>
    <hyperlink ref="AO122" r:id="rId187" display="https://pbs.twimg.com/profile_banners/916268009399963648/1551539908"/>
    <hyperlink ref="AO123" r:id="rId188" display="https://pbs.twimg.com/profile_banners/1160183215308623873/1565512159"/>
    <hyperlink ref="AO124" r:id="rId189" display="https://pbs.twimg.com/profile_banners/1069296694808989697/1568147988"/>
    <hyperlink ref="AO126" r:id="rId190" display="https://pbs.twimg.com/profile_banners/950747832104955904/1515774543"/>
    <hyperlink ref="AO127" r:id="rId191" display="https://pbs.twimg.com/profile_banners/839807578695675904/1489949584"/>
    <hyperlink ref="AO128" r:id="rId192" display="https://pbs.twimg.com/profile_banners/1090933514416066560/1566248843"/>
    <hyperlink ref="AO129" r:id="rId193" display="https://pbs.twimg.com/profile_banners/579995560/1463921426"/>
    <hyperlink ref="AU3" r:id="rId194" display="http://abs.twimg.com/images/themes/theme4/bg.gif"/>
    <hyperlink ref="AU4" r:id="rId195" display="http://abs.twimg.com/images/themes/theme1/bg.png"/>
    <hyperlink ref="AU5" r:id="rId196" display="http://abs.twimg.com/images/themes/theme1/bg.png"/>
    <hyperlink ref="AU8" r:id="rId197" display="http://abs.twimg.com/images/themes/theme14/bg.gif"/>
    <hyperlink ref="AU9" r:id="rId198" display="http://pbs.twimg.com/profile_background_images/814635268/c047ac597d45327bdc24fc507ff72378.gif"/>
    <hyperlink ref="AU10" r:id="rId199" display="http://abs.twimg.com/images/themes/theme1/bg.png"/>
    <hyperlink ref="AU11" r:id="rId200" display="http://abs.twimg.com/images/themes/theme1/bg.png"/>
    <hyperlink ref="AU12" r:id="rId201" display="http://abs.twimg.com/images/themes/theme1/bg.png"/>
    <hyperlink ref="AU13" r:id="rId202" display="http://abs.twimg.com/images/themes/theme1/bg.png"/>
    <hyperlink ref="AU14" r:id="rId203" display="http://abs.twimg.com/images/themes/theme1/bg.png"/>
    <hyperlink ref="AU15" r:id="rId204" display="http://abs.twimg.com/images/themes/theme1/bg.png"/>
    <hyperlink ref="AU16" r:id="rId205" display="http://abs.twimg.com/images/themes/theme1/bg.png"/>
    <hyperlink ref="AU17" r:id="rId206" display="http://pbs.twimg.com/profile_background_images/5711240/junge_buch.jpg"/>
    <hyperlink ref="AU18" r:id="rId207" display="http://abs.twimg.com/images/themes/theme1/bg.png"/>
    <hyperlink ref="AU19" r:id="rId208" display="http://abs.twimg.com/images/themes/theme1/bg.png"/>
    <hyperlink ref="AU21" r:id="rId209" display="http://abs.twimg.com/images/themes/theme1/bg.png"/>
    <hyperlink ref="AU22" r:id="rId210" display="http://abs.twimg.com/images/themes/theme1/bg.png"/>
    <hyperlink ref="AU24" r:id="rId211" display="http://abs.twimg.com/images/themes/theme9/bg.gif"/>
    <hyperlink ref="AU25" r:id="rId212" display="http://abs.twimg.com/images/themes/theme1/bg.png"/>
    <hyperlink ref="AU26" r:id="rId213" display="http://abs.twimg.com/images/themes/theme1/bg.png"/>
    <hyperlink ref="AU27" r:id="rId214" display="http://abs.twimg.com/images/themes/theme1/bg.png"/>
    <hyperlink ref="AU28" r:id="rId215" display="http://abs.twimg.com/images/themes/theme1/bg.png"/>
    <hyperlink ref="AU29" r:id="rId216" display="http://abs.twimg.com/images/themes/theme15/bg.png"/>
    <hyperlink ref="AU30" r:id="rId217" display="http://abs.twimg.com/images/themes/theme15/bg.png"/>
    <hyperlink ref="AU31" r:id="rId218" display="http://abs.twimg.com/images/themes/theme2/bg.gif"/>
    <hyperlink ref="AU32" r:id="rId219" display="http://abs.twimg.com/images/themes/theme1/bg.png"/>
    <hyperlink ref="AU34" r:id="rId220" display="http://abs.twimg.com/images/themes/theme1/bg.png"/>
    <hyperlink ref="AU35" r:id="rId221" display="http://abs.twimg.com/images/themes/theme1/bg.png"/>
    <hyperlink ref="AU36" r:id="rId222" display="http://abs.twimg.com/images/themes/theme1/bg.png"/>
    <hyperlink ref="AU37" r:id="rId223" display="http://abs.twimg.com/images/themes/theme1/bg.png"/>
    <hyperlink ref="AU38" r:id="rId224" display="http://abs.twimg.com/images/themes/theme1/bg.png"/>
    <hyperlink ref="AU39" r:id="rId225" display="http://abs.twimg.com/images/themes/theme1/bg.png"/>
    <hyperlink ref="AU40" r:id="rId226" display="http://abs.twimg.com/images/themes/theme1/bg.png"/>
    <hyperlink ref="AU41" r:id="rId227" display="http://abs.twimg.com/images/themes/theme1/bg.png"/>
    <hyperlink ref="AU43" r:id="rId228" display="http://abs.twimg.com/images/themes/theme1/bg.png"/>
    <hyperlink ref="AU44" r:id="rId229" display="http://abs.twimg.com/images/themes/theme6/bg.gif"/>
    <hyperlink ref="AU45" r:id="rId230" display="http://abs.twimg.com/images/themes/theme19/bg.gif"/>
    <hyperlink ref="AU46" r:id="rId231" display="http://abs.twimg.com/images/themes/theme1/bg.png"/>
    <hyperlink ref="AU47" r:id="rId232" display="http://abs.twimg.com/images/themes/theme2/bg.gif"/>
    <hyperlink ref="AU48" r:id="rId233" display="http://abs.twimg.com/images/themes/theme10/bg.gif"/>
    <hyperlink ref="AU49" r:id="rId234" display="http://abs.twimg.com/images/themes/theme19/bg.gif"/>
    <hyperlink ref="AU50" r:id="rId235" display="http://abs.twimg.com/images/themes/theme1/bg.png"/>
    <hyperlink ref="AU51" r:id="rId236" display="http://abs.twimg.com/images/themes/theme1/bg.png"/>
    <hyperlink ref="AU52" r:id="rId237" display="http://abs.twimg.com/images/themes/theme1/bg.png"/>
    <hyperlink ref="AU53" r:id="rId238" display="http://abs.twimg.com/images/themes/theme1/bg.png"/>
    <hyperlink ref="AU54" r:id="rId239" display="http://abs.twimg.com/images/themes/theme1/bg.png"/>
    <hyperlink ref="AU55" r:id="rId240" display="http://abs.twimg.com/images/themes/theme1/bg.png"/>
    <hyperlink ref="AU56" r:id="rId241" display="http://abs.twimg.com/images/themes/theme6/bg.gif"/>
    <hyperlink ref="AU58" r:id="rId242" display="http://abs.twimg.com/images/themes/theme1/bg.png"/>
    <hyperlink ref="AU59" r:id="rId243" display="http://abs.twimg.com/images/themes/theme7/bg.gif"/>
    <hyperlink ref="AU60" r:id="rId244" display="http://abs.twimg.com/images/themes/theme1/bg.png"/>
    <hyperlink ref="AU61" r:id="rId245" display="http://abs.twimg.com/images/themes/theme4/bg.gif"/>
    <hyperlink ref="AU62" r:id="rId246" display="http://abs.twimg.com/images/themes/theme1/bg.png"/>
    <hyperlink ref="AU63" r:id="rId247" display="http://abs.twimg.com/images/themes/theme6/bg.gif"/>
    <hyperlink ref="AU64" r:id="rId248" display="http://abs.twimg.com/images/themes/theme1/bg.png"/>
    <hyperlink ref="AU65" r:id="rId249" display="http://abs.twimg.com/images/themes/theme1/bg.png"/>
    <hyperlink ref="AU66" r:id="rId250" display="http://abs.twimg.com/images/themes/theme1/bg.png"/>
    <hyperlink ref="AU70" r:id="rId251" display="http://abs.twimg.com/images/themes/theme1/bg.png"/>
    <hyperlink ref="AU71" r:id="rId252" display="http://abs.twimg.com/images/themes/theme1/bg.png"/>
    <hyperlink ref="AU73" r:id="rId253" display="http://abs.twimg.com/images/themes/theme4/bg.gif"/>
    <hyperlink ref="AU75" r:id="rId254" display="http://abs.twimg.com/images/themes/theme3/bg.gif"/>
    <hyperlink ref="AU76" r:id="rId255" display="http://abs.twimg.com/images/themes/theme1/bg.png"/>
    <hyperlink ref="AU77" r:id="rId256" display="http://abs.twimg.com/images/themes/theme1/bg.png"/>
    <hyperlink ref="AU78" r:id="rId257" display="http://abs.twimg.com/images/themes/theme1/bg.png"/>
    <hyperlink ref="AU79" r:id="rId258" display="http://abs.twimg.com/images/themes/theme1/bg.png"/>
    <hyperlink ref="AU80" r:id="rId259" display="http://abs.twimg.com/images/themes/theme15/bg.png"/>
    <hyperlink ref="AU83" r:id="rId260" display="http://abs.twimg.com/images/themes/theme1/bg.png"/>
    <hyperlink ref="AU84" r:id="rId261" display="http://abs.twimg.com/images/themes/theme16/bg.gif"/>
    <hyperlink ref="AU85" r:id="rId262" display="http://abs.twimg.com/images/themes/theme9/bg.gif"/>
    <hyperlink ref="AU87" r:id="rId263" display="http://abs.twimg.com/images/themes/theme4/bg.gif"/>
    <hyperlink ref="AU88" r:id="rId264" display="http://abs.twimg.com/images/themes/theme14/bg.gif"/>
    <hyperlink ref="AU90" r:id="rId265" display="http://abs.twimg.com/images/themes/theme5/bg.gif"/>
    <hyperlink ref="AU91" r:id="rId266" display="http://abs.twimg.com/images/themes/theme5/bg.gif"/>
    <hyperlink ref="AU92" r:id="rId267" display="http://abs.twimg.com/images/themes/theme4/bg.gif"/>
    <hyperlink ref="AU93" r:id="rId268" display="http://abs.twimg.com/images/themes/theme1/bg.png"/>
    <hyperlink ref="AU94" r:id="rId269" display="http://abs.twimg.com/images/themes/theme1/bg.png"/>
    <hyperlink ref="AU95" r:id="rId270" display="http://abs.twimg.com/images/themes/theme1/bg.png"/>
    <hyperlink ref="AU96" r:id="rId271" display="http://abs.twimg.com/images/themes/theme1/bg.png"/>
    <hyperlink ref="AU97" r:id="rId272" display="http://abs.twimg.com/images/themes/theme1/bg.png"/>
    <hyperlink ref="AU98" r:id="rId273" display="http://abs.twimg.com/images/themes/theme1/bg.png"/>
    <hyperlink ref="AU99" r:id="rId274" display="http://abs.twimg.com/images/themes/theme13/bg.gif"/>
    <hyperlink ref="AU100" r:id="rId275" display="http://abs.twimg.com/images/themes/theme1/bg.png"/>
    <hyperlink ref="AU101" r:id="rId276" display="http://abs.twimg.com/images/themes/theme1/bg.png"/>
    <hyperlink ref="AU102" r:id="rId277" display="http://abs.twimg.com/images/themes/theme1/bg.png"/>
    <hyperlink ref="AU103" r:id="rId278" display="http://abs.twimg.com/images/themes/theme1/bg.png"/>
    <hyperlink ref="AU104" r:id="rId279" display="http://abs.twimg.com/images/themes/theme1/bg.png"/>
    <hyperlink ref="AU105" r:id="rId280" display="http://abs.twimg.com/images/themes/theme1/bg.png"/>
    <hyperlink ref="AU106" r:id="rId281" display="http://abs.twimg.com/images/themes/theme14/bg.gif"/>
    <hyperlink ref="AU107" r:id="rId282" display="http://abs.twimg.com/images/themes/theme12/bg.gif"/>
    <hyperlink ref="AU108" r:id="rId283" display="http://abs.twimg.com/images/themes/theme1/bg.png"/>
    <hyperlink ref="AU109" r:id="rId284" display="http://abs.twimg.com/images/themes/theme15/bg.png"/>
    <hyperlink ref="AU110" r:id="rId285" display="http://abs.twimg.com/images/themes/theme1/bg.png"/>
    <hyperlink ref="AU111" r:id="rId286" display="http://abs.twimg.com/images/themes/theme1/bg.png"/>
    <hyperlink ref="AU112" r:id="rId287" display="http://abs.twimg.com/images/themes/theme14/bg.gif"/>
    <hyperlink ref="AU113" r:id="rId288" display="http://abs.twimg.com/images/themes/theme15/bg.png"/>
    <hyperlink ref="AU115" r:id="rId289" display="http://abs.twimg.com/images/themes/theme1/bg.png"/>
    <hyperlink ref="AU116" r:id="rId290" display="http://abs.twimg.com/images/themes/theme1/bg.png"/>
    <hyperlink ref="AU119" r:id="rId291" display="http://abs.twimg.com/images/themes/theme1/bg.png"/>
    <hyperlink ref="AU120" r:id="rId292" display="http://abs.twimg.com/images/themes/theme14/bg.gif"/>
    <hyperlink ref="AU123" r:id="rId293" display="http://abs.twimg.com/images/themes/theme1/bg.png"/>
    <hyperlink ref="AU129" r:id="rId294" display="http://abs.twimg.com/images/themes/theme1/bg.png"/>
    <hyperlink ref="F3" r:id="rId295" display="http://pbs.twimg.com/profile_images/1085563609118314496/eAIuwfWo_normal.jpg"/>
    <hyperlink ref="F4" r:id="rId296" display="http://pbs.twimg.com/profile_images/1118606755917893632/_SSiv4Cq_normal.jpg"/>
    <hyperlink ref="F5" r:id="rId297" display="http://pbs.twimg.com/profile_images/1171876756069990401/f5ZVEomN_normal.jpg"/>
    <hyperlink ref="F6" r:id="rId298" display="http://pbs.twimg.com/profile_images/899930595429691392/4o0yLM-9_normal.jpg"/>
    <hyperlink ref="F7" r:id="rId299" display="http://pbs.twimg.com/profile_images/941585439152132096/zYh8TRUI_normal.jpg"/>
    <hyperlink ref="F8" r:id="rId300" display="http://pbs.twimg.com/profile_images/1125806075805143040/Yias-hf4_normal.jpg"/>
    <hyperlink ref="F9" r:id="rId301" display="http://pbs.twimg.com/profile_images/508531095877345280/YHnUpLi1_normal.png"/>
    <hyperlink ref="F10" r:id="rId302" display="http://pbs.twimg.com/profile_images/1172027978764754944/CjtNLXjc_normal.png"/>
    <hyperlink ref="F11" r:id="rId303" display="http://pbs.twimg.com/profile_images/520111909866323968/hGLxdFXU_normal.jpeg"/>
    <hyperlink ref="F12" r:id="rId304" display="http://pbs.twimg.com/profile_images/737210276450160641/upK8T1wv_normal.jpg"/>
    <hyperlink ref="F13" r:id="rId305" display="http://pbs.twimg.com/profile_images/1058311657473142784/KPxjiysk_normal.jpg"/>
    <hyperlink ref="F14" r:id="rId306" display="http://pbs.twimg.com/profile_images/520901405075603456/WKazOUm__normal.jpeg"/>
    <hyperlink ref="F15" r:id="rId307" display="http://pbs.twimg.com/profile_images/938863863457599489/XeVUekcu_normal.jpg"/>
    <hyperlink ref="F16" r:id="rId308" display="http://pbs.twimg.com/profile_images/1079708750364200960/_7rLH3QU_normal.jpg"/>
    <hyperlink ref="F17" r:id="rId309" display="http://pbs.twimg.com/profile_images/96016575/kd-logo_normal.jpg"/>
    <hyperlink ref="F18" r:id="rId310" display="http://pbs.twimg.com/profile_images/1679438065/zum5_normal.png"/>
    <hyperlink ref="F19" r:id="rId311" display="http://pbs.twimg.com/profile_images/589852557050310656/JWOa982T_normal.png"/>
    <hyperlink ref="F20" r:id="rId312" display="http://pbs.twimg.com/profile_images/990649305341063168/RBFTjPFp_normal.jpg"/>
    <hyperlink ref="F21" r:id="rId313" display="http://pbs.twimg.com/profile_images/1123850394008997888/Js0L8dug_normal.jpg"/>
    <hyperlink ref="F22" r:id="rId314" display="http://pbs.twimg.com/profile_images/984735469731762176/D0CXY9Kb_normal.jpg"/>
    <hyperlink ref="F23" r:id="rId315" display="http://pbs.twimg.com/profile_images/1018799403233169409/dOcSmmYJ_normal.jpg"/>
    <hyperlink ref="F24" r:id="rId316" display="http://pbs.twimg.com/profile_images/1165716480387878914/TfSWpNxp_normal.jpg"/>
    <hyperlink ref="F25" r:id="rId317" display="http://pbs.twimg.com/profile_images/976751660243542016/1pNKIo1p_normal.jpg"/>
    <hyperlink ref="F26" r:id="rId318" display="http://pbs.twimg.com/profile_images/972214910829645829/cnwU02DY_normal.jpg"/>
    <hyperlink ref="F27" r:id="rId319" display="http://pbs.twimg.com/profile_images/1182606950988730369/tvvHNRRU_normal.jpg"/>
    <hyperlink ref="F28" r:id="rId320" display="http://pbs.twimg.com/profile_images/1157692679511322624/2BknQ_lG_normal.jpg"/>
    <hyperlink ref="F29" r:id="rId321" display="http://pbs.twimg.com/profile_images/684494717510381568/up3Ejw0y_normal.jpg"/>
    <hyperlink ref="F30" r:id="rId322" display="http://pbs.twimg.com/profile_images/2756670507/07b46c0b10af7746841432156aea728f_normal.png"/>
    <hyperlink ref="F31" r:id="rId323" display="http://pbs.twimg.com/profile_images/719146667/samp46e4440319318862_normal.jpg"/>
    <hyperlink ref="F32" r:id="rId324" display="http://pbs.twimg.com/profile_images/480544465610735616/Y_viD_Ii_normal.jpeg"/>
    <hyperlink ref="F33" r:id="rId325" display="http://pbs.twimg.com/profile_images/1051380461384192001/OsimBVyU_normal.jpg"/>
    <hyperlink ref="F34" r:id="rId326" display="http://pbs.twimg.com/profile_images/927823763898556416/2cpzVE6h_normal.jpg"/>
    <hyperlink ref="F35" r:id="rId327" display="http://pbs.twimg.com/profile_images/1011132585240616960/J9k2zPbt_normal.jpg"/>
    <hyperlink ref="F36" r:id="rId328" display="http://pbs.twimg.com/profile_images/1113483022630817792/rXKxfmPP_normal.png"/>
    <hyperlink ref="F37" r:id="rId329" display="http://pbs.twimg.com/profile_images/1051190685947387904/nfuNxR3Y_normal.jpg"/>
    <hyperlink ref="F38" r:id="rId330" display="http://pbs.twimg.com/profile_images/661227686292037633/VFX-E7CP_normal.jpg"/>
    <hyperlink ref="F39" r:id="rId331" display="http://pbs.twimg.com/profile_images/496824834744008704/H-UTFfU5_normal.jpeg"/>
    <hyperlink ref="F40" r:id="rId332" display="http://pbs.twimg.com/profile_images/644887461047443456/7m7XyaBs_normal.jpg"/>
    <hyperlink ref="F41" r:id="rId333" display="http://abs.twimg.com/sticky/default_profile_images/default_profile_normal.png"/>
    <hyperlink ref="F42" r:id="rId334" display="http://abs.twimg.com/sticky/default_profile_images/default_profile_normal.png"/>
    <hyperlink ref="F43" r:id="rId335" display="http://pbs.twimg.com/profile_images/1122614671704580097/0Ie9G4LD_normal.jpg"/>
    <hyperlink ref="F44" r:id="rId336" display="http://pbs.twimg.com/profile_images/1159422355204169730/eq_9hno0_normal.jpg"/>
    <hyperlink ref="F45" r:id="rId337" display="http://pbs.twimg.com/profile_images/529295577624756225/s7yccbNL_normal.jpeg"/>
    <hyperlink ref="F46" r:id="rId338" display="http://pbs.twimg.com/profile_images/854878268301889537/GYXTv4d__normal.jpg"/>
    <hyperlink ref="F47" r:id="rId339" display="http://pbs.twimg.com/profile_images/1109013226765934592/scJGQNo7_normal.jpg"/>
    <hyperlink ref="F48" r:id="rId340" display="http://pbs.twimg.com/profile_images/910583095098839040/IWTpSO4U_normal.jpg"/>
    <hyperlink ref="F49" r:id="rId341" display="http://pbs.twimg.com/profile_images/956530086961872896/Cs3YSsI4_normal.jpg"/>
    <hyperlink ref="F50" r:id="rId342" display="http://pbs.twimg.com/profile_images/820659563452047360/shlplfOM_normal.jpg"/>
    <hyperlink ref="F51" r:id="rId343" display="http://pbs.twimg.com/profile_images/420129406221160448/rz0LBn8D_normal.png"/>
    <hyperlink ref="F52" r:id="rId344" display="http://pbs.twimg.com/profile_images/866058606168477697/9Oo61fmd_normal.jpg"/>
    <hyperlink ref="F53" r:id="rId345" display="http://pbs.twimg.com/profile_images/1172852475205808128/6GXVgyWg_normal.jpg"/>
    <hyperlink ref="F54" r:id="rId346" display="http://pbs.twimg.com/profile_images/880465967137964032/HhIqIDTl_normal.jpg"/>
    <hyperlink ref="F55" r:id="rId347" display="http://pbs.twimg.com/profile_images/975752598782447616/lD-hQVra_normal.jpg"/>
    <hyperlink ref="F56" r:id="rId348" display="http://pbs.twimg.com/profile_images/969687121450553344/QMxWxo5q_normal.png"/>
    <hyperlink ref="F57" r:id="rId349" display="http://abs.twimg.com/sticky/default_profile_images/default_profile_normal.png"/>
    <hyperlink ref="F58" r:id="rId350" display="http://pbs.twimg.com/profile_images/2932907373/3abf68d527c8f4d2a302c670e885f975_normal.png"/>
    <hyperlink ref="F59" r:id="rId351" display="http://pbs.twimg.com/profile_images/1133143812375756800/MVGTzJ2i_normal.png"/>
    <hyperlink ref="F60" r:id="rId352" display="http://pbs.twimg.com/profile_images/839149935434022912/ZGaearNi_normal.jpg"/>
    <hyperlink ref="F61" r:id="rId353" display="http://pbs.twimg.com/profile_images/851477115035947012/QhhQkkxM_normal.jpg"/>
    <hyperlink ref="F62" r:id="rId354" display="http://pbs.twimg.com/profile_images/969680413907177472/foTRMB8F_normal.jpg"/>
    <hyperlink ref="F63" r:id="rId355" display="http://pbs.twimg.com/profile_images/1098164680311406593/q2IKzJhT_normal.jpg"/>
    <hyperlink ref="F64" r:id="rId356" display="http://pbs.twimg.com/profile_images/1008939026982866944/P8AjFBjc_normal.jpg"/>
    <hyperlink ref="F65" r:id="rId357" display="http://pbs.twimg.com/profile_images/981074186943811585/bsIIjhJo_normal.jpg"/>
    <hyperlink ref="F66" r:id="rId358" display="http://pbs.twimg.com/profile_images/907739018682683392/k-IwMlXg_normal.jpg"/>
    <hyperlink ref="F67" r:id="rId359" display="http://abs.twimg.com/sticky/default_profile_images/default_profile_normal.png"/>
    <hyperlink ref="F68" r:id="rId360" display="http://pbs.twimg.com/profile_images/986282959740301312/doLPpex1_normal.jpg"/>
    <hyperlink ref="F69" r:id="rId361" display="http://pbs.twimg.com/profile_images/1166984089108406273/fg2gMFVh_normal.jpg"/>
    <hyperlink ref="F70" r:id="rId362" display="http://pbs.twimg.com/profile_images/920408039911579648/DSzN31Qv_normal.jpg"/>
    <hyperlink ref="F71" r:id="rId363" display="http://pbs.twimg.com/profile_images/1057562852683382785/cDKsXTzJ_normal.jpg"/>
    <hyperlink ref="F72" r:id="rId364" display="http://pbs.twimg.com/profile_images/1037267873843105792/Zeeqzcj9_normal.jpg"/>
    <hyperlink ref="F73" r:id="rId365" display="http://pbs.twimg.com/profile_images/883009014002569217/DQW-nc4d_normal.jpg"/>
    <hyperlink ref="F74" r:id="rId366" display="http://pbs.twimg.com/profile_images/1091776866183200768/eBkX79qz_normal.jpg"/>
    <hyperlink ref="F75" r:id="rId367" display="http://pbs.twimg.com/profile_images/1155508643867058183/Y9iuwaH-_normal.jpg"/>
    <hyperlink ref="F76" r:id="rId368" display="http://pbs.twimg.com/profile_images/527507641677783041/Ha8AA1ZK_normal.jpeg"/>
    <hyperlink ref="F77" r:id="rId369" display="http://pbs.twimg.com/profile_images/653629335241252864/Cyaboj8X_normal.png"/>
    <hyperlink ref="F78" r:id="rId370" display="http://pbs.twimg.com/profile_images/1149352690151055361/Rz98QMOh_normal.png"/>
    <hyperlink ref="F79" r:id="rId371" display="http://pbs.twimg.com/profile_images/1059846734006927366/QQ0YX3lj_normal.jpg"/>
    <hyperlink ref="F80" r:id="rId372" display="http://pbs.twimg.com/profile_images/1080309040406622208/y3u4Hl1H_normal.jpg"/>
    <hyperlink ref="F81" r:id="rId373" display="http://pbs.twimg.com/profile_images/1160605280079622145/X1cDv2KN_normal.jpg"/>
    <hyperlink ref="F82" r:id="rId374" display="http://pbs.twimg.com/profile_images/1159075781802364932/9LH3o5KT_normal.jpg"/>
    <hyperlink ref="F83" r:id="rId375" display="http://pbs.twimg.com/profile_images/486694005640396800/x4dFteOK_normal.png"/>
    <hyperlink ref="F84" r:id="rId376" display="http://pbs.twimg.com/profile_images/1120396959846678529/iPlBNnPu_normal.jpg"/>
    <hyperlink ref="F85" r:id="rId377" display="http://pbs.twimg.com/profile_images/968088485503512579/MGqPlwDI_normal.jpg"/>
    <hyperlink ref="F86" r:id="rId378" display="http://pbs.twimg.com/profile_images/1102920504334315521/iduVV6oj_normal.jpg"/>
    <hyperlink ref="F87" r:id="rId379" display="http://pbs.twimg.com/profile_images/880793159919390721/kKlv-2Qv_normal.jpg"/>
    <hyperlink ref="F88" r:id="rId380" display="http://pbs.twimg.com/profile_images/874864005172604928/AJcAYZ8y_normal.jpg"/>
    <hyperlink ref="F89" r:id="rId381" display="http://pbs.twimg.com/profile_images/935825350394892288/satSaLhL_normal.jpg"/>
    <hyperlink ref="F90" r:id="rId382" display="http://pbs.twimg.com/profile_images/1053315553224323072/VgwYRqIj_normal.jpg"/>
    <hyperlink ref="F91" r:id="rId383" display="http://pbs.twimg.com/profile_images/1147836318732496896/9cwTLzb__normal.jpg"/>
    <hyperlink ref="F92" r:id="rId384" display="http://pbs.twimg.com/profile_images/378800000379668046/db458e6159163e1778d18261899e4066_normal.png"/>
    <hyperlink ref="F93" r:id="rId385" display="http://pbs.twimg.com/profile_images/1169682849785626629/I6UcoS7Q_normal.jpg"/>
    <hyperlink ref="F94" r:id="rId386" display="http://pbs.twimg.com/profile_images/378800000000099119/ef8c6c06ab1196d9af2837bdacdde4d1_normal.jpeg"/>
    <hyperlink ref="F95" r:id="rId387" display="http://pbs.twimg.com/profile_images/1075507209331752962/24O4fkfI_normal.jpg"/>
    <hyperlink ref="F96" r:id="rId388" display="http://pbs.twimg.com/profile_images/515571088735371267/PY9f9Iss_normal.jpeg"/>
    <hyperlink ref="F97" r:id="rId389" display="http://pbs.twimg.com/profile_images/659752056534769664/fcaTk_qn_normal.jpg"/>
    <hyperlink ref="F98" r:id="rId390" display="http://pbs.twimg.com/profile_images/758215615828135936/Sx_D7-YS_normal.jpg"/>
    <hyperlink ref="F99" r:id="rId391" display="http://pbs.twimg.com/profile_images/1135048286258257920/2PhTb6ck_normal.jpg"/>
    <hyperlink ref="F100" r:id="rId392" display="http://pbs.twimg.com/profile_images/898666368203186177/N44p56ry_normal.jpg"/>
    <hyperlink ref="F101" r:id="rId393" display="http://pbs.twimg.com/profile_images/1182541289243500546/KtXzYBNk_normal.jpg"/>
    <hyperlink ref="F102" r:id="rId394" display="http://pbs.twimg.com/profile_images/975492153978839042/VZd-O3Gq_normal.jpg"/>
    <hyperlink ref="F103" r:id="rId395" display="http://pbs.twimg.com/profile_images/1171878986231795713/6Y1Lektr_normal.jpg"/>
    <hyperlink ref="F104" r:id="rId396" display="http://pbs.twimg.com/profile_images/1060241917638832129/0chE4OES_normal.jpg"/>
    <hyperlink ref="F105" r:id="rId397" display="http://pbs.twimg.com/profile_images/967005961750708224/zmja_8c4_normal.jpg"/>
    <hyperlink ref="F106" r:id="rId398" display="http://pbs.twimg.com/profile_images/378800000097187561/5bf5a2db11d1981b8b6da1bb67af9316_normal.jpeg"/>
    <hyperlink ref="F107" r:id="rId399" display="http://pbs.twimg.com/profile_images/705476396815130627/7tPTiauv_normal.jpg"/>
    <hyperlink ref="F108" r:id="rId400" display="http://pbs.twimg.com/profile_images/1093154977583939584/Z1DwYiBz_normal.jpg"/>
    <hyperlink ref="F109" r:id="rId401" display="http://pbs.twimg.com/profile_images/594756488209571840/1ar10DtJ_normal.jpg"/>
    <hyperlink ref="F110" r:id="rId402" display="http://pbs.twimg.com/profile_images/1184526323374575616/aiQKWbB0_normal.jpg"/>
    <hyperlink ref="F111" r:id="rId403" display="http://pbs.twimg.com/profile_images/378800000823861938/6880c36b90d279af5002df04fbf1e504_normal.jpeg"/>
    <hyperlink ref="F112" r:id="rId404" display="http://pbs.twimg.com/profile_images/635492352879161344/Xx7YpW0x_normal.jpg"/>
    <hyperlink ref="F113" r:id="rId405" display="http://pbs.twimg.com/profile_images/378800000625330333/4ba49814f805215d344cbb117823d629_normal.jpeg"/>
    <hyperlink ref="F114" r:id="rId406" display="http://pbs.twimg.com/profile_images/985586287284576258/VaRTHU3-_normal.jpg"/>
    <hyperlink ref="F115" r:id="rId407" display="http://pbs.twimg.com/profile_images/516327835586146305/Bu5VI0AP_normal.jpeg"/>
    <hyperlink ref="F116" r:id="rId408" display="http://pbs.twimg.com/profile_images/465766809560301568/7TiU0J55_normal.jpeg"/>
    <hyperlink ref="F117" r:id="rId409" display="http://pbs.twimg.com/profile_images/1176926195889442816/BGnaa5wM_normal.jpg"/>
    <hyperlink ref="F118" r:id="rId410" display="http://pbs.twimg.com/profile_images/1005023772519358464/_UnmmTtG_normal.jpg"/>
    <hyperlink ref="F119" r:id="rId411" display="http://pbs.twimg.com/profile_images/1096155528475090945/LRZ5SUAt_normal.jpg"/>
    <hyperlink ref="F120" r:id="rId412" display="http://pbs.twimg.com/profile_images/2403671873/jpng9krp2euhx2liz4de_normal.jpeg"/>
    <hyperlink ref="F121" r:id="rId413" display="http://pbs.twimg.com/profile_images/907251089824796672/u6VWoS9H_normal.jpg"/>
    <hyperlink ref="F122" r:id="rId414" display="http://pbs.twimg.com/profile_images/1178769808877326337/QGeVqxaf_normal.jpg"/>
    <hyperlink ref="F123" r:id="rId415" display="http://pbs.twimg.com/profile_images/1160475615994228736/jKysspfU_normal.png"/>
    <hyperlink ref="F124" r:id="rId416" display="http://pbs.twimg.com/profile_images/1069297310092443648/UZOXMU9E_normal.png"/>
    <hyperlink ref="F125" r:id="rId417" display="http://abs.twimg.com/sticky/default_profile_images/default_profile_normal.png"/>
    <hyperlink ref="F126" r:id="rId418" display="http://pbs.twimg.com/profile_images/1062977270019698691/lqi0S-Ez_normal.jpg"/>
    <hyperlink ref="F127" r:id="rId419" display="http://pbs.twimg.com/profile_images/843535791523594240/pzvZKmy2_normal.jpg"/>
    <hyperlink ref="F128" r:id="rId420" display="http://pbs.twimg.com/profile_images/1114237932485992448/MbJ0VZ4W_normal.jpg"/>
    <hyperlink ref="F129" r:id="rId421" display="http://pbs.twimg.com/profile_images/785688517808652288/wl02CSnY_normal.jpg"/>
    <hyperlink ref="AX3" r:id="rId422" display="https://twitter.com/educologne"/>
    <hyperlink ref="AX4" r:id="rId423" display="https://twitter.com/sinnundverstand"/>
    <hyperlink ref="AX5" r:id="rId424" display="https://twitter.com/herrwartenberg"/>
    <hyperlink ref="AX6" r:id="rId425" display="https://twitter.com/bildungslandnrw"/>
    <hyperlink ref="AX7" r:id="rId426" display="https://twitter.com/lfbr_arnsberg"/>
    <hyperlink ref="AX8" r:id="rId427" display="https://twitter.com/darth_lehrer"/>
    <hyperlink ref="AX9" r:id="rId428" display="https://twitter.com/lehrerfreund"/>
    <hyperlink ref="AX10" r:id="rId429" display="https://twitter.com/lehrer_innen"/>
    <hyperlink ref="AX11" r:id="rId430" display="https://twitter.com/begabungs"/>
    <hyperlink ref="AX12" r:id="rId431" display="https://twitter.com/foundation_jf"/>
    <hyperlink ref="AX13" r:id="rId432" display="https://twitter.com/uzh_ch"/>
    <hyperlink ref="AX14" r:id="rId433" display="https://twitter.com/altneraltner"/>
    <hyperlink ref="AX15" r:id="rId434" display="https://twitter.com/tom_nolte"/>
    <hyperlink ref="AX16" r:id="rId435" display="https://twitter.com/saschalobo"/>
    <hyperlink ref="AX17" r:id="rId436" display="https://twitter.com/kdautel"/>
    <hyperlink ref="AX18" r:id="rId437" display="https://twitter.com/zumteam"/>
    <hyperlink ref="AX19" r:id="rId438" display="https://twitter.com/dreamchipper"/>
    <hyperlink ref="AX20" r:id="rId439" display="https://twitter.com/medien_lehrerin"/>
    <hyperlink ref="AX21" r:id="rId440" display="https://twitter.com/dskompakt"/>
    <hyperlink ref="AX22" r:id="rId441" display="https://twitter.com/krugkatja"/>
    <hyperlink ref="AX23" r:id="rId442" display="https://twitter.com/carola_heinecke"/>
    <hyperlink ref="AX24" r:id="rId443" display="https://twitter.com/tastenspieler"/>
    <hyperlink ref="AX25" r:id="rId444" display="https://twitter.com/frauhw"/>
    <hyperlink ref="AX26" r:id="rId445" display="https://twitter.com/arthurthoemmes"/>
    <hyperlink ref="AX27" r:id="rId446" display="https://twitter.com/phwampfler"/>
    <hyperlink ref="AX28" r:id="rId447" display="https://twitter.com/bingenberger"/>
    <hyperlink ref="AX29" r:id="rId448" display="https://twitter.com/_digitalwriter_"/>
    <hyperlink ref="AX30" r:id="rId449" display="https://twitter.com/kidworldcitizen"/>
    <hyperlink ref="AX31" r:id="rId450" display="https://twitter.com/landeskunde"/>
    <hyperlink ref="AX32" r:id="rId451" display="https://twitter.com/assignmenthelp"/>
    <hyperlink ref="AX33" r:id="rId452" display="https://twitter.com/fraugroddeck"/>
    <hyperlink ref="AX34" r:id="rId453" display="https://twitter.com/koeln"/>
    <hyperlink ref="AX35" r:id="rId454" display="https://twitter.com/rheinlandfranke"/>
    <hyperlink ref="AX36" r:id="rId455" display="https://twitter.com/herr_mint"/>
    <hyperlink ref="AX37" r:id="rId456" display="https://twitter.com/diemeducators"/>
    <hyperlink ref="AX38" r:id="rId457" display="https://twitter.com/johnmcnaught1"/>
    <hyperlink ref="AX39" r:id="rId458" display="https://twitter.com/christienken"/>
    <hyperlink ref="AX40" r:id="rId459" display="https://twitter.com/reb_most"/>
    <hyperlink ref="AX41" r:id="rId460" display="https://twitter.com/dander8470"/>
    <hyperlink ref="AX42" r:id="rId461" display="https://twitter.com/danielputting"/>
    <hyperlink ref="AX43" r:id="rId462" display="https://twitter.com/edpolicyreview"/>
    <hyperlink ref="AX44" r:id="rId463" display="https://twitter.com/angelssoriano74"/>
    <hyperlink ref="AX45" r:id="rId464" display="https://twitter.com/shyj"/>
    <hyperlink ref="AX46" r:id="rId465" display="https://twitter.com/hartel30"/>
    <hyperlink ref="AX47" r:id="rId466" display="https://twitter.com/loise_gichuhi"/>
    <hyperlink ref="AX48" r:id="rId467" display="https://twitter.com/nvandenabeele"/>
    <hyperlink ref="AX49" r:id="rId468" display="https://twitter.com/chitch94"/>
    <hyperlink ref="AX50" r:id="rId469" display="https://twitter.com/njcommunityscls"/>
    <hyperlink ref="AX51" r:id="rId470" display="https://twitter.com/edchatie"/>
    <hyperlink ref="AX52" r:id="rId471" display="https://twitter.com/drpowerskhs"/>
    <hyperlink ref="AX53" r:id="rId472" display="https://twitter.com/akmittals"/>
    <hyperlink ref="AX54" r:id="rId473" display="https://twitter.com/ritasingh0210"/>
    <hyperlink ref="AX55" r:id="rId474" display="https://twitter.com/feedbotrss"/>
    <hyperlink ref="AX56" r:id="rId475" display="https://twitter.com/frandevol"/>
    <hyperlink ref="AX57" r:id="rId476" display="https://twitter.com/followerpowerrt"/>
    <hyperlink ref="AX58" r:id="rId477" display="https://twitter.com/smudsch"/>
    <hyperlink ref="AX59" r:id="rId478" display="https://twitter.com/vilsrip"/>
    <hyperlink ref="AX60" r:id="rId479" display="https://twitter.com/bibchatde"/>
    <hyperlink ref="AX61" r:id="rId480" display="https://twitter.com/aloah"/>
    <hyperlink ref="AX62" r:id="rId481" display="https://twitter.com/edchatde"/>
    <hyperlink ref="AX63" r:id="rId482" display="https://twitter.com/oebconference"/>
    <hyperlink ref="AX64" r:id="rId483" display="https://twitter.com/yrhmacgregor"/>
    <hyperlink ref="AX65" r:id="rId484" display="https://twitter.com/ianjaschindler"/>
    <hyperlink ref="AX66" r:id="rId485" display="https://twitter.com/zirweso"/>
    <hyperlink ref="AX67" r:id="rId486" display="https://twitter.com/diginewsbot"/>
    <hyperlink ref="AX68" r:id="rId487" display="https://twitter.com/schoolisopen"/>
    <hyperlink ref="AX69" r:id="rId488" display="https://twitter.com/yvonneroth13"/>
    <hyperlink ref="AX70" r:id="rId489" display="https://twitter.com/zsuzsannafabig"/>
    <hyperlink ref="AX71" r:id="rId490" display="https://twitter.com/sascha_rogowsky"/>
    <hyperlink ref="AX72" r:id="rId491" display="https://twitter.com/martinpiontek1"/>
    <hyperlink ref="AX73" r:id="rId492" display="https://twitter.com/drmi"/>
    <hyperlink ref="AX74" r:id="rId493" display="https://twitter.com/foech2"/>
    <hyperlink ref="AX75" r:id="rId494" display="https://twitter.com/wagjuer"/>
    <hyperlink ref="AX76" r:id="rId495" display="https://twitter.com/karlkirst"/>
    <hyperlink ref="AX77" r:id="rId496" display="https://twitter.com/ma_y"/>
    <hyperlink ref="AX78" r:id="rId497" display="https://twitter.com/christoball1981"/>
    <hyperlink ref="AX79" r:id="rId498" display="https://twitter.com/edchateu"/>
    <hyperlink ref="AX80" r:id="rId499" display="https://twitter.com/globaledcon"/>
    <hyperlink ref="AX81" r:id="rId500" display="https://twitter.com/abcd2sco"/>
    <hyperlink ref="AX82" r:id="rId501" display="https://twitter.com/bildungdigital_"/>
    <hyperlink ref="AX83" r:id="rId502" display="https://twitter.com/jeremyjhilbert"/>
    <hyperlink ref="AX84" r:id="rId503" display="https://twitter.com/mssackstein"/>
    <hyperlink ref="AX85" r:id="rId504" display="https://twitter.com/leaving_orbit"/>
    <hyperlink ref="AX86" r:id="rId505" display="https://twitter.com/eserode"/>
    <hyperlink ref="AX87" r:id="rId506" display="https://twitter.com/esa_de"/>
    <hyperlink ref="AX88" r:id="rId507" display="https://twitter.com/_jauch"/>
    <hyperlink ref="AX89" r:id="rId508" display="https://twitter.com/ingmarkemper"/>
    <hyperlink ref="AX90" r:id="rId509" display="https://twitter.com/angelastockman"/>
    <hyperlink ref="AX91" r:id="rId510" display="https://twitter.com/herr_rz"/>
    <hyperlink ref="AX92" r:id="rId511" display="https://twitter.com/marssociety_de"/>
    <hyperlink ref="AX93" r:id="rId512" display="https://twitter.com/lbrechthermanns"/>
    <hyperlink ref="AX94" r:id="rId513" display="https://twitter.com/muggedinn"/>
    <hyperlink ref="AX95" r:id="rId514" display="https://twitter.com/herrlarbig"/>
    <hyperlink ref="AX96" r:id="rId515" display="https://twitter.com/m4sp0"/>
    <hyperlink ref="AX97" r:id="rId516" display="https://twitter.com/msspree"/>
    <hyperlink ref="AX98" r:id="rId517" display="https://twitter.com/gmoersheim"/>
    <hyperlink ref="AX99" r:id="rId518" display="https://twitter.com/seni_bl"/>
    <hyperlink ref="AX100" r:id="rId519" display="https://twitter.com/petraottensarnd"/>
    <hyperlink ref="AX101" r:id="rId520" display="https://twitter.com/staacksebastian"/>
    <hyperlink ref="AX102" r:id="rId521" display="https://twitter.com/medien_und"/>
    <hyperlink ref="AX103" r:id="rId522" display="https://twitter.com/dieottcasts"/>
    <hyperlink ref="AX104" r:id="rId523" display="https://twitter.com/bb_fps"/>
    <hyperlink ref="AX105" r:id="rId524" display="https://twitter.com/lais_lue"/>
    <hyperlink ref="AX106" r:id="rId525" display="https://twitter.com/webschulhaus"/>
    <hyperlink ref="AX107" r:id="rId526" display="https://twitter.com/mdeimann"/>
    <hyperlink ref="AX108" r:id="rId527" display="https://twitter.com/mmegiese"/>
    <hyperlink ref="AX109" r:id="rId528" display="https://twitter.com/a_ka_es"/>
    <hyperlink ref="AX110" r:id="rId529" display="https://twitter.com/herrjasper"/>
    <hyperlink ref="AX111" r:id="rId530" display="https://twitter.com/fraxinorumager"/>
    <hyperlink ref="AX112" r:id="rId531" display="https://twitter.com/edtech_germany"/>
    <hyperlink ref="AX113" r:id="rId532" display="https://twitter.com/jeanluc79"/>
    <hyperlink ref="AX114" r:id="rId533" display="https://twitter.com/p221samazon"/>
    <hyperlink ref="AX115" r:id="rId534" display="https://twitter.com/derlinkshaender"/>
    <hyperlink ref="AX116" r:id="rId535" display="https://twitter.com/moenig"/>
    <hyperlink ref="AX117" r:id="rId536" display="https://twitter.com/roeschannek"/>
    <hyperlink ref="AX118" r:id="rId537" display="https://twitter.com/svenjascholz3"/>
    <hyperlink ref="AX119" r:id="rId538" display="https://twitter.com/laempelkrempel"/>
    <hyperlink ref="AX120" r:id="rId539" display="https://twitter.com/schweinepriestr"/>
    <hyperlink ref="AX121" r:id="rId540" display="https://twitter.com/slesum"/>
    <hyperlink ref="AX122" r:id="rId541" display="https://twitter.com/isabelleslb"/>
    <hyperlink ref="AX123" r:id="rId542" display="https://twitter.com/bot_twlehrerz"/>
    <hyperlink ref="AX124" r:id="rId543" display="https://twitter.com/classroomde"/>
    <hyperlink ref="AX125" r:id="rId544" display="https://twitter.com/bayernedu"/>
    <hyperlink ref="AX126" r:id="rId545" display="https://twitter.com/lernenunterwegs"/>
    <hyperlink ref="AX127" r:id="rId546" display="https://twitter.com/bildungspunks"/>
    <hyperlink ref="AX128" r:id="rId547" display="https://twitter.com/noregerds"/>
    <hyperlink ref="AX129" r:id="rId548" display="https://twitter.com/woe_real"/>
  </hyperlinks>
  <printOptions/>
  <pageMargins left="0.7" right="0.7" top="0.75" bottom="0.75" header="0.3" footer="0.3"/>
  <pageSetup horizontalDpi="600" verticalDpi="600" orientation="portrait" r:id="rId552"/>
  <legacyDrawing r:id="rId550"/>
  <tableParts>
    <tablePart r:id="rId55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1919</v>
      </c>
      <c r="Z2" s="13" t="s">
        <v>1936</v>
      </c>
      <c r="AA2" s="13" t="s">
        <v>1989</v>
      </c>
      <c r="AB2" s="13" t="s">
        <v>2089</v>
      </c>
      <c r="AC2" s="13" t="s">
        <v>2203</v>
      </c>
      <c r="AD2" s="13" t="s">
        <v>2239</v>
      </c>
      <c r="AE2" s="13" t="s">
        <v>2241</v>
      </c>
      <c r="AF2" s="13" t="s">
        <v>2262</v>
      </c>
      <c r="AG2" s="119" t="s">
        <v>2639</v>
      </c>
      <c r="AH2" s="119" t="s">
        <v>2640</v>
      </c>
      <c r="AI2" s="119" t="s">
        <v>2641</v>
      </c>
      <c r="AJ2" s="119" t="s">
        <v>2642</v>
      </c>
      <c r="AK2" s="119" t="s">
        <v>2643</v>
      </c>
      <c r="AL2" s="119" t="s">
        <v>2644</v>
      </c>
      <c r="AM2" s="119" t="s">
        <v>2645</v>
      </c>
      <c r="AN2" s="119" t="s">
        <v>2646</v>
      </c>
      <c r="AO2" s="119" t="s">
        <v>2649</v>
      </c>
    </row>
    <row r="3" spans="1:41" ht="15">
      <c r="A3" s="87" t="s">
        <v>1866</v>
      </c>
      <c r="B3" s="65" t="s">
        <v>1880</v>
      </c>
      <c r="C3" s="65" t="s">
        <v>56</v>
      </c>
      <c r="D3" s="103"/>
      <c r="E3" s="102"/>
      <c r="F3" s="104" t="s">
        <v>2727</v>
      </c>
      <c r="G3" s="105"/>
      <c r="H3" s="105"/>
      <c r="I3" s="106">
        <v>3</v>
      </c>
      <c r="J3" s="107"/>
      <c r="K3" s="48">
        <v>23</v>
      </c>
      <c r="L3" s="48">
        <v>23</v>
      </c>
      <c r="M3" s="48">
        <v>0</v>
      </c>
      <c r="N3" s="48">
        <v>23</v>
      </c>
      <c r="O3" s="48">
        <v>1</v>
      </c>
      <c r="P3" s="49">
        <v>0</v>
      </c>
      <c r="Q3" s="49">
        <v>0</v>
      </c>
      <c r="R3" s="48">
        <v>1</v>
      </c>
      <c r="S3" s="48">
        <v>0</v>
      </c>
      <c r="T3" s="48">
        <v>23</v>
      </c>
      <c r="U3" s="48">
        <v>23</v>
      </c>
      <c r="V3" s="48">
        <v>2</v>
      </c>
      <c r="W3" s="49">
        <v>1.829868</v>
      </c>
      <c r="X3" s="49">
        <v>0.043478260869565216</v>
      </c>
      <c r="Y3" s="78" t="s">
        <v>424</v>
      </c>
      <c r="Z3" s="78" t="s">
        <v>441</v>
      </c>
      <c r="AA3" s="78" t="s">
        <v>1990</v>
      </c>
      <c r="AB3" s="84" t="s">
        <v>2090</v>
      </c>
      <c r="AC3" s="84" t="s">
        <v>2204</v>
      </c>
      <c r="AD3" s="84"/>
      <c r="AE3" s="84" t="s">
        <v>2242</v>
      </c>
      <c r="AF3" s="84" t="s">
        <v>2263</v>
      </c>
      <c r="AG3" s="116">
        <v>0</v>
      </c>
      <c r="AH3" s="120">
        <v>0</v>
      </c>
      <c r="AI3" s="116">
        <v>0</v>
      </c>
      <c r="AJ3" s="120">
        <v>0</v>
      </c>
      <c r="AK3" s="116">
        <v>0</v>
      </c>
      <c r="AL3" s="120">
        <v>0</v>
      </c>
      <c r="AM3" s="116">
        <v>397</v>
      </c>
      <c r="AN3" s="120">
        <v>100</v>
      </c>
      <c r="AO3" s="116">
        <v>397</v>
      </c>
    </row>
    <row r="4" spans="1:41" ht="15">
      <c r="A4" s="87" t="s">
        <v>1867</v>
      </c>
      <c r="B4" s="65" t="s">
        <v>1881</v>
      </c>
      <c r="C4" s="65" t="s">
        <v>56</v>
      </c>
      <c r="D4" s="109"/>
      <c r="E4" s="108"/>
      <c r="F4" s="110" t="s">
        <v>2728</v>
      </c>
      <c r="G4" s="111"/>
      <c r="H4" s="111"/>
      <c r="I4" s="112">
        <v>4</v>
      </c>
      <c r="J4" s="113"/>
      <c r="K4" s="48">
        <v>19</v>
      </c>
      <c r="L4" s="48">
        <v>30</v>
      </c>
      <c r="M4" s="48">
        <v>10</v>
      </c>
      <c r="N4" s="48">
        <v>40</v>
      </c>
      <c r="O4" s="48">
        <v>2</v>
      </c>
      <c r="P4" s="49">
        <v>0.06451612903225806</v>
      </c>
      <c r="Q4" s="49">
        <v>0.12121212121212122</v>
      </c>
      <c r="R4" s="48">
        <v>1</v>
      </c>
      <c r="S4" s="48">
        <v>0</v>
      </c>
      <c r="T4" s="48">
        <v>19</v>
      </c>
      <c r="U4" s="48">
        <v>40</v>
      </c>
      <c r="V4" s="48">
        <v>4</v>
      </c>
      <c r="W4" s="49">
        <v>2.216066</v>
      </c>
      <c r="X4" s="49">
        <v>0.09649122807017543</v>
      </c>
      <c r="Y4" s="78" t="s">
        <v>1920</v>
      </c>
      <c r="Z4" s="78" t="s">
        <v>1937</v>
      </c>
      <c r="AA4" s="78" t="s">
        <v>1991</v>
      </c>
      <c r="AB4" s="84" t="s">
        <v>2091</v>
      </c>
      <c r="AC4" s="84" t="s">
        <v>2205</v>
      </c>
      <c r="AD4" s="84" t="s">
        <v>2240</v>
      </c>
      <c r="AE4" s="84" t="s">
        <v>2243</v>
      </c>
      <c r="AF4" s="84" t="s">
        <v>2264</v>
      </c>
      <c r="AG4" s="116">
        <v>4</v>
      </c>
      <c r="AH4" s="120">
        <v>0.5961251862891207</v>
      </c>
      <c r="AI4" s="116">
        <v>8</v>
      </c>
      <c r="AJ4" s="120">
        <v>1.1922503725782414</v>
      </c>
      <c r="AK4" s="116">
        <v>0</v>
      </c>
      <c r="AL4" s="120">
        <v>0</v>
      </c>
      <c r="AM4" s="116">
        <v>659</v>
      </c>
      <c r="AN4" s="120">
        <v>98.21162444113264</v>
      </c>
      <c r="AO4" s="116">
        <v>671</v>
      </c>
    </row>
    <row r="5" spans="1:41" ht="15">
      <c r="A5" s="87" t="s">
        <v>1868</v>
      </c>
      <c r="B5" s="65" t="s">
        <v>1882</v>
      </c>
      <c r="C5" s="65" t="s">
        <v>56</v>
      </c>
      <c r="D5" s="109"/>
      <c r="E5" s="108"/>
      <c r="F5" s="110" t="s">
        <v>2729</v>
      </c>
      <c r="G5" s="111"/>
      <c r="H5" s="111"/>
      <c r="I5" s="112">
        <v>5</v>
      </c>
      <c r="J5" s="113"/>
      <c r="K5" s="48">
        <v>16</v>
      </c>
      <c r="L5" s="48">
        <v>23</v>
      </c>
      <c r="M5" s="48">
        <v>14</v>
      </c>
      <c r="N5" s="48">
        <v>37</v>
      </c>
      <c r="O5" s="48">
        <v>2</v>
      </c>
      <c r="P5" s="49">
        <v>0</v>
      </c>
      <c r="Q5" s="49">
        <v>0</v>
      </c>
      <c r="R5" s="48">
        <v>1</v>
      </c>
      <c r="S5" s="48">
        <v>0</v>
      </c>
      <c r="T5" s="48">
        <v>16</v>
      </c>
      <c r="U5" s="48">
        <v>37</v>
      </c>
      <c r="V5" s="48">
        <v>2</v>
      </c>
      <c r="W5" s="49">
        <v>1.664063</v>
      </c>
      <c r="X5" s="49">
        <v>0.1125</v>
      </c>
      <c r="Y5" s="78" t="s">
        <v>1921</v>
      </c>
      <c r="Z5" s="78" t="s">
        <v>433</v>
      </c>
      <c r="AA5" s="78" t="s">
        <v>1992</v>
      </c>
      <c r="AB5" s="84" t="s">
        <v>2092</v>
      </c>
      <c r="AC5" s="84" t="s">
        <v>2206</v>
      </c>
      <c r="AD5" s="84"/>
      <c r="AE5" s="84" t="s">
        <v>2244</v>
      </c>
      <c r="AF5" s="84" t="s">
        <v>2265</v>
      </c>
      <c r="AG5" s="116">
        <v>0</v>
      </c>
      <c r="AH5" s="120">
        <v>0</v>
      </c>
      <c r="AI5" s="116">
        <v>0</v>
      </c>
      <c r="AJ5" s="120">
        <v>0</v>
      </c>
      <c r="AK5" s="116">
        <v>0</v>
      </c>
      <c r="AL5" s="120">
        <v>0</v>
      </c>
      <c r="AM5" s="116">
        <v>497</v>
      </c>
      <c r="AN5" s="120">
        <v>100</v>
      </c>
      <c r="AO5" s="116">
        <v>497</v>
      </c>
    </row>
    <row r="6" spans="1:41" ht="15">
      <c r="A6" s="87" t="s">
        <v>1869</v>
      </c>
      <c r="B6" s="65" t="s">
        <v>1883</v>
      </c>
      <c r="C6" s="65" t="s">
        <v>56</v>
      </c>
      <c r="D6" s="109"/>
      <c r="E6" s="108"/>
      <c r="F6" s="110" t="s">
        <v>2730</v>
      </c>
      <c r="G6" s="111"/>
      <c r="H6" s="111"/>
      <c r="I6" s="112">
        <v>6</v>
      </c>
      <c r="J6" s="113"/>
      <c r="K6" s="48">
        <v>12</v>
      </c>
      <c r="L6" s="48">
        <v>7</v>
      </c>
      <c r="M6" s="48">
        <v>21</v>
      </c>
      <c r="N6" s="48">
        <v>28</v>
      </c>
      <c r="O6" s="48">
        <v>7</v>
      </c>
      <c r="P6" s="49">
        <v>0</v>
      </c>
      <c r="Q6" s="49">
        <v>0</v>
      </c>
      <c r="R6" s="48">
        <v>1</v>
      </c>
      <c r="S6" s="48">
        <v>0</v>
      </c>
      <c r="T6" s="48">
        <v>12</v>
      </c>
      <c r="U6" s="48">
        <v>28</v>
      </c>
      <c r="V6" s="48">
        <v>2</v>
      </c>
      <c r="W6" s="49">
        <v>1.680556</v>
      </c>
      <c r="X6" s="49">
        <v>0.08333333333333333</v>
      </c>
      <c r="Y6" s="78" t="s">
        <v>1922</v>
      </c>
      <c r="Z6" s="78" t="s">
        <v>446</v>
      </c>
      <c r="AA6" s="78" t="s">
        <v>1993</v>
      </c>
      <c r="AB6" s="84" t="s">
        <v>2093</v>
      </c>
      <c r="AC6" s="84" t="s">
        <v>2207</v>
      </c>
      <c r="AD6" s="84"/>
      <c r="AE6" s="84" t="s">
        <v>2245</v>
      </c>
      <c r="AF6" s="84" t="s">
        <v>2266</v>
      </c>
      <c r="AG6" s="116">
        <v>0</v>
      </c>
      <c r="AH6" s="120">
        <v>0</v>
      </c>
      <c r="AI6" s="116">
        <v>0</v>
      </c>
      <c r="AJ6" s="120">
        <v>0</v>
      </c>
      <c r="AK6" s="116">
        <v>0</v>
      </c>
      <c r="AL6" s="120">
        <v>0</v>
      </c>
      <c r="AM6" s="116">
        <v>407</v>
      </c>
      <c r="AN6" s="120">
        <v>100</v>
      </c>
      <c r="AO6" s="116">
        <v>407</v>
      </c>
    </row>
    <row r="7" spans="1:41" ht="15">
      <c r="A7" s="87" t="s">
        <v>1870</v>
      </c>
      <c r="B7" s="65" t="s">
        <v>1884</v>
      </c>
      <c r="C7" s="65" t="s">
        <v>56</v>
      </c>
      <c r="D7" s="109"/>
      <c r="E7" s="108"/>
      <c r="F7" s="110" t="s">
        <v>2731</v>
      </c>
      <c r="G7" s="111"/>
      <c r="H7" s="111"/>
      <c r="I7" s="112">
        <v>7</v>
      </c>
      <c r="J7" s="113"/>
      <c r="K7" s="48">
        <v>11</v>
      </c>
      <c r="L7" s="48">
        <v>12</v>
      </c>
      <c r="M7" s="48">
        <v>0</v>
      </c>
      <c r="N7" s="48">
        <v>12</v>
      </c>
      <c r="O7" s="48">
        <v>0</v>
      </c>
      <c r="P7" s="49">
        <v>0</v>
      </c>
      <c r="Q7" s="49">
        <v>0</v>
      </c>
      <c r="R7" s="48">
        <v>1</v>
      </c>
      <c r="S7" s="48">
        <v>0</v>
      </c>
      <c r="T7" s="48">
        <v>11</v>
      </c>
      <c r="U7" s="48">
        <v>12</v>
      </c>
      <c r="V7" s="48">
        <v>2</v>
      </c>
      <c r="W7" s="49">
        <v>1.619835</v>
      </c>
      <c r="X7" s="49">
        <v>0.10909090909090909</v>
      </c>
      <c r="Y7" s="78" t="s">
        <v>409</v>
      </c>
      <c r="Z7" s="78" t="s">
        <v>430</v>
      </c>
      <c r="AA7" s="78" t="s">
        <v>447</v>
      </c>
      <c r="AB7" s="84" t="s">
        <v>2094</v>
      </c>
      <c r="AC7" s="84" t="s">
        <v>2208</v>
      </c>
      <c r="AD7" s="84"/>
      <c r="AE7" s="84" t="s">
        <v>2246</v>
      </c>
      <c r="AF7" s="84" t="s">
        <v>2267</v>
      </c>
      <c r="AG7" s="116">
        <v>0</v>
      </c>
      <c r="AH7" s="120">
        <v>0</v>
      </c>
      <c r="AI7" s="116">
        <v>0</v>
      </c>
      <c r="AJ7" s="120">
        <v>0</v>
      </c>
      <c r="AK7" s="116">
        <v>0</v>
      </c>
      <c r="AL7" s="120">
        <v>0</v>
      </c>
      <c r="AM7" s="116">
        <v>66</v>
      </c>
      <c r="AN7" s="120">
        <v>100</v>
      </c>
      <c r="AO7" s="116">
        <v>66</v>
      </c>
    </row>
    <row r="8" spans="1:41" ht="15">
      <c r="A8" s="87" t="s">
        <v>1871</v>
      </c>
      <c r="B8" s="65" t="s">
        <v>1885</v>
      </c>
      <c r="C8" s="65" t="s">
        <v>56</v>
      </c>
      <c r="D8" s="109"/>
      <c r="E8" s="108"/>
      <c r="F8" s="110" t="s">
        <v>2732</v>
      </c>
      <c r="G8" s="111"/>
      <c r="H8" s="111"/>
      <c r="I8" s="112">
        <v>8</v>
      </c>
      <c r="J8" s="113"/>
      <c r="K8" s="48">
        <v>9</v>
      </c>
      <c r="L8" s="48">
        <v>8</v>
      </c>
      <c r="M8" s="48">
        <v>2</v>
      </c>
      <c r="N8" s="48">
        <v>10</v>
      </c>
      <c r="O8" s="48">
        <v>1</v>
      </c>
      <c r="P8" s="49">
        <v>0</v>
      </c>
      <c r="Q8" s="49">
        <v>0</v>
      </c>
      <c r="R8" s="48">
        <v>1</v>
      </c>
      <c r="S8" s="48">
        <v>0</v>
      </c>
      <c r="T8" s="48">
        <v>9</v>
      </c>
      <c r="U8" s="48">
        <v>10</v>
      </c>
      <c r="V8" s="48">
        <v>2</v>
      </c>
      <c r="W8" s="49">
        <v>1.580247</v>
      </c>
      <c r="X8" s="49">
        <v>0.1111111111111111</v>
      </c>
      <c r="Y8" s="78"/>
      <c r="Z8" s="78"/>
      <c r="AA8" s="78" t="s">
        <v>459</v>
      </c>
      <c r="AB8" s="84" t="s">
        <v>2095</v>
      </c>
      <c r="AC8" s="84" t="s">
        <v>2209</v>
      </c>
      <c r="AD8" s="84"/>
      <c r="AE8" s="84" t="s">
        <v>2247</v>
      </c>
      <c r="AF8" s="84" t="s">
        <v>2268</v>
      </c>
      <c r="AG8" s="116">
        <v>0</v>
      </c>
      <c r="AH8" s="120">
        <v>0</v>
      </c>
      <c r="AI8" s="116">
        <v>0</v>
      </c>
      <c r="AJ8" s="120">
        <v>0</v>
      </c>
      <c r="AK8" s="116">
        <v>0</v>
      </c>
      <c r="AL8" s="120">
        <v>0</v>
      </c>
      <c r="AM8" s="116">
        <v>282</v>
      </c>
      <c r="AN8" s="120">
        <v>100</v>
      </c>
      <c r="AO8" s="116">
        <v>282</v>
      </c>
    </row>
    <row r="9" spans="1:41" ht="15">
      <c r="A9" s="87" t="s">
        <v>1872</v>
      </c>
      <c r="B9" s="65" t="s">
        <v>1886</v>
      </c>
      <c r="C9" s="65" t="s">
        <v>56</v>
      </c>
      <c r="D9" s="109"/>
      <c r="E9" s="108"/>
      <c r="F9" s="110" t="s">
        <v>2733</v>
      </c>
      <c r="G9" s="111"/>
      <c r="H9" s="111"/>
      <c r="I9" s="112">
        <v>9</v>
      </c>
      <c r="J9" s="113"/>
      <c r="K9" s="48">
        <v>8</v>
      </c>
      <c r="L9" s="48">
        <v>8</v>
      </c>
      <c r="M9" s="48">
        <v>0</v>
      </c>
      <c r="N9" s="48">
        <v>8</v>
      </c>
      <c r="O9" s="48">
        <v>1</v>
      </c>
      <c r="P9" s="49">
        <v>0</v>
      </c>
      <c r="Q9" s="49">
        <v>0</v>
      </c>
      <c r="R9" s="48">
        <v>1</v>
      </c>
      <c r="S9" s="48">
        <v>0</v>
      </c>
      <c r="T9" s="48">
        <v>8</v>
      </c>
      <c r="U9" s="48">
        <v>8</v>
      </c>
      <c r="V9" s="48">
        <v>2</v>
      </c>
      <c r="W9" s="49">
        <v>1.53125</v>
      </c>
      <c r="X9" s="49">
        <v>0.125</v>
      </c>
      <c r="Y9" s="78"/>
      <c r="Z9" s="78"/>
      <c r="AA9" s="78" t="s">
        <v>1994</v>
      </c>
      <c r="AB9" s="84" t="s">
        <v>2096</v>
      </c>
      <c r="AC9" s="84" t="s">
        <v>2210</v>
      </c>
      <c r="AD9" s="84"/>
      <c r="AE9" s="84" t="s">
        <v>262</v>
      </c>
      <c r="AF9" s="84" t="s">
        <v>2269</v>
      </c>
      <c r="AG9" s="116">
        <v>0</v>
      </c>
      <c r="AH9" s="120">
        <v>0</v>
      </c>
      <c r="AI9" s="116">
        <v>8</v>
      </c>
      <c r="AJ9" s="120">
        <v>5.095541401273885</v>
      </c>
      <c r="AK9" s="116">
        <v>0</v>
      </c>
      <c r="AL9" s="120">
        <v>0</v>
      </c>
      <c r="AM9" s="116">
        <v>149</v>
      </c>
      <c r="AN9" s="120">
        <v>94.90445859872611</v>
      </c>
      <c r="AO9" s="116">
        <v>157</v>
      </c>
    </row>
    <row r="10" spans="1:41" ht="14.25" customHeight="1">
      <c r="A10" s="87" t="s">
        <v>1873</v>
      </c>
      <c r="B10" s="65" t="s">
        <v>1887</v>
      </c>
      <c r="C10" s="65" t="s">
        <v>56</v>
      </c>
      <c r="D10" s="109"/>
      <c r="E10" s="108"/>
      <c r="F10" s="110" t="s">
        <v>2734</v>
      </c>
      <c r="G10" s="111"/>
      <c r="H10" s="111"/>
      <c r="I10" s="112">
        <v>10</v>
      </c>
      <c r="J10" s="113"/>
      <c r="K10" s="48">
        <v>7</v>
      </c>
      <c r="L10" s="48">
        <v>16</v>
      </c>
      <c r="M10" s="48">
        <v>0</v>
      </c>
      <c r="N10" s="48">
        <v>16</v>
      </c>
      <c r="O10" s="48">
        <v>0</v>
      </c>
      <c r="P10" s="49">
        <v>0.06666666666666667</v>
      </c>
      <c r="Q10" s="49">
        <v>0.125</v>
      </c>
      <c r="R10" s="48">
        <v>1</v>
      </c>
      <c r="S10" s="48">
        <v>0</v>
      </c>
      <c r="T10" s="48">
        <v>7</v>
      </c>
      <c r="U10" s="48">
        <v>16</v>
      </c>
      <c r="V10" s="48">
        <v>2</v>
      </c>
      <c r="W10" s="49">
        <v>1.102041</v>
      </c>
      <c r="X10" s="49">
        <v>0.38095238095238093</v>
      </c>
      <c r="Y10" s="78"/>
      <c r="Z10" s="78"/>
      <c r="AA10" s="78" t="s">
        <v>472</v>
      </c>
      <c r="AB10" s="84" t="s">
        <v>2097</v>
      </c>
      <c r="AC10" s="84" t="s">
        <v>2211</v>
      </c>
      <c r="AD10" s="84"/>
      <c r="AE10" s="84" t="s">
        <v>2248</v>
      </c>
      <c r="AF10" s="84" t="s">
        <v>2270</v>
      </c>
      <c r="AG10" s="116">
        <v>0</v>
      </c>
      <c r="AH10" s="120">
        <v>0</v>
      </c>
      <c r="AI10" s="116">
        <v>0</v>
      </c>
      <c r="AJ10" s="120">
        <v>0</v>
      </c>
      <c r="AK10" s="116">
        <v>0</v>
      </c>
      <c r="AL10" s="120">
        <v>0</v>
      </c>
      <c r="AM10" s="116">
        <v>100</v>
      </c>
      <c r="AN10" s="120">
        <v>100</v>
      </c>
      <c r="AO10" s="116">
        <v>100</v>
      </c>
    </row>
    <row r="11" spans="1:41" ht="15">
      <c r="A11" s="87" t="s">
        <v>1874</v>
      </c>
      <c r="B11" s="65" t="s">
        <v>1888</v>
      </c>
      <c r="C11" s="65" t="s">
        <v>56</v>
      </c>
      <c r="D11" s="109"/>
      <c r="E11" s="108"/>
      <c r="F11" s="110" t="s">
        <v>2735</v>
      </c>
      <c r="G11" s="111"/>
      <c r="H11" s="111"/>
      <c r="I11" s="112">
        <v>11</v>
      </c>
      <c r="J11" s="113"/>
      <c r="K11" s="48">
        <v>6</v>
      </c>
      <c r="L11" s="48">
        <v>5</v>
      </c>
      <c r="M11" s="48">
        <v>4</v>
      </c>
      <c r="N11" s="48">
        <v>9</v>
      </c>
      <c r="O11" s="48">
        <v>2</v>
      </c>
      <c r="P11" s="49">
        <v>0</v>
      </c>
      <c r="Q11" s="49">
        <v>0</v>
      </c>
      <c r="R11" s="48">
        <v>1</v>
      </c>
      <c r="S11" s="48">
        <v>0</v>
      </c>
      <c r="T11" s="48">
        <v>6</v>
      </c>
      <c r="U11" s="48">
        <v>9</v>
      </c>
      <c r="V11" s="48">
        <v>4</v>
      </c>
      <c r="W11" s="49">
        <v>1.722222</v>
      </c>
      <c r="X11" s="49">
        <v>0.16666666666666666</v>
      </c>
      <c r="Y11" s="78" t="s">
        <v>421</v>
      </c>
      <c r="Z11" s="78" t="s">
        <v>442</v>
      </c>
      <c r="AA11" s="78" t="s">
        <v>1995</v>
      </c>
      <c r="AB11" s="84" t="s">
        <v>2098</v>
      </c>
      <c r="AC11" s="84" t="s">
        <v>2212</v>
      </c>
      <c r="AD11" s="84" t="s">
        <v>250</v>
      </c>
      <c r="AE11" s="84" t="s">
        <v>2249</v>
      </c>
      <c r="AF11" s="84" t="s">
        <v>2271</v>
      </c>
      <c r="AG11" s="116">
        <v>1</v>
      </c>
      <c r="AH11" s="120">
        <v>0.6622516556291391</v>
      </c>
      <c r="AI11" s="116">
        <v>4</v>
      </c>
      <c r="AJ11" s="120">
        <v>2.6490066225165565</v>
      </c>
      <c r="AK11" s="116">
        <v>0</v>
      </c>
      <c r="AL11" s="120">
        <v>0</v>
      </c>
      <c r="AM11" s="116">
        <v>146</v>
      </c>
      <c r="AN11" s="120">
        <v>96.6887417218543</v>
      </c>
      <c r="AO11" s="116">
        <v>151</v>
      </c>
    </row>
    <row r="12" spans="1:41" ht="15">
      <c r="A12" s="87" t="s">
        <v>1875</v>
      </c>
      <c r="B12" s="65" t="s">
        <v>1889</v>
      </c>
      <c r="C12" s="65" t="s">
        <v>56</v>
      </c>
      <c r="D12" s="109"/>
      <c r="E12" s="108"/>
      <c r="F12" s="110" t="s">
        <v>2736</v>
      </c>
      <c r="G12" s="111"/>
      <c r="H12" s="111"/>
      <c r="I12" s="112">
        <v>12</v>
      </c>
      <c r="J12" s="113"/>
      <c r="K12" s="48">
        <v>5</v>
      </c>
      <c r="L12" s="48">
        <v>5</v>
      </c>
      <c r="M12" s="48">
        <v>0</v>
      </c>
      <c r="N12" s="48">
        <v>5</v>
      </c>
      <c r="O12" s="48">
        <v>5</v>
      </c>
      <c r="P12" s="49" t="s">
        <v>1895</v>
      </c>
      <c r="Q12" s="49" t="s">
        <v>1895</v>
      </c>
      <c r="R12" s="48">
        <v>5</v>
      </c>
      <c r="S12" s="48">
        <v>5</v>
      </c>
      <c r="T12" s="48">
        <v>1</v>
      </c>
      <c r="U12" s="48">
        <v>1</v>
      </c>
      <c r="V12" s="48">
        <v>0</v>
      </c>
      <c r="W12" s="49">
        <v>0</v>
      </c>
      <c r="X12" s="49">
        <v>0</v>
      </c>
      <c r="Y12" s="78" t="s">
        <v>1923</v>
      </c>
      <c r="Z12" s="78" t="s">
        <v>1938</v>
      </c>
      <c r="AA12" s="78" t="s">
        <v>1996</v>
      </c>
      <c r="AB12" s="84" t="s">
        <v>2099</v>
      </c>
      <c r="AC12" s="84" t="s">
        <v>950</v>
      </c>
      <c r="AD12" s="84"/>
      <c r="AE12" s="84"/>
      <c r="AF12" s="84" t="s">
        <v>2272</v>
      </c>
      <c r="AG12" s="116">
        <v>5</v>
      </c>
      <c r="AH12" s="120">
        <v>5.319148936170213</v>
      </c>
      <c r="AI12" s="116">
        <v>1</v>
      </c>
      <c r="AJ12" s="120">
        <v>1.0638297872340425</v>
      </c>
      <c r="AK12" s="116">
        <v>0</v>
      </c>
      <c r="AL12" s="120">
        <v>0</v>
      </c>
      <c r="AM12" s="116">
        <v>88</v>
      </c>
      <c r="AN12" s="120">
        <v>93.61702127659575</v>
      </c>
      <c r="AO12" s="116">
        <v>94</v>
      </c>
    </row>
    <row r="13" spans="1:41" ht="15">
      <c r="A13" s="87" t="s">
        <v>1876</v>
      </c>
      <c r="B13" s="65" t="s">
        <v>1890</v>
      </c>
      <c r="C13" s="65" t="s">
        <v>56</v>
      </c>
      <c r="D13" s="109"/>
      <c r="E13" s="108"/>
      <c r="F13" s="110" t="s">
        <v>2737</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t="s">
        <v>419</v>
      </c>
      <c r="Z13" s="78" t="s">
        <v>440</v>
      </c>
      <c r="AA13" s="78" t="s">
        <v>473</v>
      </c>
      <c r="AB13" s="84" t="s">
        <v>2100</v>
      </c>
      <c r="AC13" s="84" t="s">
        <v>2213</v>
      </c>
      <c r="AD13" s="84"/>
      <c r="AE13" s="84" t="s">
        <v>276</v>
      </c>
      <c r="AF13" s="84" t="s">
        <v>2273</v>
      </c>
      <c r="AG13" s="116">
        <v>3</v>
      </c>
      <c r="AH13" s="120">
        <v>4.285714285714286</v>
      </c>
      <c r="AI13" s="116">
        <v>3</v>
      </c>
      <c r="AJ13" s="120">
        <v>4.285714285714286</v>
      </c>
      <c r="AK13" s="116">
        <v>0</v>
      </c>
      <c r="AL13" s="120">
        <v>0</v>
      </c>
      <c r="AM13" s="116">
        <v>64</v>
      </c>
      <c r="AN13" s="120">
        <v>91.42857142857143</v>
      </c>
      <c r="AO13" s="116">
        <v>70</v>
      </c>
    </row>
    <row r="14" spans="1:41" ht="15">
      <c r="A14" s="87" t="s">
        <v>1877</v>
      </c>
      <c r="B14" s="65" t="s">
        <v>1891</v>
      </c>
      <c r="C14" s="65" t="s">
        <v>56</v>
      </c>
      <c r="D14" s="109"/>
      <c r="E14" s="108"/>
      <c r="F14" s="110" t="s">
        <v>2738</v>
      </c>
      <c r="G14" s="111"/>
      <c r="H14" s="111"/>
      <c r="I14" s="112">
        <v>14</v>
      </c>
      <c r="J14" s="113"/>
      <c r="K14" s="48">
        <v>3</v>
      </c>
      <c r="L14" s="48">
        <v>1</v>
      </c>
      <c r="M14" s="48">
        <v>4</v>
      </c>
      <c r="N14" s="48">
        <v>5</v>
      </c>
      <c r="O14" s="48">
        <v>2</v>
      </c>
      <c r="P14" s="49">
        <v>0</v>
      </c>
      <c r="Q14" s="49">
        <v>0</v>
      </c>
      <c r="R14" s="48">
        <v>1</v>
      </c>
      <c r="S14" s="48">
        <v>0</v>
      </c>
      <c r="T14" s="48">
        <v>3</v>
      </c>
      <c r="U14" s="48">
        <v>5</v>
      </c>
      <c r="V14" s="48">
        <v>2</v>
      </c>
      <c r="W14" s="49">
        <v>0.888889</v>
      </c>
      <c r="X14" s="49">
        <v>0.3333333333333333</v>
      </c>
      <c r="Y14" s="78" t="s">
        <v>418</v>
      </c>
      <c r="Z14" s="78" t="s">
        <v>439</v>
      </c>
      <c r="AA14" s="78" t="s">
        <v>470</v>
      </c>
      <c r="AB14" s="84" t="s">
        <v>2101</v>
      </c>
      <c r="AC14" s="84" t="s">
        <v>2214</v>
      </c>
      <c r="AD14" s="84"/>
      <c r="AE14" s="84" t="s">
        <v>270</v>
      </c>
      <c r="AF14" s="84" t="s">
        <v>2274</v>
      </c>
      <c r="AG14" s="116">
        <v>0</v>
      </c>
      <c r="AH14" s="120">
        <v>0</v>
      </c>
      <c r="AI14" s="116">
        <v>0</v>
      </c>
      <c r="AJ14" s="120">
        <v>0</v>
      </c>
      <c r="AK14" s="116">
        <v>0</v>
      </c>
      <c r="AL14" s="120">
        <v>0</v>
      </c>
      <c r="AM14" s="116">
        <v>134</v>
      </c>
      <c r="AN14" s="120">
        <v>100</v>
      </c>
      <c r="AO14" s="116">
        <v>134</v>
      </c>
    </row>
    <row r="15" spans="1:41" ht="15">
      <c r="A15" s="87" t="s">
        <v>1878</v>
      </c>
      <c r="B15" s="65" t="s">
        <v>1880</v>
      </c>
      <c r="C15" s="65" t="s">
        <v>59</v>
      </c>
      <c r="D15" s="109"/>
      <c r="E15" s="108"/>
      <c r="F15" s="110" t="s">
        <v>2739</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t="s">
        <v>411</v>
      </c>
      <c r="Z15" s="78" t="s">
        <v>432</v>
      </c>
      <c r="AA15" s="78" t="s">
        <v>449</v>
      </c>
      <c r="AB15" s="84" t="s">
        <v>2102</v>
      </c>
      <c r="AC15" s="84" t="s">
        <v>2215</v>
      </c>
      <c r="AD15" s="84"/>
      <c r="AE15" s="84" t="s">
        <v>2250</v>
      </c>
      <c r="AF15" s="84" t="s">
        <v>2275</v>
      </c>
      <c r="AG15" s="116">
        <v>0</v>
      </c>
      <c r="AH15" s="120">
        <v>0</v>
      </c>
      <c r="AI15" s="116">
        <v>0</v>
      </c>
      <c r="AJ15" s="120">
        <v>0</v>
      </c>
      <c r="AK15" s="116">
        <v>0</v>
      </c>
      <c r="AL15" s="120">
        <v>0</v>
      </c>
      <c r="AM15" s="116">
        <v>48</v>
      </c>
      <c r="AN15" s="120">
        <v>100</v>
      </c>
      <c r="AO15" s="116">
        <v>48</v>
      </c>
    </row>
    <row r="16" spans="1:41" ht="15">
      <c r="A16" s="87" t="s">
        <v>1879</v>
      </c>
      <c r="B16" s="65" t="s">
        <v>1881</v>
      </c>
      <c r="C16" s="65" t="s">
        <v>59</v>
      </c>
      <c r="D16" s="109"/>
      <c r="E16" s="108"/>
      <c r="F16" s="110" t="s">
        <v>2740</v>
      </c>
      <c r="G16" s="111"/>
      <c r="H16" s="111"/>
      <c r="I16" s="112">
        <v>16</v>
      </c>
      <c r="J16" s="113"/>
      <c r="K16" s="48">
        <v>2</v>
      </c>
      <c r="L16" s="48">
        <v>1</v>
      </c>
      <c r="M16" s="48">
        <v>3</v>
      </c>
      <c r="N16" s="48">
        <v>4</v>
      </c>
      <c r="O16" s="48">
        <v>3</v>
      </c>
      <c r="P16" s="49">
        <v>0</v>
      </c>
      <c r="Q16" s="49">
        <v>0</v>
      </c>
      <c r="R16" s="48">
        <v>1</v>
      </c>
      <c r="S16" s="48">
        <v>0</v>
      </c>
      <c r="T16" s="48">
        <v>2</v>
      </c>
      <c r="U16" s="48">
        <v>4</v>
      </c>
      <c r="V16" s="48">
        <v>1</v>
      </c>
      <c r="W16" s="49">
        <v>0.5</v>
      </c>
      <c r="X16" s="49">
        <v>0.5</v>
      </c>
      <c r="Y16" s="78" t="s">
        <v>1924</v>
      </c>
      <c r="Z16" s="78" t="s">
        <v>1939</v>
      </c>
      <c r="AA16" s="78" t="s">
        <v>336</v>
      </c>
      <c r="AB16" s="84" t="s">
        <v>2103</v>
      </c>
      <c r="AC16" s="84" t="s">
        <v>2216</v>
      </c>
      <c r="AD16" s="84"/>
      <c r="AE16" s="84" t="s">
        <v>236</v>
      </c>
      <c r="AF16" s="84" t="s">
        <v>2276</v>
      </c>
      <c r="AG16" s="116">
        <v>0</v>
      </c>
      <c r="AH16" s="120">
        <v>0</v>
      </c>
      <c r="AI16" s="116">
        <v>0</v>
      </c>
      <c r="AJ16" s="120">
        <v>0</v>
      </c>
      <c r="AK16" s="116">
        <v>0</v>
      </c>
      <c r="AL16" s="120">
        <v>0</v>
      </c>
      <c r="AM16" s="116">
        <v>57</v>
      </c>
      <c r="AN16" s="120">
        <v>100</v>
      </c>
      <c r="AO16" s="116">
        <v>57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1866</v>
      </c>
      <c r="B2" s="84" t="s">
        <v>313</v>
      </c>
      <c r="C2" s="78">
        <f>VLOOKUP(GroupVertices[[#This Row],[Vertex]],Vertices[],MATCH("ID",Vertices[[#Headers],[Vertex]:[Vertex Content Word Count]],0),FALSE)</f>
        <v>95</v>
      </c>
    </row>
    <row r="3" spans="1:3" ht="15">
      <c r="A3" s="78" t="s">
        <v>1866</v>
      </c>
      <c r="B3" s="84" t="s">
        <v>307</v>
      </c>
      <c r="C3" s="78">
        <f>VLOOKUP(GroupVertices[[#This Row],[Vertex]],Vertices[],MATCH("ID",Vertices[[#Headers],[Vertex]:[Vertex Content Word Count]],0),FALSE)</f>
        <v>122</v>
      </c>
    </row>
    <row r="4" spans="1:3" ht="15">
      <c r="A4" s="78" t="s">
        <v>1866</v>
      </c>
      <c r="B4" s="84" t="s">
        <v>306</v>
      </c>
      <c r="C4" s="78">
        <f>VLOOKUP(GroupVertices[[#This Row],[Vertex]],Vertices[],MATCH("ID",Vertices[[#Headers],[Vertex]:[Vertex Content Word Count]],0),FALSE)</f>
        <v>121</v>
      </c>
    </row>
    <row r="5" spans="1:3" ht="15">
      <c r="A5" s="78" t="s">
        <v>1866</v>
      </c>
      <c r="B5" s="84" t="s">
        <v>305</v>
      </c>
      <c r="C5" s="78">
        <f>VLOOKUP(GroupVertices[[#This Row],[Vertex]],Vertices[],MATCH("ID",Vertices[[#Headers],[Vertex]:[Vertex Content Word Count]],0),FALSE)</f>
        <v>120</v>
      </c>
    </row>
    <row r="6" spans="1:3" ht="15">
      <c r="A6" s="78" t="s">
        <v>1866</v>
      </c>
      <c r="B6" s="84" t="s">
        <v>304</v>
      </c>
      <c r="C6" s="78">
        <f>VLOOKUP(GroupVertices[[#This Row],[Vertex]],Vertices[],MATCH("ID",Vertices[[#Headers],[Vertex]:[Vertex Content Word Count]],0),FALSE)</f>
        <v>119</v>
      </c>
    </row>
    <row r="7" spans="1:3" ht="15">
      <c r="A7" s="78" t="s">
        <v>1866</v>
      </c>
      <c r="B7" s="84" t="s">
        <v>303</v>
      </c>
      <c r="C7" s="78">
        <f>VLOOKUP(GroupVertices[[#This Row],[Vertex]],Vertices[],MATCH("ID",Vertices[[#Headers],[Vertex]:[Vertex Content Word Count]],0),FALSE)</f>
        <v>118</v>
      </c>
    </row>
    <row r="8" spans="1:3" ht="15">
      <c r="A8" s="78" t="s">
        <v>1866</v>
      </c>
      <c r="B8" s="84" t="s">
        <v>302</v>
      </c>
      <c r="C8" s="78">
        <f>VLOOKUP(GroupVertices[[#This Row],[Vertex]],Vertices[],MATCH("ID",Vertices[[#Headers],[Vertex]:[Vertex Content Word Count]],0),FALSE)</f>
        <v>117</v>
      </c>
    </row>
    <row r="9" spans="1:3" ht="15">
      <c r="A9" s="78" t="s">
        <v>1866</v>
      </c>
      <c r="B9" s="84" t="s">
        <v>301</v>
      </c>
      <c r="C9" s="78">
        <f>VLOOKUP(GroupVertices[[#This Row],[Vertex]],Vertices[],MATCH("ID",Vertices[[#Headers],[Vertex]:[Vertex Content Word Count]],0),FALSE)</f>
        <v>116</v>
      </c>
    </row>
    <row r="10" spans="1:3" ht="15">
      <c r="A10" s="78" t="s">
        <v>1866</v>
      </c>
      <c r="B10" s="84" t="s">
        <v>300</v>
      </c>
      <c r="C10" s="78">
        <f>VLOOKUP(GroupVertices[[#This Row],[Vertex]],Vertices[],MATCH("ID",Vertices[[#Headers],[Vertex]:[Vertex Content Word Count]],0),FALSE)</f>
        <v>115</v>
      </c>
    </row>
    <row r="11" spans="1:3" ht="15">
      <c r="A11" s="78" t="s">
        <v>1866</v>
      </c>
      <c r="B11" s="84" t="s">
        <v>299</v>
      </c>
      <c r="C11" s="78">
        <f>VLOOKUP(GroupVertices[[#This Row],[Vertex]],Vertices[],MATCH("ID",Vertices[[#Headers],[Vertex]:[Vertex Content Word Count]],0),FALSE)</f>
        <v>114</v>
      </c>
    </row>
    <row r="12" spans="1:3" ht="15">
      <c r="A12" s="78" t="s">
        <v>1866</v>
      </c>
      <c r="B12" s="84" t="s">
        <v>298</v>
      </c>
      <c r="C12" s="78">
        <f>VLOOKUP(GroupVertices[[#This Row],[Vertex]],Vertices[],MATCH("ID",Vertices[[#Headers],[Vertex]:[Vertex Content Word Count]],0),FALSE)</f>
        <v>113</v>
      </c>
    </row>
    <row r="13" spans="1:3" ht="15">
      <c r="A13" s="78" t="s">
        <v>1866</v>
      </c>
      <c r="B13" s="84" t="s">
        <v>297</v>
      </c>
      <c r="C13" s="78">
        <f>VLOOKUP(GroupVertices[[#This Row],[Vertex]],Vertices[],MATCH("ID",Vertices[[#Headers],[Vertex]:[Vertex Content Word Count]],0),FALSE)</f>
        <v>112</v>
      </c>
    </row>
    <row r="14" spans="1:3" ht="15">
      <c r="A14" s="78" t="s">
        <v>1866</v>
      </c>
      <c r="B14" s="84" t="s">
        <v>296</v>
      </c>
      <c r="C14" s="78">
        <f>VLOOKUP(GroupVertices[[#This Row],[Vertex]],Vertices[],MATCH("ID",Vertices[[#Headers],[Vertex]:[Vertex Content Word Count]],0),FALSE)</f>
        <v>111</v>
      </c>
    </row>
    <row r="15" spans="1:3" ht="15">
      <c r="A15" s="78" t="s">
        <v>1866</v>
      </c>
      <c r="B15" s="84" t="s">
        <v>295</v>
      </c>
      <c r="C15" s="78">
        <f>VLOOKUP(GroupVertices[[#This Row],[Vertex]],Vertices[],MATCH("ID",Vertices[[#Headers],[Vertex]:[Vertex Content Word Count]],0),FALSE)</f>
        <v>110</v>
      </c>
    </row>
    <row r="16" spans="1:3" ht="15">
      <c r="A16" s="78" t="s">
        <v>1866</v>
      </c>
      <c r="B16" s="84" t="s">
        <v>294</v>
      </c>
      <c r="C16" s="78">
        <f>VLOOKUP(GroupVertices[[#This Row],[Vertex]],Vertices[],MATCH("ID",Vertices[[#Headers],[Vertex]:[Vertex Content Word Count]],0),FALSE)</f>
        <v>109</v>
      </c>
    </row>
    <row r="17" spans="1:3" ht="15">
      <c r="A17" s="78" t="s">
        <v>1866</v>
      </c>
      <c r="B17" s="84" t="s">
        <v>292</v>
      </c>
      <c r="C17" s="78">
        <f>VLOOKUP(GroupVertices[[#This Row],[Vertex]],Vertices[],MATCH("ID",Vertices[[#Headers],[Vertex]:[Vertex Content Word Count]],0),FALSE)</f>
        <v>107</v>
      </c>
    </row>
    <row r="18" spans="1:3" ht="15">
      <c r="A18" s="78" t="s">
        <v>1866</v>
      </c>
      <c r="B18" s="84" t="s">
        <v>291</v>
      </c>
      <c r="C18" s="78">
        <f>VLOOKUP(GroupVertices[[#This Row],[Vertex]],Vertices[],MATCH("ID",Vertices[[#Headers],[Vertex]:[Vertex Content Word Count]],0),FALSE)</f>
        <v>106</v>
      </c>
    </row>
    <row r="19" spans="1:3" ht="15">
      <c r="A19" s="78" t="s">
        <v>1866</v>
      </c>
      <c r="B19" s="84" t="s">
        <v>290</v>
      </c>
      <c r="C19" s="78">
        <f>VLOOKUP(GroupVertices[[#This Row],[Vertex]],Vertices[],MATCH("ID",Vertices[[#Headers],[Vertex]:[Vertex Content Word Count]],0),FALSE)</f>
        <v>105</v>
      </c>
    </row>
    <row r="20" spans="1:3" ht="15">
      <c r="A20" s="78" t="s">
        <v>1866</v>
      </c>
      <c r="B20" s="84" t="s">
        <v>289</v>
      </c>
      <c r="C20" s="78">
        <f>VLOOKUP(GroupVertices[[#This Row],[Vertex]],Vertices[],MATCH("ID",Vertices[[#Headers],[Vertex]:[Vertex Content Word Count]],0),FALSE)</f>
        <v>104</v>
      </c>
    </row>
    <row r="21" spans="1:3" ht="15">
      <c r="A21" s="78" t="s">
        <v>1866</v>
      </c>
      <c r="B21" s="84" t="s">
        <v>284</v>
      </c>
      <c r="C21" s="78">
        <f>VLOOKUP(GroupVertices[[#This Row],[Vertex]],Vertices[],MATCH("ID",Vertices[[#Headers],[Vertex]:[Vertex Content Word Count]],0),FALSE)</f>
        <v>98</v>
      </c>
    </row>
    <row r="22" spans="1:3" ht="15">
      <c r="A22" s="78" t="s">
        <v>1866</v>
      </c>
      <c r="B22" s="84" t="s">
        <v>283</v>
      </c>
      <c r="C22" s="78">
        <f>VLOOKUP(GroupVertices[[#This Row],[Vertex]],Vertices[],MATCH("ID",Vertices[[#Headers],[Vertex]:[Vertex Content Word Count]],0),FALSE)</f>
        <v>97</v>
      </c>
    </row>
    <row r="23" spans="1:3" ht="15">
      <c r="A23" s="78" t="s">
        <v>1866</v>
      </c>
      <c r="B23" s="84" t="s">
        <v>282</v>
      </c>
      <c r="C23" s="78">
        <f>VLOOKUP(GroupVertices[[#This Row],[Vertex]],Vertices[],MATCH("ID",Vertices[[#Headers],[Vertex]:[Vertex Content Word Count]],0),FALSE)</f>
        <v>96</v>
      </c>
    </row>
    <row r="24" spans="1:3" ht="15">
      <c r="A24" s="78" t="s">
        <v>1866</v>
      </c>
      <c r="B24" s="84" t="s">
        <v>281</v>
      </c>
      <c r="C24" s="78">
        <f>VLOOKUP(GroupVertices[[#This Row],[Vertex]],Vertices[],MATCH("ID",Vertices[[#Headers],[Vertex]:[Vertex Content Word Count]],0),FALSE)</f>
        <v>94</v>
      </c>
    </row>
    <row r="25" spans="1:3" ht="15">
      <c r="A25" s="78" t="s">
        <v>1867</v>
      </c>
      <c r="B25" s="84" t="s">
        <v>309</v>
      </c>
      <c r="C25" s="78">
        <f>VLOOKUP(GroupVertices[[#This Row],[Vertex]],Vertices[],MATCH("ID",Vertices[[#Headers],[Vertex]:[Vertex Content Word Count]],0),FALSE)</f>
        <v>123</v>
      </c>
    </row>
    <row r="26" spans="1:3" ht="15">
      <c r="A26" s="78" t="s">
        <v>1867</v>
      </c>
      <c r="B26" s="84" t="s">
        <v>318</v>
      </c>
      <c r="C26" s="78">
        <f>VLOOKUP(GroupVertices[[#This Row],[Vertex]],Vertices[],MATCH("ID",Vertices[[#Headers],[Vertex]:[Vertex Content Word Count]],0),FALSE)</f>
        <v>128</v>
      </c>
    </row>
    <row r="27" spans="1:3" ht="15">
      <c r="A27" s="78" t="s">
        <v>1867</v>
      </c>
      <c r="B27" s="84" t="s">
        <v>316</v>
      </c>
      <c r="C27" s="78">
        <f>VLOOKUP(GroupVertices[[#This Row],[Vertex]],Vertices[],MATCH("ID",Vertices[[#Headers],[Vertex]:[Vertex Content Word Count]],0),FALSE)</f>
        <v>126</v>
      </c>
    </row>
    <row r="28" spans="1:3" ht="15">
      <c r="A28" s="78" t="s">
        <v>1867</v>
      </c>
      <c r="B28" s="84" t="s">
        <v>315</v>
      </c>
      <c r="C28" s="78">
        <f>VLOOKUP(GroupVertices[[#This Row],[Vertex]],Vertices[],MATCH("ID",Vertices[[#Headers],[Vertex]:[Vertex Content Word Count]],0),FALSE)</f>
        <v>100</v>
      </c>
    </row>
    <row r="29" spans="1:3" ht="15">
      <c r="A29" s="78" t="s">
        <v>1867</v>
      </c>
      <c r="B29" s="84" t="s">
        <v>317</v>
      </c>
      <c r="C29" s="78">
        <f>VLOOKUP(GroupVertices[[#This Row],[Vertex]],Vertices[],MATCH("ID",Vertices[[#Headers],[Vertex]:[Vertex Content Word Count]],0),FALSE)</f>
        <v>127</v>
      </c>
    </row>
    <row r="30" spans="1:3" ht="15">
      <c r="A30" s="78" t="s">
        <v>1867</v>
      </c>
      <c r="B30" s="84" t="s">
        <v>336</v>
      </c>
      <c r="C30" s="78">
        <f>VLOOKUP(GroupVertices[[#This Row],[Vertex]],Vertices[],MATCH("ID",Vertices[[#Headers],[Vertex]:[Vertex Content Word Count]],0),FALSE)</f>
        <v>62</v>
      </c>
    </row>
    <row r="31" spans="1:3" ht="15">
      <c r="A31" s="78" t="s">
        <v>1867</v>
      </c>
      <c r="B31" s="84" t="s">
        <v>338</v>
      </c>
      <c r="C31" s="78">
        <f>VLOOKUP(GroupVertices[[#This Row],[Vertex]],Vertices[],MATCH("ID",Vertices[[#Headers],[Vertex]:[Vertex Content Word Count]],0),FALSE)</f>
        <v>125</v>
      </c>
    </row>
    <row r="32" spans="1:3" ht="15">
      <c r="A32" s="78" t="s">
        <v>1867</v>
      </c>
      <c r="B32" s="84" t="s">
        <v>314</v>
      </c>
      <c r="C32" s="78">
        <f>VLOOKUP(GroupVertices[[#This Row],[Vertex]],Vertices[],MATCH("ID",Vertices[[#Headers],[Vertex]:[Vertex Content Word Count]],0),FALSE)</f>
        <v>124</v>
      </c>
    </row>
    <row r="33" spans="1:3" ht="15">
      <c r="A33" s="78" t="s">
        <v>1867</v>
      </c>
      <c r="B33" s="84" t="s">
        <v>310</v>
      </c>
      <c r="C33" s="78">
        <f>VLOOKUP(GroupVertices[[#This Row],[Vertex]],Vertices[],MATCH("ID",Vertices[[#Headers],[Vertex]:[Vertex Content Word Count]],0),FALSE)</f>
        <v>21</v>
      </c>
    </row>
    <row r="34" spans="1:3" ht="15">
      <c r="A34" s="78" t="s">
        <v>1867</v>
      </c>
      <c r="B34" s="84" t="s">
        <v>332</v>
      </c>
      <c r="C34" s="78">
        <f>VLOOKUP(GroupVertices[[#This Row],[Vertex]],Vertices[],MATCH("ID",Vertices[[#Headers],[Vertex]:[Vertex Content Word Count]],0),FALSE)</f>
        <v>20</v>
      </c>
    </row>
    <row r="35" spans="1:3" ht="15">
      <c r="A35" s="78" t="s">
        <v>1867</v>
      </c>
      <c r="B35" s="84" t="s">
        <v>293</v>
      </c>
      <c r="C35" s="78">
        <f>VLOOKUP(GroupVertices[[#This Row],[Vertex]],Vertices[],MATCH("ID",Vertices[[#Headers],[Vertex]:[Vertex Content Word Count]],0),FALSE)</f>
        <v>108</v>
      </c>
    </row>
    <row r="36" spans="1:3" ht="15">
      <c r="A36" s="78" t="s">
        <v>1867</v>
      </c>
      <c r="B36" s="84" t="s">
        <v>288</v>
      </c>
      <c r="C36" s="78">
        <f>VLOOKUP(GroupVertices[[#This Row],[Vertex]],Vertices[],MATCH("ID",Vertices[[#Headers],[Vertex]:[Vertex Content Word Count]],0),FALSE)</f>
        <v>103</v>
      </c>
    </row>
    <row r="37" spans="1:3" ht="15">
      <c r="A37" s="78" t="s">
        <v>1867</v>
      </c>
      <c r="B37" s="84" t="s">
        <v>287</v>
      </c>
      <c r="C37" s="78">
        <f>VLOOKUP(GroupVertices[[#This Row],[Vertex]],Vertices[],MATCH("ID",Vertices[[#Headers],[Vertex]:[Vertex Content Word Count]],0),FALSE)</f>
        <v>102</v>
      </c>
    </row>
    <row r="38" spans="1:3" ht="15">
      <c r="A38" s="78" t="s">
        <v>1867</v>
      </c>
      <c r="B38" s="84" t="s">
        <v>286</v>
      </c>
      <c r="C38" s="78">
        <f>VLOOKUP(GroupVertices[[#This Row],[Vertex]],Vertices[],MATCH("ID",Vertices[[#Headers],[Vertex]:[Vertex Content Word Count]],0),FALSE)</f>
        <v>101</v>
      </c>
    </row>
    <row r="39" spans="1:3" ht="15">
      <c r="A39" s="78" t="s">
        <v>1867</v>
      </c>
      <c r="B39" s="84" t="s">
        <v>261</v>
      </c>
      <c r="C39" s="78">
        <f>VLOOKUP(GroupVertices[[#This Row],[Vertex]],Vertices[],MATCH("ID",Vertices[[#Headers],[Vertex]:[Vertex Content Word Count]],0),FALSE)</f>
        <v>72</v>
      </c>
    </row>
    <row r="40" spans="1:3" ht="15">
      <c r="A40" s="78" t="s">
        <v>1867</v>
      </c>
      <c r="B40" s="84" t="s">
        <v>252</v>
      </c>
      <c r="C40" s="78">
        <f>VLOOKUP(GroupVertices[[#This Row],[Vertex]],Vertices[],MATCH("ID",Vertices[[#Headers],[Vertex]:[Vertex Content Word Count]],0),FALSE)</f>
        <v>63</v>
      </c>
    </row>
    <row r="41" spans="1:3" ht="15">
      <c r="A41" s="78" t="s">
        <v>1867</v>
      </c>
      <c r="B41" s="84" t="s">
        <v>251</v>
      </c>
      <c r="C41" s="78">
        <f>VLOOKUP(GroupVertices[[#This Row],[Vertex]],Vertices[],MATCH("ID",Vertices[[#Headers],[Vertex]:[Vertex Content Word Count]],0),FALSE)</f>
        <v>61</v>
      </c>
    </row>
    <row r="42" spans="1:3" ht="15">
      <c r="A42" s="78" t="s">
        <v>1867</v>
      </c>
      <c r="B42" s="84" t="s">
        <v>218</v>
      </c>
      <c r="C42" s="78">
        <f>VLOOKUP(GroupVertices[[#This Row],[Vertex]],Vertices[],MATCH("ID",Vertices[[#Headers],[Vertex]:[Vertex Content Word Count]],0),FALSE)</f>
        <v>22</v>
      </c>
    </row>
    <row r="43" spans="1:3" ht="15">
      <c r="A43" s="78" t="s">
        <v>1867</v>
      </c>
      <c r="B43" s="84" t="s">
        <v>217</v>
      </c>
      <c r="C43" s="78">
        <f>VLOOKUP(GroupVertices[[#This Row],[Vertex]],Vertices[],MATCH("ID",Vertices[[#Headers],[Vertex]:[Vertex Content Word Count]],0),FALSE)</f>
        <v>19</v>
      </c>
    </row>
    <row r="44" spans="1:3" ht="15">
      <c r="A44" s="78" t="s">
        <v>1868</v>
      </c>
      <c r="B44" s="84" t="s">
        <v>320</v>
      </c>
      <c r="C44" s="78">
        <f>VLOOKUP(GroupVertices[[#This Row],[Vertex]],Vertices[],MATCH("ID",Vertices[[#Headers],[Vertex]:[Vertex Content Word Count]],0),FALSE)</f>
        <v>129</v>
      </c>
    </row>
    <row r="45" spans="1:3" ht="15">
      <c r="A45" s="78" t="s">
        <v>1868</v>
      </c>
      <c r="B45" s="84" t="s">
        <v>319</v>
      </c>
      <c r="C45" s="78">
        <f>VLOOKUP(GroupVertices[[#This Row],[Vertex]],Vertices[],MATCH("ID",Vertices[[#Headers],[Vertex]:[Vertex Content Word Count]],0),FALSE)</f>
        <v>18</v>
      </c>
    </row>
    <row r="46" spans="1:3" ht="15">
      <c r="A46" s="78" t="s">
        <v>1868</v>
      </c>
      <c r="B46" s="84" t="s">
        <v>331</v>
      </c>
      <c r="C46" s="78">
        <f>VLOOKUP(GroupVertices[[#This Row],[Vertex]],Vertices[],MATCH("ID",Vertices[[#Headers],[Vertex]:[Vertex Content Word Count]],0),FALSE)</f>
        <v>17</v>
      </c>
    </row>
    <row r="47" spans="1:3" ht="15">
      <c r="A47" s="78" t="s">
        <v>1868</v>
      </c>
      <c r="B47" s="84" t="s">
        <v>330</v>
      </c>
      <c r="C47" s="78">
        <f>VLOOKUP(GroupVertices[[#This Row],[Vertex]],Vertices[],MATCH("ID",Vertices[[#Headers],[Vertex]:[Vertex Content Word Count]],0),FALSE)</f>
        <v>16</v>
      </c>
    </row>
    <row r="48" spans="1:3" ht="15">
      <c r="A48" s="78" t="s">
        <v>1868</v>
      </c>
      <c r="B48" s="84" t="s">
        <v>285</v>
      </c>
      <c r="C48" s="78">
        <f>VLOOKUP(GroupVertices[[#This Row],[Vertex]],Vertices[],MATCH("ID",Vertices[[#Headers],[Vertex]:[Vertex Content Word Count]],0),FALSE)</f>
        <v>99</v>
      </c>
    </row>
    <row r="49" spans="1:3" ht="15">
      <c r="A49" s="78" t="s">
        <v>1868</v>
      </c>
      <c r="B49" s="84" t="s">
        <v>272</v>
      </c>
      <c r="C49" s="78">
        <f>VLOOKUP(GroupVertices[[#This Row],[Vertex]],Vertices[],MATCH("ID",Vertices[[#Headers],[Vertex]:[Vertex Content Word Count]],0),FALSE)</f>
        <v>82</v>
      </c>
    </row>
    <row r="50" spans="1:3" ht="15">
      <c r="A50" s="78" t="s">
        <v>1868</v>
      </c>
      <c r="B50" s="84" t="s">
        <v>267</v>
      </c>
      <c r="C50" s="78">
        <f>VLOOKUP(GroupVertices[[#This Row],[Vertex]],Vertices[],MATCH("ID",Vertices[[#Headers],[Vertex]:[Vertex Content Word Count]],0),FALSE)</f>
        <v>77</v>
      </c>
    </row>
    <row r="51" spans="1:3" ht="15">
      <c r="A51" s="78" t="s">
        <v>1868</v>
      </c>
      <c r="B51" s="84" t="s">
        <v>266</v>
      </c>
      <c r="C51" s="78">
        <f>VLOOKUP(GroupVertices[[#This Row],[Vertex]],Vertices[],MATCH("ID",Vertices[[#Headers],[Vertex]:[Vertex Content Word Count]],0),FALSE)</f>
        <v>76</v>
      </c>
    </row>
    <row r="52" spans="1:3" ht="15">
      <c r="A52" s="78" t="s">
        <v>1868</v>
      </c>
      <c r="B52" s="84" t="s">
        <v>265</v>
      </c>
      <c r="C52" s="78">
        <f>VLOOKUP(GroupVertices[[#This Row],[Vertex]],Vertices[],MATCH("ID",Vertices[[#Headers],[Vertex]:[Vertex Content Word Count]],0),FALSE)</f>
        <v>75</v>
      </c>
    </row>
    <row r="53" spans="1:3" ht="15">
      <c r="A53" s="78" t="s">
        <v>1868</v>
      </c>
      <c r="B53" s="84" t="s">
        <v>226</v>
      </c>
      <c r="C53" s="78">
        <f>VLOOKUP(GroupVertices[[#This Row],[Vertex]],Vertices[],MATCH("ID",Vertices[[#Headers],[Vertex]:[Vertex Content Word Count]],0),FALSE)</f>
        <v>31</v>
      </c>
    </row>
    <row r="54" spans="1:3" ht="15">
      <c r="A54" s="78" t="s">
        <v>1868</v>
      </c>
      <c r="B54" s="84" t="s">
        <v>224</v>
      </c>
      <c r="C54" s="78">
        <f>VLOOKUP(GroupVertices[[#This Row],[Vertex]],Vertices[],MATCH("ID",Vertices[[#Headers],[Vertex]:[Vertex Content Word Count]],0),FALSE)</f>
        <v>29</v>
      </c>
    </row>
    <row r="55" spans="1:3" ht="15">
      <c r="A55" s="78" t="s">
        <v>1868</v>
      </c>
      <c r="B55" s="84" t="s">
        <v>223</v>
      </c>
      <c r="C55" s="78">
        <f>VLOOKUP(GroupVertices[[#This Row],[Vertex]],Vertices[],MATCH("ID",Vertices[[#Headers],[Vertex]:[Vertex Content Word Count]],0),FALSE)</f>
        <v>28</v>
      </c>
    </row>
    <row r="56" spans="1:3" ht="15">
      <c r="A56" s="78" t="s">
        <v>1868</v>
      </c>
      <c r="B56" s="84" t="s">
        <v>222</v>
      </c>
      <c r="C56" s="78">
        <f>VLOOKUP(GroupVertices[[#This Row],[Vertex]],Vertices[],MATCH("ID",Vertices[[#Headers],[Vertex]:[Vertex Content Word Count]],0),FALSE)</f>
        <v>27</v>
      </c>
    </row>
    <row r="57" spans="1:3" ht="15">
      <c r="A57" s="78" t="s">
        <v>1868</v>
      </c>
      <c r="B57" s="84" t="s">
        <v>221</v>
      </c>
      <c r="C57" s="78">
        <f>VLOOKUP(GroupVertices[[#This Row],[Vertex]],Vertices[],MATCH("ID",Vertices[[#Headers],[Vertex]:[Vertex Content Word Count]],0),FALSE)</f>
        <v>26</v>
      </c>
    </row>
    <row r="58" spans="1:3" ht="15">
      <c r="A58" s="78" t="s">
        <v>1868</v>
      </c>
      <c r="B58" s="84" t="s">
        <v>220</v>
      </c>
      <c r="C58" s="78">
        <f>VLOOKUP(GroupVertices[[#This Row],[Vertex]],Vertices[],MATCH("ID",Vertices[[#Headers],[Vertex]:[Vertex Content Word Count]],0),FALSE)</f>
        <v>25</v>
      </c>
    </row>
    <row r="59" spans="1:3" ht="15">
      <c r="A59" s="78" t="s">
        <v>1868</v>
      </c>
      <c r="B59" s="84" t="s">
        <v>216</v>
      </c>
      <c r="C59" s="78">
        <f>VLOOKUP(GroupVertices[[#This Row],[Vertex]],Vertices[],MATCH("ID",Vertices[[#Headers],[Vertex]:[Vertex Content Word Count]],0),FALSE)</f>
        <v>15</v>
      </c>
    </row>
    <row r="60" spans="1:3" ht="15">
      <c r="A60" s="78" t="s">
        <v>1869</v>
      </c>
      <c r="B60" s="84" t="s">
        <v>321</v>
      </c>
      <c r="C60" s="78">
        <f>VLOOKUP(GroupVertices[[#This Row],[Vertex]],Vertices[],MATCH("ID",Vertices[[#Headers],[Vertex]:[Vertex Content Word Count]],0),FALSE)</f>
        <v>37</v>
      </c>
    </row>
    <row r="61" spans="1:3" ht="15">
      <c r="A61" s="78" t="s">
        <v>1869</v>
      </c>
      <c r="B61" s="84" t="s">
        <v>275</v>
      </c>
      <c r="C61" s="78">
        <f>VLOOKUP(GroupVertices[[#This Row],[Vertex]],Vertices[],MATCH("ID",Vertices[[#Headers],[Vertex]:[Vertex Content Word Count]],0),FALSE)</f>
        <v>89</v>
      </c>
    </row>
    <row r="62" spans="1:3" ht="15">
      <c r="A62" s="78" t="s">
        <v>1869</v>
      </c>
      <c r="B62" s="84" t="s">
        <v>268</v>
      </c>
      <c r="C62" s="78">
        <f>VLOOKUP(GroupVertices[[#This Row],[Vertex]],Vertices[],MATCH("ID",Vertices[[#Headers],[Vertex]:[Vertex Content Word Count]],0),FALSE)</f>
        <v>78</v>
      </c>
    </row>
    <row r="63" spans="1:3" ht="15">
      <c r="A63" s="78" t="s">
        <v>1869</v>
      </c>
      <c r="B63" s="84" t="s">
        <v>264</v>
      </c>
      <c r="C63" s="78">
        <f>VLOOKUP(GroupVertices[[#This Row],[Vertex]],Vertices[],MATCH("ID",Vertices[[#Headers],[Vertex]:[Vertex Content Word Count]],0),FALSE)</f>
        <v>74</v>
      </c>
    </row>
    <row r="64" spans="1:3" ht="15">
      <c r="A64" s="78" t="s">
        <v>1869</v>
      </c>
      <c r="B64" s="84" t="s">
        <v>260</v>
      </c>
      <c r="C64" s="78">
        <f>VLOOKUP(GroupVertices[[#This Row],[Vertex]],Vertices[],MATCH("ID",Vertices[[#Headers],[Vertex]:[Vertex Content Word Count]],0),FALSE)</f>
        <v>71</v>
      </c>
    </row>
    <row r="65" spans="1:3" ht="15">
      <c r="A65" s="78" t="s">
        <v>1869</v>
      </c>
      <c r="B65" s="84" t="s">
        <v>259</v>
      </c>
      <c r="C65" s="78">
        <f>VLOOKUP(GroupVertices[[#This Row],[Vertex]],Vertices[],MATCH("ID",Vertices[[#Headers],[Vertex]:[Vertex Content Word Count]],0),FALSE)</f>
        <v>70</v>
      </c>
    </row>
    <row r="66" spans="1:3" ht="15">
      <c r="A66" s="78" t="s">
        <v>1869</v>
      </c>
      <c r="B66" s="84" t="s">
        <v>257</v>
      </c>
      <c r="C66" s="78">
        <f>VLOOKUP(GroupVertices[[#This Row],[Vertex]],Vertices[],MATCH("ID",Vertices[[#Headers],[Vertex]:[Vertex Content Word Count]],0),FALSE)</f>
        <v>68</v>
      </c>
    </row>
    <row r="67" spans="1:3" ht="15">
      <c r="A67" s="78" t="s">
        <v>1869</v>
      </c>
      <c r="B67" s="84" t="s">
        <v>256</v>
      </c>
      <c r="C67" s="78">
        <f>VLOOKUP(GroupVertices[[#This Row],[Vertex]],Vertices[],MATCH("ID",Vertices[[#Headers],[Vertex]:[Vertex Content Word Count]],0),FALSE)</f>
        <v>67</v>
      </c>
    </row>
    <row r="68" spans="1:3" ht="15">
      <c r="A68" s="78" t="s">
        <v>1869</v>
      </c>
      <c r="B68" s="84" t="s">
        <v>255</v>
      </c>
      <c r="C68" s="78">
        <f>VLOOKUP(GroupVertices[[#This Row],[Vertex]],Vertices[],MATCH("ID",Vertices[[#Headers],[Vertex]:[Vertex Content Word Count]],0),FALSE)</f>
        <v>66</v>
      </c>
    </row>
    <row r="69" spans="1:3" ht="15">
      <c r="A69" s="78" t="s">
        <v>1869</v>
      </c>
      <c r="B69" s="84" t="s">
        <v>254</v>
      </c>
      <c r="C69" s="78">
        <f>VLOOKUP(GroupVertices[[#This Row],[Vertex]],Vertices[],MATCH("ID",Vertices[[#Headers],[Vertex]:[Vertex Content Word Count]],0),FALSE)</f>
        <v>65</v>
      </c>
    </row>
    <row r="70" spans="1:3" ht="15">
      <c r="A70" s="78" t="s">
        <v>1869</v>
      </c>
      <c r="B70" s="84" t="s">
        <v>253</v>
      </c>
      <c r="C70" s="78">
        <f>VLOOKUP(GroupVertices[[#This Row],[Vertex]],Vertices[],MATCH("ID",Vertices[[#Headers],[Vertex]:[Vertex Content Word Count]],0),FALSE)</f>
        <v>64</v>
      </c>
    </row>
    <row r="71" spans="1:3" ht="15">
      <c r="A71" s="78" t="s">
        <v>1869</v>
      </c>
      <c r="B71" s="84" t="s">
        <v>230</v>
      </c>
      <c r="C71" s="78">
        <f>VLOOKUP(GroupVertices[[#This Row],[Vertex]],Vertices[],MATCH("ID",Vertices[[#Headers],[Vertex]:[Vertex Content Word Count]],0),FALSE)</f>
        <v>36</v>
      </c>
    </row>
    <row r="72" spans="1:3" ht="15">
      <c r="A72" s="78" t="s">
        <v>1870</v>
      </c>
      <c r="B72" s="84" t="s">
        <v>258</v>
      </c>
      <c r="C72" s="78">
        <f>VLOOKUP(GroupVertices[[#This Row],[Vertex]],Vertices[],MATCH("ID",Vertices[[#Headers],[Vertex]:[Vertex Content Word Count]],0),FALSE)</f>
        <v>69</v>
      </c>
    </row>
    <row r="73" spans="1:3" ht="15">
      <c r="A73" s="78" t="s">
        <v>1870</v>
      </c>
      <c r="B73" s="84" t="s">
        <v>212</v>
      </c>
      <c r="C73" s="78">
        <f>VLOOKUP(GroupVertices[[#This Row],[Vertex]],Vertices[],MATCH("ID",Vertices[[#Headers],[Vertex]:[Vertex Content Word Count]],0),FALSE)</f>
        <v>3</v>
      </c>
    </row>
    <row r="74" spans="1:3" ht="15">
      <c r="A74" s="78" t="s">
        <v>1870</v>
      </c>
      <c r="B74" s="84" t="s">
        <v>333</v>
      </c>
      <c r="C74" s="78">
        <f>VLOOKUP(GroupVertices[[#This Row],[Vertex]],Vertices[],MATCH("ID",Vertices[[#Headers],[Vertex]:[Vertex Content Word Count]],0),FALSE)</f>
        <v>34</v>
      </c>
    </row>
    <row r="75" spans="1:3" ht="15">
      <c r="A75" s="78" t="s">
        <v>1870</v>
      </c>
      <c r="B75" s="84" t="s">
        <v>228</v>
      </c>
      <c r="C75" s="78">
        <f>VLOOKUP(GroupVertices[[#This Row],[Vertex]],Vertices[],MATCH("ID",Vertices[[#Headers],[Vertex]:[Vertex Content Word Count]],0),FALSE)</f>
        <v>33</v>
      </c>
    </row>
    <row r="76" spans="1:3" ht="15">
      <c r="A76" s="78" t="s">
        <v>1870</v>
      </c>
      <c r="B76" s="84" t="s">
        <v>328</v>
      </c>
      <c r="C76" s="78">
        <f>VLOOKUP(GroupVertices[[#This Row],[Vertex]],Vertices[],MATCH("ID",Vertices[[#Headers],[Vertex]:[Vertex Content Word Count]],0),FALSE)</f>
        <v>10</v>
      </c>
    </row>
    <row r="77" spans="1:3" ht="15">
      <c r="A77" s="78" t="s">
        <v>1870</v>
      </c>
      <c r="B77" s="84" t="s">
        <v>327</v>
      </c>
      <c r="C77" s="78">
        <f>VLOOKUP(GroupVertices[[#This Row],[Vertex]],Vertices[],MATCH("ID",Vertices[[#Headers],[Vertex]:[Vertex Content Word Count]],0),FALSE)</f>
        <v>9</v>
      </c>
    </row>
    <row r="78" spans="1:3" ht="15">
      <c r="A78" s="78" t="s">
        <v>1870</v>
      </c>
      <c r="B78" s="84" t="s">
        <v>326</v>
      </c>
      <c r="C78" s="78">
        <f>VLOOKUP(GroupVertices[[#This Row],[Vertex]],Vertices[],MATCH("ID",Vertices[[#Headers],[Vertex]:[Vertex Content Word Count]],0),FALSE)</f>
        <v>8</v>
      </c>
    </row>
    <row r="79" spans="1:3" ht="15">
      <c r="A79" s="78" t="s">
        <v>1870</v>
      </c>
      <c r="B79" s="84" t="s">
        <v>325</v>
      </c>
      <c r="C79" s="78">
        <f>VLOOKUP(GroupVertices[[#This Row],[Vertex]],Vertices[],MATCH("ID",Vertices[[#Headers],[Vertex]:[Vertex Content Word Count]],0),FALSE)</f>
        <v>7</v>
      </c>
    </row>
    <row r="80" spans="1:3" ht="15">
      <c r="A80" s="78" t="s">
        <v>1870</v>
      </c>
      <c r="B80" s="84" t="s">
        <v>324</v>
      </c>
      <c r="C80" s="78">
        <f>VLOOKUP(GroupVertices[[#This Row],[Vertex]],Vertices[],MATCH("ID",Vertices[[#Headers],[Vertex]:[Vertex Content Word Count]],0),FALSE)</f>
        <v>6</v>
      </c>
    </row>
    <row r="81" spans="1:3" ht="15">
      <c r="A81" s="78" t="s">
        <v>1870</v>
      </c>
      <c r="B81" s="84" t="s">
        <v>323</v>
      </c>
      <c r="C81" s="78">
        <f>VLOOKUP(GroupVertices[[#This Row],[Vertex]],Vertices[],MATCH("ID",Vertices[[#Headers],[Vertex]:[Vertex Content Word Count]],0),FALSE)</f>
        <v>5</v>
      </c>
    </row>
    <row r="82" spans="1:3" ht="15">
      <c r="A82" s="78" t="s">
        <v>1870</v>
      </c>
      <c r="B82" s="84" t="s">
        <v>322</v>
      </c>
      <c r="C82" s="78">
        <f>VLOOKUP(GroupVertices[[#This Row],[Vertex]],Vertices[],MATCH("ID",Vertices[[#Headers],[Vertex]:[Vertex Content Word Count]],0),FALSE)</f>
        <v>4</v>
      </c>
    </row>
    <row r="83" spans="1:3" ht="15">
      <c r="A83" s="78" t="s">
        <v>1871</v>
      </c>
      <c r="B83" s="84" t="s">
        <v>246</v>
      </c>
      <c r="C83" s="78">
        <f>VLOOKUP(GroupVertices[[#This Row],[Vertex]],Vertices[],MATCH("ID",Vertices[[#Headers],[Vertex]:[Vertex Content Word Count]],0),FALSE)</f>
        <v>54</v>
      </c>
    </row>
    <row r="84" spans="1:3" ht="15">
      <c r="A84" s="78" t="s">
        <v>1871</v>
      </c>
      <c r="B84" s="84" t="s">
        <v>243</v>
      </c>
      <c r="C84" s="78">
        <f>VLOOKUP(GroupVertices[[#This Row],[Vertex]],Vertices[],MATCH("ID",Vertices[[#Headers],[Vertex]:[Vertex Content Word Count]],0),FALSE)</f>
        <v>45</v>
      </c>
    </row>
    <row r="85" spans="1:3" ht="15">
      <c r="A85" s="78" t="s">
        <v>1871</v>
      </c>
      <c r="B85" s="84" t="s">
        <v>245</v>
      </c>
      <c r="C85" s="78">
        <f>VLOOKUP(GroupVertices[[#This Row],[Vertex]],Vertices[],MATCH("ID",Vertices[[#Headers],[Vertex]:[Vertex Content Word Count]],0),FALSE)</f>
        <v>53</v>
      </c>
    </row>
    <row r="86" spans="1:3" ht="15">
      <c r="A86" s="78" t="s">
        <v>1871</v>
      </c>
      <c r="B86" s="84" t="s">
        <v>334</v>
      </c>
      <c r="C86" s="78">
        <f>VLOOKUP(GroupVertices[[#This Row],[Vertex]],Vertices[],MATCH("ID",Vertices[[#Headers],[Vertex]:[Vertex Content Word Count]],0),FALSE)</f>
        <v>51</v>
      </c>
    </row>
    <row r="87" spans="1:3" ht="15">
      <c r="A87" s="78" t="s">
        <v>1871</v>
      </c>
      <c r="B87" s="84" t="s">
        <v>241</v>
      </c>
      <c r="C87" s="78">
        <f>VLOOKUP(GroupVertices[[#This Row],[Vertex]],Vertices[],MATCH("ID",Vertices[[#Headers],[Vertex]:[Vertex Content Word Count]],0),FALSE)</f>
        <v>49</v>
      </c>
    </row>
    <row r="88" spans="1:3" ht="15">
      <c r="A88" s="78" t="s">
        <v>1871</v>
      </c>
      <c r="B88" s="84" t="s">
        <v>240</v>
      </c>
      <c r="C88" s="78">
        <f>VLOOKUP(GroupVertices[[#This Row],[Vertex]],Vertices[],MATCH("ID",Vertices[[#Headers],[Vertex]:[Vertex Content Word Count]],0),FALSE)</f>
        <v>48</v>
      </c>
    </row>
    <row r="89" spans="1:3" ht="15">
      <c r="A89" s="78" t="s">
        <v>1871</v>
      </c>
      <c r="B89" s="84" t="s">
        <v>239</v>
      </c>
      <c r="C89" s="78">
        <f>VLOOKUP(GroupVertices[[#This Row],[Vertex]],Vertices[],MATCH("ID",Vertices[[#Headers],[Vertex]:[Vertex Content Word Count]],0),FALSE)</f>
        <v>47</v>
      </c>
    </row>
    <row r="90" spans="1:3" ht="15">
      <c r="A90" s="78" t="s">
        <v>1871</v>
      </c>
      <c r="B90" s="84" t="s">
        <v>238</v>
      </c>
      <c r="C90" s="78">
        <f>VLOOKUP(GroupVertices[[#This Row],[Vertex]],Vertices[],MATCH("ID",Vertices[[#Headers],[Vertex]:[Vertex Content Word Count]],0),FALSE)</f>
        <v>46</v>
      </c>
    </row>
    <row r="91" spans="1:3" ht="15">
      <c r="A91" s="78" t="s">
        <v>1871</v>
      </c>
      <c r="B91" s="84" t="s">
        <v>237</v>
      </c>
      <c r="C91" s="78">
        <f>VLOOKUP(GroupVertices[[#This Row],[Vertex]],Vertices[],MATCH("ID",Vertices[[#Headers],[Vertex]:[Vertex Content Word Count]],0),FALSE)</f>
        <v>44</v>
      </c>
    </row>
    <row r="92" spans="1:3" ht="15">
      <c r="A92" s="78" t="s">
        <v>1872</v>
      </c>
      <c r="B92" s="84" t="s">
        <v>263</v>
      </c>
      <c r="C92" s="78">
        <f>VLOOKUP(GroupVertices[[#This Row],[Vertex]],Vertices[],MATCH("ID",Vertices[[#Headers],[Vertex]:[Vertex Content Word Count]],0),FALSE)</f>
        <v>73</v>
      </c>
    </row>
    <row r="93" spans="1:3" ht="15">
      <c r="A93" s="78" t="s">
        <v>1872</v>
      </c>
      <c r="B93" s="84" t="s">
        <v>262</v>
      </c>
      <c r="C93" s="78">
        <f>VLOOKUP(GroupVertices[[#This Row],[Vertex]],Vertices[],MATCH("ID",Vertices[[#Headers],[Vertex]:[Vertex Content Word Count]],0),FALSE)</f>
        <v>39</v>
      </c>
    </row>
    <row r="94" spans="1:3" ht="15">
      <c r="A94" s="78" t="s">
        <v>1872</v>
      </c>
      <c r="B94" s="84" t="s">
        <v>242</v>
      </c>
      <c r="C94" s="78">
        <f>VLOOKUP(GroupVertices[[#This Row],[Vertex]],Vertices[],MATCH("ID",Vertices[[#Headers],[Vertex]:[Vertex Content Word Count]],0),FALSE)</f>
        <v>50</v>
      </c>
    </row>
    <row r="95" spans="1:3" ht="15">
      <c r="A95" s="78" t="s">
        <v>1872</v>
      </c>
      <c r="B95" s="84" t="s">
        <v>235</v>
      </c>
      <c r="C95" s="78">
        <f>VLOOKUP(GroupVertices[[#This Row],[Vertex]],Vertices[],MATCH("ID",Vertices[[#Headers],[Vertex]:[Vertex Content Word Count]],0),FALSE)</f>
        <v>43</v>
      </c>
    </row>
    <row r="96" spans="1:3" ht="15">
      <c r="A96" s="78" t="s">
        <v>1872</v>
      </c>
      <c r="B96" s="84" t="s">
        <v>234</v>
      </c>
      <c r="C96" s="78">
        <f>VLOOKUP(GroupVertices[[#This Row],[Vertex]],Vertices[],MATCH("ID",Vertices[[#Headers],[Vertex]:[Vertex Content Word Count]],0),FALSE)</f>
        <v>42</v>
      </c>
    </row>
    <row r="97" spans="1:3" ht="15">
      <c r="A97" s="78" t="s">
        <v>1872</v>
      </c>
      <c r="B97" s="84" t="s">
        <v>233</v>
      </c>
      <c r="C97" s="78">
        <f>VLOOKUP(GroupVertices[[#This Row],[Vertex]],Vertices[],MATCH("ID",Vertices[[#Headers],[Vertex]:[Vertex Content Word Count]],0),FALSE)</f>
        <v>41</v>
      </c>
    </row>
    <row r="98" spans="1:3" ht="15">
      <c r="A98" s="78" t="s">
        <v>1872</v>
      </c>
      <c r="B98" s="84" t="s">
        <v>232</v>
      </c>
      <c r="C98" s="78">
        <f>VLOOKUP(GroupVertices[[#This Row],[Vertex]],Vertices[],MATCH("ID",Vertices[[#Headers],[Vertex]:[Vertex Content Word Count]],0),FALSE)</f>
        <v>40</v>
      </c>
    </row>
    <row r="99" spans="1:3" ht="15">
      <c r="A99" s="78" t="s">
        <v>1872</v>
      </c>
      <c r="B99" s="84" t="s">
        <v>231</v>
      </c>
      <c r="C99" s="78">
        <f>VLOOKUP(GroupVertices[[#This Row],[Vertex]],Vertices[],MATCH("ID",Vertices[[#Headers],[Vertex]:[Vertex Content Word Count]],0),FALSE)</f>
        <v>38</v>
      </c>
    </row>
    <row r="100" spans="1:3" ht="15">
      <c r="A100" s="78" t="s">
        <v>1873</v>
      </c>
      <c r="B100" s="84" t="s">
        <v>311</v>
      </c>
      <c r="C100" s="78">
        <f>VLOOKUP(GroupVertices[[#This Row],[Vertex]],Vertices[],MATCH("ID",Vertices[[#Headers],[Vertex]:[Vertex Content Word Count]],0),FALSE)</f>
        <v>88</v>
      </c>
    </row>
    <row r="101" spans="1:3" ht="15">
      <c r="A101" s="78" t="s">
        <v>1873</v>
      </c>
      <c r="B101" s="84" t="s">
        <v>337</v>
      </c>
      <c r="C101" s="78">
        <f>VLOOKUP(GroupVertices[[#This Row],[Vertex]],Vertices[],MATCH("ID",Vertices[[#Headers],[Vertex]:[Vertex Content Word Count]],0),FALSE)</f>
        <v>87</v>
      </c>
    </row>
    <row r="102" spans="1:3" ht="15">
      <c r="A102" s="78" t="s">
        <v>1873</v>
      </c>
      <c r="B102" s="84" t="s">
        <v>312</v>
      </c>
      <c r="C102" s="78">
        <f>VLOOKUP(GroupVertices[[#This Row],[Vertex]],Vertices[],MATCH("ID",Vertices[[#Headers],[Vertex]:[Vertex Content Word Count]],0),FALSE)</f>
        <v>86</v>
      </c>
    </row>
    <row r="103" spans="1:3" ht="15">
      <c r="A103" s="78" t="s">
        <v>1873</v>
      </c>
      <c r="B103" s="84" t="s">
        <v>280</v>
      </c>
      <c r="C103" s="78">
        <f>VLOOKUP(GroupVertices[[#This Row],[Vertex]],Vertices[],MATCH("ID",Vertices[[#Headers],[Vertex]:[Vertex Content Word Count]],0),FALSE)</f>
        <v>93</v>
      </c>
    </row>
    <row r="104" spans="1:3" ht="15">
      <c r="A104" s="78" t="s">
        <v>1873</v>
      </c>
      <c r="B104" s="84" t="s">
        <v>279</v>
      </c>
      <c r="C104" s="78">
        <f>VLOOKUP(GroupVertices[[#This Row],[Vertex]],Vertices[],MATCH("ID",Vertices[[#Headers],[Vertex]:[Vertex Content Word Count]],0),FALSE)</f>
        <v>92</v>
      </c>
    </row>
    <row r="105" spans="1:3" ht="15">
      <c r="A105" s="78" t="s">
        <v>1873</v>
      </c>
      <c r="B105" s="84" t="s">
        <v>278</v>
      </c>
      <c r="C105" s="78">
        <f>VLOOKUP(GroupVertices[[#This Row],[Vertex]],Vertices[],MATCH("ID",Vertices[[#Headers],[Vertex]:[Vertex Content Word Count]],0),FALSE)</f>
        <v>91</v>
      </c>
    </row>
    <row r="106" spans="1:3" ht="15">
      <c r="A106" s="78" t="s">
        <v>1873</v>
      </c>
      <c r="B106" s="84" t="s">
        <v>274</v>
      </c>
      <c r="C106" s="78">
        <f>VLOOKUP(GroupVertices[[#This Row],[Vertex]],Vertices[],MATCH("ID",Vertices[[#Headers],[Vertex]:[Vertex Content Word Count]],0),FALSE)</f>
        <v>85</v>
      </c>
    </row>
    <row r="107" spans="1:3" ht="15">
      <c r="A107" s="78" t="s">
        <v>1874</v>
      </c>
      <c r="B107" s="84" t="s">
        <v>308</v>
      </c>
      <c r="C107" s="78">
        <f>VLOOKUP(GroupVertices[[#This Row],[Vertex]],Vertices[],MATCH("ID",Vertices[[#Headers],[Vertex]:[Vertex Content Word Count]],0),FALSE)</f>
        <v>58</v>
      </c>
    </row>
    <row r="108" spans="1:3" ht="15">
      <c r="A108" s="78" t="s">
        <v>1874</v>
      </c>
      <c r="B108" s="84" t="s">
        <v>249</v>
      </c>
      <c r="C108" s="78">
        <f>VLOOKUP(GroupVertices[[#This Row],[Vertex]],Vertices[],MATCH("ID",Vertices[[#Headers],[Vertex]:[Vertex Content Word Count]],0),FALSE)</f>
        <v>59</v>
      </c>
    </row>
    <row r="109" spans="1:3" ht="15">
      <c r="A109" s="78" t="s">
        <v>1874</v>
      </c>
      <c r="B109" s="84" t="s">
        <v>335</v>
      </c>
      <c r="C109" s="78">
        <f>VLOOKUP(GroupVertices[[#This Row],[Vertex]],Vertices[],MATCH("ID",Vertices[[#Headers],[Vertex]:[Vertex Content Word Count]],0),FALSE)</f>
        <v>60</v>
      </c>
    </row>
    <row r="110" spans="1:3" ht="15">
      <c r="A110" s="78" t="s">
        <v>1874</v>
      </c>
      <c r="B110" s="84" t="s">
        <v>250</v>
      </c>
      <c r="C110" s="78">
        <f>VLOOKUP(GroupVertices[[#This Row],[Vertex]],Vertices[],MATCH("ID",Vertices[[#Headers],[Vertex]:[Vertex Content Word Count]],0),FALSE)</f>
        <v>56</v>
      </c>
    </row>
    <row r="111" spans="1:3" ht="15">
      <c r="A111" s="78" t="s">
        <v>1874</v>
      </c>
      <c r="B111" s="84" t="s">
        <v>248</v>
      </c>
      <c r="C111" s="78">
        <f>VLOOKUP(GroupVertices[[#This Row],[Vertex]],Vertices[],MATCH("ID",Vertices[[#Headers],[Vertex]:[Vertex Content Word Count]],0),FALSE)</f>
        <v>57</v>
      </c>
    </row>
    <row r="112" spans="1:3" ht="15">
      <c r="A112" s="78" t="s">
        <v>1874</v>
      </c>
      <c r="B112" s="84" t="s">
        <v>247</v>
      </c>
      <c r="C112" s="78">
        <f>VLOOKUP(GroupVertices[[#This Row],[Vertex]],Vertices[],MATCH("ID",Vertices[[#Headers],[Vertex]:[Vertex Content Word Count]],0),FALSE)</f>
        <v>55</v>
      </c>
    </row>
    <row r="113" spans="1:3" ht="15">
      <c r="A113" s="78" t="s">
        <v>1875</v>
      </c>
      <c r="B113" s="84" t="s">
        <v>213</v>
      </c>
      <c r="C113" s="78">
        <f>VLOOKUP(GroupVertices[[#This Row],[Vertex]],Vertices[],MATCH("ID",Vertices[[#Headers],[Vertex]:[Vertex Content Word Count]],0),FALSE)</f>
        <v>11</v>
      </c>
    </row>
    <row r="114" spans="1:3" ht="15">
      <c r="A114" s="78" t="s">
        <v>1875</v>
      </c>
      <c r="B114" s="84" t="s">
        <v>225</v>
      </c>
      <c r="C114" s="78">
        <f>VLOOKUP(GroupVertices[[#This Row],[Vertex]],Vertices[],MATCH("ID",Vertices[[#Headers],[Vertex]:[Vertex Content Word Count]],0),FALSE)</f>
        <v>30</v>
      </c>
    </row>
    <row r="115" spans="1:3" ht="15">
      <c r="A115" s="78" t="s">
        <v>1875</v>
      </c>
      <c r="B115" s="84" t="s">
        <v>227</v>
      </c>
      <c r="C115" s="78">
        <f>VLOOKUP(GroupVertices[[#This Row],[Vertex]],Vertices[],MATCH("ID",Vertices[[#Headers],[Vertex]:[Vertex Content Word Count]],0),FALSE)</f>
        <v>32</v>
      </c>
    </row>
    <row r="116" spans="1:3" ht="15">
      <c r="A116" s="78" t="s">
        <v>1875</v>
      </c>
      <c r="B116" s="84" t="s">
        <v>229</v>
      </c>
      <c r="C116" s="78">
        <f>VLOOKUP(GroupVertices[[#This Row],[Vertex]],Vertices[],MATCH("ID",Vertices[[#Headers],[Vertex]:[Vertex Content Word Count]],0),FALSE)</f>
        <v>35</v>
      </c>
    </row>
    <row r="117" spans="1:3" ht="15">
      <c r="A117" s="78" t="s">
        <v>1875</v>
      </c>
      <c r="B117" s="84" t="s">
        <v>244</v>
      </c>
      <c r="C117" s="78">
        <f>VLOOKUP(GroupVertices[[#This Row],[Vertex]],Vertices[],MATCH("ID",Vertices[[#Headers],[Vertex]:[Vertex Content Word Count]],0),FALSE)</f>
        <v>52</v>
      </c>
    </row>
    <row r="118" spans="1:3" ht="15">
      <c r="A118" s="78" t="s">
        <v>1876</v>
      </c>
      <c r="B118" s="84" t="s">
        <v>277</v>
      </c>
      <c r="C118" s="78">
        <f>VLOOKUP(GroupVertices[[#This Row],[Vertex]],Vertices[],MATCH("ID",Vertices[[#Headers],[Vertex]:[Vertex Content Word Count]],0),FALSE)</f>
        <v>90</v>
      </c>
    </row>
    <row r="119" spans="1:3" ht="15">
      <c r="A119" s="78" t="s">
        <v>1876</v>
      </c>
      <c r="B119" s="84" t="s">
        <v>276</v>
      </c>
      <c r="C119" s="78">
        <f>VLOOKUP(GroupVertices[[#This Row],[Vertex]],Vertices[],MATCH("ID",Vertices[[#Headers],[Vertex]:[Vertex Content Word Count]],0),FALSE)</f>
        <v>84</v>
      </c>
    </row>
    <row r="120" spans="1:3" ht="15">
      <c r="A120" s="78" t="s">
        <v>1876</v>
      </c>
      <c r="B120" s="84" t="s">
        <v>273</v>
      </c>
      <c r="C120" s="78">
        <f>VLOOKUP(GroupVertices[[#This Row],[Vertex]],Vertices[],MATCH("ID",Vertices[[#Headers],[Vertex]:[Vertex Content Word Count]],0),FALSE)</f>
        <v>83</v>
      </c>
    </row>
    <row r="121" spans="1:3" ht="15">
      <c r="A121" s="78" t="s">
        <v>1877</v>
      </c>
      <c r="B121" s="84" t="s">
        <v>271</v>
      </c>
      <c r="C121" s="78">
        <f>VLOOKUP(GroupVertices[[#This Row],[Vertex]],Vertices[],MATCH("ID",Vertices[[#Headers],[Vertex]:[Vertex Content Word Count]],0),FALSE)</f>
        <v>81</v>
      </c>
    </row>
    <row r="122" spans="1:3" ht="15">
      <c r="A122" s="78" t="s">
        <v>1877</v>
      </c>
      <c r="B122" s="84" t="s">
        <v>270</v>
      </c>
      <c r="C122" s="78">
        <f>VLOOKUP(GroupVertices[[#This Row],[Vertex]],Vertices[],MATCH("ID",Vertices[[#Headers],[Vertex]:[Vertex Content Word Count]],0),FALSE)</f>
        <v>80</v>
      </c>
    </row>
    <row r="123" spans="1:3" ht="15">
      <c r="A123" s="78" t="s">
        <v>1877</v>
      </c>
      <c r="B123" s="84" t="s">
        <v>269</v>
      </c>
      <c r="C123" s="78">
        <f>VLOOKUP(GroupVertices[[#This Row],[Vertex]],Vertices[],MATCH("ID",Vertices[[#Headers],[Vertex]:[Vertex Content Word Count]],0),FALSE)</f>
        <v>79</v>
      </c>
    </row>
    <row r="124" spans="1:3" ht="15">
      <c r="A124" s="78" t="s">
        <v>1878</v>
      </c>
      <c r="B124" s="84" t="s">
        <v>215</v>
      </c>
      <c r="C124" s="78">
        <f>VLOOKUP(GroupVertices[[#This Row],[Vertex]],Vertices[],MATCH("ID",Vertices[[#Headers],[Vertex]:[Vertex Content Word Count]],0),FALSE)</f>
        <v>14</v>
      </c>
    </row>
    <row r="125" spans="1:3" ht="15">
      <c r="A125" s="78" t="s">
        <v>1878</v>
      </c>
      <c r="B125" s="84" t="s">
        <v>214</v>
      </c>
      <c r="C125" s="78">
        <f>VLOOKUP(GroupVertices[[#This Row],[Vertex]],Vertices[],MATCH("ID",Vertices[[#Headers],[Vertex]:[Vertex Content Word Count]],0),FALSE)</f>
        <v>12</v>
      </c>
    </row>
    <row r="126" spans="1:3" ht="15">
      <c r="A126" s="78" t="s">
        <v>1878</v>
      </c>
      <c r="B126" s="84" t="s">
        <v>329</v>
      </c>
      <c r="C126" s="78">
        <f>VLOOKUP(GroupVertices[[#This Row],[Vertex]],Vertices[],MATCH("ID",Vertices[[#Headers],[Vertex]:[Vertex Content Word Count]],0),FALSE)</f>
        <v>13</v>
      </c>
    </row>
    <row r="127" spans="1:3" ht="15">
      <c r="A127" s="78" t="s">
        <v>1879</v>
      </c>
      <c r="B127" s="84" t="s">
        <v>236</v>
      </c>
      <c r="C127" s="78">
        <f>VLOOKUP(GroupVertices[[#This Row],[Vertex]],Vertices[],MATCH("ID",Vertices[[#Headers],[Vertex]:[Vertex Content Word Count]],0),FALSE)</f>
        <v>24</v>
      </c>
    </row>
    <row r="128" spans="1:3" ht="15">
      <c r="A128" s="78" t="s">
        <v>1879</v>
      </c>
      <c r="B128" s="84" t="s">
        <v>219</v>
      </c>
      <c r="C128" s="78">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2653</v>
      </c>
      <c r="B2" s="34" t="s">
        <v>1827</v>
      </c>
      <c r="D2" s="31">
        <f>MIN(Vertices[Degree])</f>
        <v>0</v>
      </c>
      <c r="E2" s="3">
        <f>COUNTIF(Vertices[Degree],"&gt;= "&amp;D2)-COUNTIF(Vertices[Degree],"&gt;="&amp;D3)</f>
        <v>0</v>
      </c>
      <c r="F2" s="37">
        <f>MIN(Vertices[In-Degree])</f>
        <v>0</v>
      </c>
      <c r="G2" s="38">
        <f>COUNTIF(Vertices[In-Degree],"&gt;= "&amp;F2)-COUNTIF(Vertices[In-Degree],"&gt;="&amp;F3)</f>
        <v>83</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106</v>
      </c>
      <c r="L2" s="37">
        <f>MIN(Vertices[Closeness Centrality])</f>
        <v>0</v>
      </c>
      <c r="M2" s="38">
        <f>COUNTIF(Vertices[Closeness Centrality],"&gt;= "&amp;L2)-COUNTIF(Vertices[Closeness Centrality],"&gt;="&amp;L3)</f>
        <v>99</v>
      </c>
      <c r="N2" s="37">
        <f>MIN(Vertices[Eigenvector Centrality])</f>
        <v>0</v>
      </c>
      <c r="O2" s="38">
        <f>COUNTIF(Vertices[Eigenvector Centrality],"&gt;= "&amp;N2)-COUNTIF(Vertices[Eigenvector Centrality],"&gt;="&amp;N3)</f>
        <v>47</v>
      </c>
      <c r="P2" s="37">
        <f>MIN(Vertices[PageRank])</f>
        <v>0.378188</v>
      </c>
      <c r="Q2" s="38">
        <f>COUNTIF(Vertices[PageRank],"&gt;= "&amp;P2)-COUNTIF(Vertices[PageRank],"&gt;="&amp;P3)</f>
        <v>50</v>
      </c>
      <c r="R2" s="37">
        <f>MIN(Vertices[Clustering Coefficient])</f>
        <v>0</v>
      </c>
      <c r="S2" s="43">
        <f>COUNTIF(Vertices[Clustering Coefficient],"&gt;= "&amp;R2)-COUNTIF(Vertices[Clustering Coefficient],"&gt;="&amp;R3)</f>
        <v>94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0.43636363636363634</v>
      </c>
      <c r="G3" s="40">
        <f>COUNTIF(Vertices[In-Degree],"&gt;= "&amp;F3)-COUNTIF(Vertices[In-Degree],"&gt;="&amp;F4)</f>
        <v>0</v>
      </c>
      <c r="H3" s="39">
        <f aca="true" t="shared" si="3" ref="H3:H26">H2+($H$57-$H$2)/BinDivisor</f>
        <v>0.32727272727272727</v>
      </c>
      <c r="I3" s="40">
        <f>COUNTIF(Vertices[Out-Degree],"&gt;= "&amp;H3)-COUNTIF(Vertices[Out-Degree],"&gt;="&amp;H4)</f>
        <v>0</v>
      </c>
      <c r="J3" s="39">
        <f aca="true" t="shared" si="4" ref="J3:J26">J2+($J$57-$J$2)/BinDivisor</f>
        <v>109.7399567090909</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0.0012825272727272727</v>
      </c>
      <c r="O3" s="40">
        <f>COUNTIF(Vertices[Eigenvector Centrality],"&gt;= "&amp;N3)-COUNTIF(Vertices[Eigenvector Centrality],"&gt;="&amp;N4)</f>
        <v>2</v>
      </c>
      <c r="P3" s="39">
        <f aca="true" t="shared" si="7" ref="P3:P26">P2+($P$57-$P$2)/BinDivisor</f>
        <v>0.5514620545454546</v>
      </c>
      <c r="Q3" s="40">
        <f>COUNTIF(Vertices[PageRank],"&gt;= "&amp;P3)-COUNTIF(Vertices[PageRank],"&gt;="&amp;P4)</f>
        <v>31</v>
      </c>
      <c r="R3" s="39">
        <f aca="true" t="shared" si="8" ref="R3:R26">R2+($R$57-$R$2)/BinDivisor</f>
        <v>0.012121212121212121</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127</v>
      </c>
      <c r="D4" s="32">
        <f t="shared" si="1"/>
        <v>0</v>
      </c>
      <c r="E4" s="3">
        <f>COUNTIF(Vertices[Degree],"&gt;= "&amp;D4)-COUNTIF(Vertices[Degree],"&gt;="&amp;D5)</f>
        <v>0</v>
      </c>
      <c r="F4" s="37">
        <f t="shared" si="2"/>
        <v>0.8727272727272727</v>
      </c>
      <c r="G4" s="38">
        <f>COUNTIF(Vertices[In-Degree],"&gt;= "&amp;F4)-COUNTIF(Vertices[In-Degree],"&gt;="&amp;F5)</f>
        <v>19</v>
      </c>
      <c r="H4" s="37">
        <f t="shared" si="3"/>
        <v>0.6545454545454545</v>
      </c>
      <c r="I4" s="38">
        <f>COUNTIF(Vertices[Out-Degree],"&gt;= "&amp;H4)-COUNTIF(Vertices[Out-Degree],"&gt;="&amp;H5)</f>
        <v>0</v>
      </c>
      <c r="J4" s="37">
        <f t="shared" si="4"/>
        <v>219.4799134181818</v>
      </c>
      <c r="K4" s="38">
        <f>COUNTIF(Vertices[Betweenness Centrality],"&gt;= "&amp;J4)-COUNTIF(Vertices[Betweenness Centrality],"&gt;="&amp;J5)</f>
        <v>5</v>
      </c>
      <c r="L4" s="37">
        <f t="shared" si="5"/>
        <v>0.03636363636363636</v>
      </c>
      <c r="M4" s="38">
        <f>COUNTIF(Vertices[Closeness Centrality],"&gt;= "&amp;L4)-COUNTIF(Vertices[Closeness Centrality],"&gt;="&amp;L5)</f>
        <v>0</v>
      </c>
      <c r="N4" s="37">
        <f t="shared" si="6"/>
        <v>0.0025650545454545455</v>
      </c>
      <c r="O4" s="38">
        <f>COUNTIF(Vertices[Eigenvector Centrality],"&gt;= "&amp;N4)-COUNTIF(Vertices[Eigenvector Centrality],"&gt;="&amp;N5)</f>
        <v>2</v>
      </c>
      <c r="P4" s="37">
        <f t="shared" si="7"/>
        <v>0.7247361090909091</v>
      </c>
      <c r="Q4" s="38">
        <f>COUNTIF(Vertices[PageRank],"&gt;= "&amp;P4)-COUNTIF(Vertices[PageRank],"&gt;="&amp;P5)</f>
        <v>14</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1.309090909090909</v>
      </c>
      <c r="G5" s="40">
        <f>COUNTIF(Vertices[In-Degree],"&gt;= "&amp;F5)-COUNTIF(Vertices[In-Degree],"&gt;="&amp;F6)</f>
        <v>0</v>
      </c>
      <c r="H5" s="39">
        <f t="shared" si="3"/>
        <v>0.9818181818181818</v>
      </c>
      <c r="I5" s="40">
        <f>COUNTIF(Vertices[Out-Degree],"&gt;= "&amp;H5)-COUNTIF(Vertices[Out-Degree],"&gt;="&amp;H6)</f>
        <v>80</v>
      </c>
      <c r="J5" s="39">
        <f t="shared" si="4"/>
        <v>329.2198701272727</v>
      </c>
      <c r="K5" s="40">
        <f>COUNTIF(Vertices[Betweenness Centrality],"&gt;= "&amp;J5)-COUNTIF(Vertices[Betweenness Centrality],"&gt;="&amp;J6)</f>
        <v>1</v>
      </c>
      <c r="L5" s="39">
        <f t="shared" si="5"/>
        <v>0.05454545454545454</v>
      </c>
      <c r="M5" s="40">
        <f>COUNTIF(Vertices[Closeness Centrality],"&gt;= "&amp;L5)-COUNTIF(Vertices[Closeness Centrality],"&gt;="&amp;L6)</f>
        <v>8</v>
      </c>
      <c r="N5" s="39">
        <f t="shared" si="6"/>
        <v>0.0038475818181818184</v>
      </c>
      <c r="O5" s="40">
        <f>COUNTIF(Vertices[Eigenvector Centrality],"&gt;= "&amp;N5)-COUNTIF(Vertices[Eigenvector Centrality],"&gt;="&amp;N6)</f>
        <v>33</v>
      </c>
      <c r="P5" s="39">
        <f t="shared" si="7"/>
        <v>0.8980101636363637</v>
      </c>
      <c r="Q5" s="40">
        <f>COUNTIF(Vertices[PageRank],"&gt;= "&amp;P5)-COUNTIF(Vertices[PageRank],"&gt;="&amp;P6)</f>
        <v>8</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157</v>
      </c>
      <c r="D6" s="32">
        <f t="shared" si="1"/>
        <v>0</v>
      </c>
      <c r="E6" s="3">
        <f>COUNTIF(Vertices[Degree],"&gt;= "&amp;D6)-COUNTIF(Vertices[Degree],"&gt;="&amp;D7)</f>
        <v>0</v>
      </c>
      <c r="F6" s="37">
        <f t="shared" si="2"/>
        <v>1.7454545454545454</v>
      </c>
      <c r="G6" s="38">
        <f>COUNTIF(Vertices[In-Degree],"&gt;= "&amp;F6)-COUNTIF(Vertices[In-Degree],"&gt;="&amp;F7)</f>
        <v>4</v>
      </c>
      <c r="H6" s="37">
        <f t="shared" si="3"/>
        <v>1.309090909090909</v>
      </c>
      <c r="I6" s="38">
        <f>COUNTIF(Vertices[Out-Degree],"&gt;= "&amp;H6)-COUNTIF(Vertices[Out-Degree],"&gt;="&amp;H7)</f>
        <v>0</v>
      </c>
      <c r="J6" s="37">
        <f t="shared" si="4"/>
        <v>438.9598268363636</v>
      </c>
      <c r="K6" s="38">
        <f>COUNTIF(Vertices[Betweenness Centrality],"&gt;= "&amp;J6)-COUNTIF(Vertices[Betweenness Centrality],"&gt;="&amp;J7)</f>
        <v>1</v>
      </c>
      <c r="L6" s="37">
        <f t="shared" si="5"/>
        <v>0.07272727272727272</v>
      </c>
      <c r="M6" s="38">
        <f>COUNTIF(Vertices[Closeness Centrality],"&gt;= "&amp;L6)-COUNTIF(Vertices[Closeness Centrality],"&gt;="&amp;L7)</f>
        <v>7</v>
      </c>
      <c r="N6" s="37">
        <f t="shared" si="6"/>
        <v>0.005130109090909091</v>
      </c>
      <c r="O6" s="38">
        <f>COUNTIF(Vertices[Eigenvector Centrality],"&gt;= "&amp;N6)-COUNTIF(Vertices[Eigenvector Centrality],"&gt;="&amp;N7)</f>
        <v>4</v>
      </c>
      <c r="P6" s="37">
        <f t="shared" si="7"/>
        <v>1.0712842181818183</v>
      </c>
      <c r="Q6" s="38">
        <f>COUNTIF(Vertices[PageRank],"&gt;= "&amp;P6)-COUNTIF(Vertices[PageRank],"&gt;="&amp;P7)</f>
        <v>3</v>
      </c>
      <c r="R6" s="37">
        <f t="shared" si="8"/>
        <v>0.048484848484848485</v>
      </c>
      <c r="S6" s="43">
        <f>COUNTIF(Vertices[Clustering Coefficient],"&gt;= "&amp;R6)-COUNTIF(Vertices[Clustering Coefficient],"&gt;="&amp;R7)</f>
        <v>2</v>
      </c>
      <c r="T6" s="37" t="e">
        <f ca="1" t="shared" si="9"/>
        <v>#REF!</v>
      </c>
      <c r="U6" s="38" t="e">
        <f ca="1" t="shared" si="0"/>
        <v>#REF!</v>
      </c>
    </row>
    <row r="7" spans="1:21" ht="15">
      <c r="A7" s="34" t="s">
        <v>149</v>
      </c>
      <c r="B7" s="34">
        <v>70</v>
      </c>
      <c r="D7" s="32">
        <f t="shared" si="1"/>
        <v>0</v>
      </c>
      <c r="E7" s="3">
        <f>COUNTIF(Vertices[Degree],"&gt;= "&amp;D7)-COUNTIF(Vertices[Degree],"&gt;="&amp;D8)</f>
        <v>0</v>
      </c>
      <c r="F7" s="39">
        <f t="shared" si="2"/>
        <v>2.1818181818181817</v>
      </c>
      <c r="G7" s="40">
        <f>COUNTIF(Vertices[In-Degree],"&gt;= "&amp;F7)-COUNTIF(Vertices[In-Degree],"&gt;="&amp;F8)</f>
        <v>0</v>
      </c>
      <c r="H7" s="39">
        <f t="shared" si="3"/>
        <v>1.6363636363636362</v>
      </c>
      <c r="I7" s="40">
        <f>COUNTIF(Vertices[Out-Degree],"&gt;= "&amp;H7)-COUNTIF(Vertices[Out-Degree],"&gt;="&amp;H8)</f>
        <v>0</v>
      </c>
      <c r="J7" s="39">
        <f t="shared" si="4"/>
        <v>548.6997835454545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0.006412636363636363</v>
      </c>
      <c r="O7" s="40">
        <f>COUNTIF(Vertices[Eigenvector Centrality],"&gt;= "&amp;N7)-COUNTIF(Vertices[Eigenvector Centrality],"&gt;="&amp;N8)</f>
        <v>0</v>
      </c>
      <c r="P7" s="39">
        <f t="shared" si="7"/>
        <v>1.2445582727272728</v>
      </c>
      <c r="Q7" s="40">
        <f>COUNTIF(Vertices[PageRank],"&gt;= "&amp;P7)-COUNTIF(Vertices[PageRank],"&gt;="&amp;P8)</f>
        <v>1</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227</v>
      </c>
      <c r="D8" s="32">
        <f t="shared" si="1"/>
        <v>0</v>
      </c>
      <c r="E8" s="3">
        <f>COUNTIF(Vertices[Degree],"&gt;= "&amp;D8)-COUNTIF(Vertices[Degree],"&gt;="&amp;D9)</f>
        <v>0</v>
      </c>
      <c r="F8" s="37">
        <f t="shared" si="2"/>
        <v>2.618181818181818</v>
      </c>
      <c r="G8" s="38">
        <f>COUNTIF(Vertices[In-Degree],"&gt;= "&amp;F8)-COUNTIF(Vertices[In-Degree],"&gt;="&amp;F9)</f>
        <v>6</v>
      </c>
      <c r="H8" s="37">
        <f t="shared" si="3"/>
        <v>1.9636363636363634</v>
      </c>
      <c r="I8" s="38">
        <f>COUNTIF(Vertices[Out-Degree],"&gt;= "&amp;H8)-COUNTIF(Vertices[Out-Degree],"&gt;="&amp;H9)</f>
        <v>15</v>
      </c>
      <c r="J8" s="37">
        <f t="shared" si="4"/>
        <v>658.4397402545453</v>
      </c>
      <c r="K8" s="38">
        <f>COUNTIF(Vertices[Betweenness Centrality],"&gt;= "&amp;J8)-COUNTIF(Vertices[Betweenness Centrality],"&gt;="&amp;J9)</f>
        <v>1</v>
      </c>
      <c r="L8" s="37">
        <f t="shared" si="5"/>
        <v>0.1090909090909091</v>
      </c>
      <c r="M8" s="38">
        <f>COUNTIF(Vertices[Closeness Centrality],"&gt;= "&amp;L8)-COUNTIF(Vertices[Closeness Centrality],"&gt;="&amp;L9)</f>
        <v>1</v>
      </c>
      <c r="N8" s="37">
        <f t="shared" si="6"/>
        <v>0.007695163636363636</v>
      </c>
      <c r="O8" s="38">
        <f>COUNTIF(Vertices[Eigenvector Centrality],"&gt;= "&amp;N8)-COUNTIF(Vertices[Eigenvector Centrality],"&gt;="&amp;N9)</f>
        <v>2</v>
      </c>
      <c r="P8" s="37">
        <f t="shared" si="7"/>
        <v>1.4178323272727273</v>
      </c>
      <c r="Q8" s="38">
        <f>COUNTIF(Vertices[PageRank],"&gt;= "&amp;P8)-COUNTIF(Vertices[PageRank],"&gt;="&amp;P9)</f>
        <v>5</v>
      </c>
      <c r="R8" s="37">
        <f t="shared" si="8"/>
        <v>0.07272727272727272</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3.0545454545454547</v>
      </c>
      <c r="G9" s="40">
        <f>COUNTIF(Vertices[In-Degree],"&gt;= "&amp;F9)-COUNTIF(Vertices[In-Degree],"&gt;="&amp;F10)</f>
        <v>0</v>
      </c>
      <c r="H9" s="39">
        <f t="shared" si="3"/>
        <v>2.2909090909090906</v>
      </c>
      <c r="I9" s="40">
        <f>COUNTIF(Vertices[Out-Degree],"&gt;= "&amp;H9)-COUNTIF(Vertices[Out-Degree],"&gt;="&amp;H10)</f>
        <v>0</v>
      </c>
      <c r="J9" s="39">
        <f t="shared" si="4"/>
        <v>768.1796969636362</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0.008977690909090908</v>
      </c>
      <c r="O9" s="40">
        <f>COUNTIF(Vertices[Eigenvector Centrality],"&gt;= "&amp;N9)-COUNTIF(Vertices[Eigenvector Centrality],"&gt;="&amp;N10)</f>
        <v>11</v>
      </c>
      <c r="P9" s="39">
        <f t="shared" si="7"/>
        <v>1.5911063818181819</v>
      </c>
      <c r="Q9" s="40">
        <f>COUNTIF(Vertices[PageRank],"&gt;= "&amp;P9)-COUNTIF(Vertices[PageRank],"&gt;="&amp;P10)</f>
        <v>5</v>
      </c>
      <c r="R9" s="39">
        <f t="shared" si="8"/>
        <v>0.08484848484848484</v>
      </c>
      <c r="S9" s="44">
        <f>COUNTIF(Vertices[Clustering Coefficient],"&gt;= "&amp;R9)-COUNTIF(Vertices[Clustering Coefficient],"&gt;="&amp;R10)</f>
        <v>0</v>
      </c>
      <c r="T9" s="39" t="e">
        <f ca="1" t="shared" si="9"/>
        <v>#REF!</v>
      </c>
      <c r="U9" s="40" t="e">
        <f ca="1" t="shared" si="0"/>
        <v>#REF!</v>
      </c>
    </row>
    <row r="10" spans="1:21" ht="15">
      <c r="A10" s="34" t="s">
        <v>2654</v>
      </c>
      <c r="B10" s="34">
        <v>3</v>
      </c>
      <c r="D10" s="32">
        <f t="shared" si="1"/>
        <v>0</v>
      </c>
      <c r="E10" s="3">
        <f>COUNTIF(Vertices[Degree],"&gt;= "&amp;D10)-COUNTIF(Vertices[Degree],"&gt;="&amp;D11)</f>
        <v>0</v>
      </c>
      <c r="F10" s="37">
        <f t="shared" si="2"/>
        <v>3.490909090909091</v>
      </c>
      <c r="G10" s="38">
        <f>COUNTIF(Vertices[In-Degree],"&gt;= "&amp;F10)-COUNTIF(Vertices[In-Degree],"&gt;="&amp;F11)</f>
        <v>0</v>
      </c>
      <c r="H10" s="37">
        <f t="shared" si="3"/>
        <v>2.6181818181818177</v>
      </c>
      <c r="I10" s="38">
        <f>COUNTIF(Vertices[Out-Degree],"&gt;= "&amp;H10)-COUNTIF(Vertices[Out-Degree],"&gt;="&amp;H11)</f>
        <v>0</v>
      </c>
      <c r="J10" s="37">
        <f t="shared" si="4"/>
        <v>877.919653672727</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0.010260218181818182</v>
      </c>
      <c r="O10" s="38">
        <f>COUNTIF(Vertices[Eigenvector Centrality],"&gt;= "&amp;N10)-COUNTIF(Vertices[Eigenvector Centrality],"&gt;="&amp;N11)</f>
        <v>0</v>
      </c>
      <c r="P10" s="37">
        <f t="shared" si="7"/>
        <v>1.7643804363636364</v>
      </c>
      <c r="Q10" s="38">
        <f>COUNTIF(Vertices[PageRank],"&gt;= "&amp;P10)-COUNTIF(Vertices[PageRank],"&gt;="&amp;P11)</f>
        <v>2</v>
      </c>
      <c r="R10" s="37">
        <f t="shared" si="8"/>
        <v>0.09696969696969696</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3.9272727272727277</v>
      </c>
      <c r="G11" s="40">
        <f>COUNTIF(Vertices[In-Degree],"&gt;= "&amp;F11)-COUNTIF(Vertices[In-Degree],"&gt;="&amp;F12)</f>
        <v>2</v>
      </c>
      <c r="H11" s="39">
        <f t="shared" si="3"/>
        <v>2.945454545454545</v>
      </c>
      <c r="I11" s="40">
        <f>COUNTIF(Vertices[Out-Degree],"&gt;= "&amp;H11)-COUNTIF(Vertices[Out-Degree],"&gt;="&amp;H12)</f>
        <v>9</v>
      </c>
      <c r="J11" s="39">
        <f t="shared" si="4"/>
        <v>987.6596103818179</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0.011542745454545455</v>
      </c>
      <c r="O11" s="40">
        <f>COUNTIF(Vertices[Eigenvector Centrality],"&gt;= "&amp;N11)-COUNTIF(Vertices[Eigenvector Centrality],"&gt;="&amp;N12)</f>
        <v>2</v>
      </c>
      <c r="P11" s="39">
        <f t="shared" si="7"/>
        <v>1.937654490909091</v>
      </c>
      <c r="Q11" s="40">
        <f>COUNTIF(Vertices[PageRank],"&gt;= "&amp;P11)-COUNTIF(Vertices[PageRank],"&gt;="&amp;P12)</f>
        <v>0</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339</v>
      </c>
      <c r="B12" s="34">
        <v>196</v>
      </c>
      <c r="D12" s="32">
        <f t="shared" si="1"/>
        <v>0</v>
      </c>
      <c r="E12" s="3">
        <f>COUNTIF(Vertices[Degree],"&gt;= "&amp;D12)-COUNTIF(Vertices[Degree],"&gt;="&amp;D13)</f>
        <v>0</v>
      </c>
      <c r="F12" s="37">
        <f t="shared" si="2"/>
        <v>4.363636363636364</v>
      </c>
      <c r="G12" s="38">
        <f>COUNTIF(Vertices[In-Degree],"&gt;= "&amp;F12)-COUNTIF(Vertices[In-Degree],"&gt;="&amp;F13)</f>
        <v>0</v>
      </c>
      <c r="H12" s="37">
        <f t="shared" si="3"/>
        <v>3.272727272727272</v>
      </c>
      <c r="I12" s="38">
        <f>COUNTIF(Vertices[Out-Degree],"&gt;= "&amp;H12)-COUNTIF(Vertices[Out-Degree],"&gt;="&amp;H13)</f>
        <v>0</v>
      </c>
      <c r="J12" s="37">
        <f t="shared" si="4"/>
        <v>1097.3995670909087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0.012825272727272729</v>
      </c>
      <c r="O12" s="38">
        <f>COUNTIF(Vertices[Eigenvector Centrality],"&gt;= "&amp;N12)-COUNTIF(Vertices[Eigenvector Centrality],"&gt;="&amp;N13)</f>
        <v>1</v>
      </c>
      <c r="P12" s="37">
        <f t="shared" si="7"/>
        <v>2.1109285454545454</v>
      </c>
      <c r="Q12" s="38">
        <f>COUNTIF(Vertices[PageRank],"&gt;= "&amp;P12)-COUNTIF(Vertices[PageRank],"&gt;="&amp;P13)</f>
        <v>0</v>
      </c>
      <c r="R12" s="37">
        <f t="shared" si="8"/>
        <v>0.12121212121212119</v>
      </c>
      <c r="S12" s="43">
        <f>COUNTIF(Vertices[Clustering Coefficient],"&gt;= "&amp;R12)-COUNTIF(Vertices[Clustering Coefficient],"&gt;="&amp;R13)</f>
        <v>2</v>
      </c>
      <c r="T12" s="37" t="e">
        <f ca="1" t="shared" si="9"/>
        <v>#REF!</v>
      </c>
      <c r="U12" s="38" t="e">
        <f ca="1" t="shared" si="0"/>
        <v>#REF!</v>
      </c>
    </row>
    <row r="13" spans="1:21" ht="15">
      <c r="A13" s="34" t="s">
        <v>340</v>
      </c>
      <c r="B13" s="34">
        <v>4</v>
      </c>
      <c r="D13" s="32">
        <f t="shared" si="1"/>
        <v>0</v>
      </c>
      <c r="E13" s="3">
        <f>COUNTIF(Vertices[Degree],"&gt;= "&amp;D13)-COUNTIF(Vertices[Degree],"&gt;="&amp;D14)</f>
        <v>0</v>
      </c>
      <c r="F13" s="39">
        <f t="shared" si="2"/>
        <v>4.800000000000001</v>
      </c>
      <c r="G13" s="40">
        <f>COUNTIF(Vertices[In-Degree],"&gt;= "&amp;F13)-COUNTIF(Vertices[In-Degree],"&gt;="&amp;F14)</f>
        <v>1</v>
      </c>
      <c r="H13" s="39">
        <f t="shared" si="3"/>
        <v>3.599999999999999</v>
      </c>
      <c r="I13" s="40">
        <f>COUNTIF(Vertices[Out-Degree],"&gt;= "&amp;H13)-COUNTIF(Vertices[Out-Degree],"&gt;="&amp;H14)</f>
        <v>0</v>
      </c>
      <c r="J13" s="39">
        <f t="shared" si="4"/>
        <v>1207.1395237999996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0.014107800000000002</v>
      </c>
      <c r="O13" s="40">
        <f>COUNTIF(Vertices[Eigenvector Centrality],"&gt;= "&amp;N13)-COUNTIF(Vertices[Eigenvector Centrality],"&gt;="&amp;N14)</f>
        <v>1</v>
      </c>
      <c r="P13" s="39">
        <f t="shared" si="7"/>
        <v>2.2842026</v>
      </c>
      <c r="Q13" s="40">
        <f>COUNTIF(Vertices[PageRank],"&gt;= "&amp;P13)-COUNTIF(Vertices[PageRank],"&gt;="&amp;P14)</f>
        <v>0</v>
      </c>
      <c r="R13" s="39">
        <f t="shared" si="8"/>
        <v>0.1333333333333333</v>
      </c>
      <c r="S13" s="44">
        <f>COUNTIF(Vertices[Clustering Coefficient],"&gt;= "&amp;R13)-COUNTIF(Vertices[Clustering Coefficient],"&gt;="&amp;R14)</f>
        <v>0</v>
      </c>
      <c r="T13" s="39" t="e">
        <f ca="1" t="shared" si="9"/>
        <v>#REF!</v>
      </c>
      <c r="U13" s="40" t="e">
        <f ca="1" t="shared" si="0"/>
        <v>#REF!</v>
      </c>
    </row>
    <row r="14" spans="1:21" ht="15">
      <c r="A14" s="34" t="s">
        <v>176</v>
      </c>
      <c r="B14" s="34">
        <v>27</v>
      </c>
      <c r="D14" s="32">
        <f t="shared" si="1"/>
        <v>0</v>
      </c>
      <c r="E14" s="3">
        <f>COUNTIF(Vertices[Degree],"&gt;= "&amp;D14)-COUNTIF(Vertices[Degree],"&gt;="&amp;D15)</f>
        <v>0</v>
      </c>
      <c r="F14" s="37">
        <f t="shared" si="2"/>
        <v>5.236363636363637</v>
      </c>
      <c r="G14" s="38">
        <f>COUNTIF(Vertices[In-Degree],"&gt;= "&amp;F14)-COUNTIF(Vertices[In-Degree],"&gt;="&amp;F15)</f>
        <v>0</v>
      </c>
      <c r="H14" s="37">
        <f t="shared" si="3"/>
        <v>3.9272727272727264</v>
      </c>
      <c r="I14" s="38">
        <f>COUNTIF(Vertices[Out-Degree],"&gt;= "&amp;H14)-COUNTIF(Vertices[Out-Degree],"&gt;="&amp;H15)</f>
        <v>3</v>
      </c>
      <c r="J14" s="37">
        <f t="shared" si="4"/>
        <v>1316.8794805090904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0.015390327272727275</v>
      </c>
      <c r="O14" s="38">
        <f>COUNTIF(Vertices[Eigenvector Centrality],"&gt;= "&amp;N14)-COUNTIF(Vertices[Eigenvector Centrality],"&gt;="&amp;N15)</f>
        <v>1</v>
      </c>
      <c r="P14" s="37">
        <f t="shared" si="7"/>
        <v>2.4574766545454545</v>
      </c>
      <c r="Q14" s="38">
        <f>COUNTIF(Vertices[PageRank],"&gt;= "&amp;P14)-COUNTIF(Vertices[PageRank],"&gt;="&amp;P15)</f>
        <v>0</v>
      </c>
      <c r="R14" s="37">
        <f t="shared" si="8"/>
        <v>0.14545454545454542</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5.672727272727274</v>
      </c>
      <c r="G15" s="40">
        <f>COUNTIF(Vertices[In-Degree],"&gt;= "&amp;F15)-COUNTIF(Vertices[In-Degree],"&gt;="&amp;F16)</f>
        <v>3</v>
      </c>
      <c r="H15" s="39">
        <f t="shared" si="3"/>
        <v>4.254545454545454</v>
      </c>
      <c r="I15" s="40">
        <f>COUNTIF(Vertices[Out-Degree],"&gt;= "&amp;H15)-COUNTIF(Vertices[Out-Degree],"&gt;="&amp;H16)</f>
        <v>0</v>
      </c>
      <c r="J15" s="39">
        <f t="shared" si="4"/>
        <v>1426.6194372181812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0.016672854545454547</v>
      </c>
      <c r="O15" s="40">
        <f>COUNTIF(Vertices[Eigenvector Centrality],"&gt;= "&amp;N15)-COUNTIF(Vertices[Eigenvector Centrality],"&gt;="&amp;N16)</f>
        <v>0</v>
      </c>
      <c r="P15" s="39">
        <f t="shared" si="7"/>
        <v>2.630750709090909</v>
      </c>
      <c r="Q15" s="40">
        <f>COUNTIF(Vertices[PageRank],"&gt;= "&amp;P15)-COUNTIF(Vertices[PageRank],"&gt;="&amp;P16)</f>
        <v>0</v>
      </c>
      <c r="R15" s="39">
        <f t="shared" si="8"/>
        <v>0.15757575757575754</v>
      </c>
      <c r="S15" s="44">
        <f>COUNTIF(Vertices[Clustering Coefficient],"&gt;= "&amp;R15)-COUNTIF(Vertices[Clustering Coefficient],"&gt;="&amp;R16)</f>
        <v>2</v>
      </c>
      <c r="T15" s="39" t="e">
        <f ca="1" t="shared" si="9"/>
        <v>#REF!</v>
      </c>
      <c r="U15" s="40" t="e">
        <f ca="1" t="shared" si="0"/>
        <v>#REF!</v>
      </c>
    </row>
    <row r="16" spans="1:21" ht="15">
      <c r="A16" s="34" t="s">
        <v>151</v>
      </c>
      <c r="B16" s="34">
        <v>27</v>
      </c>
      <c r="D16" s="32">
        <f t="shared" si="1"/>
        <v>0</v>
      </c>
      <c r="E16" s="3">
        <f>COUNTIF(Vertices[Degree],"&gt;= "&amp;D16)-COUNTIF(Vertices[Degree],"&gt;="&amp;D17)</f>
        <v>0</v>
      </c>
      <c r="F16" s="37">
        <f t="shared" si="2"/>
        <v>6.10909090909091</v>
      </c>
      <c r="G16" s="38">
        <f>COUNTIF(Vertices[In-Degree],"&gt;= "&amp;F16)-COUNTIF(Vertices[In-Degree],"&gt;="&amp;F17)</f>
        <v>0</v>
      </c>
      <c r="H16" s="37">
        <f t="shared" si="3"/>
        <v>4.581818181818181</v>
      </c>
      <c r="I16" s="38">
        <f>COUNTIF(Vertices[Out-Degree],"&gt;= "&amp;H16)-COUNTIF(Vertices[Out-Degree],"&gt;="&amp;H17)</f>
        <v>0</v>
      </c>
      <c r="J16" s="37">
        <f t="shared" si="4"/>
        <v>1536.359393927272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0.01795538181818182</v>
      </c>
      <c r="O16" s="38">
        <f>COUNTIF(Vertices[Eigenvector Centrality],"&gt;= "&amp;N16)-COUNTIF(Vertices[Eigenvector Centrality],"&gt;="&amp;N17)</f>
        <v>0</v>
      </c>
      <c r="P16" s="37">
        <f t="shared" si="7"/>
        <v>2.8040247636363635</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6.545454545454547</v>
      </c>
      <c r="G17" s="40">
        <f>COUNTIF(Vertices[In-Degree],"&gt;= "&amp;F17)-COUNTIF(Vertices[In-Degree],"&gt;="&amp;F18)</f>
        <v>0</v>
      </c>
      <c r="H17" s="39">
        <f t="shared" si="3"/>
        <v>4.909090909090908</v>
      </c>
      <c r="I17" s="40">
        <f>COUNTIF(Vertices[Out-Degree],"&gt;= "&amp;H17)-COUNTIF(Vertices[Out-Degree],"&gt;="&amp;H18)</f>
        <v>1</v>
      </c>
      <c r="J17" s="39">
        <f t="shared" si="4"/>
        <v>1646.099350636363</v>
      </c>
      <c r="K17" s="40">
        <f>COUNTIF(Vertices[Betweenness Centrality],"&gt;= "&amp;J17)-COUNTIF(Vertices[Betweenness Centrality],"&gt;="&amp;J18)</f>
        <v>2</v>
      </c>
      <c r="L17" s="39">
        <f t="shared" si="5"/>
        <v>0.27272727272727276</v>
      </c>
      <c r="M17" s="40">
        <f>COUNTIF(Vertices[Closeness Centrality],"&gt;= "&amp;L17)-COUNTIF(Vertices[Closeness Centrality],"&gt;="&amp;L18)</f>
        <v>0</v>
      </c>
      <c r="N17" s="39">
        <f t="shared" si="6"/>
        <v>0.019237909090909094</v>
      </c>
      <c r="O17" s="40">
        <f>COUNTIF(Vertices[Eigenvector Centrality],"&gt;= "&amp;N17)-COUNTIF(Vertices[Eigenvector Centrality],"&gt;="&amp;N18)</f>
        <v>3</v>
      </c>
      <c r="P17" s="39">
        <f t="shared" si="7"/>
        <v>2.977298818181818</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170</v>
      </c>
      <c r="B18" s="34">
        <v>0.018633540372670808</v>
      </c>
      <c r="D18" s="32">
        <f t="shared" si="1"/>
        <v>0</v>
      </c>
      <c r="E18" s="3">
        <f>COUNTIF(Vertices[Degree],"&gt;= "&amp;D18)-COUNTIF(Vertices[Degree],"&gt;="&amp;D19)</f>
        <v>0</v>
      </c>
      <c r="F18" s="37">
        <f t="shared" si="2"/>
        <v>6.981818181818183</v>
      </c>
      <c r="G18" s="38">
        <f>COUNTIF(Vertices[In-Degree],"&gt;= "&amp;F18)-COUNTIF(Vertices[In-Degree],"&gt;="&amp;F19)</f>
        <v>1</v>
      </c>
      <c r="H18" s="37">
        <f t="shared" si="3"/>
        <v>5.236363636363635</v>
      </c>
      <c r="I18" s="38">
        <f>COUNTIF(Vertices[Out-Degree],"&gt;= "&amp;H18)-COUNTIF(Vertices[Out-Degree],"&gt;="&amp;H19)</f>
        <v>0</v>
      </c>
      <c r="J18" s="37">
        <f t="shared" si="4"/>
        <v>1755.8393073454538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0.020520436363636367</v>
      </c>
      <c r="O18" s="38">
        <f>COUNTIF(Vertices[Eigenvector Centrality],"&gt;= "&amp;N18)-COUNTIF(Vertices[Eigenvector Centrality],"&gt;="&amp;N19)</f>
        <v>7</v>
      </c>
      <c r="P18" s="37">
        <f t="shared" si="7"/>
        <v>3.1505728727272726</v>
      </c>
      <c r="Q18" s="38">
        <f>COUNTIF(Vertices[PageRank],"&gt;= "&amp;P18)-COUNTIF(Vertices[PageRank],"&gt;="&amp;P19)</f>
        <v>1</v>
      </c>
      <c r="R18" s="37">
        <f t="shared" si="8"/>
        <v>0.19393939393939388</v>
      </c>
      <c r="S18" s="43">
        <f>COUNTIF(Vertices[Clustering Coefficient],"&gt;= "&amp;R18)-COUNTIF(Vertices[Clustering Coefficient],"&gt;="&amp;R19)</f>
        <v>0</v>
      </c>
      <c r="T18" s="37" t="e">
        <f ca="1" t="shared" si="9"/>
        <v>#REF!</v>
      </c>
      <c r="U18" s="38" t="e">
        <f ca="1" t="shared" si="0"/>
        <v>#REF!</v>
      </c>
    </row>
    <row r="19" spans="1:21" ht="15">
      <c r="A19" s="34" t="s">
        <v>171</v>
      </c>
      <c r="B19" s="34">
        <v>0.036585365853658534</v>
      </c>
      <c r="D19" s="32">
        <f t="shared" si="1"/>
        <v>0</v>
      </c>
      <c r="E19" s="3">
        <f>COUNTIF(Vertices[Degree],"&gt;= "&amp;D19)-COUNTIF(Vertices[Degree],"&gt;="&amp;D20)</f>
        <v>0</v>
      </c>
      <c r="F19" s="39">
        <f t="shared" si="2"/>
        <v>7.41818181818182</v>
      </c>
      <c r="G19" s="40">
        <f>COUNTIF(Vertices[In-Degree],"&gt;= "&amp;F19)-COUNTIF(Vertices[In-Degree],"&gt;="&amp;F20)</f>
        <v>0</v>
      </c>
      <c r="H19" s="39">
        <f t="shared" si="3"/>
        <v>5.563636363636363</v>
      </c>
      <c r="I19" s="40">
        <f>COUNTIF(Vertices[Out-Degree],"&gt;= "&amp;H19)-COUNTIF(Vertices[Out-Degree],"&gt;="&amp;H20)</f>
        <v>0</v>
      </c>
      <c r="J19" s="39">
        <f t="shared" si="4"/>
        <v>1865.5792640545446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0.02180296363636364</v>
      </c>
      <c r="O19" s="40">
        <f>COUNTIF(Vertices[Eigenvector Centrality],"&gt;= "&amp;N19)-COUNTIF(Vertices[Eigenvector Centrality],"&gt;="&amp;N20)</f>
        <v>1</v>
      </c>
      <c r="P19" s="39">
        <f t="shared" si="7"/>
        <v>3.323846927272727</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7.854545454545456</v>
      </c>
      <c r="G20" s="38">
        <f>COUNTIF(Vertices[In-Degree],"&gt;= "&amp;F20)-COUNTIF(Vertices[In-Degree],"&gt;="&amp;F21)</f>
        <v>4</v>
      </c>
      <c r="H20" s="37">
        <f t="shared" si="3"/>
        <v>5.89090909090909</v>
      </c>
      <c r="I20" s="38">
        <f>COUNTIF(Vertices[Out-Degree],"&gt;= "&amp;H20)-COUNTIF(Vertices[Out-Degree],"&gt;="&amp;H21)</f>
        <v>0</v>
      </c>
      <c r="J20" s="37">
        <f t="shared" si="4"/>
        <v>1975.3192207636355</v>
      </c>
      <c r="K20" s="38">
        <f>COUNTIF(Vertices[Betweenness Centrality],"&gt;= "&amp;J20)-COUNTIF(Vertices[Betweenness Centrality],"&gt;="&amp;J21)</f>
        <v>1</v>
      </c>
      <c r="L20" s="37">
        <f t="shared" si="5"/>
        <v>0.3272727272727273</v>
      </c>
      <c r="M20" s="38">
        <f>COUNTIF(Vertices[Closeness Centrality],"&gt;= "&amp;L20)-COUNTIF(Vertices[Closeness Centrality],"&gt;="&amp;L21)</f>
        <v>6</v>
      </c>
      <c r="N20" s="37">
        <f t="shared" si="6"/>
        <v>0.023085490909090914</v>
      </c>
      <c r="O20" s="38">
        <f>COUNTIF(Vertices[Eigenvector Centrality],"&gt;= "&amp;N20)-COUNTIF(Vertices[Eigenvector Centrality],"&gt;="&amp;N21)</f>
        <v>0</v>
      </c>
      <c r="P20" s="37">
        <f t="shared" si="7"/>
        <v>3.4971209818181817</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152</v>
      </c>
      <c r="B21" s="34">
        <v>12</v>
      </c>
      <c r="D21" s="32">
        <f t="shared" si="1"/>
        <v>0</v>
      </c>
      <c r="E21" s="3">
        <f>COUNTIF(Vertices[Degree],"&gt;= "&amp;D21)-COUNTIF(Vertices[Degree],"&gt;="&amp;D22)</f>
        <v>0</v>
      </c>
      <c r="F21" s="39">
        <f t="shared" si="2"/>
        <v>8.290909090909093</v>
      </c>
      <c r="G21" s="40">
        <f>COUNTIF(Vertices[In-Degree],"&gt;= "&amp;F21)-COUNTIF(Vertices[In-Degree],"&gt;="&amp;F22)</f>
        <v>0</v>
      </c>
      <c r="H21" s="39">
        <f t="shared" si="3"/>
        <v>6.218181818181817</v>
      </c>
      <c r="I21" s="40">
        <f>COUNTIF(Vertices[Out-Degree],"&gt;= "&amp;H21)-COUNTIF(Vertices[Out-Degree],"&gt;="&amp;H22)</f>
        <v>0</v>
      </c>
      <c r="J21" s="39">
        <f t="shared" si="4"/>
        <v>2085.0591774727263</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0.024368018181818187</v>
      </c>
      <c r="O21" s="40">
        <f>COUNTIF(Vertices[Eigenvector Centrality],"&gt;= "&amp;N21)-COUNTIF(Vertices[Eigenvector Centrality],"&gt;="&amp;N22)</f>
        <v>0</v>
      </c>
      <c r="P21" s="39">
        <f t="shared" si="7"/>
        <v>3.670395036363636</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8.727272727272728</v>
      </c>
      <c r="G22" s="38">
        <f>COUNTIF(Vertices[In-Degree],"&gt;= "&amp;F22)-COUNTIF(Vertices[In-Degree],"&gt;="&amp;F23)</f>
        <v>1</v>
      </c>
      <c r="H22" s="37">
        <f t="shared" si="3"/>
        <v>6.545454545454544</v>
      </c>
      <c r="I22" s="38">
        <f>COUNTIF(Vertices[Out-Degree],"&gt;= "&amp;H22)-COUNTIF(Vertices[Out-Degree],"&gt;="&amp;H23)</f>
        <v>0</v>
      </c>
      <c r="J22" s="37">
        <f t="shared" si="4"/>
        <v>2194.7991341818174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0.02565054545454546</v>
      </c>
      <c r="O22" s="38">
        <f>COUNTIF(Vertices[Eigenvector Centrality],"&gt;= "&amp;N22)-COUNTIF(Vertices[Eigenvector Centrality],"&gt;="&amp;N23)</f>
        <v>1</v>
      </c>
      <c r="P22" s="37">
        <f t="shared" si="7"/>
        <v>3.8436690909090907</v>
      </c>
      <c r="Q22" s="38">
        <f>COUNTIF(Vertices[PageRank],"&gt;= "&amp;P22)-COUNTIF(Vertices[PageRank],"&gt;="&amp;P23)</f>
        <v>1</v>
      </c>
      <c r="R22" s="37">
        <f t="shared" si="8"/>
        <v>0.24242424242424235</v>
      </c>
      <c r="S22" s="43">
        <f>COUNTIF(Vertices[Clustering Coefficient],"&gt;= "&amp;R22)-COUNTIF(Vertices[Clustering Coefficient],"&gt;="&amp;R23)</f>
        <v>2</v>
      </c>
      <c r="T22" s="37" t="e">
        <f ca="1" t="shared" si="9"/>
        <v>#REF!</v>
      </c>
      <c r="U22" s="38" t="e">
        <f ca="1" t="shared" si="0"/>
        <v>#REF!</v>
      </c>
    </row>
    <row r="23" spans="1:21" ht="15">
      <c r="A23" s="34" t="s">
        <v>154</v>
      </c>
      <c r="B23" s="34">
        <v>94</v>
      </c>
      <c r="D23" s="32">
        <f t="shared" si="1"/>
        <v>0</v>
      </c>
      <c r="E23" s="3">
        <f>COUNTIF(Vertices[Degree],"&gt;= "&amp;D23)-COUNTIF(Vertices[Degree],"&gt;="&amp;D24)</f>
        <v>0</v>
      </c>
      <c r="F23" s="39">
        <f t="shared" si="2"/>
        <v>9.163636363636364</v>
      </c>
      <c r="G23" s="40">
        <f>COUNTIF(Vertices[In-Degree],"&gt;= "&amp;F23)-COUNTIF(Vertices[In-Degree],"&gt;="&amp;F24)</f>
        <v>0</v>
      </c>
      <c r="H23" s="39">
        <f t="shared" si="3"/>
        <v>6.872727272727271</v>
      </c>
      <c r="I23" s="40">
        <f>COUNTIF(Vertices[Out-Degree],"&gt;= "&amp;H23)-COUNTIF(Vertices[Out-Degree],"&gt;="&amp;H24)</f>
        <v>0</v>
      </c>
      <c r="J23" s="39">
        <f t="shared" si="4"/>
        <v>2304.5390908909085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0.026933072727272734</v>
      </c>
      <c r="O23" s="40">
        <f>COUNTIF(Vertices[Eigenvector Centrality],"&gt;= "&amp;N23)-COUNTIF(Vertices[Eigenvector Centrality],"&gt;="&amp;N24)</f>
        <v>4</v>
      </c>
      <c r="P23" s="39">
        <f t="shared" si="7"/>
        <v>4.016943145454546</v>
      </c>
      <c r="Q23" s="40">
        <f>COUNTIF(Vertices[PageRank],"&gt;= "&amp;P23)-COUNTIF(Vertices[PageRank],"&gt;="&amp;P24)</f>
        <v>0</v>
      </c>
      <c r="R23" s="39">
        <f t="shared" si="8"/>
        <v>0.25454545454545446</v>
      </c>
      <c r="S23" s="44">
        <f>COUNTIF(Vertices[Clustering Coefficient],"&gt;= "&amp;R23)-COUNTIF(Vertices[Clustering Coefficient],"&gt;="&amp;R24)</f>
        <v>2</v>
      </c>
      <c r="T23" s="39" t="e">
        <f ca="1" t="shared" si="9"/>
        <v>#REF!</v>
      </c>
      <c r="U23" s="40" t="e">
        <f ca="1" t="shared" si="0"/>
        <v>#REF!</v>
      </c>
    </row>
    <row r="24" spans="1:21" ht="15">
      <c r="A24" s="34" t="s">
        <v>155</v>
      </c>
      <c r="B24" s="34">
        <v>190</v>
      </c>
      <c r="D24" s="32">
        <f t="shared" si="1"/>
        <v>0</v>
      </c>
      <c r="E24" s="3">
        <f>COUNTIF(Vertices[Degree],"&gt;= "&amp;D24)-COUNTIF(Vertices[Degree],"&gt;="&amp;D25)</f>
        <v>0</v>
      </c>
      <c r="F24" s="37">
        <f t="shared" si="2"/>
        <v>9.6</v>
      </c>
      <c r="G24" s="38">
        <f>COUNTIF(Vertices[In-Degree],"&gt;= "&amp;F24)-COUNTIF(Vertices[In-Degree],"&gt;="&amp;F25)</f>
        <v>0</v>
      </c>
      <c r="H24" s="37">
        <f t="shared" si="3"/>
        <v>7.199999999999998</v>
      </c>
      <c r="I24" s="38">
        <f>COUNTIF(Vertices[Out-Degree],"&gt;= "&amp;H24)-COUNTIF(Vertices[Out-Degree],"&gt;="&amp;H25)</f>
        <v>0</v>
      </c>
      <c r="J24" s="37">
        <f t="shared" si="4"/>
        <v>2414.2790475999996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0.028215600000000007</v>
      </c>
      <c r="O24" s="38">
        <f>COUNTIF(Vertices[Eigenvector Centrality],"&gt;= "&amp;N24)-COUNTIF(Vertices[Eigenvector Centrality],"&gt;="&amp;N25)</f>
        <v>0</v>
      </c>
      <c r="P24" s="37">
        <f t="shared" si="7"/>
        <v>4.1902172</v>
      </c>
      <c r="Q24" s="38">
        <f>COUNTIF(Vertices[PageRank],"&gt;= "&amp;P24)-COUNTIF(Vertices[PageRank],"&gt;="&amp;P25)</f>
        <v>1</v>
      </c>
      <c r="R24" s="37">
        <f t="shared" si="8"/>
        <v>0.2666666666666666</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10.036363636363635</v>
      </c>
      <c r="G25" s="40">
        <f>COUNTIF(Vertices[In-Degree],"&gt;= "&amp;F25)-COUNTIF(Vertices[In-Degree],"&gt;="&amp;F26)</f>
        <v>0</v>
      </c>
      <c r="H25" s="39">
        <f t="shared" si="3"/>
        <v>7.527272727272726</v>
      </c>
      <c r="I25" s="40">
        <f>COUNTIF(Vertices[Out-Degree],"&gt;= "&amp;H25)-COUNTIF(Vertices[Out-Degree],"&gt;="&amp;H26)</f>
        <v>0</v>
      </c>
      <c r="J25" s="39">
        <f t="shared" si="4"/>
        <v>2524.0190043090906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0.02949812727272728</v>
      </c>
      <c r="O25" s="40">
        <f>COUNTIF(Vertices[Eigenvector Centrality],"&gt;= "&amp;N25)-COUNTIF(Vertices[Eigenvector Centrality],"&gt;="&amp;N26)</f>
        <v>0</v>
      </c>
      <c r="P25" s="39">
        <f t="shared" si="7"/>
        <v>4.363491254545455</v>
      </c>
      <c r="Q25" s="40">
        <f>COUNTIF(Vertices[PageRank],"&gt;= "&amp;P25)-COUNTIF(Vertices[PageRank],"&gt;="&amp;P26)</f>
        <v>2</v>
      </c>
      <c r="R25" s="39">
        <f t="shared" si="8"/>
        <v>0.27878787878787875</v>
      </c>
      <c r="S25" s="44">
        <f>COUNTIF(Vertices[Clustering Coefficient],"&gt;= "&amp;R25)-COUNTIF(Vertices[Clustering Coefficient],"&gt;="&amp;R26)</f>
        <v>1</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10.47272727272727</v>
      </c>
      <c r="G26" s="38">
        <f>COUNTIF(Vertices[In-Degree],"&gt;= "&amp;F26)-COUNTIF(Vertices[In-Degree],"&gt;="&amp;F28)</f>
        <v>0</v>
      </c>
      <c r="H26" s="37">
        <f t="shared" si="3"/>
        <v>7.854545454545453</v>
      </c>
      <c r="I26" s="38">
        <f>COUNTIF(Vertices[Out-Degree],"&gt;= "&amp;H26)-COUNTIF(Vertices[Out-Degree],"&gt;="&amp;H28)</f>
        <v>0</v>
      </c>
      <c r="J26" s="37">
        <f t="shared" si="4"/>
        <v>2633.7589610181817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0.030780654545454554</v>
      </c>
      <c r="O26" s="38">
        <f>COUNTIF(Vertices[Eigenvector Centrality],"&gt;= "&amp;N26)-COUNTIF(Vertices[Eigenvector Centrality],"&gt;="&amp;N28)</f>
        <v>0</v>
      </c>
      <c r="P26" s="37">
        <f t="shared" si="7"/>
        <v>4.536765309090909</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3.508706</v>
      </c>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-5</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-19</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10.909090909090907</v>
      </c>
      <c r="G28" s="40">
        <f>COUNTIF(Vertices[In-Degree],"&gt;= "&amp;F28)-COUNTIF(Vertices[In-Degree],"&gt;="&amp;F40)</f>
        <v>0</v>
      </c>
      <c r="H28" s="39">
        <f>H26+($H$57-$H$2)/BinDivisor</f>
        <v>8.18181818181818</v>
      </c>
      <c r="I28" s="40">
        <f>COUNTIF(Vertices[Out-Degree],"&gt;= "&amp;H28)-COUNTIF(Vertices[Out-Degree],"&gt;="&amp;H40)</f>
        <v>0</v>
      </c>
      <c r="J28" s="39">
        <f>J26+($J$57-$J$2)/BinDivisor</f>
        <v>2743.498917727273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0.032063181818181824</v>
      </c>
      <c r="O28" s="40">
        <f>COUNTIF(Vertices[Eigenvector Centrality],"&gt;= "&amp;N28)-COUNTIF(Vertices[Eigenvector Centrality],"&gt;="&amp;N40)</f>
        <v>0</v>
      </c>
      <c r="P28" s="39">
        <f>P26+($P$57-$P$2)/BinDivisor</f>
        <v>4.710039363636364</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0.010248718910136232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2655</v>
      </c>
      <c r="B30" s="34">
        <v>0.602442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2656</v>
      </c>
      <c r="B32" s="34" t="s">
        <v>2666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2657</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2658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2659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2660</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-5</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-19</v>
      </c>
      <c r="T38" s="61"/>
      <c r="U38" s="62">
        <f ca="1">COUNTIF(Vertices[Clustering Coefficient],"&gt;= "&amp;T38)-COUNTIF(Vertices[Clustering Coefficient],"&gt;="&amp;T40)</f>
        <v>0</v>
      </c>
    </row>
    <row r="39" spans="1:21" ht="15">
      <c r="A39" s="34" t="s">
        <v>2653</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-5</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-19</v>
      </c>
      <c r="T39" s="61"/>
      <c r="U39" s="62">
        <f ca="1">COUNTIF(Vertices[Clustering Coefficient],"&gt;= "&amp;T39)-COUNTIF(Vertices[Clustering Coefficient],"&gt;="&amp;T40)</f>
        <v>0</v>
      </c>
    </row>
    <row r="40" spans="1:21" ht="15">
      <c r="A40" s="34" t="s">
        <v>2661</v>
      </c>
      <c r="B40" s="34" t="s">
        <v>85</v>
      </c>
      <c r="D40" s="32">
        <f>D28+($D$57-$D$2)/BinDivisor</f>
        <v>0</v>
      </c>
      <c r="E40" s="3">
        <f>COUNTIF(Vertices[Degree],"&gt;= "&amp;D40)-COUNTIF(Vertices[Degree],"&gt;="&amp;D41)</f>
        <v>0</v>
      </c>
      <c r="F40" s="37">
        <f>F28+($F$57-$F$2)/BinDivisor</f>
        <v>11.345454545454542</v>
      </c>
      <c r="G40" s="38">
        <f>COUNTIF(Vertices[In-Degree],"&gt;= "&amp;F40)-COUNTIF(Vertices[In-Degree],"&gt;="&amp;F41)</f>
        <v>0</v>
      </c>
      <c r="H40" s="37">
        <f>H28+($H$57-$H$2)/BinDivisor</f>
        <v>8.509090909090908</v>
      </c>
      <c r="I40" s="38">
        <f>COUNTIF(Vertices[Out-Degree],"&gt;= "&amp;H40)-COUNTIF(Vertices[Out-Degree],"&gt;="&amp;H41)</f>
        <v>0</v>
      </c>
      <c r="J40" s="37">
        <f>J28+($J$57-$J$2)/BinDivisor</f>
        <v>2853.238874436364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0.033345709090909094</v>
      </c>
      <c r="O40" s="38">
        <f>COUNTIF(Vertices[Eigenvector Centrality],"&gt;= "&amp;N40)-COUNTIF(Vertices[Eigenvector Centrality],"&gt;="&amp;N41)</f>
        <v>0</v>
      </c>
      <c r="P40" s="37">
        <f>P28+($P$57-$P$2)/BinDivisor</f>
        <v>4.883313418181818</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s="34" t="s">
        <v>2662</v>
      </c>
      <c r="B41" s="34" t="s">
        <v>85</v>
      </c>
      <c r="D41" s="32">
        <f aca="true" t="shared" si="10" ref="D41:D56">D40+($D$57-$D$2)/BinDivisor</f>
        <v>0</v>
      </c>
      <c r="E41" s="3">
        <f>COUNTIF(Vertices[Degree],"&gt;= "&amp;D41)-COUNTIF(Vertices[Degree],"&gt;="&amp;D42)</f>
        <v>0</v>
      </c>
      <c r="F41" s="39">
        <f aca="true" t="shared" si="11" ref="F41:F56">F40+($F$57-$F$2)/BinDivisor</f>
        <v>11.781818181818178</v>
      </c>
      <c r="G41" s="40">
        <f>COUNTIF(Vertices[In-Degree],"&gt;= "&amp;F41)-COUNTIF(Vertices[In-Degree],"&gt;="&amp;F42)</f>
        <v>0</v>
      </c>
      <c r="H41" s="39">
        <f aca="true" t="shared" si="12" ref="H41:H56">H40+($H$57-$H$2)/BinDivisor</f>
        <v>8.836363636363636</v>
      </c>
      <c r="I41" s="40">
        <f>COUNTIF(Vertices[Out-Degree],"&gt;= "&amp;H41)-COUNTIF(Vertices[Out-Degree],"&gt;="&amp;H42)</f>
        <v>1</v>
      </c>
      <c r="J41" s="39">
        <f aca="true" t="shared" si="13" ref="J41:J56">J40+($J$57-$J$2)/BinDivisor</f>
        <v>2962.978831145455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0.034628236363636364</v>
      </c>
      <c r="O41" s="40">
        <f>COUNTIF(Vertices[Eigenvector Centrality],"&gt;= "&amp;N41)-COUNTIF(Vertices[Eigenvector Centrality],"&gt;="&amp;N42)</f>
        <v>0</v>
      </c>
      <c r="P41" s="39">
        <f aca="true" t="shared" si="16" ref="P41:P56">P40+($P$57-$P$2)/BinDivisor</f>
        <v>5.056587472727273</v>
      </c>
      <c r="Q41" s="40">
        <f>COUNTIF(Vertices[PageRank],"&gt;= "&amp;P41)-COUNTIF(Vertices[PageRank],"&gt;="&amp;P42)</f>
        <v>1</v>
      </c>
      <c r="R41" s="39">
        <f aca="true" t="shared" si="17" ref="R41:R56">R40+($R$57-$R$2)/BinDivisor</f>
        <v>0.3272727272727273</v>
      </c>
      <c r="S41" s="44">
        <f>COUNTIF(Vertices[Clustering Coefficient],"&gt;= "&amp;R41)-COUNTIF(Vertices[Clustering Coefficient],"&gt;="&amp;R42)</f>
        <v>6</v>
      </c>
      <c r="T41" s="39" t="e">
        <f aca="true" t="shared" si="18" ref="T41:T56">T40+($T$57-$T$2)/BinDivisor</f>
        <v>#REF!</v>
      </c>
      <c r="U41" s="40" t="e">
        <f ca="1" t="shared" si="0"/>
        <v>#REF!</v>
      </c>
    </row>
    <row r="42" spans="1:21" ht="15">
      <c r="A42" s="34" t="s">
        <v>2663</v>
      </c>
      <c r="B42" s="34" t="s">
        <v>85</v>
      </c>
      <c r="D42" s="32">
        <f t="shared" si="10"/>
        <v>0</v>
      </c>
      <c r="E42" s="3">
        <f>COUNTIF(Vertices[Degree],"&gt;= "&amp;D42)-COUNTIF(Vertices[Degree],"&gt;="&amp;D43)</f>
        <v>0</v>
      </c>
      <c r="F42" s="37">
        <f t="shared" si="11"/>
        <v>12.218181818181813</v>
      </c>
      <c r="G42" s="38">
        <f>COUNTIF(Vertices[In-Degree],"&gt;= "&amp;F42)-COUNTIF(Vertices[In-Degree],"&gt;="&amp;F43)</f>
        <v>0</v>
      </c>
      <c r="H42" s="37">
        <f t="shared" si="12"/>
        <v>9.163636363636364</v>
      </c>
      <c r="I42" s="38">
        <f>COUNTIF(Vertices[Out-Degree],"&gt;= "&amp;H42)-COUNTIF(Vertices[Out-Degree],"&gt;="&amp;H43)</f>
        <v>0</v>
      </c>
      <c r="J42" s="37">
        <f t="shared" si="13"/>
        <v>3072.718787854546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0.035910763636363634</v>
      </c>
      <c r="O42" s="38">
        <f>COUNTIF(Vertices[Eigenvector Centrality],"&gt;= "&amp;N42)-COUNTIF(Vertices[Eigenvector Centrality],"&gt;="&amp;N43)</f>
        <v>0</v>
      </c>
      <c r="P42" s="37">
        <f t="shared" si="16"/>
        <v>5.229861527272727</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4" t="s">
        <v>2664</v>
      </c>
      <c r="B43" s="34" t="s">
        <v>85</v>
      </c>
      <c r="D43" s="32">
        <f t="shared" si="10"/>
        <v>0</v>
      </c>
      <c r="E43" s="3">
        <f>COUNTIF(Vertices[Degree],"&gt;= "&amp;D43)-COUNTIF(Vertices[Degree],"&gt;="&amp;D44)</f>
        <v>0</v>
      </c>
      <c r="F43" s="39">
        <f t="shared" si="11"/>
        <v>12.654545454545449</v>
      </c>
      <c r="G43" s="40">
        <f>COUNTIF(Vertices[In-Degree],"&gt;= "&amp;F43)-COUNTIF(Vertices[In-Degree],"&gt;="&amp;F44)</f>
        <v>0</v>
      </c>
      <c r="H43" s="39">
        <f t="shared" si="12"/>
        <v>9.490909090909092</v>
      </c>
      <c r="I43" s="40">
        <f>COUNTIF(Vertices[Out-Degree],"&gt;= "&amp;H43)-COUNTIF(Vertices[Out-Degree],"&gt;="&amp;H44)</f>
        <v>0</v>
      </c>
      <c r="J43" s="39">
        <f t="shared" si="13"/>
        <v>3182.458744563637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0.037193290909090904</v>
      </c>
      <c r="O43" s="40">
        <f>COUNTIF(Vertices[Eigenvector Centrality],"&gt;= "&amp;N43)-COUNTIF(Vertices[Eigenvector Centrality],"&gt;="&amp;N44)</f>
        <v>0</v>
      </c>
      <c r="P43" s="39">
        <f t="shared" si="16"/>
        <v>5.403135581818182</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4" t="s">
        <v>2665</v>
      </c>
      <c r="B44" s="34" t="s">
        <v>85</v>
      </c>
      <c r="D44" s="32">
        <f t="shared" si="10"/>
        <v>0</v>
      </c>
      <c r="E44" s="3">
        <f>COUNTIF(Vertices[Degree],"&gt;= "&amp;D44)-COUNTIF(Vertices[Degree],"&gt;="&amp;D45)</f>
        <v>0</v>
      </c>
      <c r="F44" s="37">
        <f t="shared" si="11"/>
        <v>13.090909090909085</v>
      </c>
      <c r="G44" s="38">
        <f>COUNTIF(Vertices[In-Degree],"&gt;= "&amp;F44)-COUNTIF(Vertices[In-Degree],"&gt;="&amp;F45)</f>
        <v>0</v>
      </c>
      <c r="H44" s="37">
        <f t="shared" si="12"/>
        <v>9.81818181818182</v>
      </c>
      <c r="I44" s="38">
        <f>COUNTIF(Vertices[Out-Degree],"&gt;= "&amp;H44)-COUNTIF(Vertices[Out-Degree],"&gt;="&amp;H45)</f>
        <v>0</v>
      </c>
      <c r="J44" s="37">
        <f t="shared" si="13"/>
        <v>3292.198701272728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0.038475818181818174</v>
      </c>
      <c r="O44" s="38">
        <f>COUNTIF(Vertices[Eigenvector Centrality],"&gt;= "&amp;N44)-COUNTIF(Vertices[Eigenvector Centrality],"&gt;="&amp;N45)</f>
        <v>0</v>
      </c>
      <c r="P44" s="37">
        <f t="shared" si="16"/>
        <v>5.576409636363636</v>
      </c>
      <c r="Q44" s="38">
        <f>COUNTIF(Vertices[PageRank],"&gt;= "&amp;P44)-COUNTIF(Vertices[PageRank],"&gt;="&amp;P45)</f>
        <v>1</v>
      </c>
      <c r="R44" s="37">
        <f t="shared" si="17"/>
        <v>0.36363636363636376</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13.52727272727272</v>
      </c>
      <c r="G45" s="40">
        <f>COUNTIF(Vertices[In-Degree],"&gt;= "&amp;F45)-COUNTIF(Vertices[In-Degree],"&gt;="&amp;F46)</f>
        <v>0</v>
      </c>
      <c r="H45" s="39">
        <f t="shared" si="12"/>
        <v>10.145454545454548</v>
      </c>
      <c r="I45" s="40">
        <f>COUNTIF(Vertices[Out-Degree],"&gt;= "&amp;H45)-COUNTIF(Vertices[Out-Degree],"&gt;="&amp;H46)</f>
        <v>0</v>
      </c>
      <c r="J45" s="39">
        <f t="shared" si="13"/>
        <v>3401.9386579818192</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0.03975834545454544</v>
      </c>
      <c r="O45" s="40">
        <f>COUNTIF(Vertices[Eigenvector Centrality],"&gt;= "&amp;N45)-COUNTIF(Vertices[Eigenvector Centrality],"&gt;="&amp;N46)</f>
        <v>2</v>
      </c>
      <c r="P45" s="39">
        <f t="shared" si="16"/>
        <v>5.749683690909091</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13.963636363636356</v>
      </c>
      <c r="G46" s="38">
        <f>COUNTIF(Vertices[In-Degree],"&gt;= "&amp;F46)-COUNTIF(Vertices[In-Degree],"&gt;="&amp;F47)</f>
        <v>0</v>
      </c>
      <c r="H46" s="37">
        <f t="shared" si="12"/>
        <v>10.472727272727276</v>
      </c>
      <c r="I46" s="38">
        <f>COUNTIF(Vertices[Out-Degree],"&gt;= "&amp;H46)-COUNTIF(Vertices[Out-Degree],"&gt;="&amp;H47)</f>
        <v>0</v>
      </c>
      <c r="J46" s="37">
        <f t="shared" si="13"/>
        <v>3511.6786146909103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0.04104087272727271</v>
      </c>
      <c r="O46" s="38">
        <f>COUNTIF(Vertices[Eigenvector Centrality],"&gt;= "&amp;N46)-COUNTIF(Vertices[Eigenvector Centrality],"&gt;="&amp;N47)</f>
        <v>0</v>
      </c>
      <c r="P46" s="37">
        <f t="shared" si="16"/>
        <v>5.9229577454545455</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14.399999999999991</v>
      </c>
      <c r="G47" s="40">
        <f>COUNTIF(Vertices[In-Degree],"&gt;= "&amp;F47)-COUNTIF(Vertices[In-Degree],"&gt;="&amp;F48)</f>
        <v>0</v>
      </c>
      <c r="H47" s="39">
        <f t="shared" si="12"/>
        <v>10.800000000000004</v>
      </c>
      <c r="I47" s="40">
        <f>COUNTIF(Vertices[Out-Degree],"&gt;= "&amp;H47)-COUNTIF(Vertices[Out-Degree],"&gt;="&amp;H48)</f>
        <v>0</v>
      </c>
      <c r="J47" s="39">
        <f t="shared" si="13"/>
        <v>3621.4185714000014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0.04232339999999998</v>
      </c>
      <c r="O47" s="40">
        <f>COUNTIF(Vertices[Eigenvector Centrality],"&gt;= "&amp;N47)-COUNTIF(Vertices[Eigenvector Centrality],"&gt;="&amp;N48)</f>
        <v>0</v>
      </c>
      <c r="P47" s="39">
        <f t="shared" si="16"/>
        <v>6.0962318</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14.836363636363627</v>
      </c>
      <c r="G48" s="38">
        <f>COUNTIF(Vertices[In-Degree],"&gt;= "&amp;F48)-COUNTIF(Vertices[In-Degree],"&gt;="&amp;F49)</f>
        <v>0</v>
      </c>
      <c r="H48" s="37">
        <f t="shared" si="12"/>
        <v>11.127272727272732</v>
      </c>
      <c r="I48" s="38">
        <f>COUNTIF(Vertices[Out-Degree],"&gt;= "&amp;H48)-COUNTIF(Vertices[Out-Degree],"&gt;="&amp;H49)</f>
        <v>0</v>
      </c>
      <c r="J48" s="37">
        <f t="shared" si="13"/>
        <v>3731.1585281090925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0.04360592727272725</v>
      </c>
      <c r="O48" s="38">
        <f>COUNTIF(Vertices[Eigenvector Centrality],"&gt;= "&amp;N48)-COUNTIF(Vertices[Eigenvector Centrality],"&gt;="&amp;N49)</f>
        <v>1</v>
      </c>
      <c r="P48" s="37">
        <f t="shared" si="16"/>
        <v>6.2695058545454545</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15.272727272727263</v>
      </c>
      <c r="G49" s="40">
        <f>COUNTIF(Vertices[In-Degree],"&gt;= "&amp;F49)-COUNTIF(Vertices[In-Degree],"&gt;="&amp;F50)</f>
        <v>0</v>
      </c>
      <c r="H49" s="39">
        <f t="shared" si="12"/>
        <v>11.45454545454546</v>
      </c>
      <c r="I49" s="40">
        <f>COUNTIF(Vertices[Out-Degree],"&gt;= "&amp;H49)-COUNTIF(Vertices[Out-Degree],"&gt;="&amp;H50)</f>
        <v>0</v>
      </c>
      <c r="J49" s="39">
        <f t="shared" si="13"/>
        <v>3840.8984848181835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0.04488845454545452</v>
      </c>
      <c r="O49" s="40">
        <f>COUNTIF(Vertices[Eigenvector Centrality],"&gt;= "&amp;N49)-COUNTIF(Vertices[Eigenvector Centrality],"&gt;="&amp;N50)</f>
        <v>0</v>
      </c>
      <c r="P49" s="39">
        <f t="shared" si="16"/>
        <v>6.442779909090909</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15.709090909090898</v>
      </c>
      <c r="G50" s="38">
        <f>COUNTIF(Vertices[In-Degree],"&gt;= "&amp;F50)-COUNTIF(Vertices[In-Degree],"&gt;="&amp;F51)</f>
        <v>1</v>
      </c>
      <c r="H50" s="37">
        <f t="shared" si="12"/>
        <v>11.781818181818188</v>
      </c>
      <c r="I50" s="38">
        <f>COUNTIF(Vertices[Out-Degree],"&gt;= "&amp;H50)-COUNTIF(Vertices[Out-Degree],"&gt;="&amp;H51)</f>
        <v>0</v>
      </c>
      <c r="J50" s="37">
        <f t="shared" si="13"/>
        <v>3950.6384415272746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0.04617098181818179</v>
      </c>
      <c r="O50" s="38">
        <f>COUNTIF(Vertices[Eigenvector Centrality],"&gt;= "&amp;N50)-COUNTIF(Vertices[Eigenvector Centrality],"&gt;="&amp;N51)</f>
        <v>0</v>
      </c>
      <c r="P50" s="37">
        <f t="shared" si="16"/>
        <v>6.6160539636363636</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16.145454545454534</v>
      </c>
      <c r="G51" s="40">
        <f>COUNTIF(Vertices[In-Degree],"&gt;= "&amp;F51)-COUNTIF(Vertices[In-Degree],"&gt;="&amp;F52)</f>
        <v>0</v>
      </c>
      <c r="H51" s="39">
        <f t="shared" si="12"/>
        <v>12.109090909090916</v>
      </c>
      <c r="I51" s="40">
        <f>COUNTIF(Vertices[Out-Degree],"&gt;= "&amp;H51)-COUNTIF(Vertices[Out-Degree],"&gt;="&amp;H52)</f>
        <v>0</v>
      </c>
      <c r="J51" s="39">
        <f t="shared" si="13"/>
        <v>4060.3783982363657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0.04745350909090906</v>
      </c>
      <c r="O51" s="40">
        <f>COUNTIF(Vertices[Eigenvector Centrality],"&gt;= "&amp;N51)-COUNTIF(Vertices[Eigenvector Centrality],"&gt;="&amp;N52)</f>
        <v>0</v>
      </c>
      <c r="P51" s="39">
        <f t="shared" si="16"/>
        <v>6.789328018181818</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16.58181818181817</v>
      </c>
      <c r="G52" s="38">
        <f>COUNTIF(Vertices[In-Degree],"&gt;= "&amp;F52)-COUNTIF(Vertices[In-Degree],"&gt;="&amp;F53)</f>
        <v>1</v>
      </c>
      <c r="H52" s="37">
        <f t="shared" si="12"/>
        <v>12.436363636363645</v>
      </c>
      <c r="I52" s="38">
        <f>COUNTIF(Vertices[Out-Degree],"&gt;= "&amp;H52)-COUNTIF(Vertices[Out-Degree],"&gt;="&amp;H53)</f>
        <v>0</v>
      </c>
      <c r="J52" s="37">
        <f t="shared" si="13"/>
        <v>4170.118354945456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0.04873603636363633</v>
      </c>
      <c r="O52" s="38">
        <f>COUNTIF(Vertices[Eigenvector Centrality],"&gt;= "&amp;N52)-COUNTIF(Vertices[Eigenvector Centrality],"&gt;="&amp;N53)</f>
        <v>0</v>
      </c>
      <c r="P52" s="37">
        <f t="shared" si="16"/>
        <v>6.962602072727273</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17.01818181818181</v>
      </c>
      <c r="G53" s="40">
        <f>COUNTIF(Vertices[In-Degree],"&gt;= "&amp;F53)-COUNTIF(Vertices[In-Degree],"&gt;="&amp;F54)</f>
        <v>0</v>
      </c>
      <c r="H53" s="39">
        <f t="shared" si="12"/>
        <v>12.763636363636373</v>
      </c>
      <c r="I53" s="40">
        <f>COUNTIF(Vertices[Out-Degree],"&gt;= "&amp;H53)-COUNTIF(Vertices[Out-Degree],"&gt;="&amp;H54)</f>
        <v>0</v>
      </c>
      <c r="J53" s="39">
        <f t="shared" si="13"/>
        <v>4279.858311654547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0.0500185636363636</v>
      </c>
      <c r="O53" s="40">
        <f>COUNTIF(Vertices[Eigenvector Centrality],"&gt;= "&amp;N53)-COUNTIF(Vertices[Eigenvector Centrality],"&gt;="&amp;N54)</f>
        <v>0</v>
      </c>
      <c r="P53" s="39">
        <f t="shared" si="16"/>
        <v>7.135876127272727</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17.454545454545446</v>
      </c>
      <c r="G54" s="38">
        <f>COUNTIF(Vertices[In-Degree],"&gt;= "&amp;F54)-COUNTIF(Vertices[In-Degree],"&gt;="&amp;F55)</f>
        <v>0</v>
      </c>
      <c r="H54" s="37">
        <f t="shared" si="12"/>
        <v>13.0909090909091</v>
      </c>
      <c r="I54" s="38">
        <f>COUNTIF(Vertices[Out-Degree],"&gt;= "&amp;H54)-COUNTIF(Vertices[Out-Degree],"&gt;="&amp;H55)</f>
        <v>0</v>
      </c>
      <c r="J54" s="37">
        <f t="shared" si="13"/>
        <v>4389.5982683636375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0.05130109090909087</v>
      </c>
      <c r="O54" s="38">
        <f>COUNTIF(Vertices[Eigenvector Centrality],"&gt;= "&amp;N54)-COUNTIF(Vertices[Eigenvector Centrality],"&gt;="&amp;N55)</f>
        <v>0</v>
      </c>
      <c r="P54" s="37">
        <f t="shared" si="16"/>
        <v>7.309150181818182</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17.890909090909084</v>
      </c>
      <c r="G55" s="40">
        <f>COUNTIF(Vertices[In-Degree],"&gt;= "&amp;F55)-COUNTIF(Vertices[In-Degree],"&gt;="&amp;F56)</f>
        <v>0</v>
      </c>
      <c r="H55" s="39">
        <f t="shared" si="12"/>
        <v>13.418181818181829</v>
      </c>
      <c r="I55" s="40">
        <f>COUNTIF(Vertices[Out-Degree],"&gt;= "&amp;H55)-COUNTIF(Vertices[Out-Degree],"&gt;="&amp;H56)</f>
        <v>0</v>
      </c>
      <c r="J55" s="39">
        <f t="shared" si="13"/>
        <v>4499.338225072728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0.05258361818181814</v>
      </c>
      <c r="O55" s="40">
        <f>COUNTIF(Vertices[Eigenvector Centrality],"&gt;= "&amp;N55)-COUNTIF(Vertices[Eigenvector Centrality],"&gt;="&amp;N56)</f>
        <v>0</v>
      </c>
      <c r="P55" s="39">
        <f t="shared" si="16"/>
        <v>7.482424236363636</v>
      </c>
      <c r="Q55" s="40">
        <f>COUNTIF(Vertices[PageRank],"&gt;= "&amp;P55)-COUNTIF(Vertices[PageRank],"&gt;="&amp;P56)</f>
        <v>0</v>
      </c>
      <c r="R55" s="39">
        <f t="shared" si="17"/>
        <v>0.49696969696969734</v>
      </c>
      <c r="S55" s="44">
        <f>COUNTIF(Vertices[Clustering Coefficient],"&gt;= "&amp;R55)-COUNTIF(Vertices[Clustering Coefficient],"&gt;="&amp;R56)</f>
        <v>9</v>
      </c>
      <c r="T55" s="39" t="e">
        <f ca="1" t="shared" si="18"/>
        <v>#REF!</v>
      </c>
      <c r="U55" s="40" t="e">
        <f ca="1" t="shared" si="0"/>
        <v>#REF!</v>
      </c>
    </row>
    <row r="56" spans="4:21" ht="15">
      <c r="D56" s="32">
        <f t="shared" si="10"/>
        <v>0</v>
      </c>
      <c r="E56" s="3">
        <f>COUNTIF(Vertices[Degree],"&gt;= "&amp;D56)-COUNTIF(Vertices[Degree],"&gt;="&amp;D57)</f>
        <v>0</v>
      </c>
      <c r="F56" s="37">
        <f t="shared" si="11"/>
        <v>18.32727272727272</v>
      </c>
      <c r="G56" s="38">
        <f>COUNTIF(Vertices[In-Degree],"&gt;= "&amp;F56)-COUNTIF(Vertices[In-Degree],"&gt;="&amp;F57)</f>
        <v>0</v>
      </c>
      <c r="H56" s="37">
        <f t="shared" si="12"/>
        <v>13.745454545454557</v>
      </c>
      <c r="I56" s="38">
        <f>COUNTIF(Vertices[Out-Degree],"&gt;= "&amp;H56)-COUNTIF(Vertices[Out-Degree],"&gt;="&amp;H57)</f>
        <v>0</v>
      </c>
      <c r="J56" s="37">
        <f t="shared" si="13"/>
        <v>4609.078181781819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0.05386614545454541</v>
      </c>
      <c r="O56" s="38">
        <f>COUNTIF(Vertices[Eigenvector Centrality],"&gt;= "&amp;N56)-COUNTIF(Vertices[Eigenvector Centrality],"&gt;="&amp;N57)</f>
        <v>1</v>
      </c>
      <c r="P56" s="37">
        <f t="shared" si="16"/>
        <v>7.655698290909091</v>
      </c>
      <c r="Q56" s="38">
        <f>COUNTIF(Vertices[PageRank],"&gt;= "&amp;P56)-COUNTIF(Vertices[PageRank],"&gt;="&amp;P57)</f>
        <v>0</v>
      </c>
      <c r="R56" s="37">
        <f t="shared" si="17"/>
        <v>0.5090909090909095</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24</v>
      </c>
      <c r="G57" s="42">
        <f>COUNTIF(Vertices[In-Degree],"&gt;= "&amp;F57)-COUNTIF(Vertices[In-Degree],"&gt;="&amp;F58)</f>
        <v>1</v>
      </c>
      <c r="H57" s="41">
        <f>MAX(Vertices[Out-Degree])</f>
        <v>18</v>
      </c>
      <c r="I57" s="42">
        <f>COUNTIF(Vertices[Out-Degree],"&gt;= "&amp;H57)-COUNTIF(Vertices[Out-Degree],"&gt;="&amp;H58)</f>
        <v>1</v>
      </c>
      <c r="J57" s="41">
        <f>MAX(Vertices[Betweenness Centrality])</f>
        <v>6035.697619</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0.070539</v>
      </c>
      <c r="O57" s="42">
        <f>COUNTIF(Vertices[Eigenvector Centrality],"&gt;= "&amp;N57)-COUNTIF(Vertices[Eigenvector Centrality],"&gt;="&amp;N58)</f>
        <v>1</v>
      </c>
      <c r="P57" s="41">
        <f>MAX(Vertices[PageRank])</f>
        <v>9.908261</v>
      </c>
      <c r="Q57" s="42">
        <f>COUNTIF(Vertices[PageRank],"&gt;= "&amp;P57)-COUNTIF(Vertices[PageRank],"&gt;="&amp;P58)</f>
        <v>1</v>
      </c>
      <c r="R57" s="41">
        <f>MAX(Vertices[Clustering Coefficient])</f>
        <v>0.6666666666666666</v>
      </c>
      <c r="S57" s="45">
        <f>COUNTIF(Vertices[Clustering Coefficient],"&gt;= "&amp;R57)-COUNTIF(Vertices[Clustering Coefficient],"&gt;="&amp;R58)</f>
        <v>4</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24</v>
      </c>
    </row>
    <row r="75" spans="1:2" ht="15">
      <c r="A75" s="33" t="s">
        <v>90</v>
      </c>
      <c r="B75" s="47">
        <f>_xlfn.IFERROR(AVERAGE(Vertices[In-Degree]),NoMetricMessage)</f>
        <v>1.4251968503937007</v>
      </c>
    </row>
    <row r="76" spans="1:2" ht="15">
      <c r="A76" s="33" t="s">
        <v>91</v>
      </c>
      <c r="B76" s="47">
        <f>_xlfn.IFERROR(MEDIAN(Vertices[In-Degree]),NoMetricMessage)</f>
        <v>0</v>
      </c>
    </row>
    <row r="87" spans="1:2" ht="15">
      <c r="A87" s="33" t="s">
        <v>94</v>
      </c>
      <c r="B87" s="46">
        <f>IF(COUNT(Vertices[Out-Degree])&gt;0,H2,NoMetricMessage)</f>
        <v>0</v>
      </c>
    </row>
    <row r="88" spans="1:2" ht="15">
      <c r="A88" s="33" t="s">
        <v>95</v>
      </c>
      <c r="B88" s="46">
        <f>IF(COUNT(Vertices[Out-Degree])&gt;0,H57,NoMetricMessage)</f>
        <v>18</v>
      </c>
    </row>
    <row r="89" spans="1:2" ht="15">
      <c r="A89" s="33" t="s">
        <v>96</v>
      </c>
      <c r="B89" s="47">
        <f>_xlfn.IFERROR(AVERAGE(Vertices[Out-Degree]),NoMetricMessage)</f>
        <v>1.4251968503937007</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6035.697619</v>
      </c>
    </row>
    <row r="103" spans="1:2" ht="15">
      <c r="A103" s="33" t="s">
        <v>102</v>
      </c>
      <c r="B103" s="47">
        <f>_xlfn.IFERROR(AVERAGE(Vertices[Betweenness Centrality]),NoMetricMessage)</f>
        <v>179.11811023622047</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0.05614185039370068</v>
      </c>
    </row>
    <row r="118" spans="1:2" ht="15">
      <c r="A118" s="33" t="s">
        <v>109</v>
      </c>
      <c r="B118" s="47">
        <f>_xlfn.IFERROR(MEDIAN(Vertices[Closeness Centrality]),NoMetricMessage)</f>
        <v>0.003067</v>
      </c>
    </row>
    <row r="129" spans="1:2" ht="15">
      <c r="A129" s="33" t="s">
        <v>112</v>
      </c>
      <c r="B129" s="47">
        <f>IF(COUNT(Vertices[Eigenvector Centrality])&gt;0,N2,NoMetricMessage)</f>
        <v>0</v>
      </c>
    </row>
    <row r="130" spans="1:2" ht="15">
      <c r="A130" s="33" t="s">
        <v>113</v>
      </c>
      <c r="B130" s="47">
        <f>IF(COUNT(Vertices[Eigenvector Centrality])&gt;0,N57,NoMetricMessage)</f>
        <v>0.070539</v>
      </c>
    </row>
    <row r="131" spans="1:2" ht="15">
      <c r="A131" s="33" t="s">
        <v>114</v>
      </c>
      <c r="B131" s="47">
        <f>_xlfn.IFERROR(AVERAGE(Vertices[Eigenvector Centrality]),NoMetricMessage)</f>
        <v>0.007874078740157471</v>
      </c>
    </row>
    <row r="132" spans="1:2" ht="15">
      <c r="A132" s="33" t="s">
        <v>115</v>
      </c>
      <c r="B132" s="47">
        <f>_xlfn.IFERROR(MEDIAN(Vertices[Eigenvector Centrality]),NoMetricMessage)</f>
        <v>0.003979</v>
      </c>
    </row>
    <row r="143" spans="1:2" ht="15">
      <c r="A143" s="33" t="s">
        <v>140</v>
      </c>
      <c r="B143" s="47">
        <f>IF(COUNT(Vertices[PageRank])&gt;0,P2,NoMetricMessage)</f>
        <v>0.378188</v>
      </c>
    </row>
    <row r="144" spans="1:2" ht="15">
      <c r="A144" s="33" t="s">
        <v>141</v>
      </c>
      <c r="B144" s="47">
        <f>IF(COUNT(Vertices[PageRank])&gt;0,P57,NoMetricMessage)</f>
        <v>9.908261</v>
      </c>
    </row>
    <row r="145" spans="1:2" ht="15">
      <c r="A145" s="33" t="s">
        <v>142</v>
      </c>
      <c r="B145" s="47">
        <f>_xlfn.IFERROR(AVERAGE(Vertices[PageRank]),NoMetricMessage)</f>
        <v>0.9999955748031498</v>
      </c>
    </row>
    <row r="146" spans="1:2" ht="15">
      <c r="A146" s="33" t="s">
        <v>143</v>
      </c>
      <c r="B146" s="47">
        <f>_xlfn.IFERROR(MEDIAN(Vertices[PageRank]),NoMetricMessage)</f>
        <v>0.573474</v>
      </c>
    </row>
    <row r="157" spans="1:2" ht="15">
      <c r="A157" s="33" t="s">
        <v>118</v>
      </c>
      <c r="B157" s="47">
        <f>IF(COUNT(Vertices[Clustering Coefficient])&gt;0,R2,NoMetricMessage)</f>
        <v>0</v>
      </c>
    </row>
    <row r="158" spans="1:2" ht="15">
      <c r="A158" s="33" t="s">
        <v>119</v>
      </c>
      <c r="B158" s="47">
        <f>IF(COUNT(Vertices[Clustering Coefficient])&gt;0,R57,NoMetricMessage)</f>
        <v>0.6666666666666666</v>
      </c>
    </row>
    <row r="159" spans="1:2" ht="15">
      <c r="A159" s="33" t="s">
        <v>120</v>
      </c>
      <c r="B159" s="47">
        <f>_xlfn.IFERROR(AVERAGE(Vertices[Clustering Coefficient]),NoMetricMessage)</f>
        <v>0.08993818954448875</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1829</v>
      </c>
      <c r="K7" s="13" t="s">
        <v>1830</v>
      </c>
    </row>
    <row r="8" spans="1:11" ht="409.5">
      <c r="A8"/>
      <c r="B8">
        <v>2</v>
      </c>
      <c r="C8">
        <v>2</v>
      </c>
      <c r="D8" t="s">
        <v>61</v>
      </c>
      <c r="E8" t="s">
        <v>61</v>
      </c>
      <c r="H8" t="s">
        <v>73</v>
      </c>
      <c r="J8" t="s">
        <v>1831</v>
      </c>
      <c r="K8" s="13" t="s">
        <v>1832</v>
      </c>
    </row>
    <row r="9" spans="1:11" ht="409.5">
      <c r="A9"/>
      <c r="B9">
        <v>3</v>
      </c>
      <c r="C9">
        <v>4</v>
      </c>
      <c r="D9" t="s">
        <v>62</v>
      </c>
      <c r="E9" t="s">
        <v>62</v>
      </c>
      <c r="H9" t="s">
        <v>74</v>
      </c>
      <c r="J9" t="s">
        <v>1833</v>
      </c>
      <c r="K9" s="13" t="s">
        <v>1834</v>
      </c>
    </row>
    <row r="10" spans="1:11" ht="409.5">
      <c r="A10"/>
      <c r="B10">
        <v>4</v>
      </c>
      <c r="D10" t="s">
        <v>63</v>
      </c>
      <c r="E10" t="s">
        <v>63</v>
      </c>
      <c r="H10" t="s">
        <v>75</v>
      </c>
      <c r="J10" t="s">
        <v>1835</v>
      </c>
      <c r="K10" s="13" t="s">
        <v>1836</v>
      </c>
    </row>
    <row r="11" spans="1:11" ht="15">
      <c r="A11"/>
      <c r="B11">
        <v>5</v>
      </c>
      <c r="D11" t="s">
        <v>46</v>
      </c>
      <c r="E11">
        <v>1</v>
      </c>
      <c r="H11" t="s">
        <v>76</v>
      </c>
      <c r="J11" t="s">
        <v>1837</v>
      </c>
      <c r="K11" t="s">
        <v>1838</v>
      </c>
    </row>
    <row r="12" spans="1:11" ht="15">
      <c r="A12"/>
      <c r="B12"/>
      <c r="D12" t="s">
        <v>64</v>
      </c>
      <c r="E12">
        <v>2</v>
      </c>
      <c r="H12">
        <v>0</v>
      </c>
      <c r="J12" t="s">
        <v>1839</v>
      </c>
      <c r="K12" t="s">
        <v>1840</v>
      </c>
    </row>
    <row r="13" spans="1:11" ht="15">
      <c r="A13"/>
      <c r="B13"/>
      <c r="D13">
        <v>1</v>
      </c>
      <c r="E13">
        <v>3</v>
      </c>
      <c r="H13">
        <v>1</v>
      </c>
      <c r="J13" t="s">
        <v>1841</v>
      </c>
      <c r="K13" t="s">
        <v>1842</v>
      </c>
    </row>
    <row r="14" spans="4:11" ht="15">
      <c r="D14">
        <v>2</v>
      </c>
      <c r="E14">
        <v>4</v>
      </c>
      <c r="H14">
        <v>2</v>
      </c>
      <c r="J14" t="s">
        <v>1843</v>
      </c>
      <c r="K14" t="s">
        <v>1844</v>
      </c>
    </row>
    <row r="15" spans="4:11" ht="15">
      <c r="D15">
        <v>3</v>
      </c>
      <c r="E15">
        <v>5</v>
      </c>
      <c r="H15">
        <v>3</v>
      </c>
      <c r="J15" t="s">
        <v>1845</v>
      </c>
      <c r="K15" t="s">
        <v>1846</v>
      </c>
    </row>
    <row r="16" spans="4:11" ht="15">
      <c r="D16">
        <v>4</v>
      </c>
      <c r="E16">
        <v>6</v>
      </c>
      <c r="H16">
        <v>4</v>
      </c>
      <c r="J16" t="s">
        <v>1847</v>
      </c>
      <c r="K16" t="s">
        <v>1848</v>
      </c>
    </row>
    <row r="17" spans="4:11" ht="15">
      <c r="D17">
        <v>5</v>
      </c>
      <c r="E17">
        <v>7</v>
      </c>
      <c r="H17">
        <v>5</v>
      </c>
      <c r="J17" t="s">
        <v>1849</v>
      </c>
      <c r="K17" t="s">
        <v>1850</v>
      </c>
    </row>
    <row r="18" spans="4:11" ht="15">
      <c r="D18">
        <v>6</v>
      </c>
      <c r="E18">
        <v>8</v>
      </c>
      <c r="H18">
        <v>6</v>
      </c>
      <c r="J18" t="s">
        <v>1851</v>
      </c>
      <c r="K18" t="s">
        <v>1852</v>
      </c>
    </row>
    <row r="19" spans="4:11" ht="15">
      <c r="D19">
        <v>7</v>
      </c>
      <c r="E19">
        <v>9</v>
      </c>
      <c r="H19">
        <v>7</v>
      </c>
      <c r="J19" t="s">
        <v>1853</v>
      </c>
      <c r="K19" t="s">
        <v>1854</v>
      </c>
    </row>
    <row r="20" spans="4:11" ht="15">
      <c r="D20">
        <v>8</v>
      </c>
      <c r="H20">
        <v>8</v>
      </c>
      <c r="J20" t="s">
        <v>1855</v>
      </c>
      <c r="K20" t="s">
        <v>1856</v>
      </c>
    </row>
    <row r="21" spans="4:11" ht="409.5">
      <c r="D21">
        <v>9</v>
      </c>
      <c r="H21">
        <v>9</v>
      </c>
      <c r="J21" t="s">
        <v>1857</v>
      </c>
      <c r="K21" s="13" t="s">
        <v>1858</v>
      </c>
    </row>
    <row r="22" spans="4:11" ht="409.5">
      <c r="D22">
        <v>10</v>
      </c>
      <c r="J22" t="s">
        <v>1859</v>
      </c>
      <c r="K22" s="13" t="s">
        <v>1860</v>
      </c>
    </row>
    <row r="23" spans="4:11" ht="409.5">
      <c r="D23">
        <v>11</v>
      </c>
      <c r="J23" t="s">
        <v>1861</v>
      </c>
      <c r="K23" s="13" t="s">
        <v>1862</v>
      </c>
    </row>
    <row r="24" spans="10:11" ht="409.5">
      <c r="J24" t="s">
        <v>1863</v>
      </c>
      <c r="K24" s="13" t="s">
        <v>2743</v>
      </c>
    </row>
    <row r="25" spans="10:11" ht="15">
      <c r="J25" t="s">
        <v>1864</v>
      </c>
      <c r="K25" t="b">
        <v>0</v>
      </c>
    </row>
    <row r="26" spans="10:11" ht="15">
      <c r="J26" t="s">
        <v>2741</v>
      </c>
      <c r="K26" t="s">
        <v>2742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1896</v>
      </c>
      <c r="B1" s="13" t="s">
        <v>1898</v>
      </c>
      <c r="C1" s="13" t="s">
        <v>1899</v>
      </c>
      <c r="D1" s="13" t="s">
        <v>1901</v>
      </c>
      <c r="E1" s="13" t="s">
        <v>1900</v>
      </c>
      <c r="F1" s="13" t="s">
        <v>1903</v>
      </c>
      <c r="G1" s="13" t="s">
        <v>1902</v>
      </c>
      <c r="H1" s="13" t="s">
        <v>1905</v>
      </c>
      <c r="I1" s="13" t="s">
        <v>1904</v>
      </c>
      <c r="J1" s="13" t="s">
        <v>1907</v>
      </c>
      <c r="K1" s="13" t="s">
        <v>1906</v>
      </c>
      <c r="L1" s="13" t="s">
        <v>1909</v>
      </c>
      <c r="M1" s="78" t="s">
        <v>1908</v>
      </c>
      <c r="N1" s="78" t="s">
        <v>1911</v>
      </c>
      <c r="O1" s="78" t="s">
        <v>1910</v>
      </c>
      <c r="P1" s="78" t="s">
        <v>1913</v>
      </c>
      <c r="Q1" s="78" t="s">
        <v>1912</v>
      </c>
      <c r="R1" s="78" t="s">
        <v>1915</v>
      </c>
      <c r="S1" s="13" t="s">
        <v>1914</v>
      </c>
      <c r="T1" s="13" t="s">
        <v>1917</v>
      </c>
      <c r="U1" s="13" t="s">
        <v>1916</v>
      </c>
      <c r="V1" s="13" t="s">
        <v>1918</v>
      </c>
    </row>
    <row r="2" spans="1:22" ht="15">
      <c r="A2" s="82" t="s">
        <v>420</v>
      </c>
      <c r="B2" s="78">
        <v>24</v>
      </c>
      <c r="C2" s="82" t="s">
        <v>420</v>
      </c>
      <c r="D2" s="78">
        <v>23</v>
      </c>
      <c r="E2" s="82" t="s">
        <v>422</v>
      </c>
      <c r="F2" s="78">
        <v>2</v>
      </c>
      <c r="G2" s="82" t="s">
        <v>412</v>
      </c>
      <c r="H2" s="78">
        <v>7</v>
      </c>
      <c r="I2" s="82" t="s">
        <v>429</v>
      </c>
      <c r="J2" s="78">
        <v>1</v>
      </c>
      <c r="K2" s="82" t="s">
        <v>409</v>
      </c>
      <c r="L2" s="78">
        <v>1</v>
      </c>
      <c r="M2" s="78"/>
      <c r="N2" s="78"/>
      <c r="O2" s="78"/>
      <c r="P2" s="78"/>
      <c r="Q2" s="78"/>
      <c r="R2" s="78"/>
      <c r="S2" s="82" t="s">
        <v>421</v>
      </c>
      <c r="T2" s="78">
        <v>1</v>
      </c>
      <c r="U2" s="82" t="s">
        <v>410</v>
      </c>
      <c r="V2" s="78">
        <v>1</v>
      </c>
    </row>
    <row r="3" spans="1:22" ht="15">
      <c r="A3" s="82" t="s">
        <v>412</v>
      </c>
      <c r="B3" s="78">
        <v>8</v>
      </c>
      <c r="C3" s="82" t="s">
        <v>1897</v>
      </c>
      <c r="D3" s="78">
        <v>1</v>
      </c>
      <c r="E3" s="82" t="s">
        <v>420</v>
      </c>
      <c r="F3" s="78">
        <v>1</v>
      </c>
      <c r="G3" s="82" t="s">
        <v>427</v>
      </c>
      <c r="H3" s="78">
        <v>1</v>
      </c>
      <c r="I3" s="82" t="s">
        <v>428</v>
      </c>
      <c r="J3" s="78">
        <v>1</v>
      </c>
      <c r="K3" s="78"/>
      <c r="L3" s="78"/>
      <c r="M3" s="78"/>
      <c r="N3" s="78"/>
      <c r="O3" s="78"/>
      <c r="P3" s="78"/>
      <c r="Q3" s="78"/>
      <c r="R3" s="78"/>
      <c r="S3" s="78"/>
      <c r="T3" s="78"/>
      <c r="U3" s="82" t="s">
        <v>414</v>
      </c>
      <c r="V3" s="78">
        <v>1</v>
      </c>
    </row>
    <row r="4" spans="1:22" ht="15">
      <c r="A4" s="82" t="s">
        <v>419</v>
      </c>
      <c r="B4" s="78">
        <v>3</v>
      </c>
      <c r="C4" s="78"/>
      <c r="D4" s="78"/>
      <c r="E4" s="82" t="s">
        <v>412</v>
      </c>
      <c r="F4" s="78">
        <v>1</v>
      </c>
      <c r="G4" s="82" t="s">
        <v>426</v>
      </c>
      <c r="H4" s="78">
        <v>1</v>
      </c>
      <c r="I4" s="78"/>
      <c r="J4" s="78"/>
      <c r="K4" s="78"/>
      <c r="L4" s="78"/>
      <c r="M4" s="78"/>
      <c r="N4" s="78"/>
      <c r="O4" s="78"/>
      <c r="P4" s="78"/>
      <c r="Q4" s="78"/>
      <c r="R4" s="78"/>
      <c r="S4" s="78"/>
      <c r="T4" s="78"/>
      <c r="U4" s="82" t="s">
        <v>415</v>
      </c>
      <c r="V4" s="78">
        <v>1</v>
      </c>
    </row>
    <row r="5" spans="1:22" ht="15">
      <c r="A5" s="82" t="s">
        <v>418</v>
      </c>
      <c r="B5" s="78">
        <v>2</v>
      </c>
      <c r="C5" s="78"/>
      <c r="D5" s="78"/>
      <c r="E5" s="82" t="s">
        <v>425</v>
      </c>
      <c r="F5" s="78">
        <v>1</v>
      </c>
      <c r="G5" s="78"/>
      <c r="H5" s="78"/>
      <c r="I5" s="78"/>
      <c r="J5" s="78"/>
      <c r="K5" s="78"/>
      <c r="L5" s="78"/>
      <c r="M5" s="78"/>
      <c r="N5" s="78"/>
      <c r="O5" s="78"/>
      <c r="P5" s="78"/>
      <c r="Q5" s="78"/>
      <c r="R5" s="78"/>
      <c r="S5" s="78"/>
      <c r="T5" s="78"/>
      <c r="U5" s="82" t="s">
        <v>416</v>
      </c>
      <c r="V5" s="78">
        <v>1</v>
      </c>
    </row>
    <row r="6" spans="1:22" ht="15">
      <c r="A6" s="82" t="s">
        <v>416</v>
      </c>
      <c r="B6" s="78">
        <v>2</v>
      </c>
      <c r="C6" s="78"/>
      <c r="D6" s="78"/>
      <c r="E6" s="82" t="s">
        <v>423</v>
      </c>
      <c r="F6" s="78">
        <v>1</v>
      </c>
      <c r="G6" s="78"/>
      <c r="H6" s="78"/>
      <c r="I6" s="78"/>
      <c r="J6" s="78"/>
      <c r="K6" s="78"/>
      <c r="L6" s="78"/>
      <c r="M6" s="78"/>
      <c r="N6" s="78"/>
      <c r="O6" s="78"/>
      <c r="P6" s="78"/>
      <c r="Q6" s="78"/>
      <c r="R6" s="78"/>
      <c r="S6" s="78"/>
      <c r="T6" s="78"/>
      <c r="U6" s="78"/>
      <c r="V6" s="78"/>
    </row>
    <row r="7" spans="1:22" ht="15">
      <c r="A7" s="82" t="s">
        <v>413</v>
      </c>
      <c r="B7" s="78">
        <v>2</v>
      </c>
      <c r="C7" s="78"/>
      <c r="D7" s="78"/>
      <c r="E7" s="78"/>
      <c r="F7" s="78"/>
      <c r="G7" s="78"/>
      <c r="H7" s="78"/>
      <c r="I7" s="78"/>
      <c r="J7" s="78"/>
      <c r="K7" s="78"/>
      <c r="L7" s="78"/>
      <c r="M7" s="78"/>
      <c r="N7" s="78"/>
      <c r="O7" s="78"/>
      <c r="P7" s="78"/>
      <c r="Q7" s="78"/>
      <c r="R7" s="78"/>
      <c r="S7" s="78"/>
      <c r="T7" s="78"/>
      <c r="U7" s="78"/>
      <c r="V7" s="78"/>
    </row>
    <row r="8" spans="1:22" ht="15">
      <c r="A8" s="82" t="s">
        <v>422</v>
      </c>
      <c r="B8" s="78">
        <v>2</v>
      </c>
      <c r="C8" s="78"/>
      <c r="D8" s="78"/>
      <c r="E8" s="78"/>
      <c r="F8" s="78"/>
      <c r="G8" s="78"/>
      <c r="H8" s="78"/>
      <c r="I8" s="78"/>
      <c r="J8" s="78"/>
      <c r="K8" s="78"/>
      <c r="L8" s="78"/>
      <c r="M8" s="78"/>
      <c r="N8" s="78"/>
      <c r="O8" s="78"/>
      <c r="P8" s="78"/>
      <c r="Q8" s="78"/>
      <c r="R8" s="78"/>
      <c r="S8" s="78"/>
      <c r="T8" s="78"/>
      <c r="U8" s="78"/>
      <c r="V8" s="78"/>
    </row>
    <row r="9" spans="1:22" ht="15">
      <c r="A9" s="82" t="s">
        <v>425</v>
      </c>
      <c r="B9" s="78">
        <v>1</v>
      </c>
      <c r="C9" s="78"/>
      <c r="D9" s="78"/>
      <c r="E9" s="78"/>
      <c r="F9" s="78"/>
      <c r="G9" s="78"/>
      <c r="H9" s="78"/>
      <c r="I9" s="78"/>
      <c r="J9" s="78"/>
      <c r="K9" s="78"/>
      <c r="L9" s="78"/>
      <c r="M9" s="78"/>
      <c r="N9" s="78"/>
      <c r="O9" s="78"/>
      <c r="P9" s="78"/>
      <c r="Q9" s="78"/>
      <c r="R9" s="78"/>
      <c r="S9" s="78"/>
      <c r="T9" s="78"/>
      <c r="U9" s="78"/>
      <c r="V9" s="78"/>
    </row>
    <row r="10" spans="1:22" ht="15">
      <c r="A10" s="82" t="s">
        <v>1897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409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1925</v>
      </c>
      <c r="B14" s="13" t="s">
        <v>1898</v>
      </c>
      <c r="C14" s="13" t="s">
        <v>1926</v>
      </c>
      <c r="D14" s="13" t="s">
        <v>1901</v>
      </c>
      <c r="E14" s="13" t="s">
        <v>1927</v>
      </c>
      <c r="F14" s="13" t="s">
        <v>1903</v>
      </c>
      <c r="G14" s="13" t="s">
        <v>1928</v>
      </c>
      <c r="H14" s="13" t="s">
        <v>1905</v>
      </c>
      <c r="I14" s="13" t="s">
        <v>1929</v>
      </c>
      <c r="J14" s="13" t="s">
        <v>1907</v>
      </c>
      <c r="K14" s="13" t="s">
        <v>1930</v>
      </c>
      <c r="L14" s="13" t="s">
        <v>1909</v>
      </c>
      <c r="M14" s="78" t="s">
        <v>1931</v>
      </c>
      <c r="N14" s="78" t="s">
        <v>1911</v>
      </c>
      <c r="O14" s="78" t="s">
        <v>1932</v>
      </c>
      <c r="P14" s="78" t="s">
        <v>1913</v>
      </c>
      <c r="Q14" s="78" t="s">
        <v>1933</v>
      </c>
      <c r="R14" s="78" t="s">
        <v>1915</v>
      </c>
      <c r="S14" s="13" t="s">
        <v>1934</v>
      </c>
      <c r="T14" s="13" t="s">
        <v>1917</v>
      </c>
      <c r="U14" s="13" t="s">
        <v>1935</v>
      </c>
      <c r="V14" s="13" t="s">
        <v>1918</v>
      </c>
    </row>
    <row r="15" spans="1:22" ht="15">
      <c r="A15" s="78" t="s">
        <v>441</v>
      </c>
      <c r="B15" s="78">
        <v>25</v>
      </c>
      <c r="C15" s="78" t="s">
        <v>441</v>
      </c>
      <c r="D15" s="78">
        <v>24</v>
      </c>
      <c r="E15" s="78" t="s">
        <v>443</v>
      </c>
      <c r="F15" s="78">
        <v>3</v>
      </c>
      <c r="G15" s="78" t="s">
        <v>433</v>
      </c>
      <c r="H15" s="78">
        <v>9</v>
      </c>
      <c r="I15" s="78" t="s">
        <v>446</v>
      </c>
      <c r="J15" s="78">
        <v>2</v>
      </c>
      <c r="K15" s="78" t="s">
        <v>430</v>
      </c>
      <c r="L15" s="78">
        <v>1</v>
      </c>
      <c r="M15" s="78"/>
      <c r="N15" s="78"/>
      <c r="O15" s="78"/>
      <c r="P15" s="78"/>
      <c r="Q15" s="78"/>
      <c r="R15" s="78"/>
      <c r="S15" s="78" t="s">
        <v>442</v>
      </c>
      <c r="T15" s="78">
        <v>1</v>
      </c>
      <c r="U15" s="78" t="s">
        <v>431</v>
      </c>
      <c r="V15" s="78">
        <v>1</v>
      </c>
    </row>
    <row r="16" spans="1:22" ht="15">
      <c r="A16" s="78" t="s">
        <v>433</v>
      </c>
      <c r="B16" s="78">
        <v>10</v>
      </c>
      <c r="C16" s="78"/>
      <c r="D16" s="78"/>
      <c r="E16" s="78" t="s">
        <v>441</v>
      </c>
      <c r="F16" s="78">
        <v>1</v>
      </c>
      <c r="G16" s="78"/>
      <c r="H16" s="78"/>
      <c r="I16" s="78"/>
      <c r="J16" s="78"/>
      <c r="K16" s="78"/>
      <c r="L16" s="78"/>
      <c r="M16" s="78"/>
      <c r="N16" s="78"/>
      <c r="O16" s="78"/>
      <c r="P16" s="78"/>
      <c r="Q16" s="78"/>
      <c r="R16" s="78"/>
      <c r="S16" s="78"/>
      <c r="T16" s="78"/>
      <c r="U16" s="78" t="s">
        <v>435</v>
      </c>
      <c r="V16" s="78">
        <v>1</v>
      </c>
    </row>
    <row r="17" spans="1:22" ht="15">
      <c r="A17" s="78" t="s">
        <v>440</v>
      </c>
      <c r="B17" s="78">
        <v>3</v>
      </c>
      <c r="C17" s="78"/>
      <c r="D17" s="78"/>
      <c r="E17" s="78" t="s">
        <v>433</v>
      </c>
      <c r="F17" s="78">
        <v>1</v>
      </c>
      <c r="G17" s="78"/>
      <c r="H17" s="78"/>
      <c r="I17" s="78"/>
      <c r="J17" s="78"/>
      <c r="K17" s="78"/>
      <c r="L17" s="78"/>
      <c r="M17" s="78"/>
      <c r="N17" s="78"/>
      <c r="O17" s="78"/>
      <c r="P17" s="78"/>
      <c r="Q17" s="78"/>
      <c r="R17" s="78"/>
      <c r="S17" s="78"/>
      <c r="T17" s="78"/>
      <c r="U17" s="78" t="s">
        <v>436</v>
      </c>
      <c r="V17" s="78">
        <v>1</v>
      </c>
    </row>
    <row r="18" spans="1:22" ht="15">
      <c r="A18" s="78" t="s">
        <v>443</v>
      </c>
      <c r="B18" s="78">
        <v>3</v>
      </c>
      <c r="C18" s="78"/>
      <c r="D18" s="78"/>
      <c r="E18" s="78" t="s">
        <v>445</v>
      </c>
      <c r="F18" s="78">
        <v>1</v>
      </c>
      <c r="G18" s="78"/>
      <c r="H18" s="78"/>
      <c r="I18" s="78"/>
      <c r="J18" s="78"/>
      <c r="K18" s="78"/>
      <c r="L18" s="78"/>
      <c r="M18" s="78"/>
      <c r="N18" s="78"/>
      <c r="O18" s="78"/>
      <c r="P18" s="78"/>
      <c r="Q18" s="78"/>
      <c r="R18" s="78"/>
      <c r="S18" s="78"/>
      <c r="T18" s="78"/>
      <c r="U18" s="78" t="s">
        <v>437</v>
      </c>
      <c r="V18" s="78">
        <v>1</v>
      </c>
    </row>
    <row r="19" spans="1:22" ht="15">
      <c r="A19" s="78" t="s">
        <v>439</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437</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446</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434</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445</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430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1940</v>
      </c>
      <c r="B27" s="13" t="s">
        <v>1898</v>
      </c>
      <c r="C27" s="13" t="s">
        <v>1946</v>
      </c>
      <c r="D27" s="13" t="s">
        <v>1901</v>
      </c>
      <c r="E27" s="13" t="s">
        <v>1947</v>
      </c>
      <c r="F27" s="13" t="s">
        <v>1903</v>
      </c>
      <c r="G27" s="13" t="s">
        <v>1950</v>
      </c>
      <c r="H27" s="13" t="s">
        <v>1905</v>
      </c>
      <c r="I27" s="13" t="s">
        <v>1955</v>
      </c>
      <c r="J27" s="13" t="s">
        <v>1907</v>
      </c>
      <c r="K27" s="13" t="s">
        <v>1959</v>
      </c>
      <c r="L27" s="13" t="s">
        <v>1909</v>
      </c>
      <c r="M27" s="13" t="s">
        <v>1960</v>
      </c>
      <c r="N27" s="13" t="s">
        <v>1911</v>
      </c>
      <c r="O27" s="13" t="s">
        <v>1966</v>
      </c>
      <c r="P27" s="13" t="s">
        <v>1913</v>
      </c>
      <c r="Q27" s="13" t="s">
        <v>1976</v>
      </c>
      <c r="R27" s="13" t="s">
        <v>1915</v>
      </c>
      <c r="S27" s="13" t="s">
        <v>1978</v>
      </c>
      <c r="T27" s="13" t="s">
        <v>1917</v>
      </c>
      <c r="U27" s="13" t="s">
        <v>1980</v>
      </c>
      <c r="V27" s="13" t="s">
        <v>1918</v>
      </c>
    </row>
    <row r="28" spans="1:22" ht="15">
      <c r="A28" s="78" t="s">
        <v>336</v>
      </c>
      <c r="B28" s="78">
        <v>68</v>
      </c>
      <c r="C28" s="78" t="s">
        <v>474</v>
      </c>
      <c r="D28" s="78">
        <v>2</v>
      </c>
      <c r="E28" s="78" t="s">
        <v>474</v>
      </c>
      <c r="F28" s="78">
        <v>21</v>
      </c>
      <c r="G28" s="78" t="s">
        <v>453</v>
      </c>
      <c r="H28" s="78">
        <v>18</v>
      </c>
      <c r="I28" s="78" t="s">
        <v>338</v>
      </c>
      <c r="J28" s="78">
        <v>23</v>
      </c>
      <c r="K28" s="78" t="s">
        <v>447</v>
      </c>
      <c r="L28" s="78">
        <v>3</v>
      </c>
      <c r="M28" s="78" t="s">
        <v>458</v>
      </c>
      <c r="N28" s="78">
        <v>10</v>
      </c>
      <c r="O28" s="78" t="s">
        <v>1967</v>
      </c>
      <c r="P28" s="78">
        <v>8</v>
      </c>
      <c r="Q28" s="78" t="s">
        <v>336</v>
      </c>
      <c r="R28" s="78">
        <v>6</v>
      </c>
      <c r="S28" s="78" t="s">
        <v>336</v>
      </c>
      <c r="T28" s="78">
        <v>4</v>
      </c>
      <c r="U28" s="78" t="s">
        <v>336</v>
      </c>
      <c r="V28" s="78">
        <v>5</v>
      </c>
    </row>
    <row r="29" spans="1:22" ht="15">
      <c r="A29" s="78" t="s">
        <v>474</v>
      </c>
      <c r="B29" s="78">
        <v>56</v>
      </c>
      <c r="C29" s="78" t="s">
        <v>336</v>
      </c>
      <c r="D29" s="78">
        <v>2</v>
      </c>
      <c r="E29" s="78" t="s">
        <v>336</v>
      </c>
      <c r="F29" s="78">
        <v>12</v>
      </c>
      <c r="G29" s="78" t="s">
        <v>319</v>
      </c>
      <c r="H29" s="78">
        <v>7</v>
      </c>
      <c r="I29" s="78" t="s">
        <v>336</v>
      </c>
      <c r="J29" s="78">
        <v>23</v>
      </c>
      <c r="K29" s="78"/>
      <c r="L29" s="78"/>
      <c r="M29" s="78" t="s">
        <v>336</v>
      </c>
      <c r="N29" s="78">
        <v>2</v>
      </c>
      <c r="O29" s="78" t="s">
        <v>1943</v>
      </c>
      <c r="P29" s="78">
        <v>8</v>
      </c>
      <c r="Q29" s="78" t="s">
        <v>474</v>
      </c>
      <c r="R29" s="78">
        <v>6</v>
      </c>
      <c r="S29" s="78" t="s">
        <v>460</v>
      </c>
      <c r="T29" s="78">
        <v>3</v>
      </c>
      <c r="U29" s="78" t="s">
        <v>1981</v>
      </c>
      <c r="V29" s="78">
        <v>1</v>
      </c>
    </row>
    <row r="30" spans="1:22" ht="15">
      <c r="A30" s="78" t="s">
        <v>338</v>
      </c>
      <c r="B30" s="78">
        <v>38</v>
      </c>
      <c r="C30" s="78" t="s">
        <v>338</v>
      </c>
      <c r="D30" s="78">
        <v>2</v>
      </c>
      <c r="E30" s="78" t="s">
        <v>338</v>
      </c>
      <c r="F30" s="78">
        <v>8</v>
      </c>
      <c r="G30" s="78" t="s">
        <v>474</v>
      </c>
      <c r="H30" s="78">
        <v>6</v>
      </c>
      <c r="I30" s="78" t="s">
        <v>1941</v>
      </c>
      <c r="J30" s="78">
        <v>23</v>
      </c>
      <c r="K30" s="78"/>
      <c r="L30" s="78"/>
      <c r="M30" s="78" t="s">
        <v>1961</v>
      </c>
      <c r="N30" s="78">
        <v>2</v>
      </c>
      <c r="O30" s="78" t="s">
        <v>1968</v>
      </c>
      <c r="P30" s="78">
        <v>8</v>
      </c>
      <c r="Q30" s="78" t="s">
        <v>1952</v>
      </c>
      <c r="R30" s="78">
        <v>6</v>
      </c>
      <c r="S30" s="78" t="s">
        <v>461</v>
      </c>
      <c r="T30" s="78">
        <v>2</v>
      </c>
      <c r="U30" s="78" t="s">
        <v>1982</v>
      </c>
      <c r="V30" s="78">
        <v>1</v>
      </c>
    </row>
    <row r="31" spans="1:22" ht="15">
      <c r="A31" s="78" t="s">
        <v>1941</v>
      </c>
      <c r="B31" s="78">
        <v>37</v>
      </c>
      <c r="C31" s="78" t="s">
        <v>1941</v>
      </c>
      <c r="D31" s="78">
        <v>1</v>
      </c>
      <c r="E31" s="78" t="s">
        <v>1941</v>
      </c>
      <c r="F31" s="78">
        <v>8</v>
      </c>
      <c r="G31" s="78" t="s">
        <v>338</v>
      </c>
      <c r="H31" s="78">
        <v>5</v>
      </c>
      <c r="I31" s="78" t="s">
        <v>474</v>
      </c>
      <c r="J31" s="78">
        <v>20</v>
      </c>
      <c r="K31" s="78"/>
      <c r="L31" s="78"/>
      <c r="M31" s="78" t="s">
        <v>1962</v>
      </c>
      <c r="N31" s="78">
        <v>2</v>
      </c>
      <c r="O31" s="78" t="s">
        <v>1969</v>
      </c>
      <c r="P31" s="78">
        <v>1</v>
      </c>
      <c r="Q31" s="78" t="s">
        <v>1977</v>
      </c>
      <c r="R31" s="78">
        <v>6</v>
      </c>
      <c r="S31" s="78" t="s">
        <v>1979</v>
      </c>
      <c r="T31" s="78">
        <v>2</v>
      </c>
      <c r="U31" s="78" t="s">
        <v>1983</v>
      </c>
      <c r="V31" s="78">
        <v>1</v>
      </c>
    </row>
    <row r="32" spans="1:22" ht="15">
      <c r="A32" s="78" t="s">
        <v>453</v>
      </c>
      <c r="B32" s="78">
        <v>21</v>
      </c>
      <c r="C32" s="78"/>
      <c r="D32" s="78"/>
      <c r="E32" s="78" t="s">
        <v>452</v>
      </c>
      <c r="F32" s="78">
        <v>6</v>
      </c>
      <c r="G32" s="78" t="s">
        <v>336</v>
      </c>
      <c r="H32" s="78">
        <v>5</v>
      </c>
      <c r="I32" s="78" t="s">
        <v>1942</v>
      </c>
      <c r="J32" s="78">
        <v>13</v>
      </c>
      <c r="K32" s="78"/>
      <c r="L32" s="78"/>
      <c r="M32" s="78" t="s">
        <v>1963</v>
      </c>
      <c r="N32" s="78">
        <v>2</v>
      </c>
      <c r="O32" s="78" t="s">
        <v>1970</v>
      </c>
      <c r="P32" s="78">
        <v>1</v>
      </c>
      <c r="Q32" s="78"/>
      <c r="R32" s="78"/>
      <c r="S32" s="78" t="s">
        <v>335</v>
      </c>
      <c r="T32" s="78">
        <v>2</v>
      </c>
      <c r="U32" s="78" t="s">
        <v>1984</v>
      </c>
      <c r="V32" s="78">
        <v>1</v>
      </c>
    </row>
    <row r="33" spans="1:22" ht="15">
      <c r="A33" s="78" t="s">
        <v>1942</v>
      </c>
      <c r="B33" s="78">
        <v>15</v>
      </c>
      <c r="C33" s="78"/>
      <c r="D33" s="78"/>
      <c r="E33" s="78" t="s">
        <v>1948</v>
      </c>
      <c r="F33" s="78">
        <v>5</v>
      </c>
      <c r="G33" s="78" t="s">
        <v>1941</v>
      </c>
      <c r="H33" s="78">
        <v>5</v>
      </c>
      <c r="I33" s="78" t="s">
        <v>1944</v>
      </c>
      <c r="J33" s="78">
        <v>10</v>
      </c>
      <c r="K33" s="78"/>
      <c r="L33" s="78"/>
      <c r="M33" s="78" t="s">
        <v>1964</v>
      </c>
      <c r="N33" s="78">
        <v>2</v>
      </c>
      <c r="O33" s="78" t="s">
        <v>1971</v>
      </c>
      <c r="P33" s="78">
        <v>1</v>
      </c>
      <c r="Q33" s="78"/>
      <c r="R33" s="78"/>
      <c r="S33" s="78" t="s">
        <v>474</v>
      </c>
      <c r="T33" s="78">
        <v>1</v>
      </c>
      <c r="U33" s="78" t="s">
        <v>1985</v>
      </c>
      <c r="V33" s="78">
        <v>1</v>
      </c>
    </row>
    <row r="34" spans="1:22" ht="15">
      <c r="A34" s="78" t="s">
        <v>1943</v>
      </c>
      <c r="B34" s="78">
        <v>14</v>
      </c>
      <c r="C34" s="78"/>
      <c r="D34" s="78"/>
      <c r="E34" s="78" t="s">
        <v>453</v>
      </c>
      <c r="F34" s="78">
        <v>3</v>
      </c>
      <c r="G34" s="78" t="s">
        <v>1951</v>
      </c>
      <c r="H34" s="78">
        <v>2</v>
      </c>
      <c r="I34" s="78" t="s">
        <v>1945</v>
      </c>
      <c r="J34" s="78">
        <v>7</v>
      </c>
      <c r="K34" s="78"/>
      <c r="L34" s="78"/>
      <c r="M34" s="78" t="s">
        <v>1965</v>
      </c>
      <c r="N34" s="78">
        <v>2</v>
      </c>
      <c r="O34" s="78" t="s">
        <v>1972</v>
      </c>
      <c r="P34" s="78">
        <v>1</v>
      </c>
      <c r="Q34" s="78"/>
      <c r="R34" s="78"/>
      <c r="S34" s="78"/>
      <c r="T34" s="78"/>
      <c r="U34" s="78" t="s">
        <v>1986</v>
      </c>
      <c r="V34" s="78">
        <v>1</v>
      </c>
    </row>
    <row r="35" spans="1:22" ht="15">
      <c r="A35" s="78" t="s">
        <v>1944</v>
      </c>
      <c r="B35" s="78">
        <v>11</v>
      </c>
      <c r="C35" s="78"/>
      <c r="D35" s="78"/>
      <c r="E35" s="78" t="s">
        <v>1945</v>
      </c>
      <c r="F35" s="78">
        <v>3</v>
      </c>
      <c r="G35" s="78" t="s">
        <v>1952</v>
      </c>
      <c r="H35" s="78">
        <v>2</v>
      </c>
      <c r="I35" s="78" t="s">
        <v>1956</v>
      </c>
      <c r="J35" s="78">
        <v>6</v>
      </c>
      <c r="K35" s="78"/>
      <c r="L35" s="78"/>
      <c r="M35" s="78"/>
      <c r="N35" s="78"/>
      <c r="O35" s="78" t="s">
        <v>1973</v>
      </c>
      <c r="P35" s="78">
        <v>1</v>
      </c>
      <c r="Q35" s="78"/>
      <c r="R35" s="78"/>
      <c r="S35" s="78"/>
      <c r="T35" s="78"/>
      <c r="U35" s="78" t="s">
        <v>1987</v>
      </c>
      <c r="V35" s="78">
        <v>1</v>
      </c>
    </row>
    <row r="36" spans="1:22" ht="15">
      <c r="A36" s="78" t="s">
        <v>458</v>
      </c>
      <c r="B36" s="78">
        <v>10</v>
      </c>
      <c r="C36" s="78"/>
      <c r="D36" s="78"/>
      <c r="E36" s="78" t="s">
        <v>1942</v>
      </c>
      <c r="F36" s="78">
        <v>2</v>
      </c>
      <c r="G36" s="78" t="s">
        <v>1953</v>
      </c>
      <c r="H36" s="78">
        <v>1</v>
      </c>
      <c r="I36" s="78" t="s">
        <v>1957</v>
      </c>
      <c r="J36" s="78">
        <v>6</v>
      </c>
      <c r="K36" s="78"/>
      <c r="L36" s="78"/>
      <c r="M36" s="78"/>
      <c r="N36" s="78"/>
      <c r="O36" s="78" t="s">
        <v>1974</v>
      </c>
      <c r="P36" s="78">
        <v>1</v>
      </c>
      <c r="Q36" s="78"/>
      <c r="R36" s="78"/>
      <c r="S36" s="78"/>
      <c r="T36" s="78"/>
      <c r="U36" s="78" t="s">
        <v>1943</v>
      </c>
      <c r="V36" s="78">
        <v>1</v>
      </c>
    </row>
    <row r="37" spans="1:22" ht="15">
      <c r="A37" s="78" t="s">
        <v>1945</v>
      </c>
      <c r="B37" s="78">
        <v>10</v>
      </c>
      <c r="C37" s="78"/>
      <c r="D37" s="78"/>
      <c r="E37" s="78" t="s">
        <v>1949</v>
      </c>
      <c r="F37" s="78">
        <v>2</v>
      </c>
      <c r="G37" s="78" t="s">
        <v>1954</v>
      </c>
      <c r="H37" s="78">
        <v>1</v>
      </c>
      <c r="I37" s="78" t="s">
        <v>1958</v>
      </c>
      <c r="J37" s="78">
        <v>4</v>
      </c>
      <c r="K37" s="78"/>
      <c r="L37" s="78"/>
      <c r="M37" s="78"/>
      <c r="N37" s="78"/>
      <c r="O37" s="78" t="s">
        <v>1975</v>
      </c>
      <c r="P37" s="78">
        <v>1</v>
      </c>
      <c r="Q37" s="78"/>
      <c r="R37" s="78"/>
      <c r="S37" s="78"/>
      <c r="T37" s="78"/>
      <c r="U37" s="78" t="s">
        <v>1988</v>
      </c>
      <c r="V37" s="78">
        <v>1</v>
      </c>
    </row>
    <row r="40" spans="1:22" ht="15" customHeight="1">
      <c r="A40" s="13" t="s">
        <v>1997</v>
      </c>
      <c r="B40" s="13" t="s">
        <v>1898</v>
      </c>
      <c r="C40" s="13" t="s">
        <v>2008</v>
      </c>
      <c r="D40" s="13" t="s">
        <v>1901</v>
      </c>
      <c r="E40" s="13" t="s">
        <v>2017</v>
      </c>
      <c r="F40" s="13" t="s">
        <v>1903</v>
      </c>
      <c r="G40" s="13" t="s">
        <v>2025</v>
      </c>
      <c r="H40" s="13" t="s">
        <v>1905</v>
      </c>
      <c r="I40" s="13" t="s">
        <v>2035</v>
      </c>
      <c r="J40" s="13" t="s">
        <v>1907</v>
      </c>
      <c r="K40" s="13" t="s">
        <v>2039</v>
      </c>
      <c r="L40" s="13" t="s">
        <v>1909</v>
      </c>
      <c r="M40" s="13" t="s">
        <v>2050</v>
      </c>
      <c r="N40" s="13" t="s">
        <v>1911</v>
      </c>
      <c r="O40" s="13" t="s">
        <v>2061</v>
      </c>
      <c r="P40" s="13" t="s">
        <v>1913</v>
      </c>
      <c r="Q40" s="13" t="s">
        <v>2072</v>
      </c>
      <c r="R40" s="13" t="s">
        <v>1915</v>
      </c>
      <c r="S40" s="13" t="s">
        <v>2079</v>
      </c>
      <c r="T40" s="13" t="s">
        <v>1917</v>
      </c>
      <c r="U40" s="13" t="s">
        <v>2086</v>
      </c>
      <c r="V40" s="13" t="s">
        <v>1918</v>
      </c>
    </row>
    <row r="41" spans="1:22" ht="15">
      <c r="A41" s="84" t="s">
        <v>1998</v>
      </c>
      <c r="B41" s="84">
        <v>13</v>
      </c>
      <c r="C41" s="84" t="s">
        <v>2009</v>
      </c>
      <c r="D41" s="84">
        <v>23</v>
      </c>
      <c r="E41" s="84" t="s">
        <v>2004</v>
      </c>
      <c r="F41" s="84">
        <v>21</v>
      </c>
      <c r="G41" s="84" t="s">
        <v>319</v>
      </c>
      <c r="H41" s="84">
        <v>21</v>
      </c>
      <c r="I41" s="84" t="s">
        <v>2007</v>
      </c>
      <c r="J41" s="84">
        <v>24</v>
      </c>
      <c r="K41" s="84" t="s">
        <v>2040</v>
      </c>
      <c r="L41" s="84">
        <v>3</v>
      </c>
      <c r="M41" s="84" t="s">
        <v>2051</v>
      </c>
      <c r="N41" s="84">
        <v>20</v>
      </c>
      <c r="O41" s="84" t="s">
        <v>2062</v>
      </c>
      <c r="P41" s="84">
        <v>8</v>
      </c>
      <c r="Q41" s="84" t="s">
        <v>2073</v>
      </c>
      <c r="R41" s="84">
        <v>6</v>
      </c>
      <c r="S41" s="84" t="s">
        <v>2080</v>
      </c>
      <c r="T41" s="84">
        <v>5</v>
      </c>
      <c r="U41" s="84" t="s">
        <v>2003</v>
      </c>
      <c r="V41" s="84">
        <v>5</v>
      </c>
    </row>
    <row r="42" spans="1:22" ht="15">
      <c r="A42" s="84" t="s">
        <v>1999</v>
      </c>
      <c r="B42" s="84">
        <v>24</v>
      </c>
      <c r="C42" s="84" t="s">
        <v>2010</v>
      </c>
      <c r="D42" s="84">
        <v>23</v>
      </c>
      <c r="E42" s="84" t="s">
        <v>2003</v>
      </c>
      <c r="F42" s="84">
        <v>12</v>
      </c>
      <c r="G42" s="84" t="s">
        <v>2026</v>
      </c>
      <c r="H42" s="84">
        <v>18</v>
      </c>
      <c r="I42" s="84" t="s">
        <v>1958</v>
      </c>
      <c r="J42" s="84">
        <v>23</v>
      </c>
      <c r="K42" s="84" t="s">
        <v>2041</v>
      </c>
      <c r="L42" s="84">
        <v>3</v>
      </c>
      <c r="M42" s="84" t="s">
        <v>2052</v>
      </c>
      <c r="N42" s="84">
        <v>20</v>
      </c>
      <c r="O42" s="84" t="s">
        <v>2063</v>
      </c>
      <c r="P42" s="84">
        <v>8</v>
      </c>
      <c r="Q42" s="84" t="s">
        <v>2074</v>
      </c>
      <c r="R42" s="84">
        <v>6</v>
      </c>
      <c r="S42" s="84" t="s">
        <v>2003</v>
      </c>
      <c r="T42" s="84">
        <v>4</v>
      </c>
      <c r="U42" s="84" t="s">
        <v>2054</v>
      </c>
      <c r="V42" s="84">
        <v>2</v>
      </c>
    </row>
    <row r="43" spans="1:22" ht="15">
      <c r="A43" s="84" t="s">
        <v>2000</v>
      </c>
      <c r="B43" s="84">
        <v>0</v>
      </c>
      <c r="C43" s="84" t="s">
        <v>2011</v>
      </c>
      <c r="D43" s="84">
        <v>23</v>
      </c>
      <c r="E43" s="84" t="s">
        <v>315</v>
      </c>
      <c r="F43" s="84">
        <v>9</v>
      </c>
      <c r="G43" s="84" t="s">
        <v>2027</v>
      </c>
      <c r="H43" s="84">
        <v>17</v>
      </c>
      <c r="I43" s="84" t="s">
        <v>2005</v>
      </c>
      <c r="J43" s="84">
        <v>23</v>
      </c>
      <c r="K43" s="84" t="s">
        <v>2042</v>
      </c>
      <c r="L43" s="84">
        <v>3</v>
      </c>
      <c r="M43" s="84" t="s">
        <v>2053</v>
      </c>
      <c r="N43" s="84">
        <v>10</v>
      </c>
      <c r="O43" s="84" t="s">
        <v>2064</v>
      </c>
      <c r="P43" s="84">
        <v>8</v>
      </c>
      <c r="Q43" s="84" t="s">
        <v>2075</v>
      </c>
      <c r="R43" s="84">
        <v>6</v>
      </c>
      <c r="S43" s="84" t="s">
        <v>250</v>
      </c>
      <c r="T43" s="84">
        <v>4</v>
      </c>
      <c r="U43" s="84" t="s">
        <v>2087</v>
      </c>
      <c r="V43" s="84">
        <v>2</v>
      </c>
    </row>
    <row r="44" spans="1:22" ht="15">
      <c r="A44" s="84" t="s">
        <v>2001</v>
      </c>
      <c r="B44" s="84">
        <v>3094</v>
      </c>
      <c r="C44" s="84" t="s">
        <v>2012</v>
      </c>
      <c r="D44" s="84">
        <v>23</v>
      </c>
      <c r="E44" s="84" t="s">
        <v>2018</v>
      </c>
      <c r="F44" s="84">
        <v>9</v>
      </c>
      <c r="G44" s="84" t="s">
        <v>2028</v>
      </c>
      <c r="H44" s="84">
        <v>17</v>
      </c>
      <c r="I44" s="84" t="s">
        <v>2003</v>
      </c>
      <c r="J44" s="84">
        <v>23</v>
      </c>
      <c r="K44" s="84" t="s">
        <v>2043</v>
      </c>
      <c r="L44" s="84">
        <v>3</v>
      </c>
      <c r="M44" s="84" t="s">
        <v>2054</v>
      </c>
      <c r="N44" s="84">
        <v>10</v>
      </c>
      <c r="O44" s="84" t="s">
        <v>2065</v>
      </c>
      <c r="P44" s="84">
        <v>8</v>
      </c>
      <c r="Q44" s="84" t="s">
        <v>2076</v>
      </c>
      <c r="R44" s="84">
        <v>6</v>
      </c>
      <c r="S44" s="84" t="s">
        <v>2074</v>
      </c>
      <c r="T44" s="84">
        <v>3</v>
      </c>
      <c r="U44" s="84" t="s">
        <v>2088</v>
      </c>
      <c r="V44" s="84">
        <v>2</v>
      </c>
    </row>
    <row r="45" spans="1:22" ht="15">
      <c r="A45" s="84" t="s">
        <v>2002</v>
      </c>
      <c r="B45" s="84">
        <v>3131</v>
      </c>
      <c r="C45" s="84" t="s">
        <v>2013</v>
      </c>
      <c r="D45" s="84">
        <v>23</v>
      </c>
      <c r="E45" s="84" t="s">
        <v>2019</v>
      </c>
      <c r="F45" s="84">
        <v>8</v>
      </c>
      <c r="G45" s="84" t="s">
        <v>2029</v>
      </c>
      <c r="H45" s="84">
        <v>17</v>
      </c>
      <c r="I45" s="84" t="s">
        <v>2006</v>
      </c>
      <c r="J45" s="84">
        <v>23</v>
      </c>
      <c r="K45" s="84" t="s">
        <v>2044</v>
      </c>
      <c r="L45" s="84">
        <v>3</v>
      </c>
      <c r="M45" s="84" t="s">
        <v>2055</v>
      </c>
      <c r="N45" s="84">
        <v>10</v>
      </c>
      <c r="O45" s="84" t="s">
        <v>2066</v>
      </c>
      <c r="P45" s="84">
        <v>8</v>
      </c>
      <c r="Q45" s="84" t="s">
        <v>2077</v>
      </c>
      <c r="R45" s="84">
        <v>6</v>
      </c>
      <c r="S45" s="84" t="s">
        <v>2027</v>
      </c>
      <c r="T45" s="84">
        <v>3</v>
      </c>
      <c r="U45" s="84"/>
      <c r="V45" s="84"/>
    </row>
    <row r="46" spans="1:22" ht="15">
      <c r="A46" s="84" t="s">
        <v>2003</v>
      </c>
      <c r="B46" s="84">
        <v>68</v>
      </c>
      <c r="C46" s="84" t="s">
        <v>2014</v>
      </c>
      <c r="D46" s="84">
        <v>23</v>
      </c>
      <c r="E46" s="84" t="s">
        <v>2020</v>
      </c>
      <c r="F46" s="84">
        <v>8</v>
      </c>
      <c r="G46" s="84" t="s">
        <v>2030</v>
      </c>
      <c r="H46" s="84">
        <v>11</v>
      </c>
      <c r="I46" s="84" t="s">
        <v>321</v>
      </c>
      <c r="J46" s="84">
        <v>21</v>
      </c>
      <c r="K46" s="84" t="s">
        <v>2045</v>
      </c>
      <c r="L46" s="84">
        <v>3</v>
      </c>
      <c r="M46" s="84" t="s">
        <v>2056</v>
      </c>
      <c r="N46" s="84">
        <v>10</v>
      </c>
      <c r="O46" s="84" t="s">
        <v>2067</v>
      </c>
      <c r="P46" s="84">
        <v>8</v>
      </c>
      <c r="Q46" s="84" t="s">
        <v>2078</v>
      </c>
      <c r="R46" s="84">
        <v>6</v>
      </c>
      <c r="S46" s="84" t="s">
        <v>2081</v>
      </c>
      <c r="T46" s="84">
        <v>3</v>
      </c>
      <c r="U46" s="84"/>
      <c r="V46" s="84"/>
    </row>
    <row r="47" spans="1:22" ht="15">
      <c r="A47" s="84" t="s">
        <v>2004</v>
      </c>
      <c r="B47" s="84">
        <v>56</v>
      </c>
      <c r="C47" s="84" t="s">
        <v>2015</v>
      </c>
      <c r="D47" s="84">
        <v>23</v>
      </c>
      <c r="E47" s="84" t="s">
        <v>2021</v>
      </c>
      <c r="F47" s="84">
        <v>8</v>
      </c>
      <c r="G47" s="84" t="s">
        <v>2031</v>
      </c>
      <c r="H47" s="84">
        <v>11</v>
      </c>
      <c r="I47" s="84" t="s">
        <v>2004</v>
      </c>
      <c r="J47" s="84">
        <v>20</v>
      </c>
      <c r="K47" s="84" t="s">
        <v>2046</v>
      </c>
      <c r="L47" s="84">
        <v>3</v>
      </c>
      <c r="M47" s="84" t="s">
        <v>2057</v>
      </c>
      <c r="N47" s="84">
        <v>10</v>
      </c>
      <c r="O47" s="84" t="s">
        <v>2068</v>
      </c>
      <c r="P47" s="84">
        <v>8</v>
      </c>
      <c r="Q47" s="84" t="s">
        <v>337</v>
      </c>
      <c r="R47" s="84">
        <v>6</v>
      </c>
      <c r="S47" s="84" t="s">
        <v>2082</v>
      </c>
      <c r="T47" s="84">
        <v>3</v>
      </c>
      <c r="U47" s="84"/>
      <c r="V47" s="84"/>
    </row>
    <row r="48" spans="1:22" ht="15">
      <c r="A48" s="84" t="s">
        <v>2005</v>
      </c>
      <c r="B48" s="84">
        <v>38</v>
      </c>
      <c r="C48" s="84" t="s">
        <v>2016</v>
      </c>
      <c r="D48" s="84">
        <v>23</v>
      </c>
      <c r="E48" s="84" t="s">
        <v>2022</v>
      </c>
      <c r="F48" s="84">
        <v>8</v>
      </c>
      <c r="G48" s="84" t="s">
        <v>2032</v>
      </c>
      <c r="H48" s="84">
        <v>11</v>
      </c>
      <c r="I48" s="84" t="s">
        <v>2036</v>
      </c>
      <c r="J48" s="84">
        <v>15</v>
      </c>
      <c r="K48" s="84" t="s">
        <v>2047</v>
      </c>
      <c r="L48" s="84">
        <v>3</v>
      </c>
      <c r="M48" s="84" t="s">
        <v>2058</v>
      </c>
      <c r="N48" s="84">
        <v>10</v>
      </c>
      <c r="O48" s="84" t="s">
        <v>2069</v>
      </c>
      <c r="P48" s="84">
        <v>8</v>
      </c>
      <c r="Q48" s="84" t="s">
        <v>312</v>
      </c>
      <c r="R48" s="84">
        <v>6</v>
      </c>
      <c r="S48" s="84" t="s">
        <v>2083</v>
      </c>
      <c r="T48" s="84">
        <v>3</v>
      </c>
      <c r="U48" s="84"/>
      <c r="V48" s="84"/>
    </row>
    <row r="49" spans="1:22" ht="15">
      <c r="A49" s="84" t="s">
        <v>2006</v>
      </c>
      <c r="B49" s="84">
        <v>37</v>
      </c>
      <c r="C49" s="84" t="s">
        <v>313</v>
      </c>
      <c r="D49" s="84">
        <v>22</v>
      </c>
      <c r="E49" s="84" t="s">
        <v>2023</v>
      </c>
      <c r="F49" s="84">
        <v>8</v>
      </c>
      <c r="G49" s="84" t="s">
        <v>2033</v>
      </c>
      <c r="H49" s="84">
        <v>11</v>
      </c>
      <c r="I49" s="84" t="s">
        <v>2037</v>
      </c>
      <c r="J49" s="84">
        <v>13</v>
      </c>
      <c r="K49" s="84" t="s">
        <v>2048</v>
      </c>
      <c r="L49" s="84">
        <v>3</v>
      </c>
      <c r="M49" s="84" t="s">
        <v>2059</v>
      </c>
      <c r="N49" s="84">
        <v>10</v>
      </c>
      <c r="O49" s="84" t="s">
        <v>2070</v>
      </c>
      <c r="P49" s="84">
        <v>8</v>
      </c>
      <c r="Q49" s="84" t="s">
        <v>2003</v>
      </c>
      <c r="R49" s="84">
        <v>6</v>
      </c>
      <c r="S49" s="84" t="s">
        <v>2084</v>
      </c>
      <c r="T49" s="84">
        <v>3</v>
      </c>
      <c r="U49" s="84"/>
      <c r="V49" s="84"/>
    </row>
    <row r="50" spans="1:22" ht="15">
      <c r="A50" s="84" t="s">
        <v>2007</v>
      </c>
      <c r="B50" s="84">
        <v>34</v>
      </c>
      <c r="C50" s="84" t="s">
        <v>2004</v>
      </c>
      <c r="D50" s="84">
        <v>2</v>
      </c>
      <c r="E50" s="84" t="s">
        <v>2024</v>
      </c>
      <c r="F50" s="84">
        <v>8</v>
      </c>
      <c r="G50" s="84" t="s">
        <v>2034</v>
      </c>
      <c r="H50" s="84">
        <v>11</v>
      </c>
      <c r="I50" s="84" t="s">
        <v>2038</v>
      </c>
      <c r="J50" s="84">
        <v>13</v>
      </c>
      <c r="K50" s="84" t="s">
        <v>2049</v>
      </c>
      <c r="L50" s="84">
        <v>3</v>
      </c>
      <c r="M50" s="84" t="s">
        <v>2060</v>
      </c>
      <c r="N50" s="84">
        <v>10</v>
      </c>
      <c r="O50" s="84" t="s">
        <v>2071</v>
      </c>
      <c r="P50" s="84">
        <v>8</v>
      </c>
      <c r="Q50" s="84" t="s">
        <v>2004</v>
      </c>
      <c r="R50" s="84">
        <v>6</v>
      </c>
      <c r="S50" s="84" t="s">
        <v>2085</v>
      </c>
      <c r="T50" s="84">
        <v>3</v>
      </c>
      <c r="U50" s="84"/>
      <c r="V50" s="84"/>
    </row>
    <row r="53" spans="1:22" ht="15" customHeight="1">
      <c r="A53" s="13" t="s">
        <v>2104</v>
      </c>
      <c r="B53" s="13" t="s">
        <v>1898</v>
      </c>
      <c r="C53" s="13" t="s">
        <v>2115</v>
      </c>
      <c r="D53" s="13" t="s">
        <v>1901</v>
      </c>
      <c r="E53" s="13" t="s">
        <v>2118</v>
      </c>
      <c r="F53" s="13" t="s">
        <v>1903</v>
      </c>
      <c r="G53" s="13" t="s">
        <v>2129</v>
      </c>
      <c r="H53" s="13" t="s">
        <v>1905</v>
      </c>
      <c r="I53" s="13" t="s">
        <v>2140</v>
      </c>
      <c r="J53" s="13" t="s">
        <v>1907</v>
      </c>
      <c r="K53" s="13" t="s">
        <v>2147</v>
      </c>
      <c r="L53" s="13" t="s">
        <v>1909</v>
      </c>
      <c r="M53" s="13" t="s">
        <v>2158</v>
      </c>
      <c r="N53" s="13" t="s">
        <v>1911</v>
      </c>
      <c r="O53" s="13" t="s">
        <v>2169</v>
      </c>
      <c r="P53" s="13" t="s">
        <v>1913</v>
      </c>
      <c r="Q53" s="13" t="s">
        <v>2180</v>
      </c>
      <c r="R53" s="13" t="s">
        <v>1915</v>
      </c>
      <c r="S53" s="13" t="s">
        <v>2191</v>
      </c>
      <c r="T53" s="13" t="s">
        <v>1917</v>
      </c>
      <c r="U53" s="78" t="s">
        <v>2202</v>
      </c>
      <c r="V53" s="78" t="s">
        <v>1918</v>
      </c>
    </row>
    <row r="54" spans="1:22" ht="15">
      <c r="A54" s="84" t="s">
        <v>2105</v>
      </c>
      <c r="B54" s="84">
        <v>34</v>
      </c>
      <c r="C54" s="84" t="s">
        <v>2109</v>
      </c>
      <c r="D54" s="84">
        <v>23</v>
      </c>
      <c r="E54" s="84" t="s">
        <v>2119</v>
      </c>
      <c r="F54" s="84">
        <v>8</v>
      </c>
      <c r="G54" s="84" t="s">
        <v>2130</v>
      </c>
      <c r="H54" s="84">
        <v>17</v>
      </c>
      <c r="I54" s="84" t="s">
        <v>2106</v>
      </c>
      <c r="J54" s="84">
        <v>23</v>
      </c>
      <c r="K54" s="84" t="s">
        <v>2148</v>
      </c>
      <c r="L54" s="84">
        <v>3</v>
      </c>
      <c r="M54" s="84" t="s">
        <v>2159</v>
      </c>
      <c r="N54" s="84">
        <v>10</v>
      </c>
      <c r="O54" s="84" t="s">
        <v>2170</v>
      </c>
      <c r="P54" s="84">
        <v>8</v>
      </c>
      <c r="Q54" s="84" t="s">
        <v>2181</v>
      </c>
      <c r="R54" s="84">
        <v>6</v>
      </c>
      <c r="S54" s="84" t="s">
        <v>2192</v>
      </c>
      <c r="T54" s="84">
        <v>3</v>
      </c>
      <c r="U54" s="84"/>
      <c r="V54" s="84"/>
    </row>
    <row r="55" spans="1:22" ht="15">
      <c r="A55" s="84" t="s">
        <v>2106</v>
      </c>
      <c r="B55" s="84">
        <v>32</v>
      </c>
      <c r="C55" s="84" t="s">
        <v>2110</v>
      </c>
      <c r="D55" s="84">
        <v>23</v>
      </c>
      <c r="E55" s="84" t="s">
        <v>2120</v>
      </c>
      <c r="F55" s="84">
        <v>8</v>
      </c>
      <c r="G55" s="84" t="s">
        <v>2131</v>
      </c>
      <c r="H55" s="84">
        <v>11</v>
      </c>
      <c r="I55" s="84" t="s">
        <v>2107</v>
      </c>
      <c r="J55" s="84">
        <v>23</v>
      </c>
      <c r="K55" s="84" t="s">
        <v>2149</v>
      </c>
      <c r="L55" s="84">
        <v>3</v>
      </c>
      <c r="M55" s="84" t="s">
        <v>2160</v>
      </c>
      <c r="N55" s="84">
        <v>10</v>
      </c>
      <c r="O55" s="84" t="s">
        <v>2171</v>
      </c>
      <c r="P55" s="84">
        <v>8</v>
      </c>
      <c r="Q55" s="84" t="s">
        <v>2182</v>
      </c>
      <c r="R55" s="84">
        <v>6</v>
      </c>
      <c r="S55" s="84" t="s">
        <v>2193</v>
      </c>
      <c r="T55" s="84">
        <v>3</v>
      </c>
      <c r="U55" s="84"/>
      <c r="V55" s="84"/>
    </row>
    <row r="56" spans="1:22" ht="15">
      <c r="A56" s="84" t="s">
        <v>2107</v>
      </c>
      <c r="B56" s="84">
        <v>32</v>
      </c>
      <c r="C56" s="84" t="s">
        <v>2111</v>
      </c>
      <c r="D56" s="84">
        <v>23</v>
      </c>
      <c r="E56" s="84" t="s">
        <v>2121</v>
      </c>
      <c r="F56" s="84">
        <v>8</v>
      </c>
      <c r="G56" s="84" t="s">
        <v>2132</v>
      </c>
      <c r="H56" s="84">
        <v>11</v>
      </c>
      <c r="I56" s="84" t="s">
        <v>2105</v>
      </c>
      <c r="J56" s="84">
        <v>23</v>
      </c>
      <c r="K56" s="84" t="s">
        <v>2150</v>
      </c>
      <c r="L56" s="84">
        <v>3</v>
      </c>
      <c r="M56" s="84" t="s">
        <v>2161</v>
      </c>
      <c r="N56" s="84">
        <v>10</v>
      </c>
      <c r="O56" s="84" t="s">
        <v>2172</v>
      </c>
      <c r="P56" s="84">
        <v>8</v>
      </c>
      <c r="Q56" s="84" t="s">
        <v>2183</v>
      </c>
      <c r="R56" s="84">
        <v>6</v>
      </c>
      <c r="S56" s="84" t="s">
        <v>2194</v>
      </c>
      <c r="T56" s="84">
        <v>3</v>
      </c>
      <c r="U56" s="84"/>
      <c r="V56" s="84"/>
    </row>
    <row r="57" spans="1:22" ht="15">
      <c r="A57" s="84" t="s">
        <v>2108</v>
      </c>
      <c r="B57" s="84">
        <v>27</v>
      </c>
      <c r="C57" s="84" t="s">
        <v>2112</v>
      </c>
      <c r="D57" s="84">
        <v>23</v>
      </c>
      <c r="E57" s="84" t="s">
        <v>2122</v>
      </c>
      <c r="F57" s="84">
        <v>8</v>
      </c>
      <c r="G57" s="84" t="s">
        <v>2133</v>
      </c>
      <c r="H57" s="84">
        <v>11</v>
      </c>
      <c r="I57" s="84" t="s">
        <v>2108</v>
      </c>
      <c r="J57" s="84">
        <v>19</v>
      </c>
      <c r="K57" s="84" t="s">
        <v>2151</v>
      </c>
      <c r="L57" s="84">
        <v>3</v>
      </c>
      <c r="M57" s="84" t="s">
        <v>2162</v>
      </c>
      <c r="N57" s="84">
        <v>10</v>
      </c>
      <c r="O57" s="84" t="s">
        <v>2173</v>
      </c>
      <c r="P57" s="84">
        <v>8</v>
      </c>
      <c r="Q57" s="84" t="s">
        <v>2184</v>
      </c>
      <c r="R57" s="84">
        <v>6</v>
      </c>
      <c r="S57" s="84" t="s">
        <v>2195</v>
      </c>
      <c r="T57" s="84">
        <v>3</v>
      </c>
      <c r="U57" s="84"/>
      <c r="V57" s="84"/>
    </row>
    <row r="58" spans="1:22" ht="15">
      <c r="A58" s="84" t="s">
        <v>2109</v>
      </c>
      <c r="B58" s="84">
        <v>24</v>
      </c>
      <c r="C58" s="84" t="s">
        <v>2113</v>
      </c>
      <c r="D58" s="84">
        <v>23</v>
      </c>
      <c r="E58" s="84" t="s">
        <v>2123</v>
      </c>
      <c r="F58" s="84">
        <v>8</v>
      </c>
      <c r="G58" s="84" t="s">
        <v>2134</v>
      </c>
      <c r="H58" s="84">
        <v>11</v>
      </c>
      <c r="I58" s="84" t="s">
        <v>2141</v>
      </c>
      <c r="J58" s="84">
        <v>13</v>
      </c>
      <c r="K58" s="84" t="s">
        <v>2152</v>
      </c>
      <c r="L58" s="84">
        <v>3</v>
      </c>
      <c r="M58" s="84" t="s">
        <v>2163</v>
      </c>
      <c r="N58" s="84">
        <v>10</v>
      </c>
      <c r="O58" s="84" t="s">
        <v>2174</v>
      </c>
      <c r="P58" s="84">
        <v>8</v>
      </c>
      <c r="Q58" s="84" t="s">
        <v>2185</v>
      </c>
      <c r="R58" s="84">
        <v>6</v>
      </c>
      <c r="S58" s="84" t="s">
        <v>2196</v>
      </c>
      <c r="T58" s="84">
        <v>3</v>
      </c>
      <c r="U58" s="84"/>
      <c r="V58" s="84"/>
    </row>
    <row r="59" spans="1:22" ht="15">
      <c r="A59" s="84" t="s">
        <v>2110</v>
      </c>
      <c r="B59" s="84">
        <v>24</v>
      </c>
      <c r="C59" s="84" t="s">
        <v>2114</v>
      </c>
      <c r="D59" s="84">
        <v>23</v>
      </c>
      <c r="E59" s="84" t="s">
        <v>2124</v>
      </c>
      <c r="F59" s="84">
        <v>8</v>
      </c>
      <c r="G59" s="84" t="s">
        <v>2135</v>
      </c>
      <c r="H59" s="84">
        <v>11</v>
      </c>
      <c r="I59" s="84" t="s">
        <v>2142</v>
      </c>
      <c r="J59" s="84">
        <v>13</v>
      </c>
      <c r="K59" s="84" t="s">
        <v>2153</v>
      </c>
      <c r="L59" s="84">
        <v>3</v>
      </c>
      <c r="M59" s="84" t="s">
        <v>2164</v>
      </c>
      <c r="N59" s="84">
        <v>10</v>
      </c>
      <c r="O59" s="84" t="s">
        <v>2175</v>
      </c>
      <c r="P59" s="84">
        <v>8</v>
      </c>
      <c r="Q59" s="84" t="s">
        <v>2186</v>
      </c>
      <c r="R59" s="84">
        <v>6</v>
      </c>
      <c r="S59" s="84" t="s">
        <v>2197</v>
      </c>
      <c r="T59" s="84">
        <v>3</v>
      </c>
      <c r="U59" s="84"/>
      <c r="V59" s="84"/>
    </row>
    <row r="60" spans="1:22" ht="15">
      <c r="A60" s="84" t="s">
        <v>2111</v>
      </c>
      <c r="B60" s="84">
        <v>24</v>
      </c>
      <c r="C60" s="84" t="s">
        <v>2116</v>
      </c>
      <c r="D60" s="84">
        <v>23</v>
      </c>
      <c r="E60" s="84" t="s">
        <v>2125</v>
      </c>
      <c r="F60" s="84">
        <v>8</v>
      </c>
      <c r="G60" s="84" t="s">
        <v>2136</v>
      </c>
      <c r="H60" s="84">
        <v>11</v>
      </c>
      <c r="I60" s="84" t="s">
        <v>2143</v>
      </c>
      <c r="J60" s="84">
        <v>10</v>
      </c>
      <c r="K60" s="84" t="s">
        <v>2154</v>
      </c>
      <c r="L60" s="84">
        <v>3</v>
      </c>
      <c r="M60" s="84" t="s">
        <v>2165</v>
      </c>
      <c r="N60" s="84">
        <v>10</v>
      </c>
      <c r="O60" s="84" t="s">
        <v>2176</v>
      </c>
      <c r="P60" s="84">
        <v>8</v>
      </c>
      <c r="Q60" s="84" t="s">
        <v>2187</v>
      </c>
      <c r="R60" s="84">
        <v>6</v>
      </c>
      <c r="S60" s="84" t="s">
        <v>2198</v>
      </c>
      <c r="T60" s="84">
        <v>3</v>
      </c>
      <c r="U60" s="84"/>
      <c r="V60" s="84"/>
    </row>
    <row r="61" spans="1:22" ht="15">
      <c r="A61" s="84" t="s">
        <v>2112</v>
      </c>
      <c r="B61" s="84">
        <v>24</v>
      </c>
      <c r="C61" s="84" t="s">
        <v>2117</v>
      </c>
      <c r="D61" s="84">
        <v>22</v>
      </c>
      <c r="E61" s="84" t="s">
        <v>2126</v>
      </c>
      <c r="F61" s="84">
        <v>8</v>
      </c>
      <c r="G61" s="84" t="s">
        <v>2137</v>
      </c>
      <c r="H61" s="84">
        <v>11</v>
      </c>
      <c r="I61" s="84" t="s">
        <v>2144</v>
      </c>
      <c r="J61" s="84">
        <v>10</v>
      </c>
      <c r="K61" s="84" t="s">
        <v>2155</v>
      </c>
      <c r="L61" s="84">
        <v>3</v>
      </c>
      <c r="M61" s="84" t="s">
        <v>2166</v>
      </c>
      <c r="N61" s="84">
        <v>10</v>
      </c>
      <c r="O61" s="84" t="s">
        <v>2177</v>
      </c>
      <c r="P61" s="84">
        <v>8</v>
      </c>
      <c r="Q61" s="84" t="s">
        <v>2188</v>
      </c>
      <c r="R61" s="84">
        <v>6</v>
      </c>
      <c r="S61" s="84" t="s">
        <v>2199</v>
      </c>
      <c r="T61" s="84">
        <v>3</v>
      </c>
      <c r="U61" s="84"/>
      <c r="V61" s="84"/>
    </row>
    <row r="62" spans="1:22" ht="15">
      <c r="A62" s="84" t="s">
        <v>2113</v>
      </c>
      <c r="B62" s="84">
        <v>24</v>
      </c>
      <c r="C62" s="84" t="s">
        <v>2106</v>
      </c>
      <c r="D62" s="84">
        <v>2</v>
      </c>
      <c r="E62" s="84" t="s">
        <v>2127</v>
      </c>
      <c r="F62" s="84">
        <v>8</v>
      </c>
      <c r="G62" s="84" t="s">
        <v>2138</v>
      </c>
      <c r="H62" s="84">
        <v>11</v>
      </c>
      <c r="I62" s="84" t="s">
        <v>2145</v>
      </c>
      <c r="J62" s="84">
        <v>9</v>
      </c>
      <c r="K62" s="84" t="s">
        <v>2156</v>
      </c>
      <c r="L62" s="84">
        <v>3</v>
      </c>
      <c r="M62" s="84" t="s">
        <v>2167</v>
      </c>
      <c r="N62" s="84">
        <v>10</v>
      </c>
      <c r="O62" s="84" t="s">
        <v>2178</v>
      </c>
      <c r="P62" s="84">
        <v>8</v>
      </c>
      <c r="Q62" s="84" t="s">
        <v>2189</v>
      </c>
      <c r="R62" s="84">
        <v>6</v>
      </c>
      <c r="S62" s="84" t="s">
        <v>2200</v>
      </c>
      <c r="T62" s="84">
        <v>3</v>
      </c>
      <c r="U62" s="84"/>
      <c r="V62" s="84"/>
    </row>
    <row r="63" spans="1:22" ht="15">
      <c r="A63" s="84" t="s">
        <v>2114</v>
      </c>
      <c r="B63" s="84">
        <v>24</v>
      </c>
      <c r="C63" s="84"/>
      <c r="D63" s="84"/>
      <c r="E63" s="84" t="s">
        <v>2128</v>
      </c>
      <c r="F63" s="84">
        <v>8</v>
      </c>
      <c r="G63" s="84" t="s">
        <v>2139</v>
      </c>
      <c r="H63" s="84">
        <v>11</v>
      </c>
      <c r="I63" s="84" t="s">
        <v>2146</v>
      </c>
      <c r="J63" s="84">
        <v>9</v>
      </c>
      <c r="K63" s="84" t="s">
        <v>2157</v>
      </c>
      <c r="L63" s="84">
        <v>3</v>
      </c>
      <c r="M63" s="84" t="s">
        <v>2168</v>
      </c>
      <c r="N63" s="84">
        <v>10</v>
      </c>
      <c r="O63" s="84" t="s">
        <v>2179</v>
      </c>
      <c r="P63" s="84">
        <v>8</v>
      </c>
      <c r="Q63" s="84" t="s">
        <v>2190</v>
      </c>
      <c r="R63" s="84">
        <v>6</v>
      </c>
      <c r="S63" s="84" t="s">
        <v>2201</v>
      </c>
      <c r="T63" s="84">
        <v>3</v>
      </c>
      <c r="U63" s="84"/>
      <c r="V63" s="84"/>
    </row>
    <row r="66" spans="1:22" ht="15" customHeight="1">
      <c r="A66" s="13" t="s">
        <v>2217</v>
      </c>
      <c r="B66" s="13" t="s">
        <v>1898</v>
      </c>
      <c r="C66" s="78" t="s">
        <v>2219</v>
      </c>
      <c r="D66" s="78" t="s">
        <v>1901</v>
      </c>
      <c r="E66" s="13" t="s">
        <v>2220</v>
      </c>
      <c r="F66" s="13" t="s">
        <v>1903</v>
      </c>
      <c r="G66" s="78" t="s">
        <v>2223</v>
      </c>
      <c r="H66" s="78" t="s">
        <v>1905</v>
      </c>
      <c r="I66" s="78" t="s">
        <v>2225</v>
      </c>
      <c r="J66" s="78" t="s">
        <v>1907</v>
      </c>
      <c r="K66" s="78" t="s">
        <v>2227</v>
      </c>
      <c r="L66" s="78" t="s">
        <v>1909</v>
      </c>
      <c r="M66" s="78" t="s">
        <v>2229</v>
      </c>
      <c r="N66" s="78" t="s">
        <v>1911</v>
      </c>
      <c r="O66" s="78" t="s">
        <v>2231</v>
      </c>
      <c r="P66" s="78" t="s">
        <v>1913</v>
      </c>
      <c r="Q66" s="78" t="s">
        <v>2233</v>
      </c>
      <c r="R66" s="78" t="s">
        <v>1915</v>
      </c>
      <c r="S66" s="13" t="s">
        <v>2235</v>
      </c>
      <c r="T66" s="13" t="s">
        <v>1917</v>
      </c>
      <c r="U66" s="78" t="s">
        <v>2237</v>
      </c>
      <c r="V66" s="78" t="s">
        <v>1918</v>
      </c>
    </row>
    <row r="67" spans="1:22" ht="15">
      <c r="A67" s="78" t="s">
        <v>250</v>
      </c>
      <c r="B67" s="78">
        <v>2</v>
      </c>
      <c r="C67" s="78"/>
      <c r="D67" s="78"/>
      <c r="E67" s="78" t="s">
        <v>315</v>
      </c>
      <c r="F67" s="78">
        <v>1</v>
      </c>
      <c r="G67" s="78"/>
      <c r="H67" s="78"/>
      <c r="I67" s="78"/>
      <c r="J67" s="78"/>
      <c r="K67" s="78"/>
      <c r="L67" s="78"/>
      <c r="M67" s="78"/>
      <c r="N67" s="78"/>
      <c r="O67" s="78"/>
      <c r="P67" s="78"/>
      <c r="Q67" s="78"/>
      <c r="R67" s="78"/>
      <c r="S67" s="78" t="s">
        <v>250</v>
      </c>
      <c r="T67" s="78">
        <v>2</v>
      </c>
      <c r="U67" s="78"/>
      <c r="V67" s="78"/>
    </row>
    <row r="68" spans="1:22" ht="15">
      <c r="A68" s="78" t="s">
        <v>315</v>
      </c>
      <c r="B68" s="78">
        <v>1</v>
      </c>
      <c r="C68" s="78"/>
      <c r="D68" s="78"/>
      <c r="E68" s="78" t="s">
        <v>251</v>
      </c>
      <c r="F68" s="78">
        <v>1</v>
      </c>
      <c r="G68" s="78"/>
      <c r="H68" s="78"/>
      <c r="I68" s="78"/>
      <c r="J68" s="78"/>
      <c r="K68" s="78"/>
      <c r="L68" s="78"/>
      <c r="M68" s="78"/>
      <c r="N68" s="78"/>
      <c r="O68" s="78"/>
      <c r="P68" s="78"/>
      <c r="Q68" s="78"/>
      <c r="R68" s="78"/>
      <c r="S68" s="78"/>
      <c r="T68" s="78"/>
      <c r="U68" s="78"/>
      <c r="V68" s="78"/>
    </row>
    <row r="69" spans="1:22" ht="15">
      <c r="A69" s="78" t="s">
        <v>251</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2218</v>
      </c>
      <c r="B72" s="13" t="s">
        <v>1898</v>
      </c>
      <c r="C72" s="13" t="s">
        <v>2221</v>
      </c>
      <c r="D72" s="13" t="s">
        <v>1901</v>
      </c>
      <c r="E72" s="13" t="s">
        <v>2222</v>
      </c>
      <c r="F72" s="13" t="s">
        <v>1903</v>
      </c>
      <c r="G72" s="13" t="s">
        <v>2224</v>
      </c>
      <c r="H72" s="13" t="s">
        <v>1905</v>
      </c>
      <c r="I72" s="13" t="s">
        <v>2226</v>
      </c>
      <c r="J72" s="13" t="s">
        <v>1907</v>
      </c>
      <c r="K72" s="13" t="s">
        <v>2228</v>
      </c>
      <c r="L72" s="13" t="s">
        <v>1909</v>
      </c>
      <c r="M72" s="13" t="s">
        <v>2230</v>
      </c>
      <c r="N72" s="13" t="s">
        <v>1911</v>
      </c>
      <c r="O72" s="13" t="s">
        <v>2232</v>
      </c>
      <c r="P72" s="13" t="s">
        <v>1913</v>
      </c>
      <c r="Q72" s="13" t="s">
        <v>2234</v>
      </c>
      <c r="R72" s="13" t="s">
        <v>1915</v>
      </c>
      <c r="S72" s="13" t="s">
        <v>2236</v>
      </c>
      <c r="T72" s="13" t="s">
        <v>1917</v>
      </c>
      <c r="U72" s="78" t="s">
        <v>2238</v>
      </c>
      <c r="V72" s="78" t="s">
        <v>1918</v>
      </c>
    </row>
    <row r="73" spans="1:22" ht="15">
      <c r="A73" s="78" t="s">
        <v>321</v>
      </c>
      <c r="B73" s="78">
        <v>32</v>
      </c>
      <c r="C73" s="78" t="s">
        <v>313</v>
      </c>
      <c r="D73" s="78">
        <v>22</v>
      </c>
      <c r="E73" s="78" t="s">
        <v>315</v>
      </c>
      <c r="F73" s="78">
        <v>8</v>
      </c>
      <c r="G73" s="78" t="s">
        <v>319</v>
      </c>
      <c r="H73" s="78">
        <v>21</v>
      </c>
      <c r="I73" s="78" t="s">
        <v>321</v>
      </c>
      <c r="J73" s="78">
        <v>21</v>
      </c>
      <c r="K73" s="78" t="s">
        <v>333</v>
      </c>
      <c r="L73" s="78">
        <v>3</v>
      </c>
      <c r="M73" s="78" t="s">
        <v>243</v>
      </c>
      <c r="N73" s="78">
        <v>8</v>
      </c>
      <c r="O73" s="78" t="s">
        <v>262</v>
      </c>
      <c r="P73" s="78">
        <v>7</v>
      </c>
      <c r="Q73" s="78" t="s">
        <v>337</v>
      </c>
      <c r="R73" s="78">
        <v>6</v>
      </c>
      <c r="S73" s="78" t="s">
        <v>335</v>
      </c>
      <c r="T73" s="78">
        <v>2</v>
      </c>
      <c r="U73" s="78"/>
      <c r="V73" s="78"/>
    </row>
    <row r="74" spans="1:22" ht="15">
      <c r="A74" s="78" t="s">
        <v>319</v>
      </c>
      <c r="B74" s="78">
        <v>26</v>
      </c>
      <c r="C74" s="78" t="s">
        <v>321</v>
      </c>
      <c r="D74" s="78">
        <v>2</v>
      </c>
      <c r="E74" s="78" t="s">
        <v>321</v>
      </c>
      <c r="F74" s="78">
        <v>7</v>
      </c>
      <c r="G74" s="78" t="s">
        <v>331</v>
      </c>
      <c r="H74" s="78">
        <v>7</v>
      </c>
      <c r="I74" s="78" t="s">
        <v>319</v>
      </c>
      <c r="J74" s="78">
        <v>1</v>
      </c>
      <c r="K74" s="78" t="s">
        <v>212</v>
      </c>
      <c r="L74" s="78">
        <v>2</v>
      </c>
      <c r="M74" s="78" t="s">
        <v>334</v>
      </c>
      <c r="N74" s="78">
        <v>2</v>
      </c>
      <c r="O74" s="78"/>
      <c r="P74" s="78"/>
      <c r="Q74" s="78" t="s">
        <v>312</v>
      </c>
      <c r="R74" s="78">
        <v>6</v>
      </c>
      <c r="S74" s="78" t="s">
        <v>250</v>
      </c>
      <c r="T74" s="78">
        <v>2</v>
      </c>
      <c r="U74" s="78"/>
      <c r="V74" s="78"/>
    </row>
    <row r="75" spans="1:22" ht="15">
      <c r="A75" s="78" t="s">
        <v>313</v>
      </c>
      <c r="B75" s="78">
        <v>23</v>
      </c>
      <c r="C75" s="78"/>
      <c r="D75" s="78"/>
      <c r="E75" s="78" t="s">
        <v>332</v>
      </c>
      <c r="F75" s="78">
        <v>6</v>
      </c>
      <c r="G75" s="78" t="s">
        <v>330</v>
      </c>
      <c r="H75" s="78">
        <v>7</v>
      </c>
      <c r="I75" s="78"/>
      <c r="J75" s="78"/>
      <c r="K75" s="78" t="s">
        <v>328</v>
      </c>
      <c r="L75" s="78">
        <v>1</v>
      </c>
      <c r="M75" s="78"/>
      <c r="N75" s="78"/>
      <c r="O75" s="78"/>
      <c r="P75" s="78"/>
      <c r="Q75" s="78" t="s">
        <v>311</v>
      </c>
      <c r="R75" s="78">
        <v>5</v>
      </c>
      <c r="S75" s="78" t="s">
        <v>308</v>
      </c>
      <c r="T75" s="78">
        <v>1</v>
      </c>
      <c r="U75" s="78"/>
      <c r="V75" s="78"/>
    </row>
    <row r="76" spans="1:22" ht="15">
      <c r="A76" s="78" t="s">
        <v>315</v>
      </c>
      <c r="B76" s="78">
        <v>9</v>
      </c>
      <c r="C76" s="78"/>
      <c r="D76" s="78"/>
      <c r="E76" s="78" t="s">
        <v>336</v>
      </c>
      <c r="F76" s="78">
        <v>5</v>
      </c>
      <c r="G76" s="78" t="s">
        <v>321</v>
      </c>
      <c r="H76" s="78">
        <v>2</v>
      </c>
      <c r="I76" s="78"/>
      <c r="J76" s="78"/>
      <c r="K76" s="78" t="s">
        <v>336</v>
      </c>
      <c r="L76" s="78">
        <v>1</v>
      </c>
      <c r="M76" s="78"/>
      <c r="N76" s="78"/>
      <c r="O76" s="78"/>
      <c r="P76" s="78"/>
      <c r="Q76" s="78"/>
      <c r="R76" s="78"/>
      <c r="S76" s="78"/>
      <c r="T76" s="78"/>
      <c r="U76" s="78"/>
      <c r="V76" s="78"/>
    </row>
    <row r="77" spans="1:22" ht="15">
      <c r="A77" s="78" t="s">
        <v>331</v>
      </c>
      <c r="B77" s="78">
        <v>8</v>
      </c>
      <c r="C77" s="78"/>
      <c r="D77" s="78"/>
      <c r="E77" s="78" t="s">
        <v>310</v>
      </c>
      <c r="F77" s="78">
        <v>5</v>
      </c>
      <c r="G77" s="78" t="s">
        <v>315</v>
      </c>
      <c r="H77" s="78">
        <v>1</v>
      </c>
      <c r="I77" s="78"/>
      <c r="J77" s="78"/>
      <c r="K77" s="78" t="s">
        <v>327</v>
      </c>
      <c r="L77" s="78">
        <v>1</v>
      </c>
      <c r="M77" s="78"/>
      <c r="N77" s="78"/>
      <c r="O77" s="78"/>
      <c r="P77" s="78"/>
      <c r="Q77" s="78"/>
      <c r="R77" s="78"/>
      <c r="S77" s="78"/>
      <c r="T77" s="78"/>
      <c r="U77" s="78"/>
      <c r="V77" s="78"/>
    </row>
    <row r="78" spans="1:22" ht="15">
      <c r="A78" s="78" t="s">
        <v>330</v>
      </c>
      <c r="B78" s="78">
        <v>8</v>
      </c>
      <c r="C78" s="78"/>
      <c r="D78" s="78"/>
      <c r="E78" s="78" t="s">
        <v>319</v>
      </c>
      <c r="F78" s="78">
        <v>4</v>
      </c>
      <c r="G78" s="78"/>
      <c r="H78" s="78"/>
      <c r="I78" s="78"/>
      <c r="J78" s="78"/>
      <c r="K78" s="78" t="s">
        <v>326</v>
      </c>
      <c r="L78" s="78">
        <v>1</v>
      </c>
      <c r="M78" s="78"/>
      <c r="N78" s="78"/>
      <c r="O78" s="78"/>
      <c r="P78" s="78"/>
      <c r="Q78" s="78"/>
      <c r="R78" s="78"/>
      <c r="S78" s="78"/>
      <c r="T78" s="78"/>
      <c r="U78" s="78"/>
      <c r="V78" s="78"/>
    </row>
    <row r="79" spans="1:22" ht="15">
      <c r="A79" s="78" t="s">
        <v>243</v>
      </c>
      <c r="B79" s="78">
        <v>8</v>
      </c>
      <c r="C79" s="78"/>
      <c r="D79" s="78"/>
      <c r="E79" s="78" t="s">
        <v>317</v>
      </c>
      <c r="F79" s="78">
        <v>3</v>
      </c>
      <c r="G79" s="78"/>
      <c r="H79" s="78"/>
      <c r="I79" s="78"/>
      <c r="J79" s="78"/>
      <c r="K79" s="78" t="s">
        <v>325</v>
      </c>
      <c r="L79" s="78">
        <v>1</v>
      </c>
      <c r="M79" s="78"/>
      <c r="N79" s="78"/>
      <c r="O79" s="78"/>
      <c r="P79" s="78"/>
      <c r="Q79" s="78"/>
      <c r="R79" s="78"/>
      <c r="S79" s="78"/>
      <c r="T79" s="78"/>
      <c r="U79" s="78"/>
      <c r="V79" s="78"/>
    </row>
    <row r="80" spans="1:22" ht="15">
      <c r="A80" s="78" t="s">
        <v>337</v>
      </c>
      <c r="B80" s="78">
        <v>7</v>
      </c>
      <c r="C80" s="78"/>
      <c r="D80" s="78"/>
      <c r="E80" s="78" t="s">
        <v>338</v>
      </c>
      <c r="F80" s="78">
        <v>3</v>
      </c>
      <c r="G80" s="78"/>
      <c r="H80" s="78"/>
      <c r="I80" s="78"/>
      <c r="J80" s="78"/>
      <c r="K80" s="78" t="s">
        <v>324</v>
      </c>
      <c r="L80" s="78">
        <v>1</v>
      </c>
      <c r="M80" s="78"/>
      <c r="N80" s="78"/>
      <c r="O80" s="78"/>
      <c r="P80" s="78"/>
      <c r="Q80" s="78"/>
      <c r="R80" s="78"/>
      <c r="S80" s="78"/>
      <c r="T80" s="78"/>
      <c r="U80" s="78"/>
      <c r="V80" s="78"/>
    </row>
    <row r="81" spans="1:22" ht="15">
      <c r="A81" s="78" t="s">
        <v>312</v>
      </c>
      <c r="B81" s="78">
        <v>7</v>
      </c>
      <c r="C81" s="78"/>
      <c r="D81" s="78"/>
      <c r="E81" s="78" t="s">
        <v>318</v>
      </c>
      <c r="F81" s="78">
        <v>2</v>
      </c>
      <c r="G81" s="78"/>
      <c r="H81" s="78"/>
      <c r="I81" s="78"/>
      <c r="J81" s="78"/>
      <c r="K81" s="78" t="s">
        <v>323</v>
      </c>
      <c r="L81" s="78">
        <v>1</v>
      </c>
      <c r="M81" s="78"/>
      <c r="N81" s="78"/>
      <c r="O81" s="78"/>
      <c r="P81" s="78"/>
      <c r="Q81" s="78"/>
      <c r="R81" s="78"/>
      <c r="S81" s="78"/>
      <c r="T81" s="78"/>
      <c r="U81" s="78"/>
      <c r="V81" s="78"/>
    </row>
    <row r="82" spans="1:22" ht="15">
      <c r="A82" s="78" t="s">
        <v>262</v>
      </c>
      <c r="B82" s="78">
        <v>7</v>
      </c>
      <c r="C82" s="78"/>
      <c r="D82" s="78"/>
      <c r="E82" s="78" t="s">
        <v>252</v>
      </c>
      <c r="F82" s="78">
        <v>2</v>
      </c>
      <c r="G82" s="78"/>
      <c r="H82" s="78"/>
      <c r="I82" s="78"/>
      <c r="J82" s="78"/>
      <c r="K82" s="78" t="s">
        <v>322</v>
      </c>
      <c r="L82" s="78">
        <v>1</v>
      </c>
      <c r="M82" s="78"/>
      <c r="N82" s="78"/>
      <c r="O82" s="78"/>
      <c r="P82" s="78"/>
      <c r="Q82" s="78"/>
      <c r="R82" s="78"/>
      <c r="S82" s="78"/>
      <c r="T82" s="78"/>
      <c r="U82" s="78"/>
      <c r="V82" s="78"/>
    </row>
    <row r="85" spans="1:22" ht="15" customHeight="1">
      <c r="A85" s="13" t="s">
        <v>2251</v>
      </c>
      <c r="B85" s="13" t="s">
        <v>1898</v>
      </c>
      <c r="C85" s="13" t="s">
        <v>2252</v>
      </c>
      <c r="D85" s="13" t="s">
        <v>1901</v>
      </c>
      <c r="E85" s="13" t="s">
        <v>2253</v>
      </c>
      <c r="F85" s="13" t="s">
        <v>1903</v>
      </c>
      <c r="G85" s="13" t="s">
        <v>2254</v>
      </c>
      <c r="H85" s="13" t="s">
        <v>1905</v>
      </c>
      <c r="I85" s="13" t="s">
        <v>2255</v>
      </c>
      <c r="J85" s="13" t="s">
        <v>1907</v>
      </c>
      <c r="K85" s="13" t="s">
        <v>2256</v>
      </c>
      <c r="L85" s="13" t="s">
        <v>1909</v>
      </c>
      <c r="M85" s="13" t="s">
        <v>2257</v>
      </c>
      <c r="N85" s="13" t="s">
        <v>1911</v>
      </c>
      <c r="O85" s="13" t="s">
        <v>2258</v>
      </c>
      <c r="P85" s="13" t="s">
        <v>1913</v>
      </c>
      <c r="Q85" s="13" t="s">
        <v>2259</v>
      </c>
      <c r="R85" s="13" t="s">
        <v>1915</v>
      </c>
      <c r="S85" s="13" t="s">
        <v>2260</v>
      </c>
      <c r="T85" s="13" t="s">
        <v>1917</v>
      </c>
      <c r="U85" s="13" t="s">
        <v>2261</v>
      </c>
      <c r="V85" s="13" t="s">
        <v>1918</v>
      </c>
    </row>
    <row r="86" spans="1:22" ht="15">
      <c r="A86" s="114" t="s">
        <v>265</v>
      </c>
      <c r="B86" s="78">
        <v>227466</v>
      </c>
      <c r="C86" s="114" t="s">
        <v>294</v>
      </c>
      <c r="D86" s="78">
        <v>125206</v>
      </c>
      <c r="E86" s="114" t="s">
        <v>218</v>
      </c>
      <c r="F86" s="78">
        <v>28393</v>
      </c>
      <c r="G86" s="114" t="s">
        <v>265</v>
      </c>
      <c r="H86" s="78">
        <v>227466</v>
      </c>
      <c r="I86" s="114" t="s">
        <v>256</v>
      </c>
      <c r="J86" s="78">
        <v>2816</v>
      </c>
      <c r="K86" s="114" t="s">
        <v>322</v>
      </c>
      <c r="L86" s="78">
        <v>114898</v>
      </c>
      <c r="M86" s="114" t="s">
        <v>237</v>
      </c>
      <c r="N86" s="78">
        <v>87613</v>
      </c>
      <c r="O86" s="114" t="s">
        <v>235</v>
      </c>
      <c r="P86" s="78">
        <v>25473</v>
      </c>
      <c r="Q86" s="114" t="s">
        <v>274</v>
      </c>
      <c r="R86" s="78">
        <v>58243</v>
      </c>
      <c r="S86" s="114" t="s">
        <v>248</v>
      </c>
      <c r="T86" s="78">
        <v>49696</v>
      </c>
      <c r="U86" s="114" t="s">
        <v>213</v>
      </c>
      <c r="V86" s="78">
        <v>89097</v>
      </c>
    </row>
    <row r="87" spans="1:22" ht="15">
      <c r="A87" s="114" t="s">
        <v>276</v>
      </c>
      <c r="B87" s="78">
        <v>197639</v>
      </c>
      <c r="C87" s="114" t="s">
        <v>313</v>
      </c>
      <c r="D87" s="78">
        <v>67129</v>
      </c>
      <c r="E87" s="114" t="s">
        <v>252</v>
      </c>
      <c r="F87" s="78">
        <v>13037</v>
      </c>
      <c r="G87" s="114" t="s">
        <v>285</v>
      </c>
      <c r="H87" s="78">
        <v>121785</v>
      </c>
      <c r="I87" s="114" t="s">
        <v>253</v>
      </c>
      <c r="J87" s="78">
        <v>2387</v>
      </c>
      <c r="K87" s="114" t="s">
        <v>326</v>
      </c>
      <c r="L87" s="78">
        <v>83376</v>
      </c>
      <c r="M87" s="114" t="s">
        <v>239</v>
      </c>
      <c r="N87" s="78">
        <v>60773</v>
      </c>
      <c r="O87" s="114" t="s">
        <v>232</v>
      </c>
      <c r="P87" s="78">
        <v>6622</v>
      </c>
      <c r="Q87" s="114" t="s">
        <v>337</v>
      </c>
      <c r="R87" s="78">
        <v>14425</v>
      </c>
      <c r="S87" s="114" t="s">
        <v>249</v>
      </c>
      <c r="T87" s="78">
        <v>34059</v>
      </c>
      <c r="U87" s="114" t="s">
        <v>244</v>
      </c>
      <c r="V87" s="78">
        <v>76570</v>
      </c>
    </row>
    <row r="88" spans="1:22" ht="15">
      <c r="A88" s="114" t="s">
        <v>294</v>
      </c>
      <c r="B88" s="78">
        <v>125206</v>
      </c>
      <c r="C88" s="114" t="s">
        <v>292</v>
      </c>
      <c r="D88" s="78">
        <v>21320</v>
      </c>
      <c r="E88" s="114" t="s">
        <v>286</v>
      </c>
      <c r="F88" s="78">
        <v>11719</v>
      </c>
      <c r="G88" s="114" t="s">
        <v>222</v>
      </c>
      <c r="H88" s="78">
        <v>71250</v>
      </c>
      <c r="I88" s="114" t="s">
        <v>257</v>
      </c>
      <c r="J88" s="78">
        <v>1776</v>
      </c>
      <c r="K88" s="114" t="s">
        <v>333</v>
      </c>
      <c r="L88" s="78">
        <v>5410</v>
      </c>
      <c r="M88" s="114" t="s">
        <v>243</v>
      </c>
      <c r="N88" s="78">
        <v>52748</v>
      </c>
      <c r="O88" s="114" t="s">
        <v>263</v>
      </c>
      <c r="P88" s="78">
        <v>3030</v>
      </c>
      <c r="Q88" s="114" t="s">
        <v>280</v>
      </c>
      <c r="R88" s="78">
        <v>13733</v>
      </c>
      <c r="S88" s="114" t="s">
        <v>250</v>
      </c>
      <c r="T88" s="78">
        <v>20894</v>
      </c>
      <c r="U88" s="114" t="s">
        <v>225</v>
      </c>
      <c r="V88" s="78">
        <v>19855</v>
      </c>
    </row>
    <row r="89" spans="1:22" ht="15">
      <c r="A89" s="114" t="s">
        <v>285</v>
      </c>
      <c r="B89" s="78">
        <v>121785</v>
      </c>
      <c r="C89" s="114" t="s">
        <v>300</v>
      </c>
      <c r="D89" s="78">
        <v>20198</v>
      </c>
      <c r="E89" s="114" t="s">
        <v>336</v>
      </c>
      <c r="F89" s="78">
        <v>10866</v>
      </c>
      <c r="G89" s="114" t="s">
        <v>320</v>
      </c>
      <c r="H89" s="78">
        <v>20146</v>
      </c>
      <c r="I89" s="114" t="s">
        <v>255</v>
      </c>
      <c r="J89" s="78">
        <v>640</v>
      </c>
      <c r="K89" s="114" t="s">
        <v>328</v>
      </c>
      <c r="L89" s="78">
        <v>4640</v>
      </c>
      <c r="M89" s="114" t="s">
        <v>241</v>
      </c>
      <c r="N89" s="78">
        <v>29311</v>
      </c>
      <c r="O89" s="114" t="s">
        <v>262</v>
      </c>
      <c r="P89" s="78">
        <v>778</v>
      </c>
      <c r="Q89" s="114" t="s">
        <v>278</v>
      </c>
      <c r="R89" s="78">
        <v>12676</v>
      </c>
      <c r="S89" s="114" t="s">
        <v>335</v>
      </c>
      <c r="T89" s="78">
        <v>1611</v>
      </c>
      <c r="U89" s="114" t="s">
        <v>227</v>
      </c>
      <c r="V89" s="78">
        <v>6401</v>
      </c>
    </row>
    <row r="90" spans="1:22" ht="15">
      <c r="A90" s="114" t="s">
        <v>322</v>
      </c>
      <c r="B90" s="78">
        <v>114898</v>
      </c>
      <c r="C90" s="114" t="s">
        <v>305</v>
      </c>
      <c r="D90" s="78">
        <v>12721</v>
      </c>
      <c r="E90" s="114" t="s">
        <v>309</v>
      </c>
      <c r="F90" s="78">
        <v>6907</v>
      </c>
      <c r="G90" s="114" t="s">
        <v>267</v>
      </c>
      <c r="H90" s="78">
        <v>18230</v>
      </c>
      <c r="I90" s="114" t="s">
        <v>254</v>
      </c>
      <c r="J90" s="78">
        <v>510</v>
      </c>
      <c r="K90" s="114" t="s">
        <v>323</v>
      </c>
      <c r="L90" s="78">
        <v>4153</v>
      </c>
      <c r="M90" s="114" t="s">
        <v>240</v>
      </c>
      <c r="N90" s="78">
        <v>20146</v>
      </c>
      <c r="O90" s="114" t="s">
        <v>231</v>
      </c>
      <c r="P90" s="78">
        <v>580</v>
      </c>
      <c r="Q90" s="114" t="s">
        <v>311</v>
      </c>
      <c r="R90" s="78">
        <v>8802</v>
      </c>
      <c r="S90" s="114" t="s">
        <v>308</v>
      </c>
      <c r="T90" s="78">
        <v>919</v>
      </c>
      <c r="U90" s="114" t="s">
        <v>229</v>
      </c>
      <c r="V90" s="78">
        <v>4462</v>
      </c>
    </row>
    <row r="91" spans="1:22" ht="15">
      <c r="A91" s="114" t="s">
        <v>213</v>
      </c>
      <c r="B91" s="78">
        <v>89097</v>
      </c>
      <c r="C91" s="114" t="s">
        <v>301</v>
      </c>
      <c r="D91" s="78">
        <v>8731</v>
      </c>
      <c r="E91" s="114" t="s">
        <v>287</v>
      </c>
      <c r="F91" s="78">
        <v>3835</v>
      </c>
      <c r="G91" s="114" t="s">
        <v>216</v>
      </c>
      <c r="H91" s="78">
        <v>11827</v>
      </c>
      <c r="I91" s="114" t="s">
        <v>264</v>
      </c>
      <c r="J91" s="78">
        <v>374</v>
      </c>
      <c r="K91" s="114" t="s">
        <v>228</v>
      </c>
      <c r="L91" s="78">
        <v>2250</v>
      </c>
      <c r="M91" s="114" t="s">
        <v>238</v>
      </c>
      <c r="N91" s="78">
        <v>6375</v>
      </c>
      <c r="O91" s="114" t="s">
        <v>233</v>
      </c>
      <c r="P91" s="78">
        <v>382</v>
      </c>
      <c r="Q91" s="114" t="s">
        <v>279</v>
      </c>
      <c r="R91" s="78">
        <v>1760</v>
      </c>
      <c r="S91" s="114" t="s">
        <v>247</v>
      </c>
      <c r="T91" s="78">
        <v>161</v>
      </c>
      <c r="U91" s="114"/>
      <c r="V91" s="78"/>
    </row>
    <row r="92" spans="1:22" ht="15">
      <c r="A92" s="114" t="s">
        <v>237</v>
      </c>
      <c r="B92" s="78">
        <v>87613</v>
      </c>
      <c r="C92" s="114" t="s">
        <v>282</v>
      </c>
      <c r="D92" s="78">
        <v>6532</v>
      </c>
      <c r="E92" s="114" t="s">
        <v>217</v>
      </c>
      <c r="F92" s="78">
        <v>2331</v>
      </c>
      <c r="G92" s="114" t="s">
        <v>224</v>
      </c>
      <c r="H92" s="78">
        <v>8524</v>
      </c>
      <c r="I92" s="114" t="s">
        <v>259</v>
      </c>
      <c r="J92" s="78">
        <v>169</v>
      </c>
      <c r="K92" s="114" t="s">
        <v>327</v>
      </c>
      <c r="L92" s="78">
        <v>2146</v>
      </c>
      <c r="M92" s="114" t="s">
        <v>245</v>
      </c>
      <c r="N92" s="78">
        <v>5224</v>
      </c>
      <c r="O92" s="114" t="s">
        <v>242</v>
      </c>
      <c r="P92" s="78">
        <v>317</v>
      </c>
      <c r="Q92" s="114" t="s">
        <v>312</v>
      </c>
      <c r="R92" s="78">
        <v>302</v>
      </c>
      <c r="S92" s="114"/>
      <c r="T92" s="78"/>
      <c r="U92" s="114"/>
      <c r="V92" s="78"/>
    </row>
    <row r="93" spans="1:22" ht="15">
      <c r="A93" s="114" t="s">
        <v>326</v>
      </c>
      <c r="B93" s="78">
        <v>83376</v>
      </c>
      <c r="C93" s="114" t="s">
        <v>303</v>
      </c>
      <c r="D93" s="78">
        <v>6009</v>
      </c>
      <c r="E93" s="114" t="s">
        <v>288</v>
      </c>
      <c r="F93" s="78">
        <v>2139</v>
      </c>
      <c r="G93" s="114" t="s">
        <v>266</v>
      </c>
      <c r="H93" s="78">
        <v>7969</v>
      </c>
      <c r="I93" s="114" t="s">
        <v>268</v>
      </c>
      <c r="J93" s="78">
        <v>125</v>
      </c>
      <c r="K93" s="114" t="s">
        <v>324</v>
      </c>
      <c r="L93" s="78">
        <v>1117</v>
      </c>
      <c r="M93" s="114" t="s">
        <v>246</v>
      </c>
      <c r="N93" s="78">
        <v>488</v>
      </c>
      <c r="O93" s="114" t="s">
        <v>234</v>
      </c>
      <c r="P93" s="78">
        <v>3</v>
      </c>
      <c r="Q93" s="114"/>
      <c r="R93" s="78"/>
      <c r="S93" s="114"/>
      <c r="T93" s="78"/>
      <c r="U93" s="114"/>
      <c r="V93" s="78"/>
    </row>
    <row r="94" spans="1:22" ht="15">
      <c r="A94" s="114" t="s">
        <v>236</v>
      </c>
      <c r="B94" s="78">
        <v>82474</v>
      </c>
      <c r="C94" s="114" t="s">
        <v>298</v>
      </c>
      <c r="D94" s="78">
        <v>5091</v>
      </c>
      <c r="E94" s="114" t="s">
        <v>315</v>
      </c>
      <c r="F94" s="78">
        <v>1564</v>
      </c>
      <c r="G94" s="114" t="s">
        <v>330</v>
      </c>
      <c r="H94" s="78">
        <v>5736</v>
      </c>
      <c r="I94" s="114" t="s">
        <v>275</v>
      </c>
      <c r="J94" s="78">
        <v>124</v>
      </c>
      <c r="K94" s="114" t="s">
        <v>212</v>
      </c>
      <c r="L94" s="78">
        <v>697</v>
      </c>
      <c r="M94" s="114" t="s">
        <v>334</v>
      </c>
      <c r="N94" s="78">
        <v>34</v>
      </c>
      <c r="O94" s="114"/>
      <c r="P94" s="78"/>
      <c r="Q94" s="114"/>
      <c r="R94" s="78"/>
      <c r="S94" s="114"/>
      <c r="T94" s="78"/>
      <c r="U94" s="114"/>
      <c r="V94" s="78"/>
    </row>
    <row r="95" spans="1:22" ht="15">
      <c r="A95" s="114" t="s">
        <v>269</v>
      </c>
      <c r="B95" s="78">
        <v>77067</v>
      </c>
      <c r="C95" s="114" t="s">
        <v>284</v>
      </c>
      <c r="D95" s="78">
        <v>3933</v>
      </c>
      <c r="E95" s="114" t="s">
        <v>317</v>
      </c>
      <c r="F95" s="78">
        <v>1553</v>
      </c>
      <c r="G95" s="114" t="s">
        <v>223</v>
      </c>
      <c r="H95" s="78">
        <v>4983</v>
      </c>
      <c r="I95" s="114" t="s">
        <v>230</v>
      </c>
      <c r="J95" s="78">
        <v>122</v>
      </c>
      <c r="K95" s="114" t="s">
        <v>258</v>
      </c>
      <c r="L95" s="78">
        <v>146</v>
      </c>
      <c r="M95" s="114"/>
      <c r="N95" s="78"/>
      <c r="O95" s="114"/>
      <c r="P95" s="78"/>
      <c r="Q95" s="114"/>
      <c r="R95" s="78"/>
      <c r="S95" s="114"/>
      <c r="T95" s="78"/>
      <c r="U95" s="114"/>
      <c r="V95" s="78"/>
    </row>
  </sheetData>
  <hyperlinks>
    <hyperlink ref="A2" r:id="rId1" display="http://herrlarbig.de/"/>
    <hyperlink ref="A3" r:id="rId2" display="https://www.zum.de/portal/blog/ZUMBuch/Sascha-Lobo-Realit%C3%A4tsschock-2019"/>
    <hyperlink ref="A4" r:id="rId3" display="https://www.mssackstein.com/post/fresh-starts-taking-risks-and-getting-real"/>
    <hyperlink ref="A5" r:id="rId4" display="https://www.globaleducationconference.org/forum/topics/gec-newsletter-the-global-education-conference-starts-on-november?xg_source=activity"/>
    <hyperlink ref="A6" r:id="rId5" display="https://www.edutopia.org/article/how-choose-co-teaching-model"/>
    <hyperlink ref="A7" r:id="rId6" display="https://esllibrary.com/blog/40-back-to-school-web-tools"/>
    <hyperlink ref="A8" r:id="rId7" display="https://digitale-schule.blog/podcast/podcast-digitalisierung-an-schulen-und-der-digitalpakt-mit-julia-hastaedt-lehrerin-in-mecklenburg-vorpommern/"/>
    <hyperlink ref="A9" r:id="rId8" display="https://apps.apple.com/de/story/id1476259765"/>
    <hyperlink ref="A10" r:id="rId9" display="https://herrlarbig.de/2019/10/15/versuch-ueber-das-versagen-von-bildungspolitik-und-schule-angesichts-der-digitalisierung-der-welt/"/>
    <hyperlink ref="A11" r:id="rId10" display="https://digitaleducation.cologne/content/sessions-stände-2019"/>
    <hyperlink ref="C2" r:id="rId11" display="http://herrlarbig.de/"/>
    <hyperlink ref="C3" r:id="rId12" display="https://herrlarbig.de/2019/10/15/versuch-ueber-das-versagen-von-bildungspolitik-und-schule-angesichts-der-digitalisierung-der-welt/"/>
    <hyperlink ref="E2" r:id="rId13" display="https://digitale-schule.blog/podcast/podcast-digitalisierung-an-schulen-und-der-digitalpakt-mit-julia-hastaedt-lehrerin-in-mecklenburg-vorpommern/"/>
    <hyperlink ref="E3" r:id="rId14" display="http://herrlarbig.de/"/>
    <hyperlink ref="E4" r:id="rId15" display="https://www.zum.de/portal/blog/ZUMBuch/Sascha-Lobo-Realit%C3%A4tsschock-2019"/>
    <hyperlink ref="E5" r:id="rId16" display="https://apps.apple.com/de/story/id1476259765"/>
    <hyperlink ref="E6" r:id="rId17" display="https://digitale-schule.blog/podcast/"/>
    <hyperlink ref="G2" r:id="rId18" display="https://www.zum.de/portal/blog/ZUMBuch/Sascha-Lobo-Realit%C3%A4tsschock-2019"/>
    <hyperlink ref="G3" r:id="rId19" display="https://www.zum.de/portal/blog/ZUMTeam/15-Unterrichtsideen-f%C3%BCr-digitales-Arbeiten-mit-der-ZUM-3-den-Boden-erforschen"/>
    <hyperlink ref="G4" r:id="rId20" display="https://www.zum.de/portal/blog/ZUMTeam/15-Unterrichtsideen-f%C3%BCr-digitales-Arbeiten-mit-der-ZUM-2-Kollaborativ-Texte-erstellen"/>
    <hyperlink ref="I2" r:id="rId21" display="https://www.dropbox.com/s/95oo4ct4ezmmefq/MEDU%23Twitter%23Methoden_AdvanceOrganizer_SaschaRogowsky_2019_CCBYSA40.pdf?dl=0"/>
    <hyperlink ref="I3" r:id="rId22" display="https://www.dropbox.com/s/1cot8wy2vbty0hm/MEDU%23Twitter%23Methoden_Placemat_SaschaRogowsky_2019_CCBYSA40.pdf?dl=0"/>
    <hyperlink ref="K2" r:id="rId23" display="https://digitaleducation.cologne/content/sessions-stände-2019"/>
    <hyperlink ref="S2" r:id="rId24" display="https://www.meet-and-code.org/de/de/event-show/3182"/>
    <hyperlink ref="U2" r:id="rId25" display="https://novapublishers.com/shop/creativity-in-gifted-children/#.XZbSna2qPEw.twitter"/>
    <hyperlink ref="U3" r:id="rId26" display="https://kidworldcitizen.org/making-video-lessons-to-use-in-class/?utm_campaign=making-video-lessons-to-use-in-class&amp;utm_medium=social_link&amp;utm_source=missinglettr-twitter"/>
    <hyperlink ref="U4" r:id="rId27" display="https://www.myassignmenthelp.net/blog/top-10-classic-novels-that-every-student-should-read/"/>
    <hyperlink ref="U5" r:id="rId28" display="https://www.edutopia.org/article/how-choose-co-teaching-model"/>
  </hyperlinks>
  <printOptions/>
  <pageMargins left="0.7" right="0.7" top="0.75" bottom="0.75" header="0.3" footer="0.3"/>
  <pageSetup orientation="portrait" paperSize="9"/>
  <tableParts>
    <tablePart r:id="rId35"/>
    <tablePart r:id="rId29"/>
    <tablePart r:id="rId36"/>
    <tablePart r:id="rId30"/>
    <tablePart r:id="rId32"/>
    <tablePart r:id="rId33"/>
    <tablePart r:id="rId31"/>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2434</v>
      </c>
      <c r="B1" s="13" t="s">
        <v>2624</v>
      </c>
      <c r="C1" s="13" t="s">
        <v>2625</v>
      </c>
      <c r="D1" s="13" t="s">
        <v>144</v>
      </c>
      <c r="E1" s="13" t="s">
        <v>2627</v>
      </c>
      <c r="F1" s="13" t="s">
        <v>2628</v>
      </c>
      <c r="G1" s="13" t="s">
        <v>2629</v>
      </c>
    </row>
    <row r="2" spans="1:7" ht="15">
      <c r="A2" s="78" t="s">
        <v>1998</v>
      </c>
      <c r="B2" s="78">
        <v>13</v>
      </c>
      <c r="C2" s="117">
        <v>0.00415202810603641</v>
      </c>
      <c r="D2" s="78" t="s">
        <v>2626</v>
      </c>
      <c r="E2" s="78"/>
      <c r="F2" s="78"/>
      <c r="G2" s="78"/>
    </row>
    <row r="3" spans="1:7" ht="15">
      <c r="A3" s="78" t="s">
        <v>1999</v>
      </c>
      <c r="B3" s="78">
        <v>24</v>
      </c>
      <c r="C3" s="117">
        <v>0.007665282657297988</v>
      </c>
      <c r="D3" s="78" t="s">
        <v>2626</v>
      </c>
      <c r="E3" s="78"/>
      <c r="F3" s="78"/>
      <c r="G3" s="78"/>
    </row>
    <row r="4" spans="1:7" ht="15">
      <c r="A4" s="78" t="s">
        <v>2000</v>
      </c>
      <c r="B4" s="78">
        <v>0</v>
      </c>
      <c r="C4" s="117">
        <v>0</v>
      </c>
      <c r="D4" s="78" t="s">
        <v>2626</v>
      </c>
      <c r="E4" s="78"/>
      <c r="F4" s="78"/>
      <c r="G4" s="78"/>
    </row>
    <row r="5" spans="1:7" ht="15">
      <c r="A5" s="78" t="s">
        <v>2001</v>
      </c>
      <c r="B5" s="78">
        <v>3094</v>
      </c>
      <c r="C5" s="117">
        <v>0.9881826892366656</v>
      </c>
      <c r="D5" s="78" t="s">
        <v>2626</v>
      </c>
      <c r="E5" s="78"/>
      <c r="F5" s="78"/>
      <c r="G5" s="78"/>
    </row>
    <row r="6" spans="1:7" ht="15">
      <c r="A6" s="78" t="s">
        <v>2002</v>
      </c>
      <c r="B6" s="78">
        <v>3131</v>
      </c>
      <c r="C6" s="117">
        <v>1</v>
      </c>
      <c r="D6" s="78" t="s">
        <v>2626</v>
      </c>
      <c r="E6" s="78"/>
      <c r="F6" s="78"/>
      <c r="G6" s="78"/>
    </row>
    <row r="7" spans="1:7" ht="15">
      <c r="A7" s="84" t="s">
        <v>2003</v>
      </c>
      <c r="B7" s="84">
        <v>68</v>
      </c>
      <c r="C7" s="118">
        <v>0.011933886697038733</v>
      </c>
      <c r="D7" s="84" t="s">
        <v>2626</v>
      </c>
      <c r="E7" s="84" t="b">
        <v>0</v>
      </c>
      <c r="F7" s="84" t="b">
        <v>0</v>
      </c>
      <c r="G7" s="84" t="b">
        <v>0</v>
      </c>
    </row>
    <row r="8" spans="1:7" ht="15">
      <c r="A8" s="84" t="s">
        <v>2004</v>
      </c>
      <c r="B8" s="84">
        <v>56</v>
      </c>
      <c r="C8" s="118">
        <v>0.011897130880636894</v>
      </c>
      <c r="D8" s="84" t="s">
        <v>2626</v>
      </c>
      <c r="E8" s="84" t="b">
        <v>0</v>
      </c>
      <c r="F8" s="84" t="b">
        <v>0</v>
      </c>
      <c r="G8" s="84" t="b">
        <v>0</v>
      </c>
    </row>
    <row r="9" spans="1:7" ht="15">
      <c r="A9" s="84" t="s">
        <v>2005</v>
      </c>
      <c r="B9" s="84">
        <v>38</v>
      </c>
      <c r="C9" s="118">
        <v>0.010877333708791875</v>
      </c>
      <c r="D9" s="84" t="s">
        <v>2626</v>
      </c>
      <c r="E9" s="84" t="b">
        <v>0</v>
      </c>
      <c r="F9" s="84" t="b">
        <v>0</v>
      </c>
      <c r="G9" s="84" t="b">
        <v>0</v>
      </c>
    </row>
    <row r="10" spans="1:7" ht="15">
      <c r="A10" s="84" t="s">
        <v>2006</v>
      </c>
      <c r="B10" s="84">
        <v>37</v>
      </c>
      <c r="C10" s="118">
        <v>0.010778874800188815</v>
      </c>
      <c r="D10" s="84" t="s">
        <v>2626</v>
      </c>
      <c r="E10" s="84" t="b">
        <v>0</v>
      </c>
      <c r="F10" s="84" t="b">
        <v>0</v>
      </c>
      <c r="G10" s="84" t="b">
        <v>0</v>
      </c>
    </row>
    <row r="11" spans="1:7" ht="15">
      <c r="A11" s="84" t="s">
        <v>2007</v>
      </c>
      <c r="B11" s="84">
        <v>34</v>
      </c>
      <c r="C11" s="118">
        <v>0.01045205283693977</v>
      </c>
      <c r="D11" s="84" t="s">
        <v>2626</v>
      </c>
      <c r="E11" s="84" t="b">
        <v>0</v>
      </c>
      <c r="F11" s="84" t="b">
        <v>0</v>
      </c>
      <c r="G11" s="84" t="b">
        <v>0</v>
      </c>
    </row>
    <row r="12" spans="1:7" ht="15">
      <c r="A12" s="84" t="s">
        <v>321</v>
      </c>
      <c r="B12" s="84">
        <v>32</v>
      </c>
      <c r="C12" s="118">
        <v>0.010206431299873767</v>
      </c>
      <c r="D12" s="84" t="s">
        <v>2626</v>
      </c>
      <c r="E12" s="84" t="b">
        <v>0</v>
      </c>
      <c r="F12" s="84" t="b">
        <v>0</v>
      </c>
      <c r="G12" s="84" t="b">
        <v>0</v>
      </c>
    </row>
    <row r="13" spans="1:7" ht="15">
      <c r="A13" s="84" t="s">
        <v>1958</v>
      </c>
      <c r="B13" s="84">
        <v>32</v>
      </c>
      <c r="C13" s="118">
        <v>0.010206431299873767</v>
      </c>
      <c r="D13" s="84" t="s">
        <v>2626</v>
      </c>
      <c r="E13" s="84" t="b">
        <v>0</v>
      </c>
      <c r="F13" s="84" t="b">
        <v>0</v>
      </c>
      <c r="G13" s="84" t="b">
        <v>0</v>
      </c>
    </row>
    <row r="14" spans="1:7" ht="15">
      <c r="A14" s="84" t="s">
        <v>2014</v>
      </c>
      <c r="B14" s="84">
        <v>30</v>
      </c>
      <c r="C14" s="118">
        <v>0.009937005114011719</v>
      </c>
      <c r="D14" s="84" t="s">
        <v>2626</v>
      </c>
      <c r="E14" s="84" t="b">
        <v>0</v>
      </c>
      <c r="F14" s="84" t="b">
        <v>0</v>
      </c>
      <c r="G14" s="84" t="b">
        <v>0</v>
      </c>
    </row>
    <row r="15" spans="1:7" ht="15">
      <c r="A15" s="84" t="s">
        <v>2010</v>
      </c>
      <c r="B15" s="84">
        <v>28</v>
      </c>
      <c r="C15" s="118">
        <v>0.009642185019017603</v>
      </c>
      <c r="D15" s="84" t="s">
        <v>2626</v>
      </c>
      <c r="E15" s="84" t="b">
        <v>0</v>
      </c>
      <c r="F15" s="84" t="b">
        <v>0</v>
      </c>
      <c r="G15" s="84" t="b">
        <v>0</v>
      </c>
    </row>
    <row r="16" spans="1:7" ht="15">
      <c r="A16" s="84" t="s">
        <v>2016</v>
      </c>
      <c r="B16" s="84">
        <v>28</v>
      </c>
      <c r="C16" s="118">
        <v>0.009642185019017603</v>
      </c>
      <c r="D16" s="84" t="s">
        <v>2626</v>
      </c>
      <c r="E16" s="84" t="b">
        <v>0</v>
      </c>
      <c r="F16" s="84" t="b">
        <v>0</v>
      </c>
      <c r="G16" s="84" t="b">
        <v>0</v>
      </c>
    </row>
    <row r="17" spans="1:7" ht="15">
      <c r="A17" s="84" t="s">
        <v>319</v>
      </c>
      <c r="B17" s="84">
        <v>26</v>
      </c>
      <c r="C17" s="118">
        <v>0.00932015417307394</v>
      </c>
      <c r="D17" s="84" t="s">
        <v>2626</v>
      </c>
      <c r="E17" s="84" t="b">
        <v>0</v>
      </c>
      <c r="F17" s="84" t="b">
        <v>0</v>
      </c>
      <c r="G17" s="84" t="b">
        <v>0</v>
      </c>
    </row>
    <row r="18" spans="1:7" ht="15">
      <c r="A18" s="84" t="s">
        <v>2027</v>
      </c>
      <c r="B18" s="84">
        <v>25</v>
      </c>
      <c r="C18" s="118">
        <v>0.009148292087205481</v>
      </c>
      <c r="D18" s="84" t="s">
        <v>2626</v>
      </c>
      <c r="E18" s="84" t="b">
        <v>0</v>
      </c>
      <c r="F18" s="84" t="b">
        <v>0</v>
      </c>
      <c r="G18" s="84" t="b">
        <v>0</v>
      </c>
    </row>
    <row r="19" spans="1:7" ht="15">
      <c r="A19" s="84" t="s">
        <v>2051</v>
      </c>
      <c r="B19" s="84">
        <v>25</v>
      </c>
      <c r="C19" s="118">
        <v>0.0115787122188483</v>
      </c>
      <c r="D19" s="84" t="s">
        <v>2626</v>
      </c>
      <c r="E19" s="84" t="b">
        <v>0</v>
      </c>
      <c r="F19" s="84" t="b">
        <v>0</v>
      </c>
      <c r="G19" s="84" t="b">
        <v>0</v>
      </c>
    </row>
    <row r="20" spans="1:7" ht="15">
      <c r="A20" s="84" t="s">
        <v>2009</v>
      </c>
      <c r="B20" s="84">
        <v>24</v>
      </c>
      <c r="C20" s="118">
        <v>0.008968815446245901</v>
      </c>
      <c r="D20" s="84" t="s">
        <v>2626</v>
      </c>
      <c r="E20" s="84" t="b">
        <v>0</v>
      </c>
      <c r="F20" s="84" t="b">
        <v>0</v>
      </c>
      <c r="G20" s="84" t="b">
        <v>0</v>
      </c>
    </row>
    <row r="21" spans="1:7" ht="15">
      <c r="A21" s="84" t="s">
        <v>2011</v>
      </c>
      <c r="B21" s="84">
        <v>24</v>
      </c>
      <c r="C21" s="118">
        <v>0.008968815446245901</v>
      </c>
      <c r="D21" s="84" t="s">
        <v>2626</v>
      </c>
      <c r="E21" s="84" t="b">
        <v>0</v>
      </c>
      <c r="F21" s="84" t="b">
        <v>0</v>
      </c>
      <c r="G21" s="84" t="b">
        <v>0</v>
      </c>
    </row>
    <row r="22" spans="1:7" ht="15">
      <c r="A22" s="84" t="s">
        <v>2012</v>
      </c>
      <c r="B22" s="84">
        <v>24</v>
      </c>
      <c r="C22" s="118">
        <v>0.008968815446245901</v>
      </c>
      <c r="D22" s="84" t="s">
        <v>2626</v>
      </c>
      <c r="E22" s="84" t="b">
        <v>0</v>
      </c>
      <c r="F22" s="84" t="b">
        <v>0</v>
      </c>
      <c r="G22" s="84" t="b">
        <v>0</v>
      </c>
    </row>
    <row r="23" spans="1:7" ht="15">
      <c r="A23" s="84" t="s">
        <v>2013</v>
      </c>
      <c r="B23" s="84">
        <v>24</v>
      </c>
      <c r="C23" s="118">
        <v>0.008968815446245901</v>
      </c>
      <c r="D23" s="84" t="s">
        <v>2626</v>
      </c>
      <c r="E23" s="84" t="b">
        <v>0</v>
      </c>
      <c r="F23" s="84" t="b">
        <v>0</v>
      </c>
      <c r="G23" s="84" t="b">
        <v>0</v>
      </c>
    </row>
    <row r="24" spans="1:7" ht="15">
      <c r="A24" s="84" t="s">
        <v>2015</v>
      </c>
      <c r="B24" s="84">
        <v>24</v>
      </c>
      <c r="C24" s="118">
        <v>0.008968815446245901</v>
      </c>
      <c r="D24" s="84" t="s">
        <v>2626</v>
      </c>
      <c r="E24" s="84" t="b">
        <v>0</v>
      </c>
      <c r="F24" s="84" t="b">
        <v>0</v>
      </c>
      <c r="G24" s="84" t="b">
        <v>0</v>
      </c>
    </row>
    <row r="25" spans="1:7" ht="15">
      <c r="A25" s="84" t="s">
        <v>313</v>
      </c>
      <c r="B25" s="84">
        <v>23</v>
      </c>
      <c r="C25" s="118">
        <v>0.008781406796939046</v>
      </c>
      <c r="D25" s="84" t="s">
        <v>2626</v>
      </c>
      <c r="E25" s="84" t="b">
        <v>0</v>
      </c>
      <c r="F25" s="84" t="b">
        <v>0</v>
      </c>
      <c r="G25" s="84" t="b">
        <v>0</v>
      </c>
    </row>
    <row r="26" spans="1:7" ht="15">
      <c r="A26" s="84" t="s">
        <v>2028</v>
      </c>
      <c r="B26" s="84">
        <v>21</v>
      </c>
      <c r="C26" s="118">
        <v>0.008381381739186207</v>
      </c>
      <c r="D26" s="84" t="s">
        <v>2626</v>
      </c>
      <c r="E26" s="84" t="b">
        <v>0</v>
      </c>
      <c r="F26" s="84" t="b">
        <v>0</v>
      </c>
      <c r="G26" s="84" t="b">
        <v>0</v>
      </c>
    </row>
    <row r="27" spans="1:7" ht="15">
      <c r="A27" s="84" t="s">
        <v>2029</v>
      </c>
      <c r="B27" s="84">
        <v>21</v>
      </c>
      <c r="C27" s="118">
        <v>0.008381381739186207</v>
      </c>
      <c r="D27" s="84" t="s">
        <v>2626</v>
      </c>
      <c r="E27" s="84" t="b">
        <v>0</v>
      </c>
      <c r="F27" s="84" t="b">
        <v>0</v>
      </c>
      <c r="G27" s="84" t="b">
        <v>0</v>
      </c>
    </row>
    <row r="28" spans="1:7" ht="15">
      <c r="A28" s="84" t="s">
        <v>2030</v>
      </c>
      <c r="B28" s="84">
        <v>21</v>
      </c>
      <c r="C28" s="118">
        <v>0.008381381739186207</v>
      </c>
      <c r="D28" s="84" t="s">
        <v>2626</v>
      </c>
      <c r="E28" s="84" t="b">
        <v>0</v>
      </c>
      <c r="F28" s="84" t="b">
        <v>0</v>
      </c>
      <c r="G28" s="84" t="b">
        <v>0</v>
      </c>
    </row>
    <row r="29" spans="1:7" ht="15">
      <c r="A29" s="84" t="s">
        <v>2026</v>
      </c>
      <c r="B29" s="84">
        <v>21</v>
      </c>
      <c r="C29" s="118">
        <v>0.008381381739186207</v>
      </c>
      <c r="D29" s="84" t="s">
        <v>2626</v>
      </c>
      <c r="E29" s="84" t="b">
        <v>0</v>
      </c>
      <c r="F29" s="84" t="b">
        <v>0</v>
      </c>
      <c r="G29" s="84" t="b">
        <v>0</v>
      </c>
    </row>
    <row r="30" spans="1:7" ht="15">
      <c r="A30" s="84" t="s">
        <v>2036</v>
      </c>
      <c r="B30" s="84">
        <v>20</v>
      </c>
      <c r="C30" s="118">
        <v>0.008167976465628156</v>
      </c>
      <c r="D30" s="84" t="s">
        <v>2626</v>
      </c>
      <c r="E30" s="84" t="b">
        <v>0</v>
      </c>
      <c r="F30" s="84" t="b">
        <v>0</v>
      </c>
      <c r="G30" s="84" t="b">
        <v>0</v>
      </c>
    </row>
    <row r="31" spans="1:7" ht="15">
      <c r="A31" s="84" t="s">
        <v>2074</v>
      </c>
      <c r="B31" s="84">
        <v>20</v>
      </c>
      <c r="C31" s="118">
        <v>0.008167976465628156</v>
      </c>
      <c r="D31" s="84" t="s">
        <v>2626</v>
      </c>
      <c r="E31" s="84" t="b">
        <v>0</v>
      </c>
      <c r="F31" s="84" t="b">
        <v>0</v>
      </c>
      <c r="G31" s="84" t="b">
        <v>0</v>
      </c>
    </row>
    <row r="32" spans="1:7" ht="15">
      <c r="A32" s="84" t="s">
        <v>2052</v>
      </c>
      <c r="B32" s="84">
        <v>20</v>
      </c>
      <c r="C32" s="118">
        <v>0.010806276164698982</v>
      </c>
      <c r="D32" s="84" t="s">
        <v>2626</v>
      </c>
      <c r="E32" s="84" t="b">
        <v>0</v>
      </c>
      <c r="F32" s="84" t="b">
        <v>0</v>
      </c>
      <c r="G32" s="84" t="b">
        <v>0</v>
      </c>
    </row>
    <row r="33" spans="1:7" ht="15">
      <c r="A33" s="84" t="s">
        <v>2037</v>
      </c>
      <c r="B33" s="84">
        <v>19</v>
      </c>
      <c r="C33" s="118">
        <v>0.007945051568513222</v>
      </c>
      <c r="D33" s="84" t="s">
        <v>2626</v>
      </c>
      <c r="E33" s="84" t="b">
        <v>0</v>
      </c>
      <c r="F33" s="84" t="b">
        <v>0</v>
      </c>
      <c r="G33" s="84" t="b">
        <v>0</v>
      </c>
    </row>
    <row r="34" spans="1:7" ht="15">
      <c r="A34" s="84" t="s">
        <v>2080</v>
      </c>
      <c r="B34" s="84">
        <v>19</v>
      </c>
      <c r="C34" s="118">
        <v>0.007945051568513222</v>
      </c>
      <c r="D34" s="84" t="s">
        <v>2626</v>
      </c>
      <c r="E34" s="84" t="b">
        <v>0</v>
      </c>
      <c r="F34" s="84" t="b">
        <v>0</v>
      </c>
      <c r="G34" s="84" t="b">
        <v>0</v>
      </c>
    </row>
    <row r="35" spans="1:7" ht="15">
      <c r="A35" s="84" t="s">
        <v>2038</v>
      </c>
      <c r="B35" s="84">
        <v>15</v>
      </c>
      <c r="C35" s="118">
        <v>0.006947227331308979</v>
      </c>
      <c r="D35" s="84" t="s">
        <v>2626</v>
      </c>
      <c r="E35" s="84" t="b">
        <v>0</v>
      </c>
      <c r="F35" s="84" t="b">
        <v>0</v>
      </c>
      <c r="G35" s="84" t="b">
        <v>0</v>
      </c>
    </row>
    <row r="36" spans="1:7" ht="15">
      <c r="A36" s="84" t="s">
        <v>2057</v>
      </c>
      <c r="B36" s="84">
        <v>15</v>
      </c>
      <c r="C36" s="118">
        <v>0.006947227331308979</v>
      </c>
      <c r="D36" s="84" t="s">
        <v>2626</v>
      </c>
      <c r="E36" s="84" t="b">
        <v>0</v>
      </c>
      <c r="F36" s="84" t="b">
        <v>0</v>
      </c>
      <c r="G36" s="84" t="b">
        <v>0</v>
      </c>
    </row>
    <row r="37" spans="1:7" ht="15">
      <c r="A37" s="84" t="s">
        <v>2071</v>
      </c>
      <c r="B37" s="84">
        <v>14</v>
      </c>
      <c r="C37" s="118">
        <v>0.00666790229885838</v>
      </c>
      <c r="D37" s="84" t="s">
        <v>2626</v>
      </c>
      <c r="E37" s="84" t="b">
        <v>0</v>
      </c>
      <c r="F37" s="84" t="b">
        <v>0</v>
      </c>
      <c r="G37" s="84" t="b">
        <v>0</v>
      </c>
    </row>
    <row r="38" spans="1:7" ht="15">
      <c r="A38" s="84" t="s">
        <v>2031</v>
      </c>
      <c r="B38" s="84">
        <v>13</v>
      </c>
      <c r="C38" s="118">
        <v>0.006374971890933007</v>
      </c>
      <c r="D38" s="84" t="s">
        <v>2626</v>
      </c>
      <c r="E38" s="84" t="b">
        <v>0</v>
      </c>
      <c r="F38" s="84" t="b">
        <v>0</v>
      </c>
      <c r="G38" s="84" t="b">
        <v>0</v>
      </c>
    </row>
    <row r="39" spans="1:7" ht="15">
      <c r="A39" s="84" t="s">
        <v>2032</v>
      </c>
      <c r="B39" s="84">
        <v>13</v>
      </c>
      <c r="C39" s="118">
        <v>0.006374971890933007</v>
      </c>
      <c r="D39" s="84" t="s">
        <v>2626</v>
      </c>
      <c r="E39" s="84" t="b">
        <v>0</v>
      </c>
      <c r="F39" s="84" t="b">
        <v>0</v>
      </c>
      <c r="G39" s="84" t="b">
        <v>0</v>
      </c>
    </row>
    <row r="40" spans="1:7" ht="15">
      <c r="A40" s="84" t="s">
        <v>2033</v>
      </c>
      <c r="B40" s="84">
        <v>13</v>
      </c>
      <c r="C40" s="118">
        <v>0.006374971890933007</v>
      </c>
      <c r="D40" s="84" t="s">
        <v>2626</v>
      </c>
      <c r="E40" s="84" t="b">
        <v>0</v>
      </c>
      <c r="F40" s="84" t="b">
        <v>0</v>
      </c>
      <c r="G40" s="84" t="b">
        <v>0</v>
      </c>
    </row>
    <row r="41" spans="1:7" ht="15">
      <c r="A41" s="84" t="s">
        <v>2034</v>
      </c>
      <c r="B41" s="84">
        <v>13</v>
      </c>
      <c r="C41" s="118">
        <v>0.006374971890933007</v>
      </c>
      <c r="D41" s="84" t="s">
        <v>2626</v>
      </c>
      <c r="E41" s="84" t="b">
        <v>0</v>
      </c>
      <c r="F41" s="84" t="b">
        <v>0</v>
      </c>
      <c r="G41" s="84" t="b">
        <v>0</v>
      </c>
    </row>
    <row r="42" spans="1:7" ht="15">
      <c r="A42" s="84" t="s">
        <v>2435</v>
      </c>
      <c r="B42" s="84">
        <v>13</v>
      </c>
      <c r="C42" s="118">
        <v>0.006374971890933007</v>
      </c>
      <c r="D42" s="84" t="s">
        <v>2626</v>
      </c>
      <c r="E42" s="84" t="b">
        <v>0</v>
      </c>
      <c r="F42" s="84" t="b">
        <v>0</v>
      </c>
      <c r="G42" s="84" t="b">
        <v>0</v>
      </c>
    </row>
    <row r="43" spans="1:7" ht="15">
      <c r="A43" s="84" t="s">
        <v>2436</v>
      </c>
      <c r="B43" s="84">
        <v>13</v>
      </c>
      <c r="C43" s="118">
        <v>0.006374971890933007</v>
      </c>
      <c r="D43" s="84" t="s">
        <v>2626</v>
      </c>
      <c r="E43" s="84" t="b">
        <v>0</v>
      </c>
      <c r="F43" s="84" t="b">
        <v>0</v>
      </c>
      <c r="G43" s="84" t="b">
        <v>0</v>
      </c>
    </row>
    <row r="44" spans="1:7" ht="15">
      <c r="A44" s="84" t="s">
        <v>2437</v>
      </c>
      <c r="B44" s="84">
        <v>13</v>
      </c>
      <c r="C44" s="118">
        <v>0.006374971890933007</v>
      </c>
      <c r="D44" s="84" t="s">
        <v>2626</v>
      </c>
      <c r="E44" s="84" t="b">
        <v>0</v>
      </c>
      <c r="F44" s="84" t="b">
        <v>0</v>
      </c>
      <c r="G44" s="84" t="b">
        <v>0</v>
      </c>
    </row>
    <row r="45" spans="1:7" ht="15">
      <c r="A45" s="84" t="s">
        <v>2066</v>
      </c>
      <c r="B45" s="84">
        <v>13</v>
      </c>
      <c r="C45" s="118">
        <v>0.006374971890933007</v>
      </c>
      <c r="D45" s="84" t="s">
        <v>2626</v>
      </c>
      <c r="E45" s="84" t="b">
        <v>0</v>
      </c>
      <c r="F45" s="84" t="b">
        <v>0</v>
      </c>
      <c r="G45" s="84" t="b">
        <v>0</v>
      </c>
    </row>
    <row r="46" spans="1:7" ht="15">
      <c r="A46" s="84" t="s">
        <v>2438</v>
      </c>
      <c r="B46" s="84">
        <v>12</v>
      </c>
      <c r="C46" s="118">
        <v>0.006067387542565446</v>
      </c>
      <c r="D46" s="84" t="s">
        <v>2626</v>
      </c>
      <c r="E46" s="84" t="b">
        <v>0</v>
      </c>
      <c r="F46" s="84" t="b">
        <v>0</v>
      </c>
      <c r="G46" s="84" t="b">
        <v>0</v>
      </c>
    </row>
    <row r="47" spans="1:7" ht="15">
      <c r="A47" s="84" t="s">
        <v>2439</v>
      </c>
      <c r="B47" s="84">
        <v>12</v>
      </c>
      <c r="C47" s="118">
        <v>0.006067387542565446</v>
      </c>
      <c r="D47" s="84" t="s">
        <v>2626</v>
      </c>
      <c r="E47" s="84" t="b">
        <v>0</v>
      </c>
      <c r="F47" s="84" t="b">
        <v>0</v>
      </c>
      <c r="G47" s="84" t="b">
        <v>0</v>
      </c>
    </row>
    <row r="48" spans="1:7" ht="15">
      <c r="A48" s="84" t="s">
        <v>2076</v>
      </c>
      <c r="B48" s="84">
        <v>12</v>
      </c>
      <c r="C48" s="118">
        <v>0.006067387542565446</v>
      </c>
      <c r="D48" s="84" t="s">
        <v>2626</v>
      </c>
      <c r="E48" s="84" t="b">
        <v>0</v>
      </c>
      <c r="F48" s="84" t="b">
        <v>0</v>
      </c>
      <c r="G48" s="84" t="b">
        <v>0</v>
      </c>
    </row>
    <row r="49" spans="1:7" ht="15">
      <c r="A49" s="84" t="s">
        <v>2054</v>
      </c>
      <c r="B49" s="84">
        <v>12</v>
      </c>
      <c r="C49" s="118">
        <v>0.006067387542565446</v>
      </c>
      <c r="D49" s="84" t="s">
        <v>2626</v>
      </c>
      <c r="E49" s="84" t="b">
        <v>0</v>
      </c>
      <c r="F49" s="84" t="b">
        <v>0</v>
      </c>
      <c r="G49" s="84" t="b">
        <v>0</v>
      </c>
    </row>
    <row r="50" spans="1:7" ht="15">
      <c r="A50" s="84" t="s">
        <v>2440</v>
      </c>
      <c r="B50" s="84">
        <v>11</v>
      </c>
      <c r="C50" s="118">
        <v>0.0057439253626525915</v>
      </c>
      <c r="D50" s="84" t="s">
        <v>2626</v>
      </c>
      <c r="E50" s="84" t="b">
        <v>0</v>
      </c>
      <c r="F50" s="84" t="b">
        <v>0</v>
      </c>
      <c r="G50" s="84" t="b">
        <v>0</v>
      </c>
    </row>
    <row r="51" spans="1:7" ht="15">
      <c r="A51" s="84" t="s">
        <v>2441</v>
      </c>
      <c r="B51" s="84">
        <v>11</v>
      </c>
      <c r="C51" s="118">
        <v>0.0057439253626525915</v>
      </c>
      <c r="D51" s="84" t="s">
        <v>2626</v>
      </c>
      <c r="E51" s="84" t="b">
        <v>0</v>
      </c>
      <c r="F51" s="84" t="b">
        <v>0</v>
      </c>
      <c r="G51" s="84" t="b">
        <v>0</v>
      </c>
    </row>
    <row r="52" spans="1:7" ht="15">
      <c r="A52" s="84" t="s">
        <v>2442</v>
      </c>
      <c r="B52" s="84">
        <v>10</v>
      </c>
      <c r="C52" s="118">
        <v>0.005403138082349491</v>
      </c>
      <c r="D52" s="84" t="s">
        <v>2626</v>
      </c>
      <c r="E52" s="84" t="b">
        <v>0</v>
      </c>
      <c r="F52" s="84" t="b">
        <v>0</v>
      </c>
      <c r="G52" s="84" t="b">
        <v>0</v>
      </c>
    </row>
    <row r="53" spans="1:7" ht="15">
      <c r="A53" s="84" t="s">
        <v>315</v>
      </c>
      <c r="B53" s="84">
        <v>10</v>
      </c>
      <c r="C53" s="118">
        <v>0.005403138082349491</v>
      </c>
      <c r="D53" s="84" t="s">
        <v>2626</v>
      </c>
      <c r="E53" s="84" t="b">
        <v>0</v>
      </c>
      <c r="F53" s="84" t="b">
        <v>0</v>
      </c>
      <c r="G53" s="84" t="b">
        <v>0</v>
      </c>
    </row>
    <row r="54" spans="1:7" ht="15">
      <c r="A54" s="84" t="s">
        <v>2018</v>
      </c>
      <c r="B54" s="84">
        <v>10</v>
      </c>
      <c r="C54" s="118">
        <v>0.005603652940196446</v>
      </c>
      <c r="D54" s="84" t="s">
        <v>2626</v>
      </c>
      <c r="E54" s="84" t="b">
        <v>0</v>
      </c>
      <c r="F54" s="84" t="b">
        <v>0</v>
      </c>
      <c r="G54" s="84" t="b">
        <v>0</v>
      </c>
    </row>
    <row r="55" spans="1:7" ht="15">
      <c r="A55" s="84" t="s">
        <v>2021</v>
      </c>
      <c r="B55" s="84">
        <v>10</v>
      </c>
      <c r="C55" s="118">
        <v>0.005403138082349491</v>
      </c>
      <c r="D55" s="84" t="s">
        <v>2626</v>
      </c>
      <c r="E55" s="84" t="b">
        <v>0</v>
      </c>
      <c r="F55" s="84" t="b">
        <v>0</v>
      </c>
      <c r="G55" s="84" t="b">
        <v>0</v>
      </c>
    </row>
    <row r="56" spans="1:7" ht="15">
      <c r="A56" s="84" t="s">
        <v>2053</v>
      </c>
      <c r="B56" s="84">
        <v>10</v>
      </c>
      <c r="C56" s="118">
        <v>0.005403138082349491</v>
      </c>
      <c r="D56" s="84" t="s">
        <v>2626</v>
      </c>
      <c r="E56" s="84" t="b">
        <v>0</v>
      </c>
      <c r="F56" s="84" t="b">
        <v>0</v>
      </c>
      <c r="G56" s="84" t="b">
        <v>0</v>
      </c>
    </row>
    <row r="57" spans="1:7" ht="15">
      <c r="A57" s="84" t="s">
        <v>2055</v>
      </c>
      <c r="B57" s="84">
        <v>10</v>
      </c>
      <c r="C57" s="118">
        <v>0.005403138082349491</v>
      </c>
      <c r="D57" s="84" t="s">
        <v>2626</v>
      </c>
      <c r="E57" s="84" t="b">
        <v>0</v>
      </c>
      <c r="F57" s="84" t="b">
        <v>0</v>
      </c>
      <c r="G57" s="84" t="b">
        <v>0</v>
      </c>
    </row>
    <row r="58" spans="1:7" ht="15">
      <c r="A58" s="84" t="s">
        <v>2056</v>
      </c>
      <c r="B58" s="84">
        <v>10</v>
      </c>
      <c r="C58" s="118">
        <v>0.005403138082349491</v>
      </c>
      <c r="D58" s="84" t="s">
        <v>2626</v>
      </c>
      <c r="E58" s="84" t="b">
        <v>0</v>
      </c>
      <c r="F58" s="84" t="b">
        <v>0</v>
      </c>
      <c r="G58" s="84" t="b">
        <v>0</v>
      </c>
    </row>
    <row r="59" spans="1:7" ht="15">
      <c r="A59" s="84" t="s">
        <v>2058</v>
      </c>
      <c r="B59" s="84">
        <v>10</v>
      </c>
      <c r="C59" s="118">
        <v>0.005403138082349491</v>
      </c>
      <c r="D59" s="84" t="s">
        <v>2626</v>
      </c>
      <c r="E59" s="84" t="b">
        <v>0</v>
      </c>
      <c r="F59" s="84" t="b">
        <v>0</v>
      </c>
      <c r="G59" s="84" t="b">
        <v>0</v>
      </c>
    </row>
    <row r="60" spans="1:7" ht="15">
      <c r="A60" s="84" t="s">
        <v>2059</v>
      </c>
      <c r="B60" s="84">
        <v>10</v>
      </c>
      <c r="C60" s="118">
        <v>0.005403138082349491</v>
      </c>
      <c r="D60" s="84" t="s">
        <v>2626</v>
      </c>
      <c r="E60" s="84" t="b">
        <v>0</v>
      </c>
      <c r="F60" s="84" t="b">
        <v>0</v>
      </c>
      <c r="G60" s="84" t="b">
        <v>0</v>
      </c>
    </row>
    <row r="61" spans="1:7" ht="15">
      <c r="A61" s="84" t="s">
        <v>2060</v>
      </c>
      <c r="B61" s="84">
        <v>10</v>
      </c>
      <c r="C61" s="118">
        <v>0.005403138082349491</v>
      </c>
      <c r="D61" s="84" t="s">
        <v>2626</v>
      </c>
      <c r="E61" s="84" t="b">
        <v>0</v>
      </c>
      <c r="F61" s="84" t="b">
        <v>0</v>
      </c>
      <c r="G61" s="84" t="b">
        <v>0</v>
      </c>
    </row>
    <row r="62" spans="1:7" ht="15">
      <c r="A62" s="84" t="s">
        <v>2443</v>
      </c>
      <c r="B62" s="84">
        <v>10</v>
      </c>
      <c r="C62" s="118">
        <v>0.005403138082349491</v>
      </c>
      <c r="D62" s="84" t="s">
        <v>2626</v>
      </c>
      <c r="E62" s="84" t="b">
        <v>0</v>
      </c>
      <c r="F62" s="84" t="b">
        <v>0</v>
      </c>
      <c r="G62" s="84" t="b">
        <v>0</v>
      </c>
    </row>
    <row r="63" spans="1:7" ht="15">
      <c r="A63" s="84" t="s">
        <v>2444</v>
      </c>
      <c r="B63" s="84">
        <v>10</v>
      </c>
      <c r="C63" s="118">
        <v>0.005403138082349491</v>
      </c>
      <c r="D63" s="84" t="s">
        <v>2626</v>
      </c>
      <c r="E63" s="84" t="b">
        <v>0</v>
      </c>
      <c r="F63" s="84" t="b">
        <v>0</v>
      </c>
      <c r="G63" s="84" t="b">
        <v>0</v>
      </c>
    </row>
    <row r="64" spans="1:7" ht="15">
      <c r="A64" s="84" t="s">
        <v>2445</v>
      </c>
      <c r="B64" s="84">
        <v>10</v>
      </c>
      <c r="C64" s="118">
        <v>0.005403138082349491</v>
      </c>
      <c r="D64" s="84" t="s">
        <v>2626</v>
      </c>
      <c r="E64" s="84" t="b">
        <v>0</v>
      </c>
      <c r="F64" s="84" t="b">
        <v>0</v>
      </c>
      <c r="G64" s="84" t="b">
        <v>0</v>
      </c>
    </row>
    <row r="65" spans="1:7" ht="15">
      <c r="A65" s="84" t="s">
        <v>2446</v>
      </c>
      <c r="B65" s="84">
        <v>10</v>
      </c>
      <c r="C65" s="118">
        <v>0.005403138082349491</v>
      </c>
      <c r="D65" s="84" t="s">
        <v>2626</v>
      </c>
      <c r="E65" s="84" t="b">
        <v>0</v>
      </c>
      <c r="F65" s="84" t="b">
        <v>0</v>
      </c>
      <c r="G65" s="84" t="b">
        <v>0</v>
      </c>
    </row>
    <row r="66" spans="1:7" ht="15">
      <c r="A66" s="84" t="s">
        <v>2020</v>
      </c>
      <c r="B66" s="84">
        <v>9</v>
      </c>
      <c r="C66" s="118">
        <v>0.005043287646176801</v>
      </c>
      <c r="D66" s="84" t="s">
        <v>2626</v>
      </c>
      <c r="E66" s="84" t="b">
        <v>0</v>
      </c>
      <c r="F66" s="84" t="b">
        <v>0</v>
      </c>
      <c r="G66" s="84" t="b">
        <v>0</v>
      </c>
    </row>
    <row r="67" spans="1:7" ht="15">
      <c r="A67" s="84" t="s">
        <v>2022</v>
      </c>
      <c r="B67" s="84">
        <v>9</v>
      </c>
      <c r="C67" s="118">
        <v>0.005043287646176801</v>
      </c>
      <c r="D67" s="84" t="s">
        <v>2626</v>
      </c>
      <c r="E67" s="84" t="b">
        <v>0</v>
      </c>
      <c r="F67" s="84" t="b">
        <v>0</v>
      </c>
      <c r="G67" s="84" t="b">
        <v>0</v>
      </c>
    </row>
    <row r="68" spans="1:7" ht="15">
      <c r="A68" s="84" t="s">
        <v>2023</v>
      </c>
      <c r="B68" s="84">
        <v>9</v>
      </c>
      <c r="C68" s="118">
        <v>0.005043287646176801</v>
      </c>
      <c r="D68" s="84" t="s">
        <v>2626</v>
      </c>
      <c r="E68" s="84" t="b">
        <v>0</v>
      </c>
      <c r="F68" s="84" t="b">
        <v>0</v>
      </c>
      <c r="G68" s="84" t="b">
        <v>0</v>
      </c>
    </row>
    <row r="69" spans="1:7" ht="15">
      <c r="A69" s="84" t="s">
        <v>2024</v>
      </c>
      <c r="B69" s="84">
        <v>9</v>
      </c>
      <c r="C69" s="118">
        <v>0.005043287646176801</v>
      </c>
      <c r="D69" s="84" t="s">
        <v>2626</v>
      </c>
      <c r="E69" s="84" t="b">
        <v>0</v>
      </c>
      <c r="F69" s="84" t="b">
        <v>0</v>
      </c>
      <c r="G69" s="84" t="b">
        <v>0</v>
      </c>
    </row>
    <row r="70" spans="1:7" ht="15">
      <c r="A70" s="84" t="s">
        <v>2447</v>
      </c>
      <c r="B70" s="84">
        <v>9</v>
      </c>
      <c r="C70" s="118">
        <v>0.005043287646176801</v>
      </c>
      <c r="D70" s="84" t="s">
        <v>2626</v>
      </c>
      <c r="E70" s="84" t="b">
        <v>0</v>
      </c>
      <c r="F70" s="84" t="b">
        <v>0</v>
      </c>
      <c r="G70" s="84" t="b">
        <v>0</v>
      </c>
    </row>
    <row r="71" spans="1:7" ht="15">
      <c r="A71" s="84" t="s">
        <v>2448</v>
      </c>
      <c r="B71" s="84">
        <v>9</v>
      </c>
      <c r="C71" s="118">
        <v>0.005043287646176801</v>
      </c>
      <c r="D71" s="84" t="s">
        <v>2626</v>
      </c>
      <c r="E71" s="84" t="b">
        <v>0</v>
      </c>
      <c r="F71" s="84" t="b">
        <v>0</v>
      </c>
      <c r="G71" s="84" t="b">
        <v>0</v>
      </c>
    </row>
    <row r="72" spans="1:7" ht="15">
      <c r="A72" s="84" t="s">
        <v>2449</v>
      </c>
      <c r="B72" s="84">
        <v>9</v>
      </c>
      <c r="C72" s="118">
        <v>0.005043287646176801</v>
      </c>
      <c r="D72" s="84" t="s">
        <v>2626</v>
      </c>
      <c r="E72" s="84" t="b">
        <v>0</v>
      </c>
      <c r="F72" s="84" t="b">
        <v>0</v>
      </c>
      <c r="G72" s="84" t="b">
        <v>0</v>
      </c>
    </row>
    <row r="73" spans="1:7" ht="15">
      <c r="A73" s="84" t="s">
        <v>2450</v>
      </c>
      <c r="B73" s="84">
        <v>9</v>
      </c>
      <c r="C73" s="118">
        <v>0.005043287646176801</v>
      </c>
      <c r="D73" s="84" t="s">
        <v>2626</v>
      </c>
      <c r="E73" s="84" t="b">
        <v>0</v>
      </c>
      <c r="F73" s="84" t="b">
        <v>0</v>
      </c>
      <c r="G73" s="84" t="b">
        <v>0</v>
      </c>
    </row>
    <row r="74" spans="1:7" ht="15">
      <c r="A74" s="84" t="s">
        <v>2451</v>
      </c>
      <c r="B74" s="84">
        <v>9</v>
      </c>
      <c r="C74" s="118">
        <v>0.005043287646176801</v>
      </c>
      <c r="D74" s="84" t="s">
        <v>2626</v>
      </c>
      <c r="E74" s="84" t="b">
        <v>0</v>
      </c>
      <c r="F74" s="84" t="b">
        <v>0</v>
      </c>
      <c r="G74" s="84" t="b">
        <v>0</v>
      </c>
    </row>
    <row r="75" spans="1:7" ht="15">
      <c r="A75" s="84" t="s">
        <v>2452</v>
      </c>
      <c r="B75" s="84">
        <v>9</v>
      </c>
      <c r="C75" s="118">
        <v>0.005043287646176801</v>
      </c>
      <c r="D75" s="84" t="s">
        <v>2626</v>
      </c>
      <c r="E75" s="84" t="b">
        <v>0</v>
      </c>
      <c r="F75" s="84" t="b">
        <v>0</v>
      </c>
      <c r="G75" s="84" t="b">
        <v>0</v>
      </c>
    </row>
    <row r="76" spans="1:7" ht="15">
      <c r="A76" s="84" t="s">
        <v>2453</v>
      </c>
      <c r="B76" s="84">
        <v>9</v>
      </c>
      <c r="C76" s="118">
        <v>0.005043287646176801</v>
      </c>
      <c r="D76" s="84" t="s">
        <v>2626</v>
      </c>
      <c r="E76" s="84" t="b">
        <v>0</v>
      </c>
      <c r="F76" s="84" t="b">
        <v>0</v>
      </c>
      <c r="G76" s="84" t="b">
        <v>0</v>
      </c>
    </row>
    <row r="77" spans="1:7" ht="15">
      <c r="A77" s="84" t="s">
        <v>2454</v>
      </c>
      <c r="B77" s="84">
        <v>9</v>
      </c>
      <c r="C77" s="118">
        <v>0.005043287646176801</v>
      </c>
      <c r="D77" s="84" t="s">
        <v>2626</v>
      </c>
      <c r="E77" s="84" t="b">
        <v>0</v>
      </c>
      <c r="F77" s="84" t="b">
        <v>0</v>
      </c>
      <c r="G77" s="84" t="b">
        <v>0</v>
      </c>
    </row>
    <row r="78" spans="1:7" ht="15">
      <c r="A78" s="84" t="s">
        <v>2070</v>
      </c>
      <c r="B78" s="84">
        <v>9</v>
      </c>
      <c r="C78" s="118">
        <v>0.005043287646176801</v>
      </c>
      <c r="D78" s="84" t="s">
        <v>2626</v>
      </c>
      <c r="E78" s="84" t="b">
        <v>0</v>
      </c>
      <c r="F78" s="84" t="b">
        <v>0</v>
      </c>
      <c r="G78" s="84" t="b">
        <v>0</v>
      </c>
    </row>
    <row r="79" spans="1:7" ht="15">
      <c r="A79" s="84" t="s">
        <v>2455</v>
      </c>
      <c r="B79" s="84">
        <v>8</v>
      </c>
      <c r="C79" s="118">
        <v>0.004662247584225102</v>
      </c>
      <c r="D79" s="84" t="s">
        <v>2626</v>
      </c>
      <c r="E79" s="84" t="b">
        <v>0</v>
      </c>
      <c r="F79" s="84" t="b">
        <v>0</v>
      </c>
      <c r="G79" s="84" t="b">
        <v>0</v>
      </c>
    </row>
    <row r="80" spans="1:7" ht="15">
      <c r="A80" s="84" t="s">
        <v>2456</v>
      </c>
      <c r="B80" s="84">
        <v>8</v>
      </c>
      <c r="C80" s="118">
        <v>0.004662247584225102</v>
      </c>
      <c r="D80" s="84" t="s">
        <v>2626</v>
      </c>
      <c r="E80" s="84" t="b">
        <v>0</v>
      </c>
      <c r="F80" s="84" t="b">
        <v>0</v>
      </c>
      <c r="G80" s="84" t="b">
        <v>0</v>
      </c>
    </row>
    <row r="81" spans="1:7" ht="15">
      <c r="A81" s="84" t="s">
        <v>2457</v>
      </c>
      <c r="B81" s="84">
        <v>8</v>
      </c>
      <c r="C81" s="118">
        <v>0.004662247584225102</v>
      </c>
      <c r="D81" s="84" t="s">
        <v>2626</v>
      </c>
      <c r="E81" s="84" t="b">
        <v>0</v>
      </c>
      <c r="F81" s="84" t="b">
        <v>0</v>
      </c>
      <c r="G81" s="84" t="b">
        <v>0</v>
      </c>
    </row>
    <row r="82" spans="1:7" ht="15">
      <c r="A82" s="84" t="s">
        <v>2458</v>
      </c>
      <c r="B82" s="84">
        <v>8</v>
      </c>
      <c r="C82" s="118">
        <v>0.004662247584225102</v>
      </c>
      <c r="D82" s="84" t="s">
        <v>2626</v>
      </c>
      <c r="E82" s="84" t="b">
        <v>0</v>
      </c>
      <c r="F82" s="84" t="b">
        <v>0</v>
      </c>
      <c r="G82" s="84" t="b">
        <v>0</v>
      </c>
    </row>
    <row r="83" spans="1:7" ht="15">
      <c r="A83" s="84" t="s">
        <v>2459</v>
      </c>
      <c r="B83" s="84">
        <v>8</v>
      </c>
      <c r="C83" s="118">
        <v>0.004662247584225102</v>
      </c>
      <c r="D83" s="84" t="s">
        <v>2626</v>
      </c>
      <c r="E83" s="84" t="b">
        <v>0</v>
      </c>
      <c r="F83" s="84" t="b">
        <v>0</v>
      </c>
      <c r="G83" s="84" t="b">
        <v>0</v>
      </c>
    </row>
    <row r="84" spans="1:7" ht="15">
      <c r="A84" s="84" t="s">
        <v>2460</v>
      </c>
      <c r="B84" s="84">
        <v>8</v>
      </c>
      <c r="C84" s="118">
        <v>0.004662247584225102</v>
      </c>
      <c r="D84" s="84" t="s">
        <v>2626</v>
      </c>
      <c r="E84" s="84" t="b">
        <v>0</v>
      </c>
      <c r="F84" s="84" t="b">
        <v>0</v>
      </c>
      <c r="G84" s="84" t="b">
        <v>0</v>
      </c>
    </row>
    <row r="85" spans="1:7" ht="15">
      <c r="A85" s="84" t="s">
        <v>2461</v>
      </c>
      <c r="B85" s="84">
        <v>8</v>
      </c>
      <c r="C85" s="118">
        <v>0.004662247584225102</v>
      </c>
      <c r="D85" s="84" t="s">
        <v>2626</v>
      </c>
      <c r="E85" s="84" t="b">
        <v>0</v>
      </c>
      <c r="F85" s="84" t="b">
        <v>0</v>
      </c>
      <c r="G85" s="84" t="b">
        <v>0</v>
      </c>
    </row>
    <row r="86" spans="1:7" ht="15">
      <c r="A86" s="84" t="s">
        <v>2462</v>
      </c>
      <c r="B86" s="84">
        <v>8</v>
      </c>
      <c r="C86" s="118">
        <v>0.004662247584225102</v>
      </c>
      <c r="D86" s="84" t="s">
        <v>2626</v>
      </c>
      <c r="E86" s="84" t="b">
        <v>0</v>
      </c>
      <c r="F86" s="84" t="b">
        <v>0</v>
      </c>
      <c r="G86" s="84" t="b">
        <v>0</v>
      </c>
    </row>
    <row r="87" spans="1:7" ht="15">
      <c r="A87" s="84" t="s">
        <v>331</v>
      </c>
      <c r="B87" s="84">
        <v>8</v>
      </c>
      <c r="C87" s="118">
        <v>0.004662247584225102</v>
      </c>
      <c r="D87" s="84" t="s">
        <v>2626</v>
      </c>
      <c r="E87" s="84" t="b">
        <v>0</v>
      </c>
      <c r="F87" s="84" t="b">
        <v>0</v>
      </c>
      <c r="G87" s="84" t="b">
        <v>0</v>
      </c>
    </row>
    <row r="88" spans="1:7" ht="15">
      <c r="A88" s="84" t="s">
        <v>2463</v>
      </c>
      <c r="B88" s="84">
        <v>8</v>
      </c>
      <c r="C88" s="118">
        <v>0.004662247584225102</v>
      </c>
      <c r="D88" s="84" t="s">
        <v>2626</v>
      </c>
      <c r="E88" s="84" t="b">
        <v>0</v>
      </c>
      <c r="F88" s="84" t="b">
        <v>0</v>
      </c>
      <c r="G88" s="84" t="b">
        <v>0</v>
      </c>
    </row>
    <row r="89" spans="1:7" ht="15">
      <c r="A89" s="84" t="s">
        <v>2464</v>
      </c>
      <c r="B89" s="84">
        <v>8</v>
      </c>
      <c r="C89" s="118">
        <v>0.004662247584225102</v>
      </c>
      <c r="D89" s="84" t="s">
        <v>2626</v>
      </c>
      <c r="E89" s="84" t="b">
        <v>0</v>
      </c>
      <c r="F89" s="84" t="b">
        <v>0</v>
      </c>
      <c r="G89" s="84" t="b">
        <v>0</v>
      </c>
    </row>
    <row r="90" spans="1:7" ht="15">
      <c r="A90" s="84" t="s">
        <v>2465</v>
      </c>
      <c r="B90" s="84">
        <v>8</v>
      </c>
      <c r="C90" s="118">
        <v>0.004662247584225102</v>
      </c>
      <c r="D90" s="84" t="s">
        <v>2626</v>
      </c>
      <c r="E90" s="84" t="b">
        <v>0</v>
      </c>
      <c r="F90" s="84" t="b">
        <v>0</v>
      </c>
      <c r="G90" s="84" t="b">
        <v>0</v>
      </c>
    </row>
    <row r="91" spans="1:7" ht="15">
      <c r="A91" s="84" t="s">
        <v>330</v>
      </c>
      <c r="B91" s="84">
        <v>8</v>
      </c>
      <c r="C91" s="118">
        <v>0.004662247584225102</v>
      </c>
      <c r="D91" s="84" t="s">
        <v>2626</v>
      </c>
      <c r="E91" s="84" t="b">
        <v>0</v>
      </c>
      <c r="F91" s="84" t="b">
        <v>0</v>
      </c>
      <c r="G91" s="84" t="b">
        <v>0</v>
      </c>
    </row>
    <row r="92" spans="1:7" ht="15">
      <c r="A92" s="84" t="s">
        <v>2466</v>
      </c>
      <c r="B92" s="84">
        <v>8</v>
      </c>
      <c r="C92" s="118">
        <v>0.004662247584225102</v>
      </c>
      <c r="D92" s="84" t="s">
        <v>2626</v>
      </c>
      <c r="E92" s="84" t="b">
        <v>0</v>
      </c>
      <c r="F92" s="84" t="b">
        <v>0</v>
      </c>
      <c r="G92" s="84" t="b">
        <v>0</v>
      </c>
    </row>
    <row r="93" spans="1:7" ht="15">
      <c r="A93" s="84" t="s">
        <v>2467</v>
      </c>
      <c r="B93" s="84">
        <v>8</v>
      </c>
      <c r="C93" s="118">
        <v>0.004662247584225102</v>
      </c>
      <c r="D93" s="84" t="s">
        <v>2626</v>
      </c>
      <c r="E93" s="84" t="b">
        <v>0</v>
      </c>
      <c r="F93" s="84" t="b">
        <v>0</v>
      </c>
      <c r="G93" s="84" t="b">
        <v>0</v>
      </c>
    </row>
    <row r="94" spans="1:7" ht="15">
      <c r="A94" s="84" t="s">
        <v>2468</v>
      </c>
      <c r="B94" s="84">
        <v>8</v>
      </c>
      <c r="C94" s="118">
        <v>0.004662247584225102</v>
      </c>
      <c r="D94" s="84" t="s">
        <v>2626</v>
      </c>
      <c r="E94" s="84" t="b">
        <v>0</v>
      </c>
      <c r="F94" s="84" t="b">
        <v>0</v>
      </c>
      <c r="G94" s="84" t="b">
        <v>0</v>
      </c>
    </row>
    <row r="95" spans="1:7" ht="15">
      <c r="A95" s="84" t="s">
        <v>2469</v>
      </c>
      <c r="B95" s="84">
        <v>8</v>
      </c>
      <c r="C95" s="118">
        <v>0.004662247584225102</v>
      </c>
      <c r="D95" s="84" t="s">
        <v>2626</v>
      </c>
      <c r="E95" s="84" t="b">
        <v>0</v>
      </c>
      <c r="F95" s="84" t="b">
        <v>0</v>
      </c>
      <c r="G95" s="84" t="b">
        <v>0</v>
      </c>
    </row>
    <row r="96" spans="1:7" ht="15">
      <c r="A96" s="84" t="s">
        <v>2470</v>
      </c>
      <c r="B96" s="84">
        <v>8</v>
      </c>
      <c r="C96" s="118">
        <v>0.004662247584225102</v>
      </c>
      <c r="D96" s="84" t="s">
        <v>2626</v>
      </c>
      <c r="E96" s="84" t="b">
        <v>0</v>
      </c>
      <c r="F96" s="84" t="b">
        <v>0</v>
      </c>
      <c r="G96" s="84" t="b">
        <v>0</v>
      </c>
    </row>
    <row r="97" spans="1:7" ht="15">
      <c r="A97" s="84" t="s">
        <v>2471</v>
      </c>
      <c r="B97" s="84">
        <v>8</v>
      </c>
      <c r="C97" s="118">
        <v>0.004662247584225102</v>
      </c>
      <c r="D97" s="84" t="s">
        <v>2626</v>
      </c>
      <c r="E97" s="84" t="b">
        <v>0</v>
      </c>
      <c r="F97" s="84" t="b">
        <v>0</v>
      </c>
      <c r="G97" s="84" t="b">
        <v>0</v>
      </c>
    </row>
    <row r="98" spans="1:7" ht="15">
      <c r="A98" s="84" t="s">
        <v>2472</v>
      </c>
      <c r="B98" s="84">
        <v>8</v>
      </c>
      <c r="C98" s="118">
        <v>0.004662247584225102</v>
      </c>
      <c r="D98" s="84" t="s">
        <v>2626</v>
      </c>
      <c r="E98" s="84" t="b">
        <v>0</v>
      </c>
      <c r="F98" s="84" t="b">
        <v>0</v>
      </c>
      <c r="G98" s="84" t="b">
        <v>0</v>
      </c>
    </row>
    <row r="99" spans="1:7" ht="15">
      <c r="A99" s="84" t="s">
        <v>2473</v>
      </c>
      <c r="B99" s="84">
        <v>8</v>
      </c>
      <c r="C99" s="118">
        <v>0.004662247584225102</v>
      </c>
      <c r="D99" s="84" t="s">
        <v>2626</v>
      </c>
      <c r="E99" s="84" t="b">
        <v>0</v>
      </c>
      <c r="F99" s="84" t="b">
        <v>0</v>
      </c>
      <c r="G99" s="84" t="b">
        <v>0</v>
      </c>
    </row>
    <row r="100" spans="1:7" ht="15">
      <c r="A100" s="84" t="s">
        <v>2078</v>
      </c>
      <c r="B100" s="84">
        <v>8</v>
      </c>
      <c r="C100" s="118">
        <v>0.004662247584225102</v>
      </c>
      <c r="D100" s="84" t="s">
        <v>2626</v>
      </c>
      <c r="E100" s="84" t="b">
        <v>0</v>
      </c>
      <c r="F100" s="84" t="b">
        <v>0</v>
      </c>
      <c r="G100" s="84" t="b">
        <v>0</v>
      </c>
    </row>
    <row r="101" spans="1:7" ht="15">
      <c r="A101" s="84" t="s">
        <v>2019</v>
      </c>
      <c r="B101" s="84">
        <v>8</v>
      </c>
      <c r="C101" s="118">
        <v>0.004662247584225102</v>
      </c>
      <c r="D101" s="84" t="s">
        <v>2626</v>
      </c>
      <c r="E101" s="84" t="b">
        <v>0</v>
      </c>
      <c r="F101" s="84" t="b">
        <v>0</v>
      </c>
      <c r="G101" s="84" t="b">
        <v>0</v>
      </c>
    </row>
    <row r="102" spans="1:7" ht="15">
      <c r="A102" s="84" t="s">
        <v>2474</v>
      </c>
      <c r="B102" s="84">
        <v>8</v>
      </c>
      <c r="C102" s="118">
        <v>0.004662247584225102</v>
      </c>
      <c r="D102" s="84" t="s">
        <v>2626</v>
      </c>
      <c r="E102" s="84" t="b">
        <v>0</v>
      </c>
      <c r="F102" s="84" t="b">
        <v>0</v>
      </c>
      <c r="G102" s="84" t="b">
        <v>0</v>
      </c>
    </row>
    <row r="103" spans="1:7" ht="15">
      <c r="A103" s="84" t="s">
        <v>2062</v>
      </c>
      <c r="B103" s="84">
        <v>8</v>
      </c>
      <c r="C103" s="118">
        <v>0.004662247584225102</v>
      </c>
      <c r="D103" s="84" t="s">
        <v>2626</v>
      </c>
      <c r="E103" s="84" t="b">
        <v>0</v>
      </c>
      <c r="F103" s="84" t="b">
        <v>0</v>
      </c>
      <c r="G103" s="84" t="b">
        <v>0</v>
      </c>
    </row>
    <row r="104" spans="1:7" ht="15">
      <c r="A104" s="84" t="s">
        <v>2063</v>
      </c>
      <c r="B104" s="84">
        <v>8</v>
      </c>
      <c r="C104" s="118">
        <v>0.004662247584225102</v>
      </c>
      <c r="D104" s="84" t="s">
        <v>2626</v>
      </c>
      <c r="E104" s="84" t="b">
        <v>0</v>
      </c>
      <c r="F104" s="84" t="b">
        <v>0</v>
      </c>
      <c r="G104" s="84" t="b">
        <v>0</v>
      </c>
    </row>
    <row r="105" spans="1:7" ht="15">
      <c r="A105" s="84" t="s">
        <v>2064</v>
      </c>
      <c r="B105" s="84">
        <v>8</v>
      </c>
      <c r="C105" s="118">
        <v>0.004662247584225102</v>
      </c>
      <c r="D105" s="84" t="s">
        <v>2626</v>
      </c>
      <c r="E105" s="84" t="b">
        <v>0</v>
      </c>
      <c r="F105" s="84" t="b">
        <v>0</v>
      </c>
      <c r="G105" s="84" t="b">
        <v>0</v>
      </c>
    </row>
    <row r="106" spans="1:7" ht="15">
      <c r="A106" s="84" t="s">
        <v>2065</v>
      </c>
      <c r="B106" s="84">
        <v>8</v>
      </c>
      <c r="C106" s="118">
        <v>0.004662247584225102</v>
      </c>
      <c r="D106" s="84" t="s">
        <v>2626</v>
      </c>
      <c r="E106" s="84" t="b">
        <v>0</v>
      </c>
      <c r="F106" s="84" t="b">
        <v>1</v>
      </c>
      <c r="G106" s="84" t="b">
        <v>0</v>
      </c>
    </row>
    <row r="107" spans="1:7" ht="15">
      <c r="A107" s="84" t="s">
        <v>2067</v>
      </c>
      <c r="B107" s="84">
        <v>8</v>
      </c>
      <c r="C107" s="118">
        <v>0.004662247584225102</v>
      </c>
      <c r="D107" s="84" t="s">
        <v>2626</v>
      </c>
      <c r="E107" s="84" t="b">
        <v>0</v>
      </c>
      <c r="F107" s="84" t="b">
        <v>0</v>
      </c>
      <c r="G107" s="84" t="b">
        <v>0</v>
      </c>
    </row>
    <row r="108" spans="1:7" ht="15">
      <c r="A108" s="84" t="s">
        <v>2068</v>
      </c>
      <c r="B108" s="84">
        <v>8</v>
      </c>
      <c r="C108" s="118">
        <v>0.004662247584225102</v>
      </c>
      <c r="D108" s="84" t="s">
        <v>2626</v>
      </c>
      <c r="E108" s="84" t="b">
        <v>0</v>
      </c>
      <c r="F108" s="84" t="b">
        <v>0</v>
      </c>
      <c r="G108" s="84" t="b">
        <v>0</v>
      </c>
    </row>
    <row r="109" spans="1:7" ht="15">
      <c r="A109" s="84" t="s">
        <v>2069</v>
      </c>
      <c r="B109" s="84">
        <v>8</v>
      </c>
      <c r="C109" s="118">
        <v>0.004662247584225102</v>
      </c>
      <c r="D109" s="84" t="s">
        <v>2626</v>
      </c>
      <c r="E109" s="84" t="b">
        <v>0</v>
      </c>
      <c r="F109" s="84" t="b">
        <v>0</v>
      </c>
      <c r="G109" s="84" t="b">
        <v>0</v>
      </c>
    </row>
    <row r="110" spans="1:7" ht="15">
      <c r="A110" s="84" t="s">
        <v>2475</v>
      </c>
      <c r="B110" s="84">
        <v>8</v>
      </c>
      <c r="C110" s="118">
        <v>0.004662247584225102</v>
      </c>
      <c r="D110" s="84" t="s">
        <v>2626</v>
      </c>
      <c r="E110" s="84" t="b">
        <v>0</v>
      </c>
      <c r="F110" s="84" t="b">
        <v>0</v>
      </c>
      <c r="G110" s="84" t="b">
        <v>0</v>
      </c>
    </row>
    <row r="111" spans="1:7" ht="15">
      <c r="A111" s="84" t="s">
        <v>243</v>
      </c>
      <c r="B111" s="84">
        <v>8</v>
      </c>
      <c r="C111" s="118">
        <v>0.004662247584225102</v>
      </c>
      <c r="D111" s="84" t="s">
        <v>2626</v>
      </c>
      <c r="E111" s="84" t="b">
        <v>0</v>
      </c>
      <c r="F111" s="84" t="b">
        <v>0</v>
      </c>
      <c r="G111" s="84" t="b">
        <v>0</v>
      </c>
    </row>
    <row r="112" spans="1:7" ht="15">
      <c r="A112" s="84" t="s">
        <v>2476</v>
      </c>
      <c r="B112" s="84">
        <v>8</v>
      </c>
      <c r="C112" s="118">
        <v>0.004662247584225102</v>
      </c>
      <c r="D112" s="84" t="s">
        <v>2626</v>
      </c>
      <c r="E112" s="84" t="b">
        <v>0</v>
      </c>
      <c r="F112" s="84" t="b">
        <v>0</v>
      </c>
      <c r="G112" s="84" t="b">
        <v>0</v>
      </c>
    </row>
    <row r="113" spans="1:7" ht="15">
      <c r="A113" s="84" t="s">
        <v>2477</v>
      </c>
      <c r="B113" s="84">
        <v>7</v>
      </c>
      <c r="C113" s="118">
        <v>0.004257356044103979</v>
      </c>
      <c r="D113" s="84" t="s">
        <v>2626</v>
      </c>
      <c r="E113" s="84" t="b">
        <v>0</v>
      </c>
      <c r="F113" s="84" t="b">
        <v>0</v>
      </c>
      <c r="G113" s="84" t="b">
        <v>0</v>
      </c>
    </row>
    <row r="114" spans="1:7" ht="15">
      <c r="A114" s="84" t="s">
        <v>2478</v>
      </c>
      <c r="B114" s="84">
        <v>7</v>
      </c>
      <c r="C114" s="118">
        <v>0.004257356044103979</v>
      </c>
      <c r="D114" s="84" t="s">
        <v>2626</v>
      </c>
      <c r="E114" s="84" t="b">
        <v>0</v>
      </c>
      <c r="F114" s="84" t="b">
        <v>0</v>
      </c>
      <c r="G114" s="84" t="b">
        <v>0</v>
      </c>
    </row>
    <row r="115" spans="1:7" ht="15">
      <c r="A115" s="84" t="s">
        <v>2073</v>
      </c>
      <c r="B115" s="84">
        <v>7</v>
      </c>
      <c r="C115" s="118">
        <v>0.004257356044103979</v>
      </c>
      <c r="D115" s="84" t="s">
        <v>2626</v>
      </c>
      <c r="E115" s="84" t="b">
        <v>0</v>
      </c>
      <c r="F115" s="84" t="b">
        <v>0</v>
      </c>
      <c r="G115" s="84" t="b">
        <v>0</v>
      </c>
    </row>
    <row r="116" spans="1:7" ht="15">
      <c r="A116" s="84" t="s">
        <v>2075</v>
      </c>
      <c r="B116" s="84">
        <v>7</v>
      </c>
      <c r="C116" s="118">
        <v>0.004257356044103979</v>
      </c>
      <c r="D116" s="84" t="s">
        <v>2626</v>
      </c>
      <c r="E116" s="84" t="b">
        <v>0</v>
      </c>
      <c r="F116" s="84" t="b">
        <v>0</v>
      </c>
      <c r="G116" s="84" t="b">
        <v>0</v>
      </c>
    </row>
    <row r="117" spans="1:7" ht="15">
      <c r="A117" s="84" t="s">
        <v>2077</v>
      </c>
      <c r="B117" s="84">
        <v>7</v>
      </c>
      <c r="C117" s="118">
        <v>0.004257356044103979</v>
      </c>
      <c r="D117" s="84" t="s">
        <v>2626</v>
      </c>
      <c r="E117" s="84" t="b">
        <v>0</v>
      </c>
      <c r="F117" s="84" t="b">
        <v>0</v>
      </c>
      <c r="G117" s="84" t="b">
        <v>0</v>
      </c>
    </row>
    <row r="118" spans="1:7" ht="15">
      <c r="A118" s="84" t="s">
        <v>337</v>
      </c>
      <c r="B118" s="84">
        <v>7</v>
      </c>
      <c r="C118" s="118">
        <v>0.004257356044103979</v>
      </c>
      <c r="D118" s="84" t="s">
        <v>2626</v>
      </c>
      <c r="E118" s="84" t="b">
        <v>0</v>
      </c>
      <c r="F118" s="84" t="b">
        <v>0</v>
      </c>
      <c r="G118" s="84" t="b">
        <v>0</v>
      </c>
    </row>
    <row r="119" spans="1:7" ht="15">
      <c r="A119" s="84" t="s">
        <v>312</v>
      </c>
      <c r="B119" s="84">
        <v>7</v>
      </c>
      <c r="C119" s="118">
        <v>0.004257356044103979</v>
      </c>
      <c r="D119" s="84" t="s">
        <v>2626</v>
      </c>
      <c r="E119" s="84" t="b">
        <v>0</v>
      </c>
      <c r="F119" s="84" t="b">
        <v>0</v>
      </c>
      <c r="G119" s="84" t="b">
        <v>0</v>
      </c>
    </row>
    <row r="120" spans="1:7" ht="15">
      <c r="A120" s="84" t="s">
        <v>2479</v>
      </c>
      <c r="B120" s="84">
        <v>7</v>
      </c>
      <c r="C120" s="118">
        <v>0.004257356044103979</v>
      </c>
      <c r="D120" s="84" t="s">
        <v>2626</v>
      </c>
      <c r="E120" s="84" t="b">
        <v>0</v>
      </c>
      <c r="F120" s="84" t="b">
        <v>0</v>
      </c>
      <c r="G120" s="84" t="b">
        <v>0</v>
      </c>
    </row>
    <row r="121" spans="1:7" ht="15">
      <c r="A121" s="84" t="s">
        <v>2480</v>
      </c>
      <c r="B121" s="84">
        <v>7</v>
      </c>
      <c r="C121" s="118">
        <v>0.004705601552319433</v>
      </c>
      <c r="D121" s="84" t="s">
        <v>2626</v>
      </c>
      <c r="E121" s="84" t="b">
        <v>0</v>
      </c>
      <c r="F121" s="84" t="b">
        <v>0</v>
      </c>
      <c r="G121" s="84" t="b">
        <v>0</v>
      </c>
    </row>
    <row r="122" spans="1:7" ht="15">
      <c r="A122" s="84" t="s">
        <v>262</v>
      </c>
      <c r="B122" s="84">
        <v>7</v>
      </c>
      <c r="C122" s="118">
        <v>0.004257356044103979</v>
      </c>
      <c r="D122" s="84" t="s">
        <v>2626</v>
      </c>
      <c r="E122" s="84" t="b">
        <v>0</v>
      </c>
      <c r="F122" s="84" t="b">
        <v>0</v>
      </c>
      <c r="G122" s="84" t="b">
        <v>0</v>
      </c>
    </row>
    <row r="123" spans="1:7" ht="15">
      <c r="A123" s="84" t="s">
        <v>2481</v>
      </c>
      <c r="B123" s="84">
        <v>7</v>
      </c>
      <c r="C123" s="118">
        <v>0.004257356044103979</v>
      </c>
      <c r="D123" s="84" t="s">
        <v>2626</v>
      </c>
      <c r="E123" s="84" t="b">
        <v>0</v>
      </c>
      <c r="F123" s="84" t="b">
        <v>0</v>
      </c>
      <c r="G123" s="84" t="b">
        <v>0</v>
      </c>
    </row>
    <row r="124" spans="1:7" ht="15">
      <c r="A124" s="84" t="s">
        <v>336</v>
      </c>
      <c r="B124" s="84">
        <v>6</v>
      </c>
      <c r="C124" s="118">
        <v>0.003825183681003971</v>
      </c>
      <c r="D124" s="84" t="s">
        <v>2626</v>
      </c>
      <c r="E124" s="84" t="b">
        <v>0</v>
      </c>
      <c r="F124" s="84" t="b">
        <v>0</v>
      </c>
      <c r="G124" s="84" t="b">
        <v>0</v>
      </c>
    </row>
    <row r="125" spans="1:7" ht="15">
      <c r="A125" s="84" t="s">
        <v>311</v>
      </c>
      <c r="B125" s="84">
        <v>6</v>
      </c>
      <c r="C125" s="118">
        <v>0.003825183681003971</v>
      </c>
      <c r="D125" s="84" t="s">
        <v>2626</v>
      </c>
      <c r="E125" s="84" t="b">
        <v>0</v>
      </c>
      <c r="F125" s="84" t="b">
        <v>0</v>
      </c>
      <c r="G125" s="84" t="b">
        <v>0</v>
      </c>
    </row>
    <row r="126" spans="1:7" ht="15">
      <c r="A126" s="84" t="s">
        <v>332</v>
      </c>
      <c r="B126" s="84">
        <v>6</v>
      </c>
      <c r="C126" s="118">
        <v>0.003825183681003971</v>
      </c>
      <c r="D126" s="84" t="s">
        <v>2626</v>
      </c>
      <c r="E126" s="84" t="b">
        <v>0</v>
      </c>
      <c r="F126" s="84" t="b">
        <v>0</v>
      </c>
      <c r="G126" s="84" t="b">
        <v>0</v>
      </c>
    </row>
    <row r="127" spans="1:7" ht="15">
      <c r="A127" s="84" t="s">
        <v>2482</v>
      </c>
      <c r="B127" s="84">
        <v>6</v>
      </c>
      <c r="C127" s="118">
        <v>0.003825183681003971</v>
      </c>
      <c r="D127" s="84" t="s">
        <v>2626</v>
      </c>
      <c r="E127" s="84" t="b">
        <v>0</v>
      </c>
      <c r="F127" s="84" t="b">
        <v>0</v>
      </c>
      <c r="G127" s="84" t="b">
        <v>0</v>
      </c>
    </row>
    <row r="128" spans="1:7" ht="15">
      <c r="A128" s="84" t="s">
        <v>2483</v>
      </c>
      <c r="B128" s="84">
        <v>6</v>
      </c>
      <c r="C128" s="118">
        <v>0.003825183681003971</v>
      </c>
      <c r="D128" s="84" t="s">
        <v>2626</v>
      </c>
      <c r="E128" s="84" t="b">
        <v>0</v>
      </c>
      <c r="F128" s="84" t="b">
        <v>0</v>
      </c>
      <c r="G128" s="84" t="b">
        <v>0</v>
      </c>
    </row>
    <row r="129" spans="1:7" ht="15">
      <c r="A129" s="84" t="s">
        <v>2484</v>
      </c>
      <c r="B129" s="84">
        <v>6</v>
      </c>
      <c r="C129" s="118">
        <v>0.003825183681003971</v>
      </c>
      <c r="D129" s="84" t="s">
        <v>2626</v>
      </c>
      <c r="E129" s="84" t="b">
        <v>0</v>
      </c>
      <c r="F129" s="84" t="b">
        <v>0</v>
      </c>
      <c r="G129" s="84" t="b">
        <v>0</v>
      </c>
    </row>
    <row r="130" spans="1:7" ht="15">
      <c r="A130" s="84" t="s">
        <v>2047</v>
      </c>
      <c r="B130" s="84">
        <v>6</v>
      </c>
      <c r="C130" s="118">
        <v>0.003825183681003971</v>
      </c>
      <c r="D130" s="84" t="s">
        <v>2626</v>
      </c>
      <c r="E130" s="84" t="b">
        <v>0</v>
      </c>
      <c r="F130" s="84" t="b">
        <v>0</v>
      </c>
      <c r="G130" s="84" t="b">
        <v>0</v>
      </c>
    </row>
    <row r="131" spans="1:7" ht="15">
      <c r="A131" s="84" t="s">
        <v>2485</v>
      </c>
      <c r="B131" s="84">
        <v>6</v>
      </c>
      <c r="C131" s="118">
        <v>0.003825183681003971</v>
      </c>
      <c r="D131" s="84" t="s">
        <v>2626</v>
      </c>
      <c r="E131" s="84" t="b">
        <v>0</v>
      </c>
      <c r="F131" s="84" t="b">
        <v>0</v>
      </c>
      <c r="G131" s="84" t="b">
        <v>0</v>
      </c>
    </row>
    <row r="132" spans="1:7" ht="15">
      <c r="A132" s="84" t="s">
        <v>2486</v>
      </c>
      <c r="B132" s="84">
        <v>6</v>
      </c>
      <c r="C132" s="118">
        <v>0.003825183681003971</v>
      </c>
      <c r="D132" s="84" t="s">
        <v>2626</v>
      </c>
      <c r="E132" s="84" t="b">
        <v>0</v>
      </c>
      <c r="F132" s="84" t="b">
        <v>0</v>
      </c>
      <c r="G132" s="84" t="b">
        <v>0</v>
      </c>
    </row>
    <row r="133" spans="1:7" ht="15">
      <c r="A133" s="84" t="s">
        <v>2487</v>
      </c>
      <c r="B133" s="84">
        <v>5</v>
      </c>
      <c r="C133" s="118">
        <v>0.003361143965942452</v>
      </c>
      <c r="D133" s="84" t="s">
        <v>2626</v>
      </c>
      <c r="E133" s="84" t="b">
        <v>0</v>
      </c>
      <c r="F133" s="84" t="b">
        <v>0</v>
      </c>
      <c r="G133" s="84" t="b">
        <v>0</v>
      </c>
    </row>
    <row r="134" spans="1:7" ht="15">
      <c r="A134" s="84" t="s">
        <v>2488</v>
      </c>
      <c r="B134" s="84">
        <v>5</v>
      </c>
      <c r="C134" s="118">
        <v>0.003361143965942452</v>
      </c>
      <c r="D134" s="84" t="s">
        <v>2626</v>
      </c>
      <c r="E134" s="84" t="b">
        <v>0</v>
      </c>
      <c r="F134" s="84" t="b">
        <v>0</v>
      </c>
      <c r="G134" s="84" t="b">
        <v>0</v>
      </c>
    </row>
    <row r="135" spans="1:7" ht="15">
      <c r="A135" s="84" t="s">
        <v>2489</v>
      </c>
      <c r="B135" s="84">
        <v>5</v>
      </c>
      <c r="C135" s="118">
        <v>0.003361143965942452</v>
      </c>
      <c r="D135" s="84" t="s">
        <v>2626</v>
      </c>
      <c r="E135" s="84" t="b">
        <v>0</v>
      </c>
      <c r="F135" s="84" t="b">
        <v>0</v>
      </c>
      <c r="G135" s="84" t="b">
        <v>0</v>
      </c>
    </row>
    <row r="136" spans="1:7" ht="15">
      <c r="A136" s="84" t="s">
        <v>2490</v>
      </c>
      <c r="B136" s="84">
        <v>5</v>
      </c>
      <c r="C136" s="118">
        <v>0.003361143965942452</v>
      </c>
      <c r="D136" s="84" t="s">
        <v>2626</v>
      </c>
      <c r="E136" s="84" t="b">
        <v>0</v>
      </c>
      <c r="F136" s="84" t="b">
        <v>0</v>
      </c>
      <c r="G136" s="84" t="b">
        <v>0</v>
      </c>
    </row>
    <row r="137" spans="1:7" ht="15">
      <c r="A137" s="84" t="s">
        <v>310</v>
      </c>
      <c r="B137" s="84">
        <v>5</v>
      </c>
      <c r="C137" s="118">
        <v>0.003361143965942452</v>
      </c>
      <c r="D137" s="84" t="s">
        <v>2626</v>
      </c>
      <c r="E137" s="84" t="b">
        <v>0</v>
      </c>
      <c r="F137" s="84" t="b">
        <v>0</v>
      </c>
      <c r="G137" s="84" t="b">
        <v>0</v>
      </c>
    </row>
    <row r="138" spans="1:7" ht="15">
      <c r="A138" s="84" t="s">
        <v>2491</v>
      </c>
      <c r="B138" s="84">
        <v>5</v>
      </c>
      <c r="C138" s="118">
        <v>0.003361143965942452</v>
      </c>
      <c r="D138" s="84" t="s">
        <v>2626</v>
      </c>
      <c r="E138" s="84" t="b">
        <v>0</v>
      </c>
      <c r="F138" s="84" t="b">
        <v>0</v>
      </c>
      <c r="G138" s="84" t="b">
        <v>0</v>
      </c>
    </row>
    <row r="139" spans="1:7" ht="15">
      <c r="A139" s="84" t="s">
        <v>2492</v>
      </c>
      <c r="B139" s="84">
        <v>5</v>
      </c>
      <c r="C139" s="118">
        <v>0.003361143965942452</v>
      </c>
      <c r="D139" s="84" t="s">
        <v>2626</v>
      </c>
      <c r="E139" s="84" t="b">
        <v>0</v>
      </c>
      <c r="F139" s="84" t="b">
        <v>0</v>
      </c>
      <c r="G139" s="84" t="b">
        <v>0</v>
      </c>
    </row>
    <row r="140" spans="1:7" ht="15">
      <c r="A140" s="84" t="s">
        <v>2493</v>
      </c>
      <c r="B140" s="84">
        <v>5</v>
      </c>
      <c r="C140" s="118">
        <v>0.003361143965942452</v>
      </c>
      <c r="D140" s="84" t="s">
        <v>2626</v>
      </c>
      <c r="E140" s="84" t="b">
        <v>0</v>
      </c>
      <c r="F140" s="84" t="b">
        <v>0</v>
      </c>
      <c r="G140" s="84" t="b">
        <v>0</v>
      </c>
    </row>
    <row r="141" spans="1:7" ht="15">
      <c r="A141" s="84" t="s">
        <v>2494</v>
      </c>
      <c r="B141" s="84">
        <v>5</v>
      </c>
      <c r="C141" s="118">
        <v>0.003361143965942452</v>
      </c>
      <c r="D141" s="84" t="s">
        <v>2626</v>
      </c>
      <c r="E141" s="84" t="b">
        <v>0</v>
      </c>
      <c r="F141" s="84" t="b">
        <v>0</v>
      </c>
      <c r="G141" s="84" t="b">
        <v>0</v>
      </c>
    </row>
    <row r="142" spans="1:7" ht="15">
      <c r="A142" s="84" t="s">
        <v>2495</v>
      </c>
      <c r="B142" s="84">
        <v>5</v>
      </c>
      <c r="C142" s="118">
        <v>0.003361143965942452</v>
      </c>
      <c r="D142" s="84" t="s">
        <v>2626</v>
      </c>
      <c r="E142" s="84" t="b">
        <v>0</v>
      </c>
      <c r="F142" s="84" t="b">
        <v>0</v>
      </c>
      <c r="G142" s="84" t="b">
        <v>0</v>
      </c>
    </row>
    <row r="143" spans="1:7" ht="15">
      <c r="A143" s="84" t="s">
        <v>2496</v>
      </c>
      <c r="B143" s="84">
        <v>5</v>
      </c>
      <c r="C143" s="118">
        <v>0.003361143965942452</v>
      </c>
      <c r="D143" s="84" t="s">
        <v>2626</v>
      </c>
      <c r="E143" s="84" t="b">
        <v>0</v>
      </c>
      <c r="F143" s="84" t="b">
        <v>0</v>
      </c>
      <c r="G143" s="84" t="b">
        <v>0</v>
      </c>
    </row>
    <row r="144" spans="1:7" ht="15">
      <c r="A144" s="84" t="s">
        <v>2497</v>
      </c>
      <c r="B144" s="84">
        <v>5</v>
      </c>
      <c r="C144" s="118">
        <v>0.003361143965942452</v>
      </c>
      <c r="D144" s="84" t="s">
        <v>2626</v>
      </c>
      <c r="E144" s="84" t="b">
        <v>0</v>
      </c>
      <c r="F144" s="84" t="b">
        <v>0</v>
      </c>
      <c r="G144" s="84" t="b">
        <v>0</v>
      </c>
    </row>
    <row r="145" spans="1:7" ht="15">
      <c r="A145" s="84" t="s">
        <v>2498</v>
      </c>
      <c r="B145" s="84">
        <v>5</v>
      </c>
      <c r="C145" s="118">
        <v>0.003361143965942452</v>
      </c>
      <c r="D145" s="84" t="s">
        <v>2626</v>
      </c>
      <c r="E145" s="84" t="b">
        <v>0</v>
      </c>
      <c r="F145" s="84" t="b">
        <v>0</v>
      </c>
      <c r="G145" s="84" t="b">
        <v>0</v>
      </c>
    </row>
    <row r="146" spans="1:7" ht="15">
      <c r="A146" s="84" t="s">
        <v>2499</v>
      </c>
      <c r="B146" s="84">
        <v>5</v>
      </c>
      <c r="C146" s="118">
        <v>0.003361143965942452</v>
      </c>
      <c r="D146" s="84" t="s">
        <v>2626</v>
      </c>
      <c r="E146" s="84" t="b">
        <v>0</v>
      </c>
      <c r="F146" s="84" t="b">
        <v>0</v>
      </c>
      <c r="G146" s="84" t="b">
        <v>0</v>
      </c>
    </row>
    <row r="147" spans="1:7" ht="15">
      <c r="A147" s="84" t="s">
        <v>2500</v>
      </c>
      <c r="B147" s="84">
        <v>5</v>
      </c>
      <c r="C147" s="118">
        <v>0.003361143965942452</v>
      </c>
      <c r="D147" s="84" t="s">
        <v>2626</v>
      </c>
      <c r="E147" s="84" t="b">
        <v>0</v>
      </c>
      <c r="F147" s="84" t="b">
        <v>0</v>
      </c>
      <c r="G147" s="84" t="b">
        <v>0</v>
      </c>
    </row>
    <row r="148" spans="1:7" ht="15">
      <c r="A148" s="84" t="s">
        <v>2501</v>
      </c>
      <c r="B148" s="84">
        <v>4</v>
      </c>
      <c r="C148" s="118">
        <v>0.002858783731926716</v>
      </c>
      <c r="D148" s="84" t="s">
        <v>2626</v>
      </c>
      <c r="E148" s="84" t="b">
        <v>0</v>
      </c>
      <c r="F148" s="84" t="b">
        <v>0</v>
      </c>
      <c r="G148" s="84" t="b">
        <v>0</v>
      </c>
    </row>
    <row r="149" spans="1:7" ht="15">
      <c r="A149" s="84" t="s">
        <v>2502</v>
      </c>
      <c r="B149" s="84">
        <v>4</v>
      </c>
      <c r="C149" s="118">
        <v>0.002858783731926716</v>
      </c>
      <c r="D149" s="84" t="s">
        <v>2626</v>
      </c>
      <c r="E149" s="84" t="b">
        <v>0</v>
      </c>
      <c r="F149" s="84" t="b">
        <v>0</v>
      </c>
      <c r="G149" s="84" t="b">
        <v>0</v>
      </c>
    </row>
    <row r="150" spans="1:7" ht="15">
      <c r="A150" s="84" t="s">
        <v>2503</v>
      </c>
      <c r="B150" s="84">
        <v>4</v>
      </c>
      <c r="C150" s="118">
        <v>0.002858783731926716</v>
      </c>
      <c r="D150" s="84" t="s">
        <v>2626</v>
      </c>
      <c r="E150" s="84" t="b">
        <v>0</v>
      </c>
      <c r="F150" s="84" t="b">
        <v>0</v>
      </c>
      <c r="G150" s="84" t="b">
        <v>0</v>
      </c>
    </row>
    <row r="151" spans="1:7" ht="15">
      <c r="A151" s="84" t="s">
        <v>2504</v>
      </c>
      <c r="B151" s="84">
        <v>4</v>
      </c>
      <c r="C151" s="118">
        <v>0.002858783731926716</v>
      </c>
      <c r="D151" s="84" t="s">
        <v>2626</v>
      </c>
      <c r="E151" s="84" t="b">
        <v>0</v>
      </c>
      <c r="F151" s="84" t="b">
        <v>0</v>
      </c>
      <c r="G151" s="84" t="b">
        <v>0</v>
      </c>
    </row>
    <row r="152" spans="1:7" ht="15">
      <c r="A152" s="84" t="s">
        <v>2046</v>
      </c>
      <c r="B152" s="84">
        <v>4</v>
      </c>
      <c r="C152" s="118">
        <v>0.002858783731926716</v>
      </c>
      <c r="D152" s="84" t="s">
        <v>2626</v>
      </c>
      <c r="E152" s="84" t="b">
        <v>0</v>
      </c>
      <c r="F152" s="84" t="b">
        <v>0</v>
      </c>
      <c r="G152" s="84" t="b">
        <v>0</v>
      </c>
    </row>
    <row r="153" spans="1:7" ht="15">
      <c r="A153" s="84" t="s">
        <v>250</v>
      </c>
      <c r="B153" s="84">
        <v>4</v>
      </c>
      <c r="C153" s="118">
        <v>0.002858783731926716</v>
      </c>
      <c r="D153" s="84" t="s">
        <v>2626</v>
      </c>
      <c r="E153" s="84" t="b">
        <v>0</v>
      </c>
      <c r="F153" s="84" t="b">
        <v>0</v>
      </c>
      <c r="G153" s="84" t="b">
        <v>0</v>
      </c>
    </row>
    <row r="154" spans="1:7" ht="15">
      <c r="A154" s="84" t="s">
        <v>2505</v>
      </c>
      <c r="B154" s="84">
        <v>4</v>
      </c>
      <c r="C154" s="118">
        <v>0.002858783731926716</v>
      </c>
      <c r="D154" s="84" t="s">
        <v>2626</v>
      </c>
      <c r="E154" s="84" t="b">
        <v>0</v>
      </c>
      <c r="F154" s="84" t="b">
        <v>0</v>
      </c>
      <c r="G154" s="84" t="b">
        <v>0</v>
      </c>
    </row>
    <row r="155" spans="1:7" ht="15">
      <c r="A155" s="84" t="s">
        <v>2506</v>
      </c>
      <c r="B155" s="84">
        <v>4</v>
      </c>
      <c r="C155" s="118">
        <v>0.002858783731926716</v>
      </c>
      <c r="D155" s="84" t="s">
        <v>2626</v>
      </c>
      <c r="E155" s="84" t="b">
        <v>0</v>
      </c>
      <c r="F155" s="84" t="b">
        <v>0</v>
      </c>
      <c r="G155" s="84" t="b">
        <v>0</v>
      </c>
    </row>
    <row r="156" spans="1:7" ht="15">
      <c r="A156" s="84" t="s">
        <v>317</v>
      </c>
      <c r="B156" s="84">
        <v>3</v>
      </c>
      <c r="C156" s="118">
        <v>0.0023083367953626093</v>
      </c>
      <c r="D156" s="84" t="s">
        <v>2626</v>
      </c>
      <c r="E156" s="84" t="b">
        <v>0</v>
      </c>
      <c r="F156" s="84" t="b">
        <v>0</v>
      </c>
      <c r="G156" s="84" t="b">
        <v>0</v>
      </c>
    </row>
    <row r="157" spans="1:7" ht="15">
      <c r="A157" s="84" t="s">
        <v>338</v>
      </c>
      <c r="B157" s="84">
        <v>3</v>
      </c>
      <c r="C157" s="118">
        <v>0.0023083367953626093</v>
      </c>
      <c r="D157" s="84" t="s">
        <v>2626</v>
      </c>
      <c r="E157" s="84" t="b">
        <v>0</v>
      </c>
      <c r="F157" s="84" t="b">
        <v>0</v>
      </c>
      <c r="G157" s="84" t="b">
        <v>0</v>
      </c>
    </row>
    <row r="158" spans="1:7" ht="15">
      <c r="A158" s="84" t="s">
        <v>2507</v>
      </c>
      <c r="B158" s="84">
        <v>3</v>
      </c>
      <c r="C158" s="118">
        <v>0.0023083367953626093</v>
      </c>
      <c r="D158" s="84" t="s">
        <v>2626</v>
      </c>
      <c r="E158" s="84" t="b">
        <v>0</v>
      </c>
      <c r="F158" s="84" t="b">
        <v>0</v>
      </c>
      <c r="G158" s="84" t="b">
        <v>0</v>
      </c>
    </row>
    <row r="159" spans="1:7" ht="15">
      <c r="A159" s="84" t="s">
        <v>2508</v>
      </c>
      <c r="B159" s="84">
        <v>3</v>
      </c>
      <c r="C159" s="118">
        <v>0.0023083367953626093</v>
      </c>
      <c r="D159" s="84" t="s">
        <v>2626</v>
      </c>
      <c r="E159" s="84" t="b">
        <v>0</v>
      </c>
      <c r="F159" s="84" t="b">
        <v>0</v>
      </c>
      <c r="G159" s="84" t="b">
        <v>0</v>
      </c>
    </row>
    <row r="160" spans="1:7" ht="15">
      <c r="A160" s="84" t="s">
        <v>2509</v>
      </c>
      <c r="B160" s="84">
        <v>3</v>
      </c>
      <c r="C160" s="118">
        <v>0.0023083367953626093</v>
      </c>
      <c r="D160" s="84" t="s">
        <v>2626</v>
      </c>
      <c r="E160" s="84" t="b">
        <v>0</v>
      </c>
      <c r="F160" s="84" t="b">
        <v>0</v>
      </c>
      <c r="G160" s="84" t="b">
        <v>0</v>
      </c>
    </row>
    <row r="161" spans="1:7" ht="15">
      <c r="A161" s="84" t="s">
        <v>2510</v>
      </c>
      <c r="B161" s="84">
        <v>3</v>
      </c>
      <c r="C161" s="118">
        <v>0.0023083367953626093</v>
      </c>
      <c r="D161" s="84" t="s">
        <v>2626</v>
      </c>
      <c r="E161" s="84" t="b">
        <v>0</v>
      </c>
      <c r="F161" s="84" t="b">
        <v>0</v>
      </c>
      <c r="G161" s="84" t="b">
        <v>0</v>
      </c>
    </row>
    <row r="162" spans="1:7" ht="15">
      <c r="A162" s="84" t="s">
        <v>2511</v>
      </c>
      <c r="B162" s="84">
        <v>3</v>
      </c>
      <c r="C162" s="118">
        <v>0.0023083367953626093</v>
      </c>
      <c r="D162" s="84" t="s">
        <v>2626</v>
      </c>
      <c r="E162" s="84" t="b">
        <v>0</v>
      </c>
      <c r="F162" s="84" t="b">
        <v>0</v>
      </c>
      <c r="G162" s="84" t="b">
        <v>0</v>
      </c>
    </row>
    <row r="163" spans="1:7" ht="15">
      <c r="A163" s="84" t="s">
        <v>2512</v>
      </c>
      <c r="B163" s="84">
        <v>3</v>
      </c>
      <c r="C163" s="118">
        <v>0.0023083367953626093</v>
      </c>
      <c r="D163" s="84" t="s">
        <v>2626</v>
      </c>
      <c r="E163" s="84" t="b">
        <v>0</v>
      </c>
      <c r="F163" s="84" t="b">
        <v>0</v>
      </c>
      <c r="G163" s="84" t="b">
        <v>0</v>
      </c>
    </row>
    <row r="164" spans="1:7" ht="15">
      <c r="A164" s="84" t="s">
        <v>2513</v>
      </c>
      <c r="B164" s="84">
        <v>3</v>
      </c>
      <c r="C164" s="118">
        <v>0.0023083367953626093</v>
      </c>
      <c r="D164" s="84" t="s">
        <v>2626</v>
      </c>
      <c r="E164" s="84" t="b">
        <v>0</v>
      </c>
      <c r="F164" s="84" t="b">
        <v>0</v>
      </c>
      <c r="G164" s="84" t="b">
        <v>0</v>
      </c>
    </row>
    <row r="165" spans="1:7" ht="15">
      <c r="A165" s="84" t="s">
        <v>2514</v>
      </c>
      <c r="B165" s="84">
        <v>3</v>
      </c>
      <c r="C165" s="118">
        <v>0.0023083367953626093</v>
      </c>
      <c r="D165" s="84" t="s">
        <v>2626</v>
      </c>
      <c r="E165" s="84" t="b">
        <v>0</v>
      </c>
      <c r="F165" s="84" t="b">
        <v>0</v>
      </c>
      <c r="G165" s="84" t="b">
        <v>0</v>
      </c>
    </row>
    <row r="166" spans="1:7" ht="15">
      <c r="A166" s="84" t="s">
        <v>2515</v>
      </c>
      <c r="B166" s="84">
        <v>3</v>
      </c>
      <c r="C166" s="118">
        <v>0.0023083367953626093</v>
      </c>
      <c r="D166" s="84" t="s">
        <v>2626</v>
      </c>
      <c r="E166" s="84" t="b">
        <v>0</v>
      </c>
      <c r="F166" s="84" t="b">
        <v>0</v>
      </c>
      <c r="G166" s="84" t="b">
        <v>0</v>
      </c>
    </row>
    <row r="167" spans="1:7" ht="15">
      <c r="A167" s="84" t="s">
        <v>2516</v>
      </c>
      <c r="B167" s="84">
        <v>3</v>
      </c>
      <c r="C167" s="118">
        <v>0.0023083367953626093</v>
      </c>
      <c r="D167" s="84" t="s">
        <v>2626</v>
      </c>
      <c r="E167" s="84" t="b">
        <v>0</v>
      </c>
      <c r="F167" s="84" t="b">
        <v>0</v>
      </c>
      <c r="G167" s="84" t="b">
        <v>0</v>
      </c>
    </row>
    <row r="168" spans="1:7" ht="15">
      <c r="A168" s="84" t="s">
        <v>2517</v>
      </c>
      <c r="B168" s="84">
        <v>3</v>
      </c>
      <c r="C168" s="118">
        <v>0.0023083367953626093</v>
      </c>
      <c r="D168" s="84" t="s">
        <v>2626</v>
      </c>
      <c r="E168" s="84" t="b">
        <v>0</v>
      </c>
      <c r="F168" s="84" t="b">
        <v>0</v>
      </c>
      <c r="G168" s="84" t="b">
        <v>0</v>
      </c>
    </row>
    <row r="169" spans="1:7" ht="15">
      <c r="A169" s="84" t="s">
        <v>2518</v>
      </c>
      <c r="B169" s="84">
        <v>3</v>
      </c>
      <c r="C169" s="118">
        <v>0.0023083367953626093</v>
      </c>
      <c r="D169" s="84" t="s">
        <v>2626</v>
      </c>
      <c r="E169" s="84" t="b">
        <v>0</v>
      </c>
      <c r="F169" s="84" t="b">
        <v>0</v>
      </c>
      <c r="G169" s="84" t="b">
        <v>0</v>
      </c>
    </row>
    <row r="170" spans="1:7" ht="15">
      <c r="A170" s="84" t="s">
        <v>2519</v>
      </c>
      <c r="B170" s="84">
        <v>3</v>
      </c>
      <c r="C170" s="118">
        <v>0.0023083367953626093</v>
      </c>
      <c r="D170" s="84" t="s">
        <v>2626</v>
      </c>
      <c r="E170" s="84" t="b">
        <v>0</v>
      </c>
      <c r="F170" s="84" t="b">
        <v>0</v>
      </c>
      <c r="G170" s="84" t="b">
        <v>0</v>
      </c>
    </row>
    <row r="171" spans="1:7" ht="15">
      <c r="A171" s="84" t="s">
        <v>2520</v>
      </c>
      <c r="B171" s="84">
        <v>3</v>
      </c>
      <c r="C171" s="118">
        <v>0.0023083367953626093</v>
      </c>
      <c r="D171" s="84" t="s">
        <v>2626</v>
      </c>
      <c r="E171" s="84" t="b">
        <v>0</v>
      </c>
      <c r="F171" s="84" t="b">
        <v>0</v>
      </c>
      <c r="G171" s="84" t="b">
        <v>0</v>
      </c>
    </row>
    <row r="172" spans="1:7" ht="15">
      <c r="A172" s="84" t="s">
        <v>2521</v>
      </c>
      <c r="B172" s="84">
        <v>3</v>
      </c>
      <c r="C172" s="118">
        <v>0.0023083367953626093</v>
      </c>
      <c r="D172" s="84" t="s">
        <v>2626</v>
      </c>
      <c r="E172" s="84" t="b">
        <v>0</v>
      </c>
      <c r="F172" s="84" t="b">
        <v>0</v>
      </c>
      <c r="G172" s="84" t="b">
        <v>0</v>
      </c>
    </row>
    <row r="173" spans="1:7" ht="15">
      <c r="A173" s="84" t="s">
        <v>2522</v>
      </c>
      <c r="B173" s="84">
        <v>3</v>
      </c>
      <c r="C173" s="118">
        <v>0.0023083367953626093</v>
      </c>
      <c r="D173" s="84" t="s">
        <v>2626</v>
      </c>
      <c r="E173" s="84" t="b">
        <v>0</v>
      </c>
      <c r="F173" s="84" t="b">
        <v>0</v>
      </c>
      <c r="G173" s="84" t="b">
        <v>0</v>
      </c>
    </row>
    <row r="174" spans="1:7" ht="15">
      <c r="A174" s="84" t="s">
        <v>2523</v>
      </c>
      <c r="B174" s="84">
        <v>3</v>
      </c>
      <c r="C174" s="118">
        <v>0.0023083367953626093</v>
      </c>
      <c r="D174" s="84" t="s">
        <v>2626</v>
      </c>
      <c r="E174" s="84" t="b">
        <v>0</v>
      </c>
      <c r="F174" s="84" t="b">
        <v>0</v>
      </c>
      <c r="G174" s="84" t="b">
        <v>0</v>
      </c>
    </row>
    <row r="175" spans="1:7" ht="15">
      <c r="A175" s="84" t="s">
        <v>2524</v>
      </c>
      <c r="B175" s="84">
        <v>3</v>
      </c>
      <c r="C175" s="118">
        <v>0.0023083367953626093</v>
      </c>
      <c r="D175" s="84" t="s">
        <v>2626</v>
      </c>
      <c r="E175" s="84" t="b">
        <v>0</v>
      </c>
      <c r="F175" s="84" t="b">
        <v>0</v>
      </c>
      <c r="G175" s="84" t="b">
        <v>0</v>
      </c>
    </row>
    <row r="176" spans="1:7" ht="15">
      <c r="A176" s="84" t="s">
        <v>2525</v>
      </c>
      <c r="B176" s="84">
        <v>3</v>
      </c>
      <c r="C176" s="118">
        <v>0.0023083367953626093</v>
      </c>
      <c r="D176" s="84" t="s">
        <v>2626</v>
      </c>
      <c r="E176" s="84" t="b">
        <v>0</v>
      </c>
      <c r="F176" s="84" t="b">
        <v>0</v>
      </c>
      <c r="G176" s="84" t="b">
        <v>0</v>
      </c>
    </row>
    <row r="177" spans="1:7" ht="15">
      <c r="A177" s="84" t="s">
        <v>2526</v>
      </c>
      <c r="B177" s="84">
        <v>3</v>
      </c>
      <c r="C177" s="118">
        <v>0.0023083367953626093</v>
      </c>
      <c r="D177" s="84" t="s">
        <v>2626</v>
      </c>
      <c r="E177" s="84" t="b">
        <v>0</v>
      </c>
      <c r="F177" s="84" t="b">
        <v>0</v>
      </c>
      <c r="G177" s="84" t="b">
        <v>0</v>
      </c>
    </row>
    <row r="178" spans="1:7" ht="15">
      <c r="A178" s="84" t="s">
        <v>2527</v>
      </c>
      <c r="B178" s="84">
        <v>3</v>
      </c>
      <c r="C178" s="118">
        <v>0.0023083367953626093</v>
      </c>
      <c r="D178" s="84" t="s">
        <v>2626</v>
      </c>
      <c r="E178" s="84" t="b">
        <v>0</v>
      </c>
      <c r="F178" s="84" t="b">
        <v>1</v>
      </c>
      <c r="G178" s="84" t="b">
        <v>0</v>
      </c>
    </row>
    <row r="179" spans="1:7" ht="15">
      <c r="A179" s="84" t="s">
        <v>2528</v>
      </c>
      <c r="B179" s="84">
        <v>3</v>
      </c>
      <c r="C179" s="118">
        <v>0.0023083367953626093</v>
      </c>
      <c r="D179" s="84" t="s">
        <v>2626</v>
      </c>
      <c r="E179" s="84" t="b">
        <v>0</v>
      </c>
      <c r="F179" s="84" t="b">
        <v>0</v>
      </c>
      <c r="G179" s="84" t="b">
        <v>0</v>
      </c>
    </row>
    <row r="180" spans="1:7" ht="15">
      <c r="A180" s="84" t="s">
        <v>2529</v>
      </c>
      <c r="B180" s="84">
        <v>3</v>
      </c>
      <c r="C180" s="118">
        <v>0.0023083367953626093</v>
      </c>
      <c r="D180" s="84" t="s">
        <v>2626</v>
      </c>
      <c r="E180" s="84" t="b">
        <v>0</v>
      </c>
      <c r="F180" s="84" t="b">
        <v>0</v>
      </c>
      <c r="G180" s="84" t="b">
        <v>0</v>
      </c>
    </row>
    <row r="181" spans="1:7" ht="15">
      <c r="A181" s="84" t="s">
        <v>2530</v>
      </c>
      <c r="B181" s="84">
        <v>3</v>
      </c>
      <c r="C181" s="118">
        <v>0.0023083367953626093</v>
      </c>
      <c r="D181" s="84" t="s">
        <v>2626</v>
      </c>
      <c r="E181" s="84" t="b">
        <v>0</v>
      </c>
      <c r="F181" s="84" t="b">
        <v>0</v>
      </c>
      <c r="G181" s="84" t="b">
        <v>0</v>
      </c>
    </row>
    <row r="182" spans="1:7" ht="15">
      <c r="A182" s="84" t="s">
        <v>2531</v>
      </c>
      <c r="B182" s="84">
        <v>3</v>
      </c>
      <c r="C182" s="118">
        <v>0.0023083367953626093</v>
      </c>
      <c r="D182" s="84" t="s">
        <v>2626</v>
      </c>
      <c r="E182" s="84" t="b">
        <v>1</v>
      </c>
      <c r="F182" s="84" t="b">
        <v>0</v>
      </c>
      <c r="G182" s="84" t="b">
        <v>0</v>
      </c>
    </row>
    <row r="183" spans="1:7" ht="15">
      <c r="A183" s="84" t="s">
        <v>2532</v>
      </c>
      <c r="B183" s="84">
        <v>3</v>
      </c>
      <c r="C183" s="118">
        <v>0.0023083367953626093</v>
      </c>
      <c r="D183" s="84" t="s">
        <v>2626</v>
      </c>
      <c r="E183" s="84" t="b">
        <v>0</v>
      </c>
      <c r="F183" s="84" t="b">
        <v>0</v>
      </c>
      <c r="G183" s="84" t="b">
        <v>0</v>
      </c>
    </row>
    <row r="184" spans="1:7" ht="15">
      <c r="A184" s="84" t="s">
        <v>2533</v>
      </c>
      <c r="B184" s="84">
        <v>3</v>
      </c>
      <c r="C184" s="118">
        <v>0.0023083367953626093</v>
      </c>
      <c r="D184" s="84" t="s">
        <v>2626</v>
      </c>
      <c r="E184" s="84" t="b">
        <v>0</v>
      </c>
      <c r="F184" s="84" t="b">
        <v>1</v>
      </c>
      <c r="G184" s="84" t="b">
        <v>0</v>
      </c>
    </row>
    <row r="185" spans="1:7" ht="15">
      <c r="A185" s="84" t="s">
        <v>2534</v>
      </c>
      <c r="B185" s="84">
        <v>3</v>
      </c>
      <c r="C185" s="118">
        <v>0.0023083367953626093</v>
      </c>
      <c r="D185" s="84" t="s">
        <v>2626</v>
      </c>
      <c r="E185" s="84" t="b">
        <v>0</v>
      </c>
      <c r="F185" s="84" t="b">
        <v>0</v>
      </c>
      <c r="G185" s="84" t="b">
        <v>0</v>
      </c>
    </row>
    <row r="186" spans="1:7" ht="15">
      <c r="A186" s="84" t="s">
        <v>2535</v>
      </c>
      <c r="B186" s="84">
        <v>3</v>
      </c>
      <c r="C186" s="118">
        <v>0.0023083367953626093</v>
      </c>
      <c r="D186" s="84" t="s">
        <v>2626</v>
      </c>
      <c r="E186" s="84" t="b">
        <v>0</v>
      </c>
      <c r="F186" s="84" t="b">
        <v>0</v>
      </c>
      <c r="G186" s="84" t="b">
        <v>0</v>
      </c>
    </row>
    <row r="187" spans="1:7" ht="15">
      <c r="A187" s="84" t="s">
        <v>2536</v>
      </c>
      <c r="B187" s="84">
        <v>3</v>
      </c>
      <c r="C187" s="118">
        <v>0.0023083367953626093</v>
      </c>
      <c r="D187" s="84" t="s">
        <v>2626</v>
      </c>
      <c r="E187" s="84" t="b">
        <v>0</v>
      </c>
      <c r="F187" s="84" t="b">
        <v>0</v>
      </c>
      <c r="G187" s="84" t="b">
        <v>0</v>
      </c>
    </row>
    <row r="188" spans="1:7" ht="15">
      <c r="A188" s="84" t="s">
        <v>2537</v>
      </c>
      <c r="B188" s="84">
        <v>3</v>
      </c>
      <c r="C188" s="118">
        <v>0.0023083367953626093</v>
      </c>
      <c r="D188" s="84" t="s">
        <v>2626</v>
      </c>
      <c r="E188" s="84" t="b">
        <v>0</v>
      </c>
      <c r="F188" s="84" t="b">
        <v>0</v>
      </c>
      <c r="G188" s="84" t="b">
        <v>0</v>
      </c>
    </row>
    <row r="189" spans="1:7" ht="15">
      <c r="A189" s="84" t="s">
        <v>270</v>
      </c>
      <c r="B189" s="84">
        <v>3</v>
      </c>
      <c r="C189" s="118">
        <v>0.0023083367953626093</v>
      </c>
      <c r="D189" s="84" t="s">
        <v>2626</v>
      </c>
      <c r="E189" s="84" t="b">
        <v>0</v>
      </c>
      <c r="F189" s="84" t="b">
        <v>0</v>
      </c>
      <c r="G189" s="84" t="b">
        <v>0</v>
      </c>
    </row>
    <row r="190" spans="1:7" ht="15">
      <c r="A190" s="84" t="s">
        <v>2538</v>
      </c>
      <c r="B190" s="84">
        <v>3</v>
      </c>
      <c r="C190" s="118">
        <v>0.0023083367953626093</v>
      </c>
      <c r="D190" s="84" t="s">
        <v>2626</v>
      </c>
      <c r="E190" s="84" t="b">
        <v>0</v>
      </c>
      <c r="F190" s="84" t="b">
        <v>0</v>
      </c>
      <c r="G190" s="84" t="b">
        <v>0</v>
      </c>
    </row>
    <row r="191" spans="1:7" ht="15">
      <c r="A191" s="84" t="s">
        <v>2040</v>
      </c>
      <c r="B191" s="84">
        <v>3</v>
      </c>
      <c r="C191" s="118">
        <v>0.0023083367953626093</v>
      </c>
      <c r="D191" s="84" t="s">
        <v>2626</v>
      </c>
      <c r="E191" s="84" t="b">
        <v>0</v>
      </c>
      <c r="F191" s="84" t="b">
        <v>0</v>
      </c>
      <c r="G191" s="84" t="b">
        <v>0</v>
      </c>
    </row>
    <row r="192" spans="1:7" ht="15">
      <c r="A192" s="84" t="s">
        <v>2041</v>
      </c>
      <c r="B192" s="84">
        <v>3</v>
      </c>
      <c r="C192" s="118">
        <v>0.0023083367953626093</v>
      </c>
      <c r="D192" s="84" t="s">
        <v>2626</v>
      </c>
      <c r="E192" s="84" t="b">
        <v>0</v>
      </c>
      <c r="F192" s="84" t="b">
        <v>0</v>
      </c>
      <c r="G192" s="84" t="b">
        <v>0</v>
      </c>
    </row>
    <row r="193" spans="1:7" ht="15">
      <c r="A193" s="84" t="s">
        <v>2042</v>
      </c>
      <c r="B193" s="84">
        <v>3</v>
      </c>
      <c r="C193" s="118">
        <v>0.0023083367953626093</v>
      </c>
      <c r="D193" s="84" t="s">
        <v>2626</v>
      </c>
      <c r="E193" s="84" t="b">
        <v>0</v>
      </c>
      <c r="F193" s="84" t="b">
        <v>0</v>
      </c>
      <c r="G193" s="84" t="b">
        <v>0</v>
      </c>
    </row>
    <row r="194" spans="1:7" ht="15">
      <c r="A194" s="84" t="s">
        <v>2043</v>
      </c>
      <c r="B194" s="84">
        <v>3</v>
      </c>
      <c r="C194" s="118">
        <v>0.0023083367953626093</v>
      </c>
      <c r="D194" s="84" t="s">
        <v>2626</v>
      </c>
      <c r="E194" s="84" t="b">
        <v>0</v>
      </c>
      <c r="F194" s="84" t="b">
        <v>0</v>
      </c>
      <c r="G194" s="84" t="b">
        <v>0</v>
      </c>
    </row>
    <row r="195" spans="1:7" ht="15">
      <c r="A195" s="84" t="s">
        <v>2044</v>
      </c>
      <c r="B195" s="84">
        <v>3</v>
      </c>
      <c r="C195" s="118">
        <v>0.0023083367953626093</v>
      </c>
      <c r="D195" s="84" t="s">
        <v>2626</v>
      </c>
      <c r="E195" s="84" t="b">
        <v>0</v>
      </c>
      <c r="F195" s="84" t="b">
        <v>0</v>
      </c>
      <c r="G195" s="84" t="b">
        <v>0</v>
      </c>
    </row>
    <row r="196" spans="1:7" ht="15">
      <c r="A196" s="84" t="s">
        <v>2045</v>
      </c>
      <c r="B196" s="84">
        <v>3</v>
      </c>
      <c r="C196" s="118">
        <v>0.0023083367953626093</v>
      </c>
      <c r="D196" s="84" t="s">
        <v>2626</v>
      </c>
      <c r="E196" s="84" t="b">
        <v>0</v>
      </c>
      <c r="F196" s="84" t="b">
        <v>0</v>
      </c>
      <c r="G196" s="84" t="b">
        <v>0</v>
      </c>
    </row>
    <row r="197" spans="1:7" ht="15">
      <c r="A197" s="84" t="s">
        <v>2048</v>
      </c>
      <c r="B197" s="84">
        <v>3</v>
      </c>
      <c r="C197" s="118">
        <v>0.0023083367953626093</v>
      </c>
      <c r="D197" s="84" t="s">
        <v>2626</v>
      </c>
      <c r="E197" s="84" t="b">
        <v>0</v>
      </c>
      <c r="F197" s="84" t="b">
        <v>0</v>
      </c>
      <c r="G197" s="84" t="b">
        <v>0</v>
      </c>
    </row>
    <row r="198" spans="1:7" ht="15">
      <c r="A198" s="84" t="s">
        <v>2049</v>
      </c>
      <c r="B198" s="84">
        <v>3</v>
      </c>
      <c r="C198" s="118">
        <v>0.0023083367953626093</v>
      </c>
      <c r="D198" s="84" t="s">
        <v>2626</v>
      </c>
      <c r="E198" s="84" t="b">
        <v>0</v>
      </c>
      <c r="F198" s="84" t="b">
        <v>0</v>
      </c>
      <c r="G198" s="84" t="b">
        <v>0</v>
      </c>
    </row>
    <row r="199" spans="1:7" ht="15">
      <c r="A199" s="84" t="s">
        <v>2539</v>
      </c>
      <c r="B199" s="84">
        <v>3</v>
      </c>
      <c r="C199" s="118">
        <v>0.0023083367953626093</v>
      </c>
      <c r="D199" s="84" t="s">
        <v>2626</v>
      </c>
      <c r="E199" s="84" t="b">
        <v>0</v>
      </c>
      <c r="F199" s="84" t="b">
        <v>0</v>
      </c>
      <c r="G199" s="84" t="b">
        <v>0</v>
      </c>
    </row>
    <row r="200" spans="1:7" ht="15">
      <c r="A200" s="84" t="s">
        <v>2540</v>
      </c>
      <c r="B200" s="84">
        <v>3</v>
      </c>
      <c r="C200" s="118">
        <v>0.0023083367953626093</v>
      </c>
      <c r="D200" s="84" t="s">
        <v>2626</v>
      </c>
      <c r="E200" s="84" t="b">
        <v>0</v>
      </c>
      <c r="F200" s="84" t="b">
        <v>0</v>
      </c>
      <c r="G200" s="84" t="b">
        <v>0</v>
      </c>
    </row>
    <row r="201" spans="1:7" ht="15">
      <c r="A201" s="84" t="s">
        <v>333</v>
      </c>
      <c r="B201" s="84">
        <v>3</v>
      </c>
      <c r="C201" s="118">
        <v>0.0023083367953626093</v>
      </c>
      <c r="D201" s="84" t="s">
        <v>2626</v>
      </c>
      <c r="E201" s="84" t="b">
        <v>0</v>
      </c>
      <c r="F201" s="84" t="b">
        <v>0</v>
      </c>
      <c r="G201" s="84" t="b">
        <v>0</v>
      </c>
    </row>
    <row r="202" spans="1:7" ht="15">
      <c r="A202" s="84" t="s">
        <v>2541</v>
      </c>
      <c r="B202" s="84">
        <v>3</v>
      </c>
      <c r="C202" s="118">
        <v>0.0023083367953626093</v>
      </c>
      <c r="D202" s="84" t="s">
        <v>2626</v>
      </c>
      <c r="E202" s="84" t="b">
        <v>0</v>
      </c>
      <c r="F202" s="84" t="b">
        <v>0</v>
      </c>
      <c r="G202" s="84" t="b">
        <v>0</v>
      </c>
    </row>
    <row r="203" spans="1:7" ht="15">
      <c r="A203" s="84" t="s">
        <v>2542</v>
      </c>
      <c r="B203" s="84">
        <v>3</v>
      </c>
      <c r="C203" s="118">
        <v>0.0023083367953626093</v>
      </c>
      <c r="D203" s="84" t="s">
        <v>2626</v>
      </c>
      <c r="E203" s="84" t="b">
        <v>0</v>
      </c>
      <c r="F203" s="84" t="b">
        <v>0</v>
      </c>
      <c r="G203" s="84" t="b">
        <v>0</v>
      </c>
    </row>
    <row r="204" spans="1:7" ht="15">
      <c r="A204" s="84" t="s">
        <v>2081</v>
      </c>
      <c r="B204" s="84">
        <v>3</v>
      </c>
      <c r="C204" s="118">
        <v>0.0023083367953626093</v>
      </c>
      <c r="D204" s="84" t="s">
        <v>2626</v>
      </c>
      <c r="E204" s="84" t="b">
        <v>0</v>
      </c>
      <c r="F204" s="84" t="b">
        <v>0</v>
      </c>
      <c r="G204" s="84" t="b">
        <v>0</v>
      </c>
    </row>
    <row r="205" spans="1:7" ht="15">
      <c r="A205" s="84" t="s">
        <v>2082</v>
      </c>
      <c r="B205" s="84">
        <v>3</v>
      </c>
      <c r="C205" s="118">
        <v>0.0023083367953626093</v>
      </c>
      <c r="D205" s="84" t="s">
        <v>2626</v>
      </c>
      <c r="E205" s="84" t="b">
        <v>0</v>
      </c>
      <c r="F205" s="84" t="b">
        <v>0</v>
      </c>
      <c r="G205" s="84" t="b">
        <v>0</v>
      </c>
    </row>
    <row r="206" spans="1:7" ht="15">
      <c r="A206" s="84" t="s">
        <v>2083</v>
      </c>
      <c r="B206" s="84">
        <v>3</v>
      </c>
      <c r="C206" s="118">
        <v>0.0023083367953626093</v>
      </c>
      <c r="D206" s="84" t="s">
        <v>2626</v>
      </c>
      <c r="E206" s="84" t="b">
        <v>0</v>
      </c>
      <c r="F206" s="84" t="b">
        <v>0</v>
      </c>
      <c r="G206" s="84" t="b">
        <v>0</v>
      </c>
    </row>
    <row r="207" spans="1:7" ht="15">
      <c r="A207" s="84" t="s">
        <v>2084</v>
      </c>
      <c r="B207" s="84">
        <v>3</v>
      </c>
      <c r="C207" s="118">
        <v>0.0023083367953626093</v>
      </c>
      <c r="D207" s="84" t="s">
        <v>2626</v>
      </c>
      <c r="E207" s="84" t="b">
        <v>0</v>
      </c>
      <c r="F207" s="84" t="b">
        <v>0</v>
      </c>
      <c r="G207" s="84" t="b">
        <v>0</v>
      </c>
    </row>
    <row r="208" spans="1:7" ht="15">
      <c r="A208" s="84" t="s">
        <v>2085</v>
      </c>
      <c r="B208" s="84">
        <v>3</v>
      </c>
      <c r="C208" s="118">
        <v>0.0023083367953626093</v>
      </c>
      <c r="D208" s="84" t="s">
        <v>2626</v>
      </c>
      <c r="E208" s="84" t="b">
        <v>0</v>
      </c>
      <c r="F208" s="84" t="b">
        <v>0</v>
      </c>
      <c r="G208" s="84" t="b">
        <v>0</v>
      </c>
    </row>
    <row r="209" spans="1:7" ht="15">
      <c r="A209" s="84" t="s">
        <v>2543</v>
      </c>
      <c r="B209" s="84">
        <v>3</v>
      </c>
      <c r="C209" s="118">
        <v>0.0023083367953626093</v>
      </c>
      <c r="D209" s="84" t="s">
        <v>2626</v>
      </c>
      <c r="E209" s="84" t="b">
        <v>0</v>
      </c>
      <c r="F209" s="84" t="b">
        <v>0</v>
      </c>
      <c r="G209" s="84" t="b">
        <v>0</v>
      </c>
    </row>
    <row r="210" spans="1:7" ht="15">
      <c r="A210" s="84" t="s">
        <v>2544</v>
      </c>
      <c r="B210" s="84">
        <v>3</v>
      </c>
      <c r="C210" s="118">
        <v>0.0023083367953626093</v>
      </c>
      <c r="D210" s="84" t="s">
        <v>2626</v>
      </c>
      <c r="E210" s="84" t="b">
        <v>0</v>
      </c>
      <c r="F210" s="84" t="b">
        <v>0</v>
      </c>
      <c r="G210" s="84" t="b">
        <v>0</v>
      </c>
    </row>
    <row r="211" spans="1:7" ht="15">
      <c r="A211" s="84" t="s">
        <v>2545</v>
      </c>
      <c r="B211" s="84">
        <v>3</v>
      </c>
      <c r="C211" s="118">
        <v>0.0023083367953626093</v>
      </c>
      <c r="D211" s="84" t="s">
        <v>2626</v>
      </c>
      <c r="E211" s="84" t="b">
        <v>0</v>
      </c>
      <c r="F211" s="84" t="b">
        <v>0</v>
      </c>
      <c r="G211" s="84" t="b">
        <v>0</v>
      </c>
    </row>
    <row r="212" spans="1:7" ht="15">
      <c r="A212" s="84" t="s">
        <v>2546</v>
      </c>
      <c r="B212" s="84">
        <v>3</v>
      </c>
      <c r="C212" s="118">
        <v>0.0023083367953626093</v>
      </c>
      <c r="D212" s="84" t="s">
        <v>2626</v>
      </c>
      <c r="E212" s="84" t="b">
        <v>0</v>
      </c>
      <c r="F212" s="84" t="b">
        <v>0</v>
      </c>
      <c r="G212" s="84" t="b">
        <v>0</v>
      </c>
    </row>
    <row r="213" spans="1:7" ht="15">
      <c r="A213" s="84" t="s">
        <v>2547</v>
      </c>
      <c r="B213" s="84">
        <v>3</v>
      </c>
      <c r="C213" s="118">
        <v>0.0023083367953626093</v>
      </c>
      <c r="D213" s="84" t="s">
        <v>2626</v>
      </c>
      <c r="E213" s="84" t="b">
        <v>0</v>
      </c>
      <c r="F213" s="84" t="b">
        <v>0</v>
      </c>
      <c r="G213" s="84" t="b">
        <v>0</v>
      </c>
    </row>
    <row r="214" spans="1:7" ht="15">
      <c r="A214" s="84" t="s">
        <v>2548</v>
      </c>
      <c r="B214" s="84">
        <v>3</v>
      </c>
      <c r="C214" s="118">
        <v>0.0023083367953626093</v>
      </c>
      <c r="D214" s="84" t="s">
        <v>2626</v>
      </c>
      <c r="E214" s="84" t="b">
        <v>0</v>
      </c>
      <c r="F214" s="84" t="b">
        <v>0</v>
      </c>
      <c r="G214" s="84" t="b">
        <v>0</v>
      </c>
    </row>
    <row r="215" spans="1:7" ht="15">
      <c r="A215" s="84" t="s">
        <v>2549</v>
      </c>
      <c r="B215" s="84">
        <v>3</v>
      </c>
      <c r="C215" s="118">
        <v>0.0023083367953626093</v>
      </c>
      <c r="D215" s="84" t="s">
        <v>2626</v>
      </c>
      <c r="E215" s="84" t="b">
        <v>0</v>
      </c>
      <c r="F215" s="84" t="b">
        <v>0</v>
      </c>
      <c r="G215" s="84" t="b">
        <v>0</v>
      </c>
    </row>
    <row r="216" spans="1:7" ht="15">
      <c r="A216" s="84" t="s">
        <v>2550</v>
      </c>
      <c r="B216" s="84">
        <v>3</v>
      </c>
      <c r="C216" s="118">
        <v>0.0023083367953626093</v>
      </c>
      <c r="D216" s="84" t="s">
        <v>2626</v>
      </c>
      <c r="E216" s="84" t="b">
        <v>0</v>
      </c>
      <c r="F216" s="84" t="b">
        <v>0</v>
      </c>
      <c r="G216" s="84" t="b">
        <v>0</v>
      </c>
    </row>
    <row r="217" spans="1:7" ht="15">
      <c r="A217" s="84" t="s">
        <v>2551</v>
      </c>
      <c r="B217" s="84">
        <v>3</v>
      </c>
      <c r="C217" s="118">
        <v>0.0023083367953626093</v>
      </c>
      <c r="D217" s="84" t="s">
        <v>2626</v>
      </c>
      <c r="E217" s="84" t="b">
        <v>0</v>
      </c>
      <c r="F217" s="84" t="b">
        <v>0</v>
      </c>
      <c r="G217" s="84" t="b">
        <v>0</v>
      </c>
    </row>
    <row r="218" spans="1:7" ht="15">
      <c r="A218" s="84" t="s">
        <v>2552</v>
      </c>
      <c r="B218" s="84">
        <v>3</v>
      </c>
      <c r="C218" s="118">
        <v>0.0023083367953626093</v>
      </c>
      <c r="D218" s="84" t="s">
        <v>2626</v>
      </c>
      <c r="E218" s="84" t="b">
        <v>0</v>
      </c>
      <c r="F218" s="84" t="b">
        <v>0</v>
      </c>
      <c r="G218" s="84" t="b">
        <v>0</v>
      </c>
    </row>
    <row r="219" spans="1:7" ht="15">
      <c r="A219" s="84" t="s">
        <v>2553</v>
      </c>
      <c r="B219" s="84">
        <v>3</v>
      </c>
      <c r="C219" s="118">
        <v>0.0023083367953626093</v>
      </c>
      <c r="D219" s="84" t="s">
        <v>2626</v>
      </c>
      <c r="E219" s="84" t="b">
        <v>0</v>
      </c>
      <c r="F219" s="84" t="b">
        <v>0</v>
      </c>
      <c r="G219" s="84" t="b">
        <v>0</v>
      </c>
    </row>
    <row r="220" spans="1:7" ht="15">
      <c r="A220" s="84" t="s">
        <v>2554</v>
      </c>
      <c r="B220" s="84">
        <v>3</v>
      </c>
      <c r="C220" s="118">
        <v>0.0023083367953626093</v>
      </c>
      <c r="D220" s="84" t="s">
        <v>2626</v>
      </c>
      <c r="E220" s="84" t="b">
        <v>0</v>
      </c>
      <c r="F220" s="84" t="b">
        <v>0</v>
      </c>
      <c r="G220" s="84" t="b">
        <v>0</v>
      </c>
    </row>
    <row r="221" spans="1:7" ht="15">
      <c r="A221" s="84" t="s">
        <v>2555</v>
      </c>
      <c r="B221" s="84">
        <v>2</v>
      </c>
      <c r="C221" s="118">
        <v>0.0016932218358704405</v>
      </c>
      <c r="D221" s="84" t="s">
        <v>2626</v>
      </c>
      <c r="E221" s="84" t="b">
        <v>0</v>
      </c>
      <c r="F221" s="84" t="b">
        <v>0</v>
      </c>
      <c r="G221" s="84" t="b">
        <v>0</v>
      </c>
    </row>
    <row r="222" spans="1:7" ht="15">
      <c r="A222" s="84" t="s">
        <v>318</v>
      </c>
      <c r="B222" s="84">
        <v>2</v>
      </c>
      <c r="C222" s="118">
        <v>0.0016932218358704405</v>
      </c>
      <c r="D222" s="84" t="s">
        <v>2626</v>
      </c>
      <c r="E222" s="84" t="b">
        <v>0</v>
      </c>
      <c r="F222" s="84" t="b">
        <v>0</v>
      </c>
      <c r="G222" s="84" t="b">
        <v>0</v>
      </c>
    </row>
    <row r="223" spans="1:7" ht="15">
      <c r="A223" s="84" t="s">
        <v>2556</v>
      </c>
      <c r="B223" s="84">
        <v>2</v>
      </c>
      <c r="C223" s="118">
        <v>0.0016932218358704405</v>
      </c>
      <c r="D223" s="84" t="s">
        <v>2626</v>
      </c>
      <c r="E223" s="84" t="b">
        <v>0</v>
      </c>
      <c r="F223" s="84" t="b">
        <v>0</v>
      </c>
      <c r="G223" s="84" t="b">
        <v>0</v>
      </c>
    </row>
    <row r="224" spans="1:7" ht="15">
      <c r="A224" s="84" t="s">
        <v>2557</v>
      </c>
      <c r="B224" s="84">
        <v>2</v>
      </c>
      <c r="C224" s="118">
        <v>0.0016932218358704405</v>
      </c>
      <c r="D224" s="84" t="s">
        <v>2626</v>
      </c>
      <c r="E224" s="84" t="b">
        <v>0</v>
      </c>
      <c r="F224" s="84" t="b">
        <v>0</v>
      </c>
      <c r="G224" s="84" t="b">
        <v>0</v>
      </c>
    </row>
    <row r="225" spans="1:7" ht="15">
      <c r="A225" s="84" t="s">
        <v>2558</v>
      </c>
      <c r="B225" s="84">
        <v>2</v>
      </c>
      <c r="C225" s="118">
        <v>0.0016932218358704405</v>
      </c>
      <c r="D225" s="84" t="s">
        <v>2626</v>
      </c>
      <c r="E225" s="84" t="b">
        <v>0</v>
      </c>
      <c r="F225" s="84" t="b">
        <v>0</v>
      </c>
      <c r="G225" s="84" t="b">
        <v>0</v>
      </c>
    </row>
    <row r="226" spans="1:7" ht="15">
      <c r="A226" s="84" t="s">
        <v>2559</v>
      </c>
      <c r="B226" s="84">
        <v>2</v>
      </c>
      <c r="C226" s="118">
        <v>0.0016932218358704405</v>
      </c>
      <c r="D226" s="84" t="s">
        <v>2626</v>
      </c>
      <c r="E226" s="84" t="b">
        <v>0</v>
      </c>
      <c r="F226" s="84" t="b">
        <v>0</v>
      </c>
      <c r="G226" s="84" t="b">
        <v>0</v>
      </c>
    </row>
    <row r="227" spans="1:7" ht="15">
      <c r="A227" s="84" t="s">
        <v>2560</v>
      </c>
      <c r="B227" s="84">
        <v>2</v>
      </c>
      <c r="C227" s="118">
        <v>0.0016932218358704405</v>
      </c>
      <c r="D227" s="84" t="s">
        <v>2626</v>
      </c>
      <c r="E227" s="84" t="b">
        <v>0</v>
      </c>
      <c r="F227" s="84" t="b">
        <v>0</v>
      </c>
      <c r="G227" s="84" t="b">
        <v>0</v>
      </c>
    </row>
    <row r="228" spans="1:7" ht="15">
      <c r="A228" s="84" t="s">
        <v>2561</v>
      </c>
      <c r="B228" s="84">
        <v>2</v>
      </c>
      <c r="C228" s="118">
        <v>0.0016932218358704405</v>
      </c>
      <c r="D228" s="84" t="s">
        <v>2626</v>
      </c>
      <c r="E228" s="84" t="b">
        <v>0</v>
      </c>
      <c r="F228" s="84" t="b">
        <v>0</v>
      </c>
      <c r="G228" s="84" t="b">
        <v>0</v>
      </c>
    </row>
    <row r="229" spans="1:7" ht="15">
      <c r="A229" s="84" t="s">
        <v>2562</v>
      </c>
      <c r="B229" s="84">
        <v>2</v>
      </c>
      <c r="C229" s="118">
        <v>0.0016932218358704405</v>
      </c>
      <c r="D229" s="84" t="s">
        <v>2626</v>
      </c>
      <c r="E229" s="84" t="b">
        <v>0</v>
      </c>
      <c r="F229" s="84" t="b">
        <v>0</v>
      </c>
      <c r="G229" s="84" t="b">
        <v>0</v>
      </c>
    </row>
    <row r="230" spans="1:7" ht="15">
      <c r="A230" s="84" t="s">
        <v>2563</v>
      </c>
      <c r="B230" s="84">
        <v>2</v>
      </c>
      <c r="C230" s="118">
        <v>0.0016932218358704405</v>
      </c>
      <c r="D230" s="84" t="s">
        <v>2626</v>
      </c>
      <c r="E230" s="84" t="b">
        <v>0</v>
      </c>
      <c r="F230" s="84" t="b">
        <v>0</v>
      </c>
      <c r="G230" s="84" t="b">
        <v>0</v>
      </c>
    </row>
    <row r="231" spans="1:7" ht="15">
      <c r="A231" s="84" t="s">
        <v>2564</v>
      </c>
      <c r="B231" s="84">
        <v>2</v>
      </c>
      <c r="C231" s="118">
        <v>0.0016932218358704405</v>
      </c>
      <c r="D231" s="84" t="s">
        <v>2626</v>
      </c>
      <c r="E231" s="84" t="b">
        <v>0</v>
      </c>
      <c r="F231" s="84" t="b">
        <v>0</v>
      </c>
      <c r="G231" s="84" t="b">
        <v>0</v>
      </c>
    </row>
    <row r="232" spans="1:7" ht="15">
      <c r="A232" s="84" t="s">
        <v>2565</v>
      </c>
      <c r="B232" s="84">
        <v>2</v>
      </c>
      <c r="C232" s="118">
        <v>0.0016932218358704405</v>
      </c>
      <c r="D232" s="84" t="s">
        <v>2626</v>
      </c>
      <c r="E232" s="84" t="b">
        <v>0</v>
      </c>
      <c r="F232" s="84" t="b">
        <v>0</v>
      </c>
      <c r="G232" s="84" t="b">
        <v>0</v>
      </c>
    </row>
    <row r="233" spans="1:7" ht="15">
      <c r="A233" s="84" t="s">
        <v>308</v>
      </c>
      <c r="B233" s="84">
        <v>2</v>
      </c>
      <c r="C233" s="118">
        <v>0.0016932218358704405</v>
      </c>
      <c r="D233" s="84" t="s">
        <v>2626</v>
      </c>
      <c r="E233" s="84" t="b">
        <v>0</v>
      </c>
      <c r="F233" s="84" t="b">
        <v>0</v>
      </c>
      <c r="G233" s="84" t="b">
        <v>0</v>
      </c>
    </row>
    <row r="234" spans="1:7" ht="15">
      <c r="A234" s="84" t="s">
        <v>276</v>
      </c>
      <c r="B234" s="84">
        <v>2</v>
      </c>
      <c r="C234" s="118">
        <v>0.0016932218358704405</v>
      </c>
      <c r="D234" s="84" t="s">
        <v>2626</v>
      </c>
      <c r="E234" s="84" t="b">
        <v>0</v>
      </c>
      <c r="F234" s="84" t="b">
        <v>0</v>
      </c>
      <c r="G234" s="84" t="b">
        <v>0</v>
      </c>
    </row>
    <row r="235" spans="1:7" ht="15">
      <c r="A235" s="84" t="s">
        <v>2566</v>
      </c>
      <c r="B235" s="84">
        <v>2</v>
      </c>
      <c r="C235" s="118">
        <v>0.0016932218358704405</v>
      </c>
      <c r="D235" s="84" t="s">
        <v>2626</v>
      </c>
      <c r="E235" s="84" t="b">
        <v>0</v>
      </c>
      <c r="F235" s="84" t="b">
        <v>0</v>
      </c>
      <c r="G235" s="84" t="b">
        <v>0</v>
      </c>
    </row>
    <row r="236" spans="1:7" ht="15">
      <c r="A236" s="84" t="s">
        <v>2567</v>
      </c>
      <c r="B236" s="84">
        <v>2</v>
      </c>
      <c r="C236" s="118">
        <v>0.0016932218358704405</v>
      </c>
      <c r="D236" s="84" t="s">
        <v>2626</v>
      </c>
      <c r="E236" s="84" t="b">
        <v>0</v>
      </c>
      <c r="F236" s="84" t="b">
        <v>0</v>
      </c>
      <c r="G236" s="84" t="b">
        <v>0</v>
      </c>
    </row>
    <row r="237" spans="1:7" ht="15">
      <c r="A237" s="84" t="s">
        <v>2568</v>
      </c>
      <c r="B237" s="84">
        <v>2</v>
      </c>
      <c r="C237" s="118">
        <v>0.0016932218358704405</v>
      </c>
      <c r="D237" s="84" t="s">
        <v>2626</v>
      </c>
      <c r="E237" s="84" t="b">
        <v>0</v>
      </c>
      <c r="F237" s="84" t="b">
        <v>0</v>
      </c>
      <c r="G237" s="84" t="b">
        <v>0</v>
      </c>
    </row>
    <row r="238" spans="1:7" ht="15">
      <c r="A238" s="84" t="s">
        <v>2569</v>
      </c>
      <c r="B238" s="84">
        <v>2</v>
      </c>
      <c r="C238" s="118">
        <v>0.0016932218358704405</v>
      </c>
      <c r="D238" s="84" t="s">
        <v>2626</v>
      </c>
      <c r="E238" s="84" t="b">
        <v>0</v>
      </c>
      <c r="F238" s="84" t="b">
        <v>0</v>
      </c>
      <c r="G238" s="84" t="b">
        <v>0</v>
      </c>
    </row>
    <row r="239" spans="1:7" ht="15">
      <c r="A239" s="84" t="s">
        <v>2570</v>
      </c>
      <c r="B239" s="84">
        <v>2</v>
      </c>
      <c r="C239" s="118">
        <v>0.0016932218358704405</v>
      </c>
      <c r="D239" s="84" t="s">
        <v>2626</v>
      </c>
      <c r="E239" s="84" t="b">
        <v>0</v>
      </c>
      <c r="F239" s="84" t="b">
        <v>0</v>
      </c>
      <c r="G239" s="84" t="b">
        <v>0</v>
      </c>
    </row>
    <row r="240" spans="1:7" ht="15">
      <c r="A240" s="84" t="s">
        <v>2571</v>
      </c>
      <c r="B240" s="84">
        <v>2</v>
      </c>
      <c r="C240" s="118">
        <v>0.0016932218358704405</v>
      </c>
      <c r="D240" s="84" t="s">
        <v>2626</v>
      </c>
      <c r="E240" s="84" t="b">
        <v>0</v>
      </c>
      <c r="F240" s="84" t="b">
        <v>0</v>
      </c>
      <c r="G240" s="84" t="b">
        <v>0</v>
      </c>
    </row>
    <row r="241" spans="1:7" ht="15">
      <c r="A241" s="84" t="s">
        <v>2572</v>
      </c>
      <c r="B241" s="84">
        <v>2</v>
      </c>
      <c r="C241" s="118">
        <v>0.0016932218358704405</v>
      </c>
      <c r="D241" s="84" t="s">
        <v>2626</v>
      </c>
      <c r="E241" s="84" t="b">
        <v>0</v>
      </c>
      <c r="F241" s="84" t="b">
        <v>0</v>
      </c>
      <c r="G241" s="84" t="b">
        <v>0</v>
      </c>
    </row>
    <row r="242" spans="1:7" ht="15">
      <c r="A242" s="84" t="s">
        <v>2573</v>
      </c>
      <c r="B242" s="84">
        <v>2</v>
      </c>
      <c r="C242" s="118">
        <v>0.0016932218358704405</v>
      </c>
      <c r="D242" s="84" t="s">
        <v>2626</v>
      </c>
      <c r="E242" s="84" t="b">
        <v>0</v>
      </c>
      <c r="F242" s="84" t="b">
        <v>0</v>
      </c>
      <c r="G242" s="84" t="b">
        <v>0</v>
      </c>
    </row>
    <row r="243" spans="1:7" ht="15">
      <c r="A243" s="84" t="s">
        <v>2574</v>
      </c>
      <c r="B243" s="84">
        <v>2</v>
      </c>
      <c r="C243" s="118">
        <v>0.0016932218358704405</v>
      </c>
      <c r="D243" s="84" t="s">
        <v>2626</v>
      </c>
      <c r="E243" s="84" t="b">
        <v>0</v>
      </c>
      <c r="F243" s="84" t="b">
        <v>0</v>
      </c>
      <c r="G243" s="84" t="b">
        <v>0</v>
      </c>
    </row>
    <row r="244" spans="1:7" ht="15">
      <c r="A244" s="84" t="s">
        <v>2575</v>
      </c>
      <c r="B244" s="84">
        <v>2</v>
      </c>
      <c r="C244" s="118">
        <v>0.0016932218358704405</v>
      </c>
      <c r="D244" s="84" t="s">
        <v>2626</v>
      </c>
      <c r="E244" s="84" t="b">
        <v>0</v>
      </c>
      <c r="F244" s="84" t="b">
        <v>0</v>
      </c>
      <c r="G244" s="84" t="b">
        <v>0</v>
      </c>
    </row>
    <row r="245" spans="1:7" ht="15">
      <c r="A245" s="84" t="s">
        <v>2576</v>
      </c>
      <c r="B245" s="84">
        <v>2</v>
      </c>
      <c r="C245" s="118">
        <v>0.0016932218358704405</v>
      </c>
      <c r="D245" s="84" t="s">
        <v>2626</v>
      </c>
      <c r="E245" s="84" t="b">
        <v>0</v>
      </c>
      <c r="F245" s="84" t="b">
        <v>0</v>
      </c>
      <c r="G245" s="84" t="b">
        <v>0</v>
      </c>
    </row>
    <row r="246" spans="1:7" ht="15">
      <c r="A246" s="84" t="s">
        <v>212</v>
      </c>
      <c r="B246" s="84">
        <v>2</v>
      </c>
      <c r="C246" s="118">
        <v>0.0016932218358704405</v>
      </c>
      <c r="D246" s="84" t="s">
        <v>2626</v>
      </c>
      <c r="E246" s="84" t="b">
        <v>0</v>
      </c>
      <c r="F246" s="84" t="b">
        <v>0</v>
      </c>
      <c r="G246" s="84" t="b">
        <v>0</v>
      </c>
    </row>
    <row r="247" spans="1:7" ht="15">
      <c r="A247" s="84" t="s">
        <v>251</v>
      </c>
      <c r="B247" s="84">
        <v>2</v>
      </c>
      <c r="C247" s="118">
        <v>0.0016932218358704405</v>
      </c>
      <c r="D247" s="84" t="s">
        <v>2626</v>
      </c>
      <c r="E247" s="84" t="b">
        <v>0</v>
      </c>
      <c r="F247" s="84" t="b">
        <v>0</v>
      </c>
      <c r="G247" s="84" t="b">
        <v>0</v>
      </c>
    </row>
    <row r="248" spans="1:7" ht="15">
      <c r="A248" s="84" t="s">
        <v>2577</v>
      </c>
      <c r="B248" s="84">
        <v>2</v>
      </c>
      <c r="C248" s="118">
        <v>0.0016932218358704405</v>
      </c>
      <c r="D248" s="84" t="s">
        <v>2626</v>
      </c>
      <c r="E248" s="84" t="b">
        <v>0</v>
      </c>
      <c r="F248" s="84" t="b">
        <v>0</v>
      </c>
      <c r="G248" s="84" t="b">
        <v>0</v>
      </c>
    </row>
    <row r="249" spans="1:7" ht="15">
      <c r="A249" s="84" t="s">
        <v>2578</v>
      </c>
      <c r="B249" s="84">
        <v>2</v>
      </c>
      <c r="C249" s="118">
        <v>0.0016932218358704405</v>
      </c>
      <c r="D249" s="84" t="s">
        <v>2626</v>
      </c>
      <c r="E249" s="84" t="b">
        <v>0</v>
      </c>
      <c r="F249" s="84" t="b">
        <v>0</v>
      </c>
      <c r="G249" s="84" t="b">
        <v>0</v>
      </c>
    </row>
    <row r="250" spans="1:7" ht="15">
      <c r="A250" s="84" t="s">
        <v>2579</v>
      </c>
      <c r="B250" s="84">
        <v>2</v>
      </c>
      <c r="C250" s="118">
        <v>0.0016932218358704405</v>
      </c>
      <c r="D250" s="84" t="s">
        <v>2626</v>
      </c>
      <c r="E250" s="84" t="b">
        <v>0</v>
      </c>
      <c r="F250" s="84" t="b">
        <v>0</v>
      </c>
      <c r="G250" s="84" t="b">
        <v>0</v>
      </c>
    </row>
    <row r="251" spans="1:7" ht="15">
      <c r="A251" s="84" t="s">
        <v>252</v>
      </c>
      <c r="B251" s="84">
        <v>2</v>
      </c>
      <c r="C251" s="118">
        <v>0.0016932218358704405</v>
      </c>
      <c r="D251" s="84" t="s">
        <v>2626</v>
      </c>
      <c r="E251" s="84" t="b">
        <v>0</v>
      </c>
      <c r="F251" s="84" t="b">
        <v>0</v>
      </c>
      <c r="G251" s="84" t="b">
        <v>0</v>
      </c>
    </row>
    <row r="252" spans="1:7" ht="15">
      <c r="A252" s="84" t="s">
        <v>2580</v>
      </c>
      <c r="B252" s="84">
        <v>2</v>
      </c>
      <c r="C252" s="118">
        <v>0.0016932218358704405</v>
      </c>
      <c r="D252" s="84" t="s">
        <v>2626</v>
      </c>
      <c r="E252" s="84" t="b">
        <v>0</v>
      </c>
      <c r="F252" s="84" t="b">
        <v>0</v>
      </c>
      <c r="G252" s="84" t="b">
        <v>0</v>
      </c>
    </row>
    <row r="253" spans="1:7" ht="15">
      <c r="A253" s="84" t="s">
        <v>2581</v>
      </c>
      <c r="B253" s="84">
        <v>2</v>
      </c>
      <c r="C253" s="118">
        <v>0.0016932218358704405</v>
      </c>
      <c r="D253" s="84" t="s">
        <v>2626</v>
      </c>
      <c r="E253" s="84" t="b">
        <v>0</v>
      </c>
      <c r="F253" s="84" t="b">
        <v>0</v>
      </c>
      <c r="G253" s="84" t="b">
        <v>0</v>
      </c>
    </row>
    <row r="254" spans="1:7" ht="15">
      <c r="A254" s="84" t="s">
        <v>2582</v>
      </c>
      <c r="B254" s="84">
        <v>2</v>
      </c>
      <c r="C254" s="118">
        <v>0.0016932218358704405</v>
      </c>
      <c r="D254" s="84" t="s">
        <v>2626</v>
      </c>
      <c r="E254" s="84" t="b">
        <v>0</v>
      </c>
      <c r="F254" s="84" t="b">
        <v>0</v>
      </c>
      <c r="G254" s="84" t="b">
        <v>0</v>
      </c>
    </row>
    <row r="255" spans="1:7" ht="15">
      <c r="A255" s="84" t="s">
        <v>2583</v>
      </c>
      <c r="B255" s="84">
        <v>2</v>
      </c>
      <c r="C255" s="118">
        <v>0.0016932218358704405</v>
      </c>
      <c r="D255" s="84" t="s">
        <v>2626</v>
      </c>
      <c r="E255" s="84" t="b">
        <v>0</v>
      </c>
      <c r="F255" s="84" t="b">
        <v>0</v>
      </c>
      <c r="G255" s="84" t="b">
        <v>0</v>
      </c>
    </row>
    <row r="256" spans="1:7" ht="15">
      <c r="A256" s="84" t="s">
        <v>2584</v>
      </c>
      <c r="B256" s="84">
        <v>2</v>
      </c>
      <c r="C256" s="118">
        <v>0.0016932218358704405</v>
      </c>
      <c r="D256" s="84" t="s">
        <v>2626</v>
      </c>
      <c r="E256" s="84" t="b">
        <v>0</v>
      </c>
      <c r="F256" s="84" t="b">
        <v>0</v>
      </c>
      <c r="G256" s="84" t="b">
        <v>0</v>
      </c>
    </row>
    <row r="257" spans="1:7" ht="15">
      <c r="A257" s="84" t="s">
        <v>2585</v>
      </c>
      <c r="B257" s="84">
        <v>2</v>
      </c>
      <c r="C257" s="118">
        <v>0.0016932218358704405</v>
      </c>
      <c r="D257" s="84" t="s">
        <v>2626</v>
      </c>
      <c r="E257" s="84" t="b">
        <v>0</v>
      </c>
      <c r="F257" s="84" t="b">
        <v>0</v>
      </c>
      <c r="G257" s="84" t="b">
        <v>0</v>
      </c>
    </row>
    <row r="258" spans="1:7" ht="15">
      <c r="A258" s="84" t="s">
        <v>2586</v>
      </c>
      <c r="B258" s="84">
        <v>2</v>
      </c>
      <c r="C258" s="118">
        <v>0.0016932218358704405</v>
      </c>
      <c r="D258" s="84" t="s">
        <v>2626</v>
      </c>
      <c r="E258" s="84" t="b">
        <v>0</v>
      </c>
      <c r="F258" s="84" t="b">
        <v>0</v>
      </c>
      <c r="G258" s="84" t="b">
        <v>0</v>
      </c>
    </row>
    <row r="259" spans="1:7" ht="15">
      <c r="A259" s="84" t="s">
        <v>335</v>
      </c>
      <c r="B259" s="84">
        <v>2</v>
      </c>
      <c r="C259" s="118">
        <v>0.0016932218358704405</v>
      </c>
      <c r="D259" s="84" t="s">
        <v>2626</v>
      </c>
      <c r="E259" s="84" t="b">
        <v>0</v>
      </c>
      <c r="F259" s="84" t="b">
        <v>0</v>
      </c>
      <c r="G259" s="84" t="b">
        <v>0</v>
      </c>
    </row>
    <row r="260" spans="1:7" ht="15">
      <c r="A260" s="84" t="s">
        <v>2587</v>
      </c>
      <c r="B260" s="84">
        <v>2</v>
      </c>
      <c r="C260" s="118">
        <v>0.0016932218358704405</v>
      </c>
      <c r="D260" s="84" t="s">
        <v>2626</v>
      </c>
      <c r="E260" s="84" t="b">
        <v>0</v>
      </c>
      <c r="F260" s="84" t="b">
        <v>0</v>
      </c>
      <c r="G260" s="84" t="b">
        <v>0</v>
      </c>
    </row>
    <row r="261" spans="1:7" ht="15">
      <c r="A261" s="84" t="s">
        <v>2588</v>
      </c>
      <c r="B261" s="84">
        <v>2</v>
      </c>
      <c r="C261" s="118">
        <v>0.0016932218358704405</v>
      </c>
      <c r="D261" s="84" t="s">
        <v>2626</v>
      </c>
      <c r="E261" s="84" t="b">
        <v>0</v>
      </c>
      <c r="F261" s="84" t="b">
        <v>0</v>
      </c>
      <c r="G261" s="84" t="b">
        <v>0</v>
      </c>
    </row>
    <row r="262" spans="1:7" ht="15">
      <c r="A262" s="84" t="s">
        <v>2589</v>
      </c>
      <c r="B262" s="84">
        <v>2</v>
      </c>
      <c r="C262" s="118">
        <v>0.0016932218358704405</v>
      </c>
      <c r="D262" s="84" t="s">
        <v>2626</v>
      </c>
      <c r="E262" s="84" t="b">
        <v>0</v>
      </c>
      <c r="F262" s="84" t="b">
        <v>0</v>
      </c>
      <c r="G262" s="84" t="b">
        <v>0</v>
      </c>
    </row>
    <row r="263" spans="1:7" ht="15">
      <c r="A263" s="84" t="s">
        <v>2590</v>
      </c>
      <c r="B263" s="84">
        <v>2</v>
      </c>
      <c r="C263" s="118">
        <v>0.0016932218358704405</v>
      </c>
      <c r="D263" s="84" t="s">
        <v>2626</v>
      </c>
      <c r="E263" s="84" t="b">
        <v>0</v>
      </c>
      <c r="F263" s="84" t="b">
        <v>0</v>
      </c>
      <c r="G263" s="84" t="b">
        <v>0</v>
      </c>
    </row>
    <row r="264" spans="1:7" ht="15">
      <c r="A264" s="84" t="s">
        <v>2591</v>
      </c>
      <c r="B264" s="84">
        <v>2</v>
      </c>
      <c r="C264" s="118">
        <v>0.0016932218358704405</v>
      </c>
      <c r="D264" s="84" t="s">
        <v>2626</v>
      </c>
      <c r="E264" s="84" t="b">
        <v>0</v>
      </c>
      <c r="F264" s="84" t="b">
        <v>0</v>
      </c>
      <c r="G264" s="84" t="b">
        <v>0</v>
      </c>
    </row>
    <row r="265" spans="1:7" ht="15">
      <c r="A265" s="84" t="s">
        <v>2592</v>
      </c>
      <c r="B265" s="84">
        <v>2</v>
      </c>
      <c r="C265" s="118">
        <v>0.0016932218358704405</v>
      </c>
      <c r="D265" s="84" t="s">
        <v>2626</v>
      </c>
      <c r="E265" s="84" t="b">
        <v>0</v>
      </c>
      <c r="F265" s="84" t="b">
        <v>0</v>
      </c>
      <c r="G265" s="84" t="b">
        <v>0</v>
      </c>
    </row>
    <row r="266" spans="1:7" ht="15">
      <c r="A266" s="84" t="s">
        <v>2593</v>
      </c>
      <c r="B266" s="84">
        <v>2</v>
      </c>
      <c r="C266" s="118">
        <v>0.0016932218358704405</v>
      </c>
      <c r="D266" s="84" t="s">
        <v>2626</v>
      </c>
      <c r="E266" s="84" t="b">
        <v>0</v>
      </c>
      <c r="F266" s="84" t="b">
        <v>0</v>
      </c>
      <c r="G266" s="84" t="b">
        <v>0</v>
      </c>
    </row>
    <row r="267" spans="1:7" ht="15">
      <c r="A267" s="84" t="s">
        <v>334</v>
      </c>
      <c r="B267" s="84">
        <v>2</v>
      </c>
      <c r="C267" s="118">
        <v>0.0016932218358704405</v>
      </c>
      <c r="D267" s="84" t="s">
        <v>2626</v>
      </c>
      <c r="E267" s="84" t="b">
        <v>0</v>
      </c>
      <c r="F267" s="84" t="b">
        <v>0</v>
      </c>
      <c r="G267" s="84" t="b">
        <v>0</v>
      </c>
    </row>
    <row r="268" spans="1:7" ht="15">
      <c r="A268" s="84" t="s">
        <v>2594</v>
      </c>
      <c r="B268" s="84">
        <v>2</v>
      </c>
      <c r="C268" s="118">
        <v>0.0016932218358704405</v>
      </c>
      <c r="D268" s="84" t="s">
        <v>2626</v>
      </c>
      <c r="E268" s="84" t="b">
        <v>0</v>
      </c>
      <c r="F268" s="84" t="b">
        <v>0</v>
      </c>
      <c r="G268" s="84" t="b">
        <v>0</v>
      </c>
    </row>
    <row r="269" spans="1:7" ht="15">
      <c r="A269" s="84" t="s">
        <v>2595</v>
      </c>
      <c r="B269" s="84">
        <v>2</v>
      </c>
      <c r="C269" s="118">
        <v>0.0016932218358704405</v>
      </c>
      <c r="D269" s="84" t="s">
        <v>2626</v>
      </c>
      <c r="E269" s="84" t="b">
        <v>0</v>
      </c>
      <c r="F269" s="84" t="b">
        <v>0</v>
      </c>
      <c r="G269" s="84" t="b">
        <v>0</v>
      </c>
    </row>
    <row r="270" spans="1:7" ht="15">
      <c r="A270" s="84" t="s">
        <v>2596</v>
      </c>
      <c r="B270" s="84">
        <v>2</v>
      </c>
      <c r="C270" s="118">
        <v>0.0016932218358704405</v>
      </c>
      <c r="D270" s="84" t="s">
        <v>2626</v>
      </c>
      <c r="E270" s="84" t="b">
        <v>0</v>
      </c>
      <c r="F270" s="84" t="b">
        <v>0</v>
      </c>
      <c r="G270" s="84" t="b">
        <v>0</v>
      </c>
    </row>
    <row r="271" spans="1:7" ht="15">
      <c r="A271" s="84" t="s">
        <v>2597</v>
      </c>
      <c r="B271" s="84">
        <v>2</v>
      </c>
      <c r="C271" s="118">
        <v>0.0016932218358704405</v>
      </c>
      <c r="D271" s="84" t="s">
        <v>2626</v>
      </c>
      <c r="E271" s="84" t="b">
        <v>0</v>
      </c>
      <c r="F271" s="84" t="b">
        <v>0</v>
      </c>
      <c r="G271" s="84" t="b">
        <v>0</v>
      </c>
    </row>
    <row r="272" spans="1:7" ht="15">
      <c r="A272" s="84" t="s">
        <v>2598</v>
      </c>
      <c r="B272" s="84">
        <v>2</v>
      </c>
      <c r="C272" s="118">
        <v>0.0016932218358704405</v>
      </c>
      <c r="D272" s="84" t="s">
        <v>2626</v>
      </c>
      <c r="E272" s="84" t="b">
        <v>0</v>
      </c>
      <c r="F272" s="84" t="b">
        <v>0</v>
      </c>
      <c r="G272" s="84" t="b">
        <v>0</v>
      </c>
    </row>
    <row r="273" spans="1:7" ht="15">
      <c r="A273" s="84" t="s">
        <v>2087</v>
      </c>
      <c r="B273" s="84">
        <v>2</v>
      </c>
      <c r="C273" s="118">
        <v>0.001957051805777523</v>
      </c>
      <c r="D273" s="84" t="s">
        <v>2626</v>
      </c>
      <c r="E273" s="84" t="b">
        <v>0</v>
      </c>
      <c r="F273" s="84" t="b">
        <v>0</v>
      </c>
      <c r="G273" s="84" t="b">
        <v>0</v>
      </c>
    </row>
    <row r="274" spans="1:7" ht="15">
      <c r="A274" s="84" t="s">
        <v>2088</v>
      </c>
      <c r="B274" s="84">
        <v>2</v>
      </c>
      <c r="C274" s="118">
        <v>0.001957051805777523</v>
      </c>
      <c r="D274" s="84" t="s">
        <v>2626</v>
      </c>
      <c r="E274" s="84" t="b">
        <v>0</v>
      </c>
      <c r="F274" s="84" t="b">
        <v>0</v>
      </c>
      <c r="G274" s="84" t="b">
        <v>0</v>
      </c>
    </row>
    <row r="275" spans="1:7" ht="15">
      <c r="A275" s="84" t="s">
        <v>2599</v>
      </c>
      <c r="B275" s="84">
        <v>2</v>
      </c>
      <c r="C275" s="118">
        <v>0.001957051805777523</v>
      </c>
      <c r="D275" s="84" t="s">
        <v>2626</v>
      </c>
      <c r="E275" s="84" t="b">
        <v>0</v>
      </c>
      <c r="F275" s="84" t="b">
        <v>0</v>
      </c>
      <c r="G275" s="84" t="b">
        <v>0</v>
      </c>
    </row>
    <row r="276" spans="1:7" ht="15">
      <c r="A276" s="84" t="s">
        <v>2600</v>
      </c>
      <c r="B276" s="84">
        <v>2</v>
      </c>
      <c r="C276" s="118">
        <v>0.0016932218358704405</v>
      </c>
      <c r="D276" s="84" t="s">
        <v>2626</v>
      </c>
      <c r="E276" s="84" t="b">
        <v>0</v>
      </c>
      <c r="F276" s="84" t="b">
        <v>0</v>
      </c>
      <c r="G276" s="84" t="b">
        <v>0</v>
      </c>
    </row>
    <row r="277" spans="1:7" ht="15">
      <c r="A277" s="84" t="s">
        <v>2601</v>
      </c>
      <c r="B277" s="84">
        <v>2</v>
      </c>
      <c r="C277" s="118">
        <v>0.0016932218358704405</v>
      </c>
      <c r="D277" s="84" t="s">
        <v>2626</v>
      </c>
      <c r="E277" s="84" t="b">
        <v>0</v>
      </c>
      <c r="F277" s="84" t="b">
        <v>0</v>
      </c>
      <c r="G277" s="84" t="b">
        <v>0</v>
      </c>
    </row>
    <row r="278" spans="1:7" ht="15">
      <c r="A278" s="84" t="s">
        <v>2602</v>
      </c>
      <c r="B278" s="84">
        <v>2</v>
      </c>
      <c r="C278" s="118">
        <v>0.0016932218358704405</v>
      </c>
      <c r="D278" s="84" t="s">
        <v>2626</v>
      </c>
      <c r="E278" s="84" t="b">
        <v>0</v>
      </c>
      <c r="F278" s="84" t="b">
        <v>0</v>
      </c>
      <c r="G278" s="84" t="b">
        <v>0</v>
      </c>
    </row>
    <row r="279" spans="1:7" ht="15">
      <c r="A279" s="84" t="s">
        <v>2603</v>
      </c>
      <c r="B279" s="84">
        <v>2</v>
      </c>
      <c r="C279" s="118">
        <v>0.0016932218358704405</v>
      </c>
      <c r="D279" s="84" t="s">
        <v>2626</v>
      </c>
      <c r="E279" s="84" t="b">
        <v>0</v>
      </c>
      <c r="F279" s="84" t="b">
        <v>0</v>
      </c>
      <c r="G279" s="84" t="b">
        <v>0</v>
      </c>
    </row>
    <row r="280" spans="1:7" ht="15">
      <c r="A280" s="84" t="s">
        <v>2604</v>
      </c>
      <c r="B280" s="84">
        <v>2</v>
      </c>
      <c r="C280" s="118">
        <v>0.0016932218358704405</v>
      </c>
      <c r="D280" s="84" t="s">
        <v>2626</v>
      </c>
      <c r="E280" s="84" t="b">
        <v>0</v>
      </c>
      <c r="F280" s="84" t="b">
        <v>0</v>
      </c>
      <c r="G280" s="84" t="b">
        <v>0</v>
      </c>
    </row>
    <row r="281" spans="1:7" ht="15">
      <c r="A281" s="84" t="s">
        <v>2605</v>
      </c>
      <c r="B281" s="84">
        <v>2</v>
      </c>
      <c r="C281" s="118">
        <v>0.0016932218358704405</v>
      </c>
      <c r="D281" s="84" t="s">
        <v>2626</v>
      </c>
      <c r="E281" s="84" t="b">
        <v>0</v>
      </c>
      <c r="F281" s="84" t="b">
        <v>0</v>
      </c>
      <c r="G281" s="84" t="b">
        <v>0</v>
      </c>
    </row>
    <row r="282" spans="1:7" ht="15">
      <c r="A282" s="84" t="s">
        <v>2606</v>
      </c>
      <c r="B282" s="84">
        <v>2</v>
      </c>
      <c r="C282" s="118">
        <v>0.0016932218358704405</v>
      </c>
      <c r="D282" s="84" t="s">
        <v>2626</v>
      </c>
      <c r="E282" s="84" t="b">
        <v>0</v>
      </c>
      <c r="F282" s="84" t="b">
        <v>0</v>
      </c>
      <c r="G282" s="84" t="b">
        <v>0</v>
      </c>
    </row>
    <row r="283" spans="1:7" ht="15">
      <c r="A283" s="84" t="s">
        <v>2607</v>
      </c>
      <c r="B283" s="84">
        <v>2</v>
      </c>
      <c r="C283" s="118">
        <v>0.0016932218358704405</v>
      </c>
      <c r="D283" s="84" t="s">
        <v>2626</v>
      </c>
      <c r="E283" s="84" t="b">
        <v>0</v>
      </c>
      <c r="F283" s="84" t="b">
        <v>0</v>
      </c>
      <c r="G283" s="84" t="b">
        <v>0</v>
      </c>
    </row>
    <row r="284" spans="1:7" ht="15">
      <c r="A284" s="84" t="s">
        <v>2608</v>
      </c>
      <c r="B284" s="84">
        <v>2</v>
      </c>
      <c r="C284" s="118">
        <v>0.0016932218358704405</v>
      </c>
      <c r="D284" s="84" t="s">
        <v>2626</v>
      </c>
      <c r="E284" s="84" t="b">
        <v>0</v>
      </c>
      <c r="F284" s="84" t="b">
        <v>0</v>
      </c>
      <c r="G284" s="84" t="b">
        <v>0</v>
      </c>
    </row>
    <row r="285" spans="1:7" ht="15">
      <c r="A285" s="84" t="s">
        <v>2609</v>
      </c>
      <c r="B285" s="84">
        <v>2</v>
      </c>
      <c r="C285" s="118">
        <v>0.0016932218358704405</v>
      </c>
      <c r="D285" s="84" t="s">
        <v>2626</v>
      </c>
      <c r="E285" s="84" t="b">
        <v>0</v>
      </c>
      <c r="F285" s="84" t="b">
        <v>0</v>
      </c>
      <c r="G285" s="84" t="b">
        <v>0</v>
      </c>
    </row>
    <row r="286" spans="1:7" ht="15">
      <c r="A286" s="84" t="s">
        <v>2610</v>
      </c>
      <c r="B286" s="84">
        <v>2</v>
      </c>
      <c r="C286" s="118">
        <v>0.0016932218358704405</v>
      </c>
      <c r="D286" s="84" t="s">
        <v>2626</v>
      </c>
      <c r="E286" s="84" t="b">
        <v>0</v>
      </c>
      <c r="F286" s="84" t="b">
        <v>0</v>
      </c>
      <c r="G286" s="84" t="b">
        <v>0</v>
      </c>
    </row>
    <row r="287" spans="1:7" ht="15">
      <c r="A287" s="84" t="s">
        <v>2611</v>
      </c>
      <c r="B287" s="84">
        <v>2</v>
      </c>
      <c r="C287" s="118">
        <v>0.0016932218358704405</v>
      </c>
      <c r="D287" s="84" t="s">
        <v>2626</v>
      </c>
      <c r="E287" s="84" t="b">
        <v>0</v>
      </c>
      <c r="F287" s="84" t="b">
        <v>0</v>
      </c>
      <c r="G287" s="84" t="b">
        <v>0</v>
      </c>
    </row>
    <row r="288" spans="1:7" ht="15">
      <c r="A288" s="84" t="s">
        <v>2612</v>
      </c>
      <c r="B288" s="84">
        <v>2</v>
      </c>
      <c r="C288" s="118">
        <v>0.0016932218358704405</v>
      </c>
      <c r="D288" s="84" t="s">
        <v>2626</v>
      </c>
      <c r="E288" s="84" t="b">
        <v>0</v>
      </c>
      <c r="F288" s="84" t="b">
        <v>0</v>
      </c>
      <c r="G288" s="84" t="b">
        <v>0</v>
      </c>
    </row>
    <row r="289" spans="1:7" ht="15">
      <c r="A289" s="84" t="s">
        <v>2613</v>
      </c>
      <c r="B289" s="84">
        <v>2</v>
      </c>
      <c r="C289" s="118">
        <v>0.0016932218358704405</v>
      </c>
      <c r="D289" s="84" t="s">
        <v>2626</v>
      </c>
      <c r="E289" s="84" t="b">
        <v>0</v>
      </c>
      <c r="F289" s="84" t="b">
        <v>0</v>
      </c>
      <c r="G289" s="84" t="b">
        <v>0</v>
      </c>
    </row>
    <row r="290" spans="1:7" ht="15">
      <c r="A290" s="84" t="s">
        <v>2614</v>
      </c>
      <c r="B290" s="84">
        <v>2</v>
      </c>
      <c r="C290" s="118">
        <v>0.0016932218358704405</v>
      </c>
      <c r="D290" s="84" t="s">
        <v>2626</v>
      </c>
      <c r="E290" s="84" t="b">
        <v>0</v>
      </c>
      <c r="F290" s="84" t="b">
        <v>0</v>
      </c>
      <c r="G290" s="84" t="b">
        <v>0</v>
      </c>
    </row>
    <row r="291" spans="1:7" ht="15">
      <c r="A291" s="84" t="s">
        <v>2615</v>
      </c>
      <c r="B291" s="84">
        <v>2</v>
      </c>
      <c r="C291" s="118">
        <v>0.0016932218358704405</v>
      </c>
      <c r="D291" s="84" t="s">
        <v>2626</v>
      </c>
      <c r="E291" s="84" t="b">
        <v>0</v>
      </c>
      <c r="F291" s="84" t="b">
        <v>0</v>
      </c>
      <c r="G291" s="84" t="b">
        <v>0</v>
      </c>
    </row>
    <row r="292" spans="1:7" ht="15">
      <c r="A292" s="84" t="s">
        <v>2616</v>
      </c>
      <c r="B292" s="84">
        <v>2</v>
      </c>
      <c r="C292" s="118">
        <v>0.0016932218358704405</v>
      </c>
      <c r="D292" s="84" t="s">
        <v>2626</v>
      </c>
      <c r="E292" s="84" t="b">
        <v>0</v>
      </c>
      <c r="F292" s="84" t="b">
        <v>0</v>
      </c>
      <c r="G292" s="84" t="b">
        <v>0</v>
      </c>
    </row>
    <row r="293" spans="1:7" ht="15">
      <c r="A293" s="84" t="s">
        <v>2617</v>
      </c>
      <c r="B293" s="84">
        <v>2</v>
      </c>
      <c r="C293" s="118">
        <v>0.0016932218358704405</v>
      </c>
      <c r="D293" s="84" t="s">
        <v>2626</v>
      </c>
      <c r="E293" s="84" t="b">
        <v>0</v>
      </c>
      <c r="F293" s="84" t="b">
        <v>0</v>
      </c>
      <c r="G293" s="84" t="b">
        <v>0</v>
      </c>
    </row>
    <row r="294" spans="1:7" ht="15">
      <c r="A294" s="84" t="s">
        <v>2618</v>
      </c>
      <c r="B294" s="84">
        <v>2</v>
      </c>
      <c r="C294" s="118">
        <v>0.0016932218358704405</v>
      </c>
      <c r="D294" s="84" t="s">
        <v>2626</v>
      </c>
      <c r="E294" s="84" t="b">
        <v>0</v>
      </c>
      <c r="F294" s="84" t="b">
        <v>0</v>
      </c>
      <c r="G294" s="84" t="b">
        <v>0</v>
      </c>
    </row>
    <row r="295" spans="1:7" ht="15">
      <c r="A295" s="84" t="s">
        <v>2619</v>
      </c>
      <c r="B295" s="84">
        <v>2</v>
      </c>
      <c r="C295" s="118">
        <v>0.0016932218358704405</v>
      </c>
      <c r="D295" s="84" t="s">
        <v>2626</v>
      </c>
      <c r="E295" s="84" t="b">
        <v>0</v>
      </c>
      <c r="F295" s="84" t="b">
        <v>0</v>
      </c>
      <c r="G295" s="84" t="b">
        <v>0</v>
      </c>
    </row>
    <row r="296" spans="1:7" ht="15">
      <c r="A296" s="84" t="s">
        <v>2620</v>
      </c>
      <c r="B296" s="84">
        <v>2</v>
      </c>
      <c r="C296" s="118">
        <v>0.0016932218358704405</v>
      </c>
      <c r="D296" s="84" t="s">
        <v>2626</v>
      </c>
      <c r="E296" s="84" t="b">
        <v>0</v>
      </c>
      <c r="F296" s="84" t="b">
        <v>0</v>
      </c>
      <c r="G296" s="84" t="b">
        <v>0</v>
      </c>
    </row>
    <row r="297" spans="1:7" ht="15">
      <c r="A297" s="84" t="s">
        <v>2621</v>
      </c>
      <c r="B297" s="84">
        <v>2</v>
      </c>
      <c r="C297" s="118">
        <v>0.0016932218358704405</v>
      </c>
      <c r="D297" s="84" t="s">
        <v>2626</v>
      </c>
      <c r="E297" s="84" t="b">
        <v>0</v>
      </c>
      <c r="F297" s="84" t="b">
        <v>0</v>
      </c>
      <c r="G297" s="84" t="b">
        <v>0</v>
      </c>
    </row>
    <row r="298" spans="1:7" ht="15">
      <c r="A298" s="84" t="s">
        <v>2622</v>
      </c>
      <c r="B298" s="84">
        <v>2</v>
      </c>
      <c r="C298" s="118">
        <v>0.0016932218358704405</v>
      </c>
      <c r="D298" s="84" t="s">
        <v>2626</v>
      </c>
      <c r="E298" s="84" t="b">
        <v>0</v>
      </c>
      <c r="F298" s="84" t="b">
        <v>0</v>
      </c>
      <c r="G298" s="84" t="b">
        <v>0</v>
      </c>
    </row>
    <row r="299" spans="1:7" ht="15">
      <c r="A299" s="84" t="s">
        <v>2623</v>
      </c>
      <c r="B299" s="84">
        <v>2</v>
      </c>
      <c r="C299" s="118">
        <v>0.0016932218358704405</v>
      </c>
      <c r="D299" s="84" t="s">
        <v>2626</v>
      </c>
      <c r="E299" s="84" t="b">
        <v>0</v>
      </c>
      <c r="F299" s="84" t="b">
        <v>0</v>
      </c>
      <c r="G299" s="84" t="b">
        <v>0</v>
      </c>
    </row>
    <row r="300" spans="1:7" ht="15">
      <c r="A300" s="84" t="s">
        <v>2009</v>
      </c>
      <c r="B300" s="84">
        <v>23</v>
      </c>
      <c r="C300" s="118">
        <v>0.003589999875225122</v>
      </c>
      <c r="D300" s="84" t="s">
        <v>1866</v>
      </c>
      <c r="E300" s="84" t="b">
        <v>0</v>
      </c>
      <c r="F300" s="84" t="b">
        <v>0</v>
      </c>
      <c r="G300" s="84" t="b">
        <v>0</v>
      </c>
    </row>
    <row r="301" spans="1:7" ht="15">
      <c r="A301" s="84" t="s">
        <v>2010</v>
      </c>
      <c r="B301" s="84">
        <v>23</v>
      </c>
      <c r="C301" s="118">
        <v>0.003589999875225122</v>
      </c>
      <c r="D301" s="84" t="s">
        <v>1866</v>
      </c>
      <c r="E301" s="84" t="b">
        <v>0</v>
      </c>
      <c r="F301" s="84" t="b">
        <v>0</v>
      </c>
      <c r="G301" s="84" t="b">
        <v>0</v>
      </c>
    </row>
    <row r="302" spans="1:7" ht="15">
      <c r="A302" s="84" t="s">
        <v>2011</v>
      </c>
      <c r="B302" s="84">
        <v>23</v>
      </c>
      <c r="C302" s="118">
        <v>0.003589999875225122</v>
      </c>
      <c r="D302" s="84" t="s">
        <v>1866</v>
      </c>
      <c r="E302" s="84" t="b">
        <v>0</v>
      </c>
      <c r="F302" s="84" t="b">
        <v>0</v>
      </c>
      <c r="G302" s="84" t="b">
        <v>0</v>
      </c>
    </row>
    <row r="303" spans="1:7" ht="15">
      <c r="A303" s="84" t="s">
        <v>2012</v>
      </c>
      <c r="B303" s="84">
        <v>23</v>
      </c>
      <c r="C303" s="118">
        <v>0.003589999875225122</v>
      </c>
      <c r="D303" s="84" t="s">
        <v>1866</v>
      </c>
      <c r="E303" s="84" t="b">
        <v>0</v>
      </c>
      <c r="F303" s="84" t="b">
        <v>0</v>
      </c>
      <c r="G303" s="84" t="b">
        <v>0</v>
      </c>
    </row>
    <row r="304" spans="1:7" ht="15">
      <c r="A304" s="84" t="s">
        <v>2013</v>
      </c>
      <c r="B304" s="84">
        <v>23</v>
      </c>
      <c r="C304" s="118">
        <v>0.003589999875225122</v>
      </c>
      <c r="D304" s="84" t="s">
        <v>1866</v>
      </c>
      <c r="E304" s="84" t="b">
        <v>0</v>
      </c>
      <c r="F304" s="84" t="b">
        <v>0</v>
      </c>
      <c r="G304" s="84" t="b">
        <v>0</v>
      </c>
    </row>
    <row r="305" spans="1:7" ht="15">
      <c r="A305" s="84" t="s">
        <v>2014</v>
      </c>
      <c r="B305" s="84">
        <v>23</v>
      </c>
      <c r="C305" s="118">
        <v>0.003589999875225122</v>
      </c>
      <c r="D305" s="84" t="s">
        <v>1866</v>
      </c>
      <c r="E305" s="84" t="b">
        <v>0</v>
      </c>
      <c r="F305" s="84" t="b">
        <v>0</v>
      </c>
      <c r="G305" s="84" t="b">
        <v>0</v>
      </c>
    </row>
    <row r="306" spans="1:7" ht="15">
      <c r="A306" s="84" t="s">
        <v>2015</v>
      </c>
      <c r="B306" s="84">
        <v>23</v>
      </c>
      <c r="C306" s="118">
        <v>0.003589999875225122</v>
      </c>
      <c r="D306" s="84" t="s">
        <v>1866</v>
      </c>
      <c r="E306" s="84" t="b">
        <v>0</v>
      </c>
      <c r="F306" s="84" t="b">
        <v>0</v>
      </c>
      <c r="G306" s="84" t="b">
        <v>0</v>
      </c>
    </row>
    <row r="307" spans="1:7" ht="15">
      <c r="A307" s="84" t="s">
        <v>2016</v>
      </c>
      <c r="B307" s="84">
        <v>23</v>
      </c>
      <c r="C307" s="118">
        <v>0.003589999875225122</v>
      </c>
      <c r="D307" s="84" t="s">
        <v>1866</v>
      </c>
      <c r="E307" s="84" t="b">
        <v>0</v>
      </c>
      <c r="F307" s="84" t="b">
        <v>0</v>
      </c>
      <c r="G307" s="84" t="b">
        <v>0</v>
      </c>
    </row>
    <row r="308" spans="1:7" ht="15">
      <c r="A308" s="84" t="s">
        <v>313</v>
      </c>
      <c r="B308" s="84">
        <v>22</v>
      </c>
      <c r="C308" s="118">
        <v>0.0052645741926564266</v>
      </c>
      <c r="D308" s="84" t="s">
        <v>1866</v>
      </c>
      <c r="E308" s="84" t="b">
        <v>0</v>
      </c>
      <c r="F308" s="84" t="b">
        <v>0</v>
      </c>
      <c r="G308" s="84" t="b">
        <v>0</v>
      </c>
    </row>
    <row r="309" spans="1:7" ht="15">
      <c r="A309" s="84" t="s">
        <v>2004</v>
      </c>
      <c r="B309" s="84">
        <v>2</v>
      </c>
      <c r="C309" s="118">
        <v>0.00945612080179359</v>
      </c>
      <c r="D309" s="84" t="s">
        <v>1866</v>
      </c>
      <c r="E309" s="84" t="b">
        <v>0</v>
      </c>
      <c r="F309" s="84" t="b">
        <v>0</v>
      </c>
      <c r="G309" s="84" t="b">
        <v>0</v>
      </c>
    </row>
    <row r="310" spans="1:7" ht="15">
      <c r="A310" s="84" t="s">
        <v>2003</v>
      </c>
      <c r="B310" s="84">
        <v>2</v>
      </c>
      <c r="C310" s="118">
        <v>0.00945612080179359</v>
      </c>
      <c r="D310" s="84" t="s">
        <v>1866</v>
      </c>
      <c r="E310" s="84" t="b">
        <v>0</v>
      </c>
      <c r="F310" s="84" t="b">
        <v>0</v>
      </c>
      <c r="G310" s="84" t="b">
        <v>0</v>
      </c>
    </row>
    <row r="311" spans="1:7" ht="15">
      <c r="A311" s="84" t="s">
        <v>2005</v>
      </c>
      <c r="B311" s="84">
        <v>2</v>
      </c>
      <c r="C311" s="118">
        <v>0.00945612080179359</v>
      </c>
      <c r="D311" s="84" t="s">
        <v>1866</v>
      </c>
      <c r="E311" s="84" t="b">
        <v>0</v>
      </c>
      <c r="F311" s="84" t="b">
        <v>0</v>
      </c>
      <c r="G311" s="84" t="b">
        <v>0</v>
      </c>
    </row>
    <row r="312" spans="1:7" ht="15">
      <c r="A312" s="84" t="s">
        <v>321</v>
      </c>
      <c r="B312" s="84">
        <v>2</v>
      </c>
      <c r="C312" s="118">
        <v>0.00945612080179359</v>
      </c>
      <c r="D312" s="84" t="s">
        <v>1866</v>
      </c>
      <c r="E312" s="84" t="b">
        <v>0</v>
      </c>
      <c r="F312" s="84" t="b">
        <v>0</v>
      </c>
      <c r="G312" s="84" t="b">
        <v>0</v>
      </c>
    </row>
    <row r="313" spans="1:7" ht="15">
      <c r="A313" s="84" t="s">
        <v>2007</v>
      </c>
      <c r="B313" s="84">
        <v>2</v>
      </c>
      <c r="C313" s="118">
        <v>0.00945612080179359</v>
      </c>
      <c r="D313" s="84" t="s">
        <v>1866</v>
      </c>
      <c r="E313" s="84" t="b">
        <v>0</v>
      </c>
      <c r="F313" s="84" t="b">
        <v>0</v>
      </c>
      <c r="G313" s="84" t="b">
        <v>0</v>
      </c>
    </row>
    <row r="314" spans="1:7" ht="15">
      <c r="A314" s="84" t="s">
        <v>1958</v>
      </c>
      <c r="B314" s="84">
        <v>2</v>
      </c>
      <c r="C314" s="118">
        <v>0.00945612080179359</v>
      </c>
      <c r="D314" s="84" t="s">
        <v>1866</v>
      </c>
      <c r="E314" s="84" t="b">
        <v>0</v>
      </c>
      <c r="F314" s="84" t="b">
        <v>0</v>
      </c>
      <c r="G314" s="84" t="b">
        <v>0</v>
      </c>
    </row>
    <row r="315" spans="1:7" ht="15">
      <c r="A315" s="84" t="s">
        <v>2036</v>
      </c>
      <c r="B315" s="84">
        <v>2</v>
      </c>
      <c r="C315" s="118">
        <v>0.00945612080179359</v>
      </c>
      <c r="D315" s="84" t="s">
        <v>1866</v>
      </c>
      <c r="E315" s="84" t="b">
        <v>0</v>
      </c>
      <c r="F315" s="84" t="b">
        <v>0</v>
      </c>
      <c r="G315" s="84" t="b">
        <v>0</v>
      </c>
    </row>
    <row r="316" spans="1:7" ht="15">
      <c r="A316" s="84" t="s">
        <v>2004</v>
      </c>
      <c r="B316" s="84">
        <v>21</v>
      </c>
      <c r="C316" s="118">
        <v>0.010585309459005307</v>
      </c>
      <c r="D316" s="84" t="s">
        <v>1867</v>
      </c>
      <c r="E316" s="84" t="b">
        <v>0</v>
      </c>
      <c r="F316" s="84" t="b">
        <v>0</v>
      </c>
      <c r="G316" s="84" t="b">
        <v>0</v>
      </c>
    </row>
    <row r="317" spans="1:7" ht="15">
      <c r="A317" s="84" t="s">
        <v>2003</v>
      </c>
      <c r="B317" s="84">
        <v>12</v>
      </c>
      <c r="C317" s="118">
        <v>0.012025093721787792</v>
      </c>
      <c r="D317" s="84" t="s">
        <v>1867</v>
      </c>
      <c r="E317" s="84" t="b">
        <v>0</v>
      </c>
      <c r="F317" s="84" t="b">
        <v>0</v>
      </c>
      <c r="G317" s="84" t="b">
        <v>0</v>
      </c>
    </row>
    <row r="318" spans="1:7" ht="15">
      <c r="A318" s="84" t="s">
        <v>315</v>
      </c>
      <c r="B318" s="84">
        <v>9</v>
      </c>
      <c r="C318" s="118">
        <v>0.01132301830255949</v>
      </c>
      <c r="D318" s="84" t="s">
        <v>1867</v>
      </c>
      <c r="E318" s="84" t="b">
        <v>0</v>
      </c>
      <c r="F318" s="84" t="b">
        <v>0</v>
      </c>
      <c r="G318" s="84" t="b">
        <v>0</v>
      </c>
    </row>
    <row r="319" spans="1:7" ht="15">
      <c r="A319" s="84" t="s">
        <v>2018</v>
      </c>
      <c r="B319" s="84">
        <v>9</v>
      </c>
      <c r="C319" s="118">
        <v>0.012266404987039884</v>
      </c>
      <c r="D319" s="84" t="s">
        <v>1867</v>
      </c>
      <c r="E319" s="84" t="b">
        <v>0</v>
      </c>
      <c r="F319" s="84" t="b">
        <v>0</v>
      </c>
      <c r="G319" s="84" t="b">
        <v>0</v>
      </c>
    </row>
    <row r="320" spans="1:7" ht="15">
      <c r="A320" s="84" t="s">
        <v>2019</v>
      </c>
      <c r="B320" s="84">
        <v>8</v>
      </c>
      <c r="C320" s="118">
        <v>0.010903471099591009</v>
      </c>
      <c r="D320" s="84" t="s">
        <v>1867</v>
      </c>
      <c r="E320" s="84" t="b">
        <v>0</v>
      </c>
      <c r="F320" s="84" t="b">
        <v>0</v>
      </c>
      <c r="G320" s="84" t="b">
        <v>0</v>
      </c>
    </row>
    <row r="321" spans="1:7" ht="15">
      <c r="A321" s="84" t="s">
        <v>2020</v>
      </c>
      <c r="B321" s="84">
        <v>8</v>
      </c>
      <c r="C321" s="118">
        <v>0.010903471099591009</v>
      </c>
      <c r="D321" s="84" t="s">
        <v>1867</v>
      </c>
      <c r="E321" s="84" t="b">
        <v>0</v>
      </c>
      <c r="F321" s="84" t="b">
        <v>0</v>
      </c>
      <c r="G321" s="84" t="b">
        <v>0</v>
      </c>
    </row>
    <row r="322" spans="1:7" ht="15">
      <c r="A322" s="84" t="s">
        <v>2021</v>
      </c>
      <c r="B322" s="84">
        <v>8</v>
      </c>
      <c r="C322" s="118">
        <v>0.010903471099591009</v>
      </c>
      <c r="D322" s="84" t="s">
        <v>1867</v>
      </c>
      <c r="E322" s="84" t="b">
        <v>0</v>
      </c>
      <c r="F322" s="84" t="b">
        <v>0</v>
      </c>
      <c r="G322" s="84" t="b">
        <v>0</v>
      </c>
    </row>
    <row r="323" spans="1:7" ht="15">
      <c r="A323" s="84" t="s">
        <v>2022</v>
      </c>
      <c r="B323" s="84">
        <v>8</v>
      </c>
      <c r="C323" s="118">
        <v>0.010903471099591009</v>
      </c>
      <c r="D323" s="84" t="s">
        <v>1867</v>
      </c>
      <c r="E323" s="84" t="b">
        <v>0</v>
      </c>
      <c r="F323" s="84" t="b">
        <v>0</v>
      </c>
      <c r="G323" s="84" t="b">
        <v>0</v>
      </c>
    </row>
    <row r="324" spans="1:7" ht="15">
      <c r="A324" s="84" t="s">
        <v>2023</v>
      </c>
      <c r="B324" s="84">
        <v>8</v>
      </c>
      <c r="C324" s="118">
        <v>0.010903471099591009</v>
      </c>
      <c r="D324" s="84" t="s">
        <v>1867</v>
      </c>
      <c r="E324" s="84" t="b">
        <v>0</v>
      </c>
      <c r="F324" s="84" t="b">
        <v>0</v>
      </c>
      <c r="G324" s="84" t="b">
        <v>0</v>
      </c>
    </row>
    <row r="325" spans="1:7" ht="15">
      <c r="A325" s="84" t="s">
        <v>2024</v>
      </c>
      <c r="B325" s="84">
        <v>8</v>
      </c>
      <c r="C325" s="118">
        <v>0.010903471099591009</v>
      </c>
      <c r="D325" s="84" t="s">
        <v>1867</v>
      </c>
      <c r="E325" s="84" t="b">
        <v>0</v>
      </c>
      <c r="F325" s="84" t="b">
        <v>0</v>
      </c>
      <c r="G325" s="84" t="b">
        <v>0</v>
      </c>
    </row>
    <row r="326" spans="1:7" ht="15">
      <c r="A326" s="84" t="s">
        <v>2447</v>
      </c>
      <c r="B326" s="84">
        <v>8</v>
      </c>
      <c r="C326" s="118">
        <v>0.010903471099591009</v>
      </c>
      <c r="D326" s="84" t="s">
        <v>1867</v>
      </c>
      <c r="E326" s="84" t="b">
        <v>0</v>
      </c>
      <c r="F326" s="84" t="b">
        <v>0</v>
      </c>
      <c r="G326" s="84" t="b">
        <v>0</v>
      </c>
    </row>
    <row r="327" spans="1:7" ht="15">
      <c r="A327" s="84" t="s">
        <v>2448</v>
      </c>
      <c r="B327" s="84">
        <v>8</v>
      </c>
      <c r="C327" s="118">
        <v>0.010903471099591009</v>
      </c>
      <c r="D327" s="84" t="s">
        <v>1867</v>
      </c>
      <c r="E327" s="84" t="b">
        <v>0</v>
      </c>
      <c r="F327" s="84" t="b">
        <v>0</v>
      </c>
      <c r="G327" s="84" t="b">
        <v>0</v>
      </c>
    </row>
    <row r="328" spans="1:7" ht="15">
      <c r="A328" s="84" t="s">
        <v>2449</v>
      </c>
      <c r="B328" s="84">
        <v>8</v>
      </c>
      <c r="C328" s="118">
        <v>0.010903471099591009</v>
      </c>
      <c r="D328" s="84" t="s">
        <v>1867</v>
      </c>
      <c r="E328" s="84" t="b">
        <v>0</v>
      </c>
      <c r="F328" s="84" t="b">
        <v>0</v>
      </c>
      <c r="G328" s="84" t="b">
        <v>0</v>
      </c>
    </row>
    <row r="329" spans="1:7" ht="15">
      <c r="A329" s="84" t="s">
        <v>2450</v>
      </c>
      <c r="B329" s="84">
        <v>8</v>
      </c>
      <c r="C329" s="118">
        <v>0.010903471099591009</v>
      </c>
      <c r="D329" s="84" t="s">
        <v>1867</v>
      </c>
      <c r="E329" s="84" t="b">
        <v>0</v>
      </c>
      <c r="F329" s="84" t="b">
        <v>0</v>
      </c>
      <c r="G329" s="84" t="b">
        <v>0</v>
      </c>
    </row>
    <row r="330" spans="1:7" ht="15">
      <c r="A330" s="84" t="s">
        <v>2005</v>
      </c>
      <c r="B330" s="84">
        <v>8</v>
      </c>
      <c r="C330" s="118">
        <v>0.010903471099591009</v>
      </c>
      <c r="D330" s="84" t="s">
        <v>1867</v>
      </c>
      <c r="E330" s="84" t="b">
        <v>0</v>
      </c>
      <c r="F330" s="84" t="b">
        <v>0</v>
      </c>
      <c r="G330" s="84" t="b">
        <v>0</v>
      </c>
    </row>
    <row r="331" spans="1:7" ht="15">
      <c r="A331" s="84" t="s">
        <v>2006</v>
      </c>
      <c r="B331" s="84">
        <v>8</v>
      </c>
      <c r="C331" s="118">
        <v>0.010903471099591009</v>
      </c>
      <c r="D331" s="84" t="s">
        <v>1867</v>
      </c>
      <c r="E331" s="84" t="b">
        <v>0</v>
      </c>
      <c r="F331" s="84" t="b">
        <v>0</v>
      </c>
      <c r="G331" s="84" t="b">
        <v>0</v>
      </c>
    </row>
    <row r="332" spans="1:7" ht="15">
      <c r="A332" s="84" t="s">
        <v>2467</v>
      </c>
      <c r="B332" s="84">
        <v>7</v>
      </c>
      <c r="C332" s="118">
        <v>0.010372388910592556</v>
      </c>
      <c r="D332" s="84" t="s">
        <v>1867</v>
      </c>
      <c r="E332" s="84" t="b">
        <v>0</v>
      </c>
      <c r="F332" s="84" t="b">
        <v>0</v>
      </c>
      <c r="G332" s="84" t="b">
        <v>0</v>
      </c>
    </row>
    <row r="333" spans="1:7" ht="15">
      <c r="A333" s="84" t="s">
        <v>321</v>
      </c>
      <c r="B333" s="84">
        <v>7</v>
      </c>
      <c r="C333" s="118">
        <v>0.010372388910592556</v>
      </c>
      <c r="D333" s="84" t="s">
        <v>1867</v>
      </c>
      <c r="E333" s="84" t="b">
        <v>0</v>
      </c>
      <c r="F333" s="84" t="b">
        <v>0</v>
      </c>
      <c r="G333" s="84" t="b">
        <v>0</v>
      </c>
    </row>
    <row r="334" spans="1:7" ht="15">
      <c r="A334" s="84" t="s">
        <v>2482</v>
      </c>
      <c r="B334" s="84">
        <v>6</v>
      </c>
      <c r="C334" s="118">
        <v>0.009713735332172353</v>
      </c>
      <c r="D334" s="84" t="s">
        <v>1867</v>
      </c>
      <c r="E334" s="84" t="b">
        <v>0</v>
      </c>
      <c r="F334" s="84" t="b">
        <v>0</v>
      </c>
      <c r="G334" s="84" t="b">
        <v>0</v>
      </c>
    </row>
    <row r="335" spans="1:7" ht="15">
      <c r="A335" s="84" t="s">
        <v>332</v>
      </c>
      <c r="B335" s="84">
        <v>6</v>
      </c>
      <c r="C335" s="118">
        <v>0.009713735332172353</v>
      </c>
      <c r="D335" s="84" t="s">
        <v>1867</v>
      </c>
      <c r="E335" s="84" t="b">
        <v>0</v>
      </c>
      <c r="F335" s="84" t="b">
        <v>0</v>
      </c>
      <c r="G335" s="84" t="b">
        <v>0</v>
      </c>
    </row>
    <row r="336" spans="1:7" ht="15">
      <c r="A336" s="84" t="s">
        <v>2014</v>
      </c>
      <c r="B336" s="84">
        <v>6</v>
      </c>
      <c r="C336" s="118">
        <v>0.009713735332172353</v>
      </c>
      <c r="D336" s="84" t="s">
        <v>1867</v>
      </c>
      <c r="E336" s="84" t="b">
        <v>0</v>
      </c>
      <c r="F336" s="84" t="b">
        <v>0</v>
      </c>
      <c r="G336" s="84" t="b">
        <v>0</v>
      </c>
    </row>
    <row r="337" spans="1:7" ht="15">
      <c r="A337" s="84" t="s">
        <v>2483</v>
      </c>
      <c r="B337" s="84">
        <v>6</v>
      </c>
      <c r="C337" s="118">
        <v>0.009713735332172353</v>
      </c>
      <c r="D337" s="84" t="s">
        <v>1867</v>
      </c>
      <c r="E337" s="84" t="b">
        <v>0</v>
      </c>
      <c r="F337" s="84" t="b">
        <v>0</v>
      </c>
      <c r="G337" s="84" t="b">
        <v>0</v>
      </c>
    </row>
    <row r="338" spans="1:7" ht="15">
      <c r="A338" s="84" t="s">
        <v>2007</v>
      </c>
      <c r="B338" s="84">
        <v>6</v>
      </c>
      <c r="C338" s="118">
        <v>0.009713735332172353</v>
      </c>
      <c r="D338" s="84" t="s">
        <v>1867</v>
      </c>
      <c r="E338" s="84" t="b">
        <v>0</v>
      </c>
      <c r="F338" s="84" t="b">
        <v>0</v>
      </c>
      <c r="G338" s="84" t="b">
        <v>0</v>
      </c>
    </row>
    <row r="339" spans="1:7" ht="15">
      <c r="A339" s="84" t="s">
        <v>336</v>
      </c>
      <c r="B339" s="84">
        <v>5</v>
      </c>
      <c r="C339" s="118">
        <v>0.00890606270216164</v>
      </c>
      <c r="D339" s="84" t="s">
        <v>1867</v>
      </c>
      <c r="E339" s="84" t="b">
        <v>0</v>
      </c>
      <c r="F339" s="84" t="b">
        <v>0</v>
      </c>
      <c r="G339" s="84" t="b">
        <v>0</v>
      </c>
    </row>
    <row r="340" spans="1:7" ht="15">
      <c r="A340" s="84" t="s">
        <v>310</v>
      </c>
      <c r="B340" s="84">
        <v>5</v>
      </c>
      <c r="C340" s="118">
        <v>0.00890606270216164</v>
      </c>
      <c r="D340" s="84" t="s">
        <v>1867</v>
      </c>
      <c r="E340" s="84" t="b">
        <v>0</v>
      </c>
      <c r="F340" s="84" t="b">
        <v>0</v>
      </c>
      <c r="G340" s="84" t="b">
        <v>0</v>
      </c>
    </row>
    <row r="341" spans="1:7" ht="15">
      <c r="A341" s="84" t="s">
        <v>2491</v>
      </c>
      <c r="B341" s="84">
        <v>5</v>
      </c>
      <c r="C341" s="118">
        <v>0.00890606270216164</v>
      </c>
      <c r="D341" s="84" t="s">
        <v>1867</v>
      </c>
      <c r="E341" s="84" t="b">
        <v>0</v>
      </c>
      <c r="F341" s="84" t="b">
        <v>0</v>
      </c>
      <c r="G341" s="84" t="b">
        <v>0</v>
      </c>
    </row>
    <row r="342" spans="1:7" ht="15">
      <c r="A342" s="84" t="s">
        <v>1958</v>
      </c>
      <c r="B342" s="84">
        <v>5</v>
      </c>
      <c r="C342" s="118">
        <v>0.00890606270216164</v>
      </c>
      <c r="D342" s="84" t="s">
        <v>1867</v>
      </c>
      <c r="E342" s="84" t="b">
        <v>0</v>
      </c>
      <c r="F342" s="84" t="b">
        <v>0</v>
      </c>
      <c r="G342" s="84" t="b">
        <v>0</v>
      </c>
    </row>
    <row r="343" spans="1:7" ht="15">
      <c r="A343" s="84" t="s">
        <v>2501</v>
      </c>
      <c r="B343" s="84">
        <v>4</v>
      </c>
      <c r="C343" s="118">
        <v>0.007919194530647808</v>
      </c>
      <c r="D343" s="84" t="s">
        <v>1867</v>
      </c>
      <c r="E343" s="84" t="b">
        <v>0</v>
      </c>
      <c r="F343" s="84" t="b">
        <v>0</v>
      </c>
      <c r="G343" s="84" t="b">
        <v>0</v>
      </c>
    </row>
    <row r="344" spans="1:7" ht="15">
      <c r="A344" s="84" t="s">
        <v>2027</v>
      </c>
      <c r="B344" s="84">
        <v>4</v>
      </c>
      <c r="C344" s="118">
        <v>0.007919194530647808</v>
      </c>
      <c r="D344" s="84" t="s">
        <v>1867</v>
      </c>
      <c r="E344" s="84" t="b">
        <v>0</v>
      </c>
      <c r="F344" s="84" t="b">
        <v>0</v>
      </c>
      <c r="G344" s="84" t="b">
        <v>0</v>
      </c>
    </row>
    <row r="345" spans="1:7" ht="15">
      <c r="A345" s="84" t="s">
        <v>2016</v>
      </c>
      <c r="B345" s="84">
        <v>4</v>
      </c>
      <c r="C345" s="118">
        <v>0.007919194530647808</v>
      </c>
      <c r="D345" s="84" t="s">
        <v>1867</v>
      </c>
      <c r="E345" s="84" t="b">
        <v>0</v>
      </c>
      <c r="F345" s="84" t="b">
        <v>0</v>
      </c>
      <c r="G345" s="84" t="b">
        <v>0</v>
      </c>
    </row>
    <row r="346" spans="1:7" ht="15">
      <c r="A346" s="84" t="s">
        <v>319</v>
      </c>
      <c r="B346" s="84">
        <v>4</v>
      </c>
      <c r="C346" s="118">
        <v>0.007919194530647808</v>
      </c>
      <c r="D346" s="84" t="s">
        <v>1867</v>
      </c>
      <c r="E346" s="84" t="b">
        <v>0</v>
      </c>
      <c r="F346" s="84" t="b">
        <v>0</v>
      </c>
      <c r="G346" s="84" t="b">
        <v>0</v>
      </c>
    </row>
    <row r="347" spans="1:7" ht="15">
      <c r="A347" s="84" t="s">
        <v>317</v>
      </c>
      <c r="B347" s="84">
        <v>3</v>
      </c>
      <c r="C347" s="118">
        <v>0.006707461901725405</v>
      </c>
      <c r="D347" s="84" t="s">
        <v>1867</v>
      </c>
      <c r="E347" s="84" t="b">
        <v>0</v>
      </c>
      <c r="F347" s="84" t="b">
        <v>0</v>
      </c>
      <c r="G347" s="84" t="b">
        <v>0</v>
      </c>
    </row>
    <row r="348" spans="1:7" ht="15">
      <c r="A348" s="84" t="s">
        <v>338</v>
      </c>
      <c r="B348" s="84">
        <v>3</v>
      </c>
      <c r="C348" s="118">
        <v>0.006707461901725405</v>
      </c>
      <c r="D348" s="84" t="s">
        <v>1867</v>
      </c>
      <c r="E348" s="84" t="b">
        <v>0</v>
      </c>
      <c r="F348" s="84" t="b">
        <v>0</v>
      </c>
      <c r="G348" s="84" t="b">
        <v>0</v>
      </c>
    </row>
    <row r="349" spans="1:7" ht="15">
      <c r="A349" s="84" t="s">
        <v>2074</v>
      </c>
      <c r="B349" s="84">
        <v>3</v>
      </c>
      <c r="C349" s="118">
        <v>0.006707461901725405</v>
      </c>
      <c r="D349" s="84" t="s">
        <v>1867</v>
      </c>
      <c r="E349" s="84" t="b">
        <v>0</v>
      </c>
      <c r="F349" s="84" t="b">
        <v>0</v>
      </c>
      <c r="G349" s="84" t="b">
        <v>0</v>
      </c>
    </row>
    <row r="350" spans="1:7" ht="15">
      <c r="A350" s="84" t="s">
        <v>2080</v>
      </c>
      <c r="B350" s="84">
        <v>3</v>
      </c>
      <c r="C350" s="118">
        <v>0.006707461901725405</v>
      </c>
      <c r="D350" s="84" t="s">
        <v>1867</v>
      </c>
      <c r="E350" s="84" t="b">
        <v>0</v>
      </c>
      <c r="F350" s="84" t="b">
        <v>0</v>
      </c>
      <c r="G350" s="84" t="b">
        <v>0</v>
      </c>
    </row>
    <row r="351" spans="1:7" ht="15">
      <c r="A351" s="84" t="s">
        <v>2512</v>
      </c>
      <c r="B351" s="84">
        <v>3</v>
      </c>
      <c r="C351" s="118">
        <v>0.006707461901725405</v>
      </c>
      <c r="D351" s="84" t="s">
        <v>1867</v>
      </c>
      <c r="E351" s="84" t="b">
        <v>0</v>
      </c>
      <c r="F351" s="84" t="b">
        <v>0</v>
      </c>
      <c r="G351" s="84" t="b">
        <v>0</v>
      </c>
    </row>
    <row r="352" spans="1:7" ht="15">
      <c r="A352" s="84" t="s">
        <v>2513</v>
      </c>
      <c r="B352" s="84">
        <v>3</v>
      </c>
      <c r="C352" s="118">
        <v>0.006707461901725405</v>
      </c>
      <c r="D352" s="84" t="s">
        <v>1867</v>
      </c>
      <c r="E352" s="84" t="b">
        <v>0</v>
      </c>
      <c r="F352" s="84" t="b">
        <v>0</v>
      </c>
      <c r="G352" s="84" t="b">
        <v>0</v>
      </c>
    </row>
    <row r="353" spans="1:7" ht="15">
      <c r="A353" s="84" t="s">
        <v>2484</v>
      </c>
      <c r="B353" s="84">
        <v>3</v>
      </c>
      <c r="C353" s="118">
        <v>0.006707461901725405</v>
      </c>
      <c r="D353" s="84" t="s">
        <v>1867</v>
      </c>
      <c r="E353" s="84" t="b">
        <v>0</v>
      </c>
      <c r="F353" s="84" t="b">
        <v>0</v>
      </c>
      <c r="G353" s="84" t="b">
        <v>0</v>
      </c>
    </row>
    <row r="354" spans="1:7" ht="15">
      <c r="A354" s="84" t="s">
        <v>2514</v>
      </c>
      <c r="B354" s="84">
        <v>3</v>
      </c>
      <c r="C354" s="118">
        <v>0.006707461901725405</v>
      </c>
      <c r="D354" s="84" t="s">
        <v>1867</v>
      </c>
      <c r="E354" s="84" t="b">
        <v>0</v>
      </c>
      <c r="F354" s="84" t="b">
        <v>0</v>
      </c>
      <c r="G354" s="84" t="b">
        <v>0</v>
      </c>
    </row>
    <row r="355" spans="1:7" ht="15">
      <c r="A355" s="84" t="s">
        <v>2503</v>
      </c>
      <c r="B355" s="84">
        <v>3</v>
      </c>
      <c r="C355" s="118">
        <v>0.006707461901725405</v>
      </c>
      <c r="D355" s="84" t="s">
        <v>1867</v>
      </c>
      <c r="E355" s="84" t="b">
        <v>0</v>
      </c>
      <c r="F355" s="84" t="b">
        <v>0</v>
      </c>
      <c r="G355" s="84" t="b">
        <v>0</v>
      </c>
    </row>
    <row r="356" spans="1:7" ht="15">
      <c r="A356" s="84" t="s">
        <v>2509</v>
      </c>
      <c r="B356" s="84">
        <v>3</v>
      </c>
      <c r="C356" s="118">
        <v>0.006707461901725405</v>
      </c>
      <c r="D356" s="84" t="s">
        <v>1867</v>
      </c>
      <c r="E356" s="84" t="b">
        <v>0</v>
      </c>
      <c r="F356" s="84" t="b">
        <v>0</v>
      </c>
      <c r="G356" s="84" t="b">
        <v>0</v>
      </c>
    </row>
    <row r="357" spans="1:7" ht="15">
      <c r="A357" s="84" t="s">
        <v>2510</v>
      </c>
      <c r="B357" s="84">
        <v>3</v>
      </c>
      <c r="C357" s="118">
        <v>0.006707461901725405</v>
      </c>
      <c r="D357" s="84" t="s">
        <v>1867</v>
      </c>
      <c r="E357" s="84" t="b">
        <v>0</v>
      </c>
      <c r="F357" s="84" t="b">
        <v>0</v>
      </c>
      <c r="G357" s="84" t="b">
        <v>0</v>
      </c>
    </row>
    <row r="358" spans="1:7" ht="15">
      <c r="A358" s="84" t="s">
        <v>2511</v>
      </c>
      <c r="B358" s="84">
        <v>3</v>
      </c>
      <c r="C358" s="118">
        <v>0.006707461901725405</v>
      </c>
      <c r="D358" s="84" t="s">
        <v>1867</v>
      </c>
      <c r="E358" s="84" t="b">
        <v>0</v>
      </c>
      <c r="F358" s="84" t="b">
        <v>0</v>
      </c>
      <c r="G358" s="84" t="b">
        <v>0</v>
      </c>
    </row>
    <row r="359" spans="1:7" ht="15">
      <c r="A359" s="84" t="s">
        <v>2026</v>
      </c>
      <c r="B359" s="84">
        <v>3</v>
      </c>
      <c r="C359" s="118">
        <v>0.006707461901725405</v>
      </c>
      <c r="D359" s="84" t="s">
        <v>1867</v>
      </c>
      <c r="E359" s="84" t="b">
        <v>0</v>
      </c>
      <c r="F359" s="84" t="b">
        <v>0</v>
      </c>
      <c r="G359" s="84" t="b">
        <v>0</v>
      </c>
    </row>
    <row r="360" spans="1:7" ht="15">
      <c r="A360" s="84" t="s">
        <v>2030</v>
      </c>
      <c r="B360" s="84">
        <v>3</v>
      </c>
      <c r="C360" s="118">
        <v>0.006707461901725405</v>
      </c>
      <c r="D360" s="84" t="s">
        <v>1867</v>
      </c>
      <c r="E360" s="84" t="b">
        <v>0</v>
      </c>
      <c r="F360" s="84" t="b">
        <v>0</v>
      </c>
      <c r="G360" s="84" t="b">
        <v>0</v>
      </c>
    </row>
    <row r="361" spans="1:7" ht="15">
      <c r="A361" s="84" t="s">
        <v>2028</v>
      </c>
      <c r="B361" s="84">
        <v>3</v>
      </c>
      <c r="C361" s="118">
        <v>0.006707461901725405</v>
      </c>
      <c r="D361" s="84" t="s">
        <v>1867</v>
      </c>
      <c r="E361" s="84" t="b">
        <v>0</v>
      </c>
      <c r="F361" s="84" t="b">
        <v>0</v>
      </c>
      <c r="G361" s="84" t="b">
        <v>0</v>
      </c>
    </row>
    <row r="362" spans="1:7" ht="15">
      <c r="A362" s="84" t="s">
        <v>2029</v>
      </c>
      <c r="B362" s="84">
        <v>3</v>
      </c>
      <c r="C362" s="118">
        <v>0.006707461901725405</v>
      </c>
      <c r="D362" s="84" t="s">
        <v>1867</v>
      </c>
      <c r="E362" s="84" t="b">
        <v>0</v>
      </c>
      <c r="F362" s="84" t="b">
        <v>0</v>
      </c>
      <c r="G362" s="84" t="b">
        <v>0</v>
      </c>
    </row>
    <row r="363" spans="1:7" ht="15">
      <c r="A363" s="84" t="s">
        <v>2037</v>
      </c>
      <c r="B363" s="84">
        <v>3</v>
      </c>
      <c r="C363" s="118">
        <v>0.006707461901725405</v>
      </c>
      <c r="D363" s="84" t="s">
        <v>1867</v>
      </c>
      <c r="E363" s="84" t="b">
        <v>0</v>
      </c>
      <c r="F363" s="84" t="b">
        <v>0</v>
      </c>
      <c r="G363" s="84" t="b">
        <v>0</v>
      </c>
    </row>
    <row r="364" spans="1:7" ht="15">
      <c r="A364" s="84" t="s">
        <v>2439</v>
      </c>
      <c r="B364" s="84">
        <v>3</v>
      </c>
      <c r="C364" s="118">
        <v>0.006707461901725405</v>
      </c>
      <c r="D364" s="84" t="s">
        <v>1867</v>
      </c>
      <c r="E364" s="84" t="b">
        <v>0</v>
      </c>
      <c r="F364" s="84" t="b">
        <v>0</v>
      </c>
      <c r="G364" s="84" t="b">
        <v>0</v>
      </c>
    </row>
    <row r="365" spans="1:7" ht="15">
      <c r="A365" s="84" t="s">
        <v>2446</v>
      </c>
      <c r="B365" s="84">
        <v>3</v>
      </c>
      <c r="C365" s="118">
        <v>0.006707461901725405</v>
      </c>
      <c r="D365" s="84" t="s">
        <v>1867</v>
      </c>
      <c r="E365" s="84" t="b">
        <v>0</v>
      </c>
      <c r="F365" s="84" t="b">
        <v>0</v>
      </c>
      <c r="G365" s="84" t="b">
        <v>0</v>
      </c>
    </row>
    <row r="366" spans="1:7" ht="15">
      <c r="A366" s="84" t="s">
        <v>2541</v>
      </c>
      <c r="B366" s="84">
        <v>3</v>
      </c>
      <c r="C366" s="118">
        <v>0.006707461901725405</v>
      </c>
      <c r="D366" s="84" t="s">
        <v>1867</v>
      </c>
      <c r="E366" s="84" t="b">
        <v>0</v>
      </c>
      <c r="F366" s="84" t="b">
        <v>0</v>
      </c>
      <c r="G366" s="84" t="b">
        <v>0</v>
      </c>
    </row>
    <row r="367" spans="1:7" ht="15">
      <c r="A367" s="84" t="s">
        <v>318</v>
      </c>
      <c r="B367" s="84">
        <v>2</v>
      </c>
      <c r="C367" s="118">
        <v>0.005193326755750056</v>
      </c>
      <c r="D367" s="84" t="s">
        <v>1867</v>
      </c>
      <c r="E367" s="84" t="b">
        <v>0</v>
      </c>
      <c r="F367" s="84" t="b">
        <v>0</v>
      </c>
      <c r="G367" s="84" t="b">
        <v>0</v>
      </c>
    </row>
    <row r="368" spans="1:7" ht="15">
      <c r="A368" s="84" t="s">
        <v>2556</v>
      </c>
      <c r="B368" s="84">
        <v>2</v>
      </c>
      <c r="C368" s="118">
        <v>0.005193326755750056</v>
      </c>
      <c r="D368" s="84" t="s">
        <v>1867</v>
      </c>
      <c r="E368" s="84" t="b">
        <v>0</v>
      </c>
      <c r="F368" s="84" t="b">
        <v>0</v>
      </c>
      <c r="G368" s="84" t="b">
        <v>0</v>
      </c>
    </row>
    <row r="369" spans="1:7" ht="15">
      <c r="A369" s="84" t="s">
        <v>2557</v>
      </c>
      <c r="B369" s="84">
        <v>2</v>
      </c>
      <c r="C369" s="118">
        <v>0.005193326755750056</v>
      </c>
      <c r="D369" s="84" t="s">
        <v>1867</v>
      </c>
      <c r="E369" s="84" t="b">
        <v>0</v>
      </c>
      <c r="F369" s="84" t="b">
        <v>0</v>
      </c>
      <c r="G369" s="84" t="b">
        <v>0</v>
      </c>
    </row>
    <row r="370" spans="1:7" ht="15">
      <c r="A370" s="84" t="s">
        <v>2565</v>
      </c>
      <c r="B370" s="84">
        <v>2</v>
      </c>
      <c r="C370" s="118">
        <v>0.005193326755750056</v>
      </c>
      <c r="D370" s="84" t="s">
        <v>1867</v>
      </c>
      <c r="E370" s="84" t="b">
        <v>0</v>
      </c>
      <c r="F370" s="84" t="b">
        <v>0</v>
      </c>
      <c r="G370" s="84" t="b">
        <v>0</v>
      </c>
    </row>
    <row r="371" spans="1:7" ht="15">
      <c r="A371" s="84" t="s">
        <v>2564</v>
      </c>
      <c r="B371" s="84">
        <v>2</v>
      </c>
      <c r="C371" s="118">
        <v>0.005193326755750056</v>
      </c>
      <c r="D371" s="84" t="s">
        <v>1867</v>
      </c>
      <c r="E371" s="84" t="b">
        <v>0</v>
      </c>
      <c r="F371" s="84" t="b">
        <v>0</v>
      </c>
      <c r="G371" s="84" t="b">
        <v>0</v>
      </c>
    </row>
    <row r="372" spans="1:7" ht="15">
      <c r="A372" s="84" t="s">
        <v>2440</v>
      </c>
      <c r="B372" s="84">
        <v>2</v>
      </c>
      <c r="C372" s="118">
        <v>0.005193326755750056</v>
      </c>
      <c r="D372" s="84" t="s">
        <v>1867</v>
      </c>
      <c r="E372" s="84" t="b">
        <v>0</v>
      </c>
      <c r="F372" s="84" t="b">
        <v>0</v>
      </c>
      <c r="G372" s="84" t="b">
        <v>0</v>
      </c>
    </row>
    <row r="373" spans="1:7" ht="15">
      <c r="A373" s="84" t="s">
        <v>2031</v>
      </c>
      <c r="B373" s="84">
        <v>2</v>
      </c>
      <c r="C373" s="118">
        <v>0.005193326755750056</v>
      </c>
      <c r="D373" s="84" t="s">
        <v>1867</v>
      </c>
      <c r="E373" s="84" t="b">
        <v>0</v>
      </c>
      <c r="F373" s="84" t="b">
        <v>0</v>
      </c>
      <c r="G373" s="84" t="b">
        <v>0</v>
      </c>
    </row>
    <row r="374" spans="1:7" ht="15">
      <c r="A374" s="84" t="s">
        <v>2032</v>
      </c>
      <c r="B374" s="84">
        <v>2</v>
      </c>
      <c r="C374" s="118">
        <v>0.005193326755750056</v>
      </c>
      <c r="D374" s="84" t="s">
        <v>1867</v>
      </c>
      <c r="E374" s="84" t="b">
        <v>0</v>
      </c>
      <c r="F374" s="84" t="b">
        <v>0</v>
      </c>
      <c r="G374" s="84" t="b">
        <v>0</v>
      </c>
    </row>
    <row r="375" spans="1:7" ht="15">
      <c r="A375" s="84" t="s">
        <v>2033</v>
      </c>
      <c r="B375" s="84">
        <v>2</v>
      </c>
      <c r="C375" s="118">
        <v>0.005193326755750056</v>
      </c>
      <c r="D375" s="84" t="s">
        <v>1867</v>
      </c>
      <c r="E375" s="84" t="b">
        <v>0</v>
      </c>
      <c r="F375" s="84" t="b">
        <v>0</v>
      </c>
      <c r="G375" s="84" t="b">
        <v>0</v>
      </c>
    </row>
    <row r="376" spans="1:7" ht="15">
      <c r="A376" s="84" t="s">
        <v>2034</v>
      </c>
      <c r="B376" s="84">
        <v>2</v>
      </c>
      <c r="C376" s="118">
        <v>0.005193326755750056</v>
      </c>
      <c r="D376" s="84" t="s">
        <v>1867</v>
      </c>
      <c r="E376" s="84" t="b">
        <v>0</v>
      </c>
      <c r="F376" s="84" t="b">
        <v>0</v>
      </c>
      <c r="G376" s="84" t="b">
        <v>0</v>
      </c>
    </row>
    <row r="377" spans="1:7" ht="15">
      <c r="A377" s="84" t="s">
        <v>2435</v>
      </c>
      <c r="B377" s="84">
        <v>2</v>
      </c>
      <c r="C377" s="118">
        <v>0.005193326755750056</v>
      </c>
      <c r="D377" s="84" t="s">
        <v>1867</v>
      </c>
      <c r="E377" s="84" t="b">
        <v>0</v>
      </c>
      <c r="F377" s="84" t="b">
        <v>0</v>
      </c>
      <c r="G377" s="84" t="b">
        <v>0</v>
      </c>
    </row>
    <row r="378" spans="1:7" ht="15">
      <c r="A378" s="84" t="s">
        <v>2436</v>
      </c>
      <c r="B378" s="84">
        <v>2</v>
      </c>
      <c r="C378" s="118">
        <v>0.005193326755750056</v>
      </c>
      <c r="D378" s="84" t="s">
        <v>1867</v>
      </c>
      <c r="E378" s="84" t="b">
        <v>0</v>
      </c>
      <c r="F378" s="84" t="b">
        <v>0</v>
      </c>
      <c r="G378" s="84" t="b">
        <v>0</v>
      </c>
    </row>
    <row r="379" spans="1:7" ht="15">
      <c r="A379" s="84" t="s">
        <v>2437</v>
      </c>
      <c r="B379" s="84">
        <v>2</v>
      </c>
      <c r="C379" s="118">
        <v>0.005193326755750056</v>
      </c>
      <c r="D379" s="84" t="s">
        <v>1867</v>
      </c>
      <c r="E379" s="84" t="b">
        <v>0</v>
      </c>
      <c r="F379" s="84" t="b">
        <v>0</v>
      </c>
      <c r="G379" s="84" t="b">
        <v>0</v>
      </c>
    </row>
    <row r="380" spans="1:7" ht="15">
      <c r="A380" s="84" t="s">
        <v>2038</v>
      </c>
      <c r="B380" s="84">
        <v>2</v>
      </c>
      <c r="C380" s="118">
        <v>0.005193326755750056</v>
      </c>
      <c r="D380" s="84" t="s">
        <v>1867</v>
      </c>
      <c r="E380" s="84" t="b">
        <v>0</v>
      </c>
      <c r="F380" s="84" t="b">
        <v>0</v>
      </c>
      <c r="G380" s="84" t="b">
        <v>0</v>
      </c>
    </row>
    <row r="381" spans="1:7" ht="15">
      <c r="A381" s="84" t="s">
        <v>2451</v>
      </c>
      <c r="B381" s="84">
        <v>2</v>
      </c>
      <c r="C381" s="118">
        <v>0.005193326755750056</v>
      </c>
      <c r="D381" s="84" t="s">
        <v>1867</v>
      </c>
      <c r="E381" s="84" t="b">
        <v>0</v>
      </c>
      <c r="F381" s="84" t="b">
        <v>0</v>
      </c>
      <c r="G381" s="84" t="b">
        <v>0</v>
      </c>
    </row>
    <row r="382" spans="1:7" ht="15">
      <c r="A382" s="84" t="s">
        <v>2452</v>
      </c>
      <c r="B382" s="84">
        <v>2</v>
      </c>
      <c r="C382" s="118">
        <v>0.005193326755750056</v>
      </c>
      <c r="D382" s="84" t="s">
        <v>1867</v>
      </c>
      <c r="E382" s="84" t="b">
        <v>0</v>
      </c>
      <c r="F382" s="84" t="b">
        <v>0</v>
      </c>
      <c r="G382" s="84" t="b">
        <v>0</v>
      </c>
    </row>
    <row r="383" spans="1:7" ht="15">
      <c r="A383" s="84" t="s">
        <v>2453</v>
      </c>
      <c r="B383" s="84">
        <v>2</v>
      </c>
      <c r="C383" s="118">
        <v>0.005193326755750056</v>
      </c>
      <c r="D383" s="84" t="s">
        <v>1867</v>
      </c>
      <c r="E383" s="84" t="b">
        <v>0</v>
      </c>
      <c r="F383" s="84" t="b">
        <v>0</v>
      </c>
      <c r="G383" s="84" t="b">
        <v>0</v>
      </c>
    </row>
    <row r="384" spans="1:7" ht="15">
      <c r="A384" s="84" t="s">
        <v>2036</v>
      </c>
      <c r="B384" s="84">
        <v>2</v>
      </c>
      <c r="C384" s="118">
        <v>0.005193326755750056</v>
      </c>
      <c r="D384" s="84" t="s">
        <v>1867</v>
      </c>
      <c r="E384" s="84" t="b">
        <v>0</v>
      </c>
      <c r="F384" s="84" t="b">
        <v>0</v>
      </c>
      <c r="G384" s="84" t="b">
        <v>0</v>
      </c>
    </row>
    <row r="385" spans="1:7" ht="15">
      <c r="A385" s="84" t="s">
        <v>2438</v>
      </c>
      <c r="B385" s="84">
        <v>2</v>
      </c>
      <c r="C385" s="118">
        <v>0.005193326755750056</v>
      </c>
      <c r="D385" s="84" t="s">
        <v>1867</v>
      </c>
      <c r="E385" s="84" t="b">
        <v>0</v>
      </c>
      <c r="F385" s="84" t="b">
        <v>0</v>
      </c>
      <c r="G385" s="84" t="b">
        <v>0</v>
      </c>
    </row>
    <row r="386" spans="1:7" ht="15">
      <c r="A386" s="84" t="s">
        <v>2442</v>
      </c>
      <c r="B386" s="84">
        <v>2</v>
      </c>
      <c r="C386" s="118">
        <v>0.005193326755750056</v>
      </c>
      <c r="D386" s="84" t="s">
        <v>1867</v>
      </c>
      <c r="E386" s="84" t="b">
        <v>0</v>
      </c>
      <c r="F386" s="84" t="b">
        <v>0</v>
      </c>
      <c r="G386" s="84" t="b">
        <v>0</v>
      </c>
    </row>
    <row r="387" spans="1:7" ht="15">
      <c r="A387" s="84" t="s">
        <v>2487</v>
      </c>
      <c r="B387" s="84">
        <v>2</v>
      </c>
      <c r="C387" s="118">
        <v>0.005193326755750056</v>
      </c>
      <c r="D387" s="84" t="s">
        <v>1867</v>
      </c>
      <c r="E387" s="84" t="b">
        <v>0</v>
      </c>
      <c r="F387" s="84" t="b">
        <v>0</v>
      </c>
      <c r="G387" s="84" t="b">
        <v>0</v>
      </c>
    </row>
    <row r="388" spans="1:7" ht="15">
      <c r="A388" s="84" t="s">
        <v>2488</v>
      </c>
      <c r="B388" s="84">
        <v>2</v>
      </c>
      <c r="C388" s="118">
        <v>0.005193326755750056</v>
      </c>
      <c r="D388" s="84" t="s">
        <v>1867</v>
      </c>
      <c r="E388" s="84" t="b">
        <v>0</v>
      </c>
      <c r="F388" s="84" t="b">
        <v>0</v>
      </c>
      <c r="G388" s="84" t="b">
        <v>0</v>
      </c>
    </row>
    <row r="389" spans="1:7" ht="15">
      <c r="A389" s="84" t="s">
        <v>2558</v>
      </c>
      <c r="B389" s="84">
        <v>2</v>
      </c>
      <c r="C389" s="118">
        <v>0.005193326755750056</v>
      </c>
      <c r="D389" s="84" t="s">
        <v>1867</v>
      </c>
      <c r="E389" s="84" t="b">
        <v>0</v>
      </c>
      <c r="F389" s="84" t="b">
        <v>0</v>
      </c>
      <c r="G389" s="84" t="b">
        <v>0</v>
      </c>
    </row>
    <row r="390" spans="1:7" ht="15">
      <c r="A390" s="84" t="s">
        <v>2559</v>
      </c>
      <c r="B390" s="84">
        <v>2</v>
      </c>
      <c r="C390" s="118">
        <v>0.005193326755750056</v>
      </c>
      <c r="D390" s="84" t="s">
        <v>1867</v>
      </c>
      <c r="E390" s="84" t="b">
        <v>0</v>
      </c>
      <c r="F390" s="84" t="b">
        <v>0</v>
      </c>
      <c r="G390" s="84" t="b">
        <v>0</v>
      </c>
    </row>
    <row r="391" spans="1:7" ht="15">
      <c r="A391" s="84" t="s">
        <v>2560</v>
      </c>
      <c r="B391" s="84">
        <v>2</v>
      </c>
      <c r="C391" s="118">
        <v>0.005193326755750056</v>
      </c>
      <c r="D391" s="84" t="s">
        <v>1867</v>
      </c>
      <c r="E391" s="84" t="b">
        <v>0</v>
      </c>
      <c r="F391" s="84" t="b">
        <v>0</v>
      </c>
      <c r="G391" s="84" t="b">
        <v>0</v>
      </c>
    </row>
    <row r="392" spans="1:7" ht="15">
      <c r="A392" s="84" t="s">
        <v>2561</v>
      </c>
      <c r="B392" s="84">
        <v>2</v>
      </c>
      <c r="C392" s="118">
        <v>0.005193326755750056</v>
      </c>
      <c r="D392" s="84" t="s">
        <v>1867</v>
      </c>
      <c r="E392" s="84" t="b">
        <v>0</v>
      </c>
      <c r="F392" s="84" t="b">
        <v>0</v>
      </c>
      <c r="G392" s="84" t="b">
        <v>0</v>
      </c>
    </row>
    <row r="393" spans="1:7" ht="15">
      <c r="A393" s="84" t="s">
        <v>2562</v>
      </c>
      <c r="B393" s="84">
        <v>2</v>
      </c>
      <c r="C393" s="118">
        <v>0.005193326755750056</v>
      </c>
      <c r="D393" s="84" t="s">
        <v>1867</v>
      </c>
      <c r="E393" s="84" t="b">
        <v>0</v>
      </c>
      <c r="F393" s="84" t="b">
        <v>0</v>
      </c>
      <c r="G393" s="84" t="b">
        <v>0</v>
      </c>
    </row>
    <row r="394" spans="1:7" ht="15">
      <c r="A394" s="84" t="s">
        <v>2607</v>
      </c>
      <c r="B394" s="84">
        <v>2</v>
      </c>
      <c r="C394" s="118">
        <v>0.005193326755750056</v>
      </c>
      <c r="D394" s="84" t="s">
        <v>1867</v>
      </c>
      <c r="E394" s="84" t="b">
        <v>0</v>
      </c>
      <c r="F394" s="84" t="b">
        <v>0</v>
      </c>
      <c r="G394" s="84" t="b">
        <v>0</v>
      </c>
    </row>
    <row r="395" spans="1:7" ht="15">
      <c r="A395" s="84" t="s">
        <v>2608</v>
      </c>
      <c r="B395" s="84">
        <v>2</v>
      </c>
      <c r="C395" s="118">
        <v>0.005193326755750056</v>
      </c>
      <c r="D395" s="84" t="s">
        <v>1867</v>
      </c>
      <c r="E395" s="84" t="b">
        <v>0</v>
      </c>
      <c r="F395" s="84" t="b">
        <v>0</v>
      </c>
      <c r="G395" s="84" t="b">
        <v>0</v>
      </c>
    </row>
    <row r="396" spans="1:7" ht="15">
      <c r="A396" s="84" t="s">
        <v>2609</v>
      </c>
      <c r="B396" s="84">
        <v>2</v>
      </c>
      <c r="C396" s="118">
        <v>0.005193326755750056</v>
      </c>
      <c r="D396" s="84" t="s">
        <v>1867</v>
      </c>
      <c r="E396" s="84" t="b">
        <v>0</v>
      </c>
      <c r="F396" s="84" t="b">
        <v>0</v>
      </c>
      <c r="G396" s="84" t="b">
        <v>0</v>
      </c>
    </row>
    <row r="397" spans="1:7" ht="15">
      <c r="A397" s="84" t="s">
        <v>2610</v>
      </c>
      <c r="B397" s="84">
        <v>2</v>
      </c>
      <c r="C397" s="118">
        <v>0.005193326755750056</v>
      </c>
      <c r="D397" s="84" t="s">
        <v>1867</v>
      </c>
      <c r="E397" s="84" t="b">
        <v>0</v>
      </c>
      <c r="F397" s="84" t="b">
        <v>0</v>
      </c>
      <c r="G397" s="84" t="b">
        <v>0</v>
      </c>
    </row>
    <row r="398" spans="1:7" ht="15">
      <c r="A398" s="84" t="s">
        <v>2611</v>
      </c>
      <c r="B398" s="84">
        <v>2</v>
      </c>
      <c r="C398" s="118">
        <v>0.005193326755750056</v>
      </c>
      <c r="D398" s="84" t="s">
        <v>1867</v>
      </c>
      <c r="E398" s="84" t="b">
        <v>0</v>
      </c>
      <c r="F398" s="84" t="b">
        <v>0</v>
      </c>
      <c r="G398" s="84" t="b">
        <v>0</v>
      </c>
    </row>
    <row r="399" spans="1:7" ht="15">
      <c r="A399" s="84" t="s">
        <v>2612</v>
      </c>
      <c r="B399" s="84">
        <v>2</v>
      </c>
      <c r="C399" s="118">
        <v>0.005193326755750056</v>
      </c>
      <c r="D399" s="84" t="s">
        <v>1867</v>
      </c>
      <c r="E399" s="84" t="b">
        <v>0</v>
      </c>
      <c r="F399" s="84" t="b">
        <v>0</v>
      </c>
      <c r="G399" s="84" t="b">
        <v>0</v>
      </c>
    </row>
    <row r="400" spans="1:7" ht="15">
      <c r="A400" s="84" t="s">
        <v>2613</v>
      </c>
      <c r="B400" s="84">
        <v>2</v>
      </c>
      <c r="C400" s="118">
        <v>0.005193326755750056</v>
      </c>
      <c r="D400" s="84" t="s">
        <v>1867</v>
      </c>
      <c r="E400" s="84" t="b">
        <v>0</v>
      </c>
      <c r="F400" s="84" t="b">
        <v>0</v>
      </c>
      <c r="G400" s="84" t="b">
        <v>0</v>
      </c>
    </row>
    <row r="401" spans="1:7" ht="15">
      <c r="A401" s="84" t="s">
        <v>2614</v>
      </c>
      <c r="B401" s="84">
        <v>2</v>
      </c>
      <c r="C401" s="118">
        <v>0.005193326755750056</v>
      </c>
      <c r="D401" s="84" t="s">
        <v>1867</v>
      </c>
      <c r="E401" s="84" t="b">
        <v>0</v>
      </c>
      <c r="F401" s="84" t="b">
        <v>0</v>
      </c>
      <c r="G401" s="84" t="b">
        <v>0</v>
      </c>
    </row>
    <row r="402" spans="1:7" ht="15">
      <c r="A402" s="84" t="s">
        <v>251</v>
      </c>
      <c r="B402" s="84">
        <v>2</v>
      </c>
      <c r="C402" s="118">
        <v>0.005193326755750056</v>
      </c>
      <c r="D402" s="84" t="s">
        <v>1867</v>
      </c>
      <c r="E402" s="84" t="b">
        <v>0</v>
      </c>
      <c r="F402" s="84" t="b">
        <v>0</v>
      </c>
      <c r="G402" s="84" t="b">
        <v>0</v>
      </c>
    </row>
    <row r="403" spans="1:7" ht="15">
      <c r="A403" s="84" t="s">
        <v>2577</v>
      </c>
      <c r="B403" s="84">
        <v>2</v>
      </c>
      <c r="C403" s="118">
        <v>0.005193326755750056</v>
      </c>
      <c r="D403" s="84" t="s">
        <v>1867</v>
      </c>
      <c r="E403" s="84" t="b">
        <v>0</v>
      </c>
      <c r="F403" s="84" t="b">
        <v>0</v>
      </c>
      <c r="G403" s="84" t="b">
        <v>0</v>
      </c>
    </row>
    <row r="404" spans="1:7" ht="15">
      <c r="A404" s="84" t="s">
        <v>2578</v>
      </c>
      <c r="B404" s="84">
        <v>2</v>
      </c>
      <c r="C404" s="118">
        <v>0.005193326755750056</v>
      </c>
      <c r="D404" s="84" t="s">
        <v>1867</v>
      </c>
      <c r="E404" s="84" t="b">
        <v>0</v>
      </c>
      <c r="F404" s="84" t="b">
        <v>0</v>
      </c>
      <c r="G404" s="84" t="b">
        <v>0</v>
      </c>
    </row>
    <row r="405" spans="1:7" ht="15">
      <c r="A405" s="84" t="s">
        <v>2579</v>
      </c>
      <c r="B405" s="84">
        <v>2</v>
      </c>
      <c r="C405" s="118">
        <v>0.005193326755750056</v>
      </c>
      <c r="D405" s="84" t="s">
        <v>1867</v>
      </c>
      <c r="E405" s="84" t="b">
        <v>0</v>
      </c>
      <c r="F405" s="84" t="b">
        <v>0</v>
      </c>
      <c r="G405" s="84" t="b">
        <v>0</v>
      </c>
    </row>
    <row r="406" spans="1:7" ht="15">
      <c r="A406" s="84" t="s">
        <v>252</v>
      </c>
      <c r="B406" s="84">
        <v>2</v>
      </c>
      <c r="C406" s="118">
        <v>0.005193326755750056</v>
      </c>
      <c r="D406" s="84" t="s">
        <v>1867</v>
      </c>
      <c r="E406" s="84" t="b">
        <v>0</v>
      </c>
      <c r="F406" s="84" t="b">
        <v>0</v>
      </c>
      <c r="G406" s="84" t="b">
        <v>0</v>
      </c>
    </row>
    <row r="407" spans="1:7" ht="15">
      <c r="A407" s="84" t="s">
        <v>2580</v>
      </c>
      <c r="B407" s="84">
        <v>2</v>
      </c>
      <c r="C407" s="118">
        <v>0.005193326755750056</v>
      </c>
      <c r="D407" s="84" t="s">
        <v>1867</v>
      </c>
      <c r="E407" s="84" t="b">
        <v>0</v>
      </c>
      <c r="F407" s="84" t="b">
        <v>0</v>
      </c>
      <c r="G407" s="84" t="b">
        <v>0</v>
      </c>
    </row>
    <row r="408" spans="1:7" ht="15">
      <c r="A408" s="84" t="s">
        <v>2581</v>
      </c>
      <c r="B408" s="84">
        <v>2</v>
      </c>
      <c r="C408" s="118">
        <v>0.005193326755750056</v>
      </c>
      <c r="D408" s="84" t="s">
        <v>1867</v>
      </c>
      <c r="E408" s="84" t="b">
        <v>0</v>
      </c>
      <c r="F408" s="84" t="b">
        <v>0</v>
      </c>
      <c r="G408" s="84" t="b">
        <v>0</v>
      </c>
    </row>
    <row r="409" spans="1:7" ht="15">
      <c r="A409" s="84" t="s">
        <v>2582</v>
      </c>
      <c r="B409" s="84">
        <v>2</v>
      </c>
      <c r="C409" s="118">
        <v>0.005193326755750056</v>
      </c>
      <c r="D409" s="84" t="s">
        <v>1867</v>
      </c>
      <c r="E409" s="84" t="b">
        <v>0</v>
      </c>
      <c r="F409" s="84" t="b">
        <v>0</v>
      </c>
      <c r="G409" s="84" t="b">
        <v>0</v>
      </c>
    </row>
    <row r="410" spans="1:7" ht="15">
      <c r="A410" s="84" t="s">
        <v>2583</v>
      </c>
      <c r="B410" s="84">
        <v>2</v>
      </c>
      <c r="C410" s="118">
        <v>0.005193326755750056</v>
      </c>
      <c r="D410" s="84" t="s">
        <v>1867</v>
      </c>
      <c r="E410" s="84" t="b">
        <v>0</v>
      </c>
      <c r="F410" s="84" t="b">
        <v>0</v>
      </c>
      <c r="G410" s="84" t="b">
        <v>0</v>
      </c>
    </row>
    <row r="411" spans="1:7" ht="15">
      <c r="A411" s="84" t="s">
        <v>2584</v>
      </c>
      <c r="B411" s="84">
        <v>2</v>
      </c>
      <c r="C411" s="118">
        <v>0.005193326755750056</v>
      </c>
      <c r="D411" s="84" t="s">
        <v>1867</v>
      </c>
      <c r="E411" s="84" t="b">
        <v>0</v>
      </c>
      <c r="F411" s="84" t="b">
        <v>0</v>
      </c>
      <c r="G411" s="84" t="b">
        <v>0</v>
      </c>
    </row>
    <row r="412" spans="1:7" ht="15">
      <c r="A412" s="84" t="s">
        <v>2585</v>
      </c>
      <c r="B412" s="84">
        <v>2</v>
      </c>
      <c r="C412" s="118">
        <v>0.005193326755750056</v>
      </c>
      <c r="D412" s="84" t="s">
        <v>1867</v>
      </c>
      <c r="E412" s="84" t="b">
        <v>0</v>
      </c>
      <c r="F412" s="84" t="b">
        <v>0</v>
      </c>
      <c r="G412" s="84" t="b">
        <v>0</v>
      </c>
    </row>
    <row r="413" spans="1:7" ht="15">
      <c r="A413" s="84" t="s">
        <v>2586</v>
      </c>
      <c r="B413" s="84">
        <v>2</v>
      </c>
      <c r="C413" s="118">
        <v>0.005193326755750056</v>
      </c>
      <c r="D413" s="84" t="s">
        <v>1867</v>
      </c>
      <c r="E413" s="84" t="b">
        <v>0</v>
      </c>
      <c r="F413" s="84" t="b">
        <v>0</v>
      </c>
      <c r="G413" s="84" t="b">
        <v>0</v>
      </c>
    </row>
    <row r="414" spans="1:7" ht="15">
      <c r="A414" s="84" t="s">
        <v>319</v>
      </c>
      <c r="B414" s="84">
        <v>21</v>
      </c>
      <c r="C414" s="118">
        <v>0.006177988835381212</v>
      </c>
      <c r="D414" s="84" t="s">
        <v>1868</v>
      </c>
      <c r="E414" s="84" t="b">
        <v>0</v>
      </c>
      <c r="F414" s="84" t="b">
        <v>0</v>
      </c>
      <c r="G414" s="84" t="b">
        <v>0</v>
      </c>
    </row>
    <row r="415" spans="1:7" ht="15">
      <c r="A415" s="84" t="s">
        <v>2026</v>
      </c>
      <c r="B415" s="84">
        <v>18</v>
      </c>
      <c r="C415" s="118">
        <v>0.008543511221030356</v>
      </c>
      <c r="D415" s="84" t="s">
        <v>1868</v>
      </c>
      <c r="E415" s="84" t="b">
        <v>0</v>
      </c>
      <c r="F415" s="84" t="b">
        <v>0</v>
      </c>
      <c r="G415" s="84" t="b">
        <v>0</v>
      </c>
    </row>
    <row r="416" spans="1:7" ht="15">
      <c r="A416" s="84" t="s">
        <v>2027</v>
      </c>
      <c r="B416" s="84">
        <v>17</v>
      </c>
      <c r="C416" s="118">
        <v>0.009206340504776624</v>
      </c>
      <c r="D416" s="84" t="s">
        <v>1868</v>
      </c>
      <c r="E416" s="84" t="b">
        <v>0</v>
      </c>
      <c r="F416" s="84" t="b">
        <v>0</v>
      </c>
      <c r="G416" s="84" t="b">
        <v>0</v>
      </c>
    </row>
    <row r="417" spans="1:7" ht="15">
      <c r="A417" s="84" t="s">
        <v>2028</v>
      </c>
      <c r="B417" s="84">
        <v>17</v>
      </c>
      <c r="C417" s="118">
        <v>0.009206340504776624</v>
      </c>
      <c r="D417" s="84" t="s">
        <v>1868</v>
      </c>
      <c r="E417" s="84" t="b">
        <v>0</v>
      </c>
      <c r="F417" s="84" t="b">
        <v>0</v>
      </c>
      <c r="G417" s="84" t="b">
        <v>0</v>
      </c>
    </row>
    <row r="418" spans="1:7" ht="15">
      <c r="A418" s="84" t="s">
        <v>2029</v>
      </c>
      <c r="B418" s="84">
        <v>17</v>
      </c>
      <c r="C418" s="118">
        <v>0.009206340504776624</v>
      </c>
      <c r="D418" s="84" t="s">
        <v>1868</v>
      </c>
      <c r="E418" s="84" t="b">
        <v>0</v>
      </c>
      <c r="F418" s="84" t="b">
        <v>0</v>
      </c>
      <c r="G418" s="84" t="b">
        <v>0</v>
      </c>
    </row>
    <row r="419" spans="1:7" ht="15">
      <c r="A419" s="84" t="s">
        <v>2030</v>
      </c>
      <c r="B419" s="84">
        <v>11</v>
      </c>
      <c r="C419" s="118">
        <v>0.011562484822125027</v>
      </c>
      <c r="D419" s="84" t="s">
        <v>1868</v>
      </c>
      <c r="E419" s="84" t="b">
        <v>0</v>
      </c>
      <c r="F419" s="84" t="b">
        <v>0</v>
      </c>
      <c r="G419" s="84" t="b">
        <v>0</v>
      </c>
    </row>
    <row r="420" spans="1:7" ht="15">
      <c r="A420" s="84" t="s">
        <v>2031</v>
      </c>
      <c r="B420" s="84">
        <v>11</v>
      </c>
      <c r="C420" s="118">
        <v>0.011562484822125027</v>
      </c>
      <c r="D420" s="84" t="s">
        <v>1868</v>
      </c>
      <c r="E420" s="84" t="b">
        <v>0</v>
      </c>
      <c r="F420" s="84" t="b">
        <v>0</v>
      </c>
      <c r="G420" s="84" t="b">
        <v>0</v>
      </c>
    </row>
    <row r="421" spans="1:7" ht="15">
      <c r="A421" s="84" t="s">
        <v>2032</v>
      </c>
      <c r="B421" s="84">
        <v>11</v>
      </c>
      <c r="C421" s="118">
        <v>0.011562484822125027</v>
      </c>
      <c r="D421" s="84" t="s">
        <v>1868</v>
      </c>
      <c r="E421" s="84" t="b">
        <v>0</v>
      </c>
      <c r="F421" s="84" t="b">
        <v>0</v>
      </c>
      <c r="G421" s="84" t="b">
        <v>0</v>
      </c>
    </row>
    <row r="422" spans="1:7" ht="15">
      <c r="A422" s="84" t="s">
        <v>2033</v>
      </c>
      <c r="B422" s="84">
        <v>11</v>
      </c>
      <c r="C422" s="118">
        <v>0.011562484822125027</v>
      </c>
      <c r="D422" s="84" t="s">
        <v>1868</v>
      </c>
      <c r="E422" s="84" t="b">
        <v>0</v>
      </c>
      <c r="F422" s="84" t="b">
        <v>0</v>
      </c>
      <c r="G422" s="84" t="b">
        <v>0</v>
      </c>
    </row>
    <row r="423" spans="1:7" ht="15">
      <c r="A423" s="84" t="s">
        <v>2034</v>
      </c>
      <c r="B423" s="84">
        <v>11</v>
      </c>
      <c r="C423" s="118">
        <v>0.011562484822125027</v>
      </c>
      <c r="D423" s="84" t="s">
        <v>1868</v>
      </c>
      <c r="E423" s="84" t="b">
        <v>0</v>
      </c>
      <c r="F423" s="84" t="b">
        <v>0</v>
      </c>
      <c r="G423" s="84" t="b">
        <v>0</v>
      </c>
    </row>
    <row r="424" spans="1:7" ht="15">
      <c r="A424" s="84" t="s">
        <v>2080</v>
      </c>
      <c r="B424" s="84">
        <v>11</v>
      </c>
      <c r="C424" s="118">
        <v>0.011562484822125027</v>
      </c>
      <c r="D424" s="84" t="s">
        <v>1868</v>
      </c>
      <c r="E424" s="84" t="b">
        <v>0</v>
      </c>
      <c r="F424" s="84" t="b">
        <v>0</v>
      </c>
      <c r="G424" s="84" t="b">
        <v>0</v>
      </c>
    </row>
    <row r="425" spans="1:7" ht="15">
      <c r="A425" s="84" t="s">
        <v>2435</v>
      </c>
      <c r="B425" s="84">
        <v>11</v>
      </c>
      <c r="C425" s="118">
        <v>0.011562484822125027</v>
      </c>
      <c r="D425" s="84" t="s">
        <v>1868</v>
      </c>
      <c r="E425" s="84" t="b">
        <v>0</v>
      </c>
      <c r="F425" s="84" t="b">
        <v>0</v>
      </c>
      <c r="G425" s="84" t="b">
        <v>0</v>
      </c>
    </row>
    <row r="426" spans="1:7" ht="15">
      <c r="A426" s="84" t="s">
        <v>2436</v>
      </c>
      <c r="B426" s="84">
        <v>11</v>
      </c>
      <c r="C426" s="118">
        <v>0.011562484822125027</v>
      </c>
      <c r="D426" s="84" t="s">
        <v>1868</v>
      </c>
      <c r="E426" s="84" t="b">
        <v>0</v>
      </c>
      <c r="F426" s="84" t="b">
        <v>0</v>
      </c>
      <c r="G426" s="84" t="b">
        <v>0</v>
      </c>
    </row>
    <row r="427" spans="1:7" ht="15">
      <c r="A427" s="84" t="s">
        <v>2437</v>
      </c>
      <c r="B427" s="84">
        <v>11</v>
      </c>
      <c r="C427" s="118">
        <v>0.011562484822125027</v>
      </c>
      <c r="D427" s="84" t="s">
        <v>1868</v>
      </c>
      <c r="E427" s="84" t="b">
        <v>0</v>
      </c>
      <c r="F427" s="84" t="b">
        <v>0</v>
      </c>
      <c r="G427" s="84" t="b">
        <v>0</v>
      </c>
    </row>
    <row r="428" spans="1:7" ht="15">
      <c r="A428" s="84" t="s">
        <v>2440</v>
      </c>
      <c r="B428" s="84">
        <v>7</v>
      </c>
      <c r="C428" s="118">
        <v>0.011061617436693027</v>
      </c>
      <c r="D428" s="84" t="s">
        <v>1868</v>
      </c>
      <c r="E428" s="84" t="b">
        <v>0</v>
      </c>
      <c r="F428" s="84" t="b">
        <v>0</v>
      </c>
      <c r="G428" s="84" t="b">
        <v>0</v>
      </c>
    </row>
    <row r="429" spans="1:7" ht="15">
      <c r="A429" s="84" t="s">
        <v>2462</v>
      </c>
      <c r="B429" s="84">
        <v>7</v>
      </c>
      <c r="C429" s="118">
        <v>0.011061617436693027</v>
      </c>
      <c r="D429" s="84" t="s">
        <v>1868</v>
      </c>
      <c r="E429" s="84" t="b">
        <v>0</v>
      </c>
      <c r="F429" s="84" t="b">
        <v>0</v>
      </c>
      <c r="G429" s="84" t="b">
        <v>0</v>
      </c>
    </row>
    <row r="430" spans="1:7" ht="15">
      <c r="A430" s="84" t="s">
        <v>331</v>
      </c>
      <c r="B430" s="84">
        <v>7</v>
      </c>
      <c r="C430" s="118">
        <v>0.011061617436693027</v>
      </c>
      <c r="D430" s="84" t="s">
        <v>1868</v>
      </c>
      <c r="E430" s="84" t="b">
        <v>0</v>
      </c>
      <c r="F430" s="84" t="b">
        <v>0</v>
      </c>
      <c r="G430" s="84" t="b">
        <v>0</v>
      </c>
    </row>
    <row r="431" spans="1:7" ht="15">
      <c r="A431" s="84" t="s">
        <v>2463</v>
      </c>
      <c r="B431" s="84">
        <v>7</v>
      </c>
      <c r="C431" s="118">
        <v>0.011061617436693027</v>
      </c>
      <c r="D431" s="84" t="s">
        <v>1868</v>
      </c>
      <c r="E431" s="84" t="b">
        <v>0</v>
      </c>
      <c r="F431" s="84" t="b">
        <v>0</v>
      </c>
      <c r="G431" s="84" t="b">
        <v>0</v>
      </c>
    </row>
    <row r="432" spans="1:7" ht="15">
      <c r="A432" s="84" t="s">
        <v>2464</v>
      </c>
      <c r="B432" s="84">
        <v>7</v>
      </c>
      <c r="C432" s="118">
        <v>0.011061617436693027</v>
      </c>
      <c r="D432" s="84" t="s">
        <v>1868</v>
      </c>
      <c r="E432" s="84" t="b">
        <v>0</v>
      </c>
      <c r="F432" s="84" t="b">
        <v>0</v>
      </c>
      <c r="G432" s="84" t="b">
        <v>0</v>
      </c>
    </row>
    <row r="433" spans="1:7" ht="15">
      <c r="A433" s="84" t="s">
        <v>2465</v>
      </c>
      <c r="B433" s="84">
        <v>7</v>
      </c>
      <c r="C433" s="118">
        <v>0.011061617436693027</v>
      </c>
      <c r="D433" s="84" t="s">
        <v>1868</v>
      </c>
      <c r="E433" s="84" t="b">
        <v>0</v>
      </c>
      <c r="F433" s="84" t="b">
        <v>0</v>
      </c>
      <c r="G433" s="84" t="b">
        <v>0</v>
      </c>
    </row>
    <row r="434" spans="1:7" ht="15">
      <c r="A434" s="84" t="s">
        <v>330</v>
      </c>
      <c r="B434" s="84">
        <v>7</v>
      </c>
      <c r="C434" s="118">
        <v>0.011061617436693027</v>
      </c>
      <c r="D434" s="84" t="s">
        <v>1868</v>
      </c>
      <c r="E434" s="84" t="b">
        <v>0</v>
      </c>
      <c r="F434" s="84" t="b">
        <v>0</v>
      </c>
      <c r="G434" s="84" t="b">
        <v>0</v>
      </c>
    </row>
    <row r="435" spans="1:7" ht="15">
      <c r="A435" s="84" t="s">
        <v>2466</v>
      </c>
      <c r="B435" s="84">
        <v>7</v>
      </c>
      <c r="C435" s="118">
        <v>0.011061617436693027</v>
      </c>
      <c r="D435" s="84" t="s">
        <v>1868</v>
      </c>
      <c r="E435" s="84" t="b">
        <v>0</v>
      </c>
      <c r="F435" s="84" t="b">
        <v>0</v>
      </c>
      <c r="G435" s="84" t="b">
        <v>0</v>
      </c>
    </row>
    <row r="436" spans="1:7" ht="15">
      <c r="A436" s="84" t="s">
        <v>2004</v>
      </c>
      <c r="B436" s="84">
        <v>6</v>
      </c>
      <c r="C436" s="118">
        <v>0.010564083780733322</v>
      </c>
      <c r="D436" s="84" t="s">
        <v>1868</v>
      </c>
      <c r="E436" s="84" t="b">
        <v>0</v>
      </c>
      <c r="F436" s="84" t="b">
        <v>0</v>
      </c>
      <c r="G436" s="84" t="b">
        <v>0</v>
      </c>
    </row>
    <row r="437" spans="1:7" ht="15">
      <c r="A437" s="84" t="s">
        <v>2477</v>
      </c>
      <c r="B437" s="84">
        <v>6</v>
      </c>
      <c r="C437" s="118">
        <v>0.010564083780733322</v>
      </c>
      <c r="D437" s="84" t="s">
        <v>1868</v>
      </c>
      <c r="E437" s="84" t="b">
        <v>0</v>
      </c>
      <c r="F437" s="84" t="b">
        <v>0</v>
      </c>
      <c r="G437" s="84" t="b">
        <v>0</v>
      </c>
    </row>
    <row r="438" spans="1:7" ht="15">
      <c r="A438" s="84" t="s">
        <v>2455</v>
      </c>
      <c r="B438" s="84">
        <v>6</v>
      </c>
      <c r="C438" s="118">
        <v>0.010564083780733322</v>
      </c>
      <c r="D438" s="84" t="s">
        <v>1868</v>
      </c>
      <c r="E438" s="84" t="b">
        <v>0</v>
      </c>
      <c r="F438" s="84" t="b">
        <v>0</v>
      </c>
      <c r="G438" s="84" t="b">
        <v>0</v>
      </c>
    </row>
    <row r="439" spans="1:7" ht="15">
      <c r="A439" s="84" t="s">
        <v>2456</v>
      </c>
      <c r="B439" s="84">
        <v>6</v>
      </c>
      <c r="C439" s="118">
        <v>0.010564083780733322</v>
      </c>
      <c r="D439" s="84" t="s">
        <v>1868</v>
      </c>
      <c r="E439" s="84" t="b">
        <v>0</v>
      </c>
      <c r="F439" s="84" t="b">
        <v>0</v>
      </c>
      <c r="G439" s="84" t="b">
        <v>0</v>
      </c>
    </row>
    <row r="440" spans="1:7" ht="15">
      <c r="A440" s="84" t="s">
        <v>2457</v>
      </c>
      <c r="B440" s="84">
        <v>6</v>
      </c>
      <c r="C440" s="118">
        <v>0.010564083780733322</v>
      </c>
      <c r="D440" s="84" t="s">
        <v>1868</v>
      </c>
      <c r="E440" s="84" t="b">
        <v>0</v>
      </c>
      <c r="F440" s="84" t="b">
        <v>0</v>
      </c>
      <c r="G440" s="84" t="b">
        <v>0</v>
      </c>
    </row>
    <row r="441" spans="1:7" ht="15">
      <c r="A441" s="84" t="s">
        <v>2458</v>
      </c>
      <c r="B441" s="84">
        <v>6</v>
      </c>
      <c r="C441" s="118">
        <v>0.010564083780733322</v>
      </c>
      <c r="D441" s="84" t="s">
        <v>1868</v>
      </c>
      <c r="E441" s="84" t="b">
        <v>0</v>
      </c>
      <c r="F441" s="84" t="b">
        <v>0</v>
      </c>
      <c r="G441" s="84" t="b">
        <v>0</v>
      </c>
    </row>
    <row r="442" spans="1:7" ht="15">
      <c r="A442" s="84" t="s">
        <v>2074</v>
      </c>
      <c r="B442" s="84">
        <v>6</v>
      </c>
      <c r="C442" s="118">
        <v>0.010564083780733322</v>
      </c>
      <c r="D442" s="84" t="s">
        <v>1868</v>
      </c>
      <c r="E442" s="84" t="b">
        <v>0</v>
      </c>
      <c r="F442" s="84" t="b">
        <v>0</v>
      </c>
      <c r="G442" s="84" t="b">
        <v>0</v>
      </c>
    </row>
    <row r="443" spans="1:7" ht="15">
      <c r="A443" s="84" t="s">
        <v>2442</v>
      </c>
      <c r="B443" s="84">
        <v>6</v>
      </c>
      <c r="C443" s="118">
        <v>0.010564083780733322</v>
      </c>
      <c r="D443" s="84" t="s">
        <v>1868</v>
      </c>
      <c r="E443" s="84" t="b">
        <v>0</v>
      </c>
      <c r="F443" s="84" t="b">
        <v>0</v>
      </c>
      <c r="G443" s="84" t="b">
        <v>0</v>
      </c>
    </row>
    <row r="444" spans="1:7" ht="15">
      <c r="A444" s="84" t="s">
        <v>2459</v>
      </c>
      <c r="B444" s="84">
        <v>6</v>
      </c>
      <c r="C444" s="118">
        <v>0.010564083780733322</v>
      </c>
      <c r="D444" s="84" t="s">
        <v>1868</v>
      </c>
      <c r="E444" s="84" t="b">
        <v>0</v>
      </c>
      <c r="F444" s="84" t="b">
        <v>0</v>
      </c>
      <c r="G444" s="84" t="b">
        <v>0</v>
      </c>
    </row>
    <row r="445" spans="1:7" ht="15">
      <c r="A445" s="84" t="s">
        <v>2460</v>
      </c>
      <c r="B445" s="84">
        <v>6</v>
      </c>
      <c r="C445" s="118">
        <v>0.010564083780733322</v>
      </c>
      <c r="D445" s="84" t="s">
        <v>1868</v>
      </c>
      <c r="E445" s="84" t="b">
        <v>0</v>
      </c>
      <c r="F445" s="84" t="b">
        <v>0</v>
      </c>
      <c r="G445" s="84" t="b">
        <v>0</v>
      </c>
    </row>
    <row r="446" spans="1:7" ht="15">
      <c r="A446" s="84" t="s">
        <v>2439</v>
      </c>
      <c r="B446" s="84">
        <v>6</v>
      </c>
      <c r="C446" s="118">
        <v>0.010564083780733322</v>
      </c>
      <c r="D446" s="84" t="s">
        <v>1868</v>
      </c>
      <c r="E446" s="84" t="b">
        <v>0</v>
      </c>
      <c r="F446" s="84" t="b">
        <v>0</v>
      </c>
      <c r="G446" s="84" t="b">
        <v>0</v>
      </c>
    </row>
    <row r="447" spans="1:7" ht="15">
      <c r="A447" s="84" t="s">
        <v>2461</v>
      </c>
      <c r="B447" s="84">
        <v>6</v>
      </c>
      <c r="C447" s="118">
        <v>0.010564083780733322</v>
      </c>
      <c r="D447" s="84" t="s">
        <v>1868</v>
      </c>
      <c r="E447" s="84" t="b">
        <v>0</v>
      </c>
      <c r="F447" s="84" t="b">
        <v>0</v>
      </c>
      <c r="G447" s="84" t="b">
        <v>0</v>
      </c>
    </row>
    <row r="448" spans="1:7" ht="15">
      <c r="A448" s="84" t="s">
        <v>2005</v>
      </c>
      <c r="B448" s="84">
        <v>5</v>
      </c>
      <c r="C448" s="118">
        <v>0.009870535846670735</v>
      </c>
      <c r="D448" s="84" t="s">
        <v>1868</v>
      </c>
      <c r="E448" s="84" t="b">
        <v>0</v>
      </c>
      <c r="F448" s="84" t="b">
        <v>0</v>
      </c>
      <c r="G448" s="84" t="b">
        <v>0</v>
      </c>
    </row>
    <row r="449" spans="1:7" ht="15">
      <c r="A449" s="84" t="s">
        <v>2003</v>
      </c>
      <c r="B449" s="84">
        <v>5</v>
      </c>
      <c r="C449" s="118">
        <v>0.009870535846670735</v>
      </c>
      <c r="D449" s="84" t="s">
        <v>1868</v>
      </c>
      <c r="E449" s="84" t="b">
        <v>0</v>
      </c>
      <c r="F449" s="84" t="b">
        <v>0</v>
      </c>
      <c r="G449" s="84" t="b">
        <v>0</v>
      </c>
    </row>
    <row r="450" spans="1:7" ht="15">
      <c r="A450" s="84" t="s">
        <v>2006</v>
      </c>
      <c r="B450" s="84">
        <v>5</v>
      </c>
      <c r="C450" s="118">
        <v>0.009870535846670735</v>
      </c>
      <c r="D450" s="84" t="s">
        <v>1868</v>
      </c>
      <c r="E450" s="84" t="b">
        <v>0</v>
      </c>
      <c r="F450" s="84" t="b">
        <v>0</v>
      </c>
      <c r="G450" s="84" t="b">
        <v>0</v>
      </c>
    </row>
    <row r="451" spans="1:7" ht="15">
      <c r="A451" s="84" t="s">
        <v>321</v>
      </c>
      <c r="B451" s="84">
        <v>2</v>
      </c>
      <c r="C451" s="118">
        <v>0.006093443495929952</v>
      </c>
      <c r="D451" s="84" t="s">
        <v>1868</v>
      </c>
      <c r="E451" s="84" t="b">
        <v>0</v>
      </c>
      <c r="F451" s="84" t="b">
        <v>0</v>
      </c>
      <c r="G451" s="84" t="b">
        <v>0</v>
      </c>
    </row>
    <row r="452" spans="1:7" ht="15">
      <c r="A452" s="84" t="s">
        <v>2037</v>
      </c>
      <c r="B452" s="84">
        <v>2</v>
      </c>
      <c r="C452" s="118">
        <v>0.006093443495929952</v>
      </c>
      <c r="D452" s="84" t="s">
        <v>1868</v>
      </c>
      <c r="E452" s="84" t="b">
        <v>0</v>
      </c>
      <c r="F452" s="84" t="b">
        <v>0</v>
      </c>
      <c r="G452" s="84" t="b">
        <v>0</v>
      </c>
    </row>
    <row r="453" spans="1:7" ht="15">
      <c r="A453" s="84" t="s">
        <v>2007</v>
      </c>
      <c r="B453" s="84">
        <v>2</v>
      </c>
      <c r="C453" s="118">
        <v>0.006093443495929952</v>
      </c>
      <c r="D453" s="84" t="s">
        <v>1868</v>
      </c>
      <c r="E453" s="84" t="b">
        <v>0</v>
      </c>
      <c r="F453" s="84" t="b">
        <v>0</v>
      </c>
      <c r="G453" s="84" t="b">
        <v>0</v>
      </c>
    </row>
    <row r="454" spans="1:7" ht="15">
      <c r="A454" s="84" t="s">
        <v>1958</v>
      </c>
      <c r="B454" s="84">
        <v>2</v>
      </c>
      <c r="C454" s="118">
        <v>0.006093443495929952</v>
      </c>
      <c r="D454" s="84" t="s">
        <v>1868</v>
      </c>
      <c r="E454" s="84" t="b">
        <v>0</v>
      </c>
      <c r="F454" s="84" t="b">
        <v>0</v>
      </c>
      <c r="G454" s="84" t="b">
        <v>0</v>
      </c>
    </row>
    <row r="455" spans="1:7" ht="15">
      <c r="A455" s="84" t="s">
        <v>2615</v>
      </c>
      <c r="B455" s="84">
        <v>2</v>
      </c>
      <c r="C455" s="118">
        <v>0.006093443495929952</v>
      </c>
      <c r="D455" s="84" t="s">
        <v>1868</v>
      </c>
      <c r="E455" s="84" t="b">
        <v>0</v>
      </c>
      <c r="F455" s="84" t="b">
        <v>0</v>
      </c>
      <c r="G455" s="84" t="b">
        <v>0</v>
      </c>
    </row>
    <row r="456" spans="1:7" ht="15">
      <c r="A456" s="84" t="s">
        <v>2454</v>
      </c>
      <c r="B456" s="84">
        <v>2</v>
      </c>
      <c r="C456" s="118">
        <v>0.006093443495929952</v>
      </c>
      <c r="D456" s="84" t="s">
        <v>1868</v>
      </c>
      <c r="E456" s="84" t="b">
        <v>0</v>
      </c>
      <c r="F456" s="84" t="b">
        <v>0</v>
      </c>
      <c r="G456" s="84" t="b">
        <v>0</v>
      </c>
    </row>
    <row r="457" spans="1:7" ht="15">
      <c r="A457" s="84" t="s">
        <v>2007</v>
      </c>
      <c r="B457" s="84">
        <v>24</v>
      </c>
      <c r="C457" s="118">
        <v>0.005684386595090493</v>
      </c>
      <c r="D457" s="84" t="s">
        <v>1869</v>
      </c>
      <c r="E457" s="84" t="b">
        <v>0</v>
      </c>
      <c r="F457" s="84" t="b">
        <v>0</v>
      </c>
      <c r="G457" s="84" t="b">
        <v>0</v>
      </c>
    </row>
    <row r="458" spans="1:7" ht="15">
      <c r="A458" s="84" t="s">
        <v>1958</v>
      </c>
      <c r="B458" s="84">
        <v>23</v>
      </c>
      <c r="C458" s="118">
        <v>0.0066726620267186</v>
      </c>
      <c r="D458" s="84" t="s">
        <v>1869</v>
      </c>
      <c r="E458" s="84" t="b">
        <v>0</v>
      </c>
      <c r="F458" s="84" t="b">
        <v>0</v>
      </c>
      <c r="G458" s="84" t="b">
        <v>0</v>
      </c>
    </row>
    <row r="459" spans="1:7" ht="15">
      <c r="A459" s="84" t="s">
        <v>2005</v>
      </c>
      <c r="B459" s="84">
        <v>23</v>
      </c>
      <c r="C459" s="118">
        <v>0.0066726620267186</v>
      </c>
      <c r="D459" s="84" t="s">
        <v>1869</v>
      </c>
      <c r="E459" s="84" t="b">
        <v>0</v>
      </c>
      <c r="F459" s="84" t="b">
        <v>0</v>
      </c>
      <c r="G459" s="84" t="b">
        <v>0</v>
      </c>
    </row>
    <row r="460" spans="1:7" ht="15">
      <c r="A460" s="84" t="s">
        <v>2003</v>
      </c>
      <c r="B460" s="84">
        <v>23</v>
      </c>
      <c r="C460" s="118">
        <v>0.0066726620267186</v>
      </c>
      <c r="D460" s="84" t="s">
        <v>1869</v>
      </c>
      <c r="E460" s="84" t="b">
        <v>0</v>
      </c>
      <c r="F460" s="84" t="b">
        <v>0</v>
      </c>
      <c r="G460" s="84" t="b">
        <v>0</v>
      </c>
    </row>
    <row r="461" spans="1:7" ht="15">
      <c r="A461" s="84" t="s">
        <v>2006</v>
      </c>
      <c r="B461" s="84">
        <v>23</v>
      </c>
      <c r="C461" s="118">
        <v>0.0066726620267186</v>
      </c>
      <c r="D461" s="84" t="s">
        <v>1869</v>
      </c>
      <c r="E461" s="84" t="b">
        <v>0</v>
      </c>
      <c r="F461" s="84" t="b">
        <v>0</v>
      </c>
      <c r="G461" s="84" t="b">
        <v>0</v>
      </c>
    </row>
    <row r="462" spans="1:7" ht="15">
      <c r="A462" s="84" t="s">
        <v>321</v>
      </c>
      <c r="B462" s="84">
        <v>21</v>
      </c>
      <c r="C462" s="118">
        <v>0.00848343736733652</v>
      </c>
      <c r="D462" s="84" t="s">
        <v>1869</v>
      </c>
      <c r="E462" s="84" t="b">
        <v>0</v>
      </c>
      <c r="F462" s="84" t="b">
        <v>0</v>
      </c>
      <c r="G462" s="84" t="b">
        <v>0</v>
      </c>
    </row>
    <row r="463" spans="1:7" ht="15">
      <c r="A463" s="84" t="s">
        <v>2004</v>
      </c>
      <c r="B463" s="84">
        <v>20</v>
      </c>
      <c r="C463" s="118">
        <v>0.0093007494083559</v>
      </c>
      <c r="D463" s="84" t="s">
        <v>1869</v>
      </c>
      <c r="E463" s="84" t="b">
        <v>0</v>
      </c>
      <c r="F463" s="84" t="b">
        <v>0</v>
      </c>
      <c r="G463" s="84" t="b">
        <v>0</v>
      </c>
    </row>
    <row r="464" spans="1:7" ht="15">
      <c r="A464" s="84" t="s">
        <v>2036</v>
      </c>
      <c r="B464" s="84">
        <v>15</v>
      </c>
      <c r="C464" s="118">
        <v>0.012376371996106982</v>
      </c>
      <c r="D464" s="84" t="s">
        <v>1869</v>
      </c>
      <c r="E464" s="84" t="b">
        <v>0</v>
      </c>
      <c r="F464" s="84" t="b">
        <v>0</v>
      </c>
      <c r="G464" s="84" t="b">
        <v>0</v>
      </c>
    </row>
    <row r="465" spans="1:7" ht="15">
      <c r="A465" s="84" t="s">
        <v>2037</v>
      </c>
      <c r="B465" s="84">
        <v>13</v>
      </c>
      <c r="C465" s="118">
        <v>0.013054496808926659</v>
      </c>
      <c r="D465" s="84" t="s">
        <v>1869</v>
      </c>
      <c r="E465" s="84" t="b">
        <v>0</v>
      </c>
      <c r="F465" s="84" t="b">
        <v>0</v>
      </c>
      <c r="G465" s="84" t="b">
        <v>0</v>
      </c>
    </row>
    <row r="466" spans="1:7" ht="15">
      <c r="A466" s="84" t="s">
        <v>2038</v>
      </c>
      <c r="B466" s="84">
        <v>13</v>
      </c>
      <c r="C466" s="118">
        <v>0.013054496808926659</v>
      </c>
      <c r="D466" s="84" t="s">
        <v>1869</v>
      </c>
      <c r="E466" s="84" t="b">
        <v>0</v>
      </c>
      <c r="F466" s="84" t="b">
        <v>0</v>
      </c>
      <c r="G466" s="84" t="b">
        <v>0</v>
      </c>
    </row>
    <row r="467" spans="1:7" ht="15">
      <c r="A467" s="84" t="s">
        <v>2441</v>
      </c>
      <c r="B467" s="84">
        <v>10</v>
      </c>
      <c r="C467" s="118">
        <v>0.013325590717549166</v>
      </c>
      <c r="D467" s="84" t="s">
        <v>1869</v>
      </c>
      <c r="E467" s="84" t="b">
        <v>0</v>
      </c>
      <c r="F467" s="84" t="b">
        <v>0</v>
      </c>
      <c r="G467" s="84" t="b">
        <v>0</v>
      </c>
    </row>
    <row r="468" spans="1:7" ht="15">
      <c r="A468" s="84" t="s">
        <v>2438</v>
      </c>
      <c r="B468" s="84">
        <v>8</v>
      </c>
      <c r="C468" s="118">
        <v>0.01289470918517608</v>
      </c>
      <c r="D468" s="84" t="s">
        <v>1869</v>
      </c>
      <c r="E468" s="84" t="b">
        <v>0</v>
      </c>
      <c r="F468" s="84" t="b">
        <v>0</v>
      </c>
      <c r="G468" s="84" t="b">
        <v>0</v>
      </c>
    </row>
    <row r="469" spans="1:7" ht="15">
      <c r="A469" s="84" t="s">
        <v>2446</v>
      </c>
      <c r="B469" s="84">
        <v>7</v>
      </c>
      <c r="C469" s="118">
        <v>0.012452736902573184</v>
      </c>
      <c r="D469" s="84" t="s">
        <v>1869</v>
      </c>
      <c r="E469" s="84" t="b">
        <v>0</v>
      </c>
      <c r="F469" s="84" t="b">
        <v>0</v>
      </c>
      <c r="G469" s="84" t="b">
        <v>0</v>
      </c>
    </row>
    <row r="470" spans="1:7" ht="15">
      <c r="A470" s="84" t="s">
        <v>2451</v>
      </c>
      <c r="B470" s="84">
        <v>7</v>
      </c>
      <c r="C470" s="118">
        <v>0.012452736902573184</v>
      </c>
      <c r="D470" s="84" t="s">
        <v>1869</v>
      </c>
      <c r="E470" s="84" t="b">
        <v>0</v>
      </c>
      <c r="F470" s="84" t="b">
        <v>0</v>
      </c>
      <c r="G470" s="84" t="b">
        <v>0</v>
      </c>
    </row>
    <row r="471" spans="1:7" ht="15">
      <c r="A471" s="84" t="s">
        <v>2452</v>
      </c>
      <c r="B471" s="84">
        <v>7</v>
      </c>
      <c r="C471" s="118">
        <v>0.012452736902573184</v>
      </c>
      <c r="D471" s="84" t="s">
        <v>1869</v>
      </c>
      <c r="E471" s="84" t="b">
        <v>0</v>
      </c>
      <c r="F471" s="84" t="b">
        <v>0</v>
      </c>
      <c r="G471" s="84" t="b">
        <v>0</v>
      </c>
    </row>
    <row r="472" spans="1:7" ht="15">
      <c r="A472" s="84" t="s">
        <v>2453</v>
      </c>
      <c r="B472" s="84">
        <v>7</v>
      </c>
      <c r="C472" s="118">
        <v>0.012452736902573184</v>
      </c>
      <c r="D472" s="84" t="s">
        <v>1869</v>
      </c>
      <c r="E472" s="84" t="b">
        <v>0</v>
      </c>
      <c r="F472" s="84" t="b">
        <v>0</v>
      </c>
      <c r="G472" s="84" t="b">
        <v>0</v>
      </c>
    </row>
    <row r="473" spans="1:7" ht="15">
      <c r="A473" s="84" t="s">
        <v>2485</v>
      </c>
      <c r="B473" s="84">
        <v>6</v>
      </c>
      <c r="C473" s="118">
        <v>0.011831355864818083</v>
      </c>
      <c r="D473" s="84" t="s">
        <v>1869</v>
      </c>
      <c r="E473" s="84" t="b">
        <v>0</v>
      </c>
      <c r="F473" s="84" t="b">
        <v>0</v>
      </c>
      <c r="G473" s="84" t="b">
        <v>0</v>
      </c>
    </row>
    <row r="474" spans="1:7" ht="15">
      <c r="A474" s="84" t="s">
        <v>2486</v>
      </c>
      <c r="B474" s="84">
        <v>6</v>
      </c>
      <c r="C474" s="118">
        <v>0.011831355864818083</v>
      </c>
      <c r="D474" s="84" t="s">
        <v>1869</v>
      </c>
      <c r="E474" s="84" t="b">
        <v>0</v>
      </c>
      <c r="F474" s="84" t="b">
        <v>0</v>
      </c>
      <c r="G474" s="84" t="b">
        <v>0</v>
      </c>
    </row>
    <row r="475" spans="1:7" ht="15">
      <c r="A475" s="84" t="s">
        <v>2030</v>
      </c>
      <c r="B475" s="84">
        <v>6</v>
      </c>
      <c r="C475" s="118">
        <v>0.011831355864818083</v>
      </c>
      <c r="D475" s="84" t="s">
        <v>1869</v>
      </c>
      <c r="E475" s="84" t="b">
        <v>0</v>
      </c>
      <c r="F475" s="84" t="b">
        <v>0</v>
      </c>
      <c r="G475" s="84" t="b">
        <v>0</v>
      </c>
    </row>
    <row r="476" spans="1:7" ht="15">
      <c r="A476" s="84" t="s">
        <v>2468</v>
      </c>
      <c r="B476" s="84">
        <v>6</v>
      </c>
      <c r="C476" s="118">
        <v>0.011831355864818083</v>
      </c>
      <c r="D476" s="84" t="s">
        <v>1869</v>
      </c>
      <c r="E476" s="84" t="b">
        <v>0</v>
      </c>
      <c r="F476" s="84" t="b">
        <v>0</v>
      </c>
      <c r="G476" s="84" t="b">
        <v>0</v>
      </c>
    </row>
    <row r="477" spans="1:7" ht="15">
      <c r="A477" s="84" t="s">
        <v>2469</v>
      </c>
      <c r="B477" s="84">
        <v>6</v>
      </c>
      <c r="C477" s="118">
        <v>0.011831355864818083</v>
      </c>
      <c r="D477" s="84" t="s">
        <v>1869</v>
      </c>
      <c r="E477" s="84" t="b">
        <v>0</v>
      </c>
      <c r="F477" s="84" t="b">
        <v>0</v>
      </c>
      <c r="G477" s="84" t="b">
        <v>0</v>
      </c>
    </row>
    <row r="478" spans="1:7" ht="15">
      <c r="A478" s="84" t="s">
        <v>2470</v>
      </c>
      <c r="B478" s="84">
        <v>6</v>
      </c>
      <c r="C478" s="118">
        <v>0.011831355864818083</v>
      </c>
      <c r="D478" s="84" t="s">
        <v>1869</v>
      </c>
      <c r="E478" s="84" t="b">
        <v>0</v>
      </c>
      <c r="F478" s="84" t="b">
        <v>0</v>
      </c>
      <c r="G478" s="84" t="b">
        <v>0</v>
      </c>
    </row>
    <row r="479" spans="1:7" ht="15">
      <c r="A479" s="84" t="s">
        <v>2471</v>
      </c>
      <c r="B479" s="84">
        <v>6</v>
      </c>
      <c r="C479" s="118">
        <v>0.011831355864818083</v>
      </c>
      <c r="D479" s="84" t="s">
        <v>1869</v>
      </c>
      <c r="E479" s="84" t="b">
        <v>0</v>
      </c>
      <c r="F479" s="84" t="b">
        <v>0</v>
      </c>
      <c r="G479" s="84" t="b">
        <v>0</v>
      </c>
    </row>
    <row r="480" spans="1:7" ht="15">
      <c r="A480" s="84" t="s">
        <v>2472</v>
      </c>
      <c r="B480" s="84">
        <v>6</v>
      </c>
      <c r="C480" s="118">
        <v>0.011831355864818083</v>
      </c>
      <c r="D480" s="84" t="s">
        <v>1869</v>
      </c>
      <c r="E480" s="84" t="b">
        <v>0</v>
      </c>
      <c r="F480" s="84" t="b">
        <v>0</v>
      </c>
      <c r="G480" s="84" t="b">
        <v>0</v>
      </c>
    </row>
    <row r="481" spans="1:7" ht="15">
      <c r="A481" s="84" t="s">
        <v>2473</v>
      </c>
      <c r="B481" s="84">
        <v>6</v>
      </c>
      <c r="C481" s="118">
        <v>0.011831355864818083</v>
      </c>
      <c r="D481" s="84" t="s">
        <v>1869</v>
      </c>
      <c r="E481" s="84" t="b">
        <v>0</v>
      </c>
      <c r="F481" s="84" t="b">
        <v>0</v>
      </c>
      <c r="G481" s="84" t="b">
        <v>0</v>
      </c>
    </row>
    <row r="482" spans="1:7" ht="15">
      <c r="A482" s="84" t="s">
        <v>2478</v>
      </c>
      <c r="B482" s="84">
        <v>5</v>
      </c>
      <c r="C482" s="118">
        <v>0.01100040336546019</v>
      </c>
      <c r="D482" s="84" t="s">
        <v>1869</v>
      </c>
      <c r="E482" s="84" t="b">
        <v>0</v>
      </c>
      <c r="F482" s="84" t="b">
        <v>0</v>
      </c>
      <c r="G482" s="84" t="b">
        <v>0</v>
      </c>
    </row>
    <row r="483" spans="1:7" ht="15">
      <c r="A483" s="84" t="s">
        <v>2505</v>
      </c>
      <c r="B483" s="84">
        <v>4</v>
      </c>
      <c r="C483" s="118">
        <v>0.009917440997936526</v>
      </c>
      <c r="D483" s="84" t="s">
        <v>1869</v>
      </c>
      <c r="E483" s="84" t="b">
        <v>0</v>
      </c>
      <c r="F483" s="84" t="b">
        <v>0</v>
      </c>
      <c r="G483" s="84" t="b">
        <v>0</v>
      </c>
    </row>
    <row r="484" spans="1:7" ht="15">
      <c r="A484" s="84" t="s">
        <v>2506</v>
      </c>
      <c r="B484" s="84">
        <v>4</v>
      </c>
      <c r="C484" s="118">
        <v>0.009917440997936526</v>
      </c>
      <c r="D484" s="84" t="s">
        <v>1869</v>
      </c>
      <c r="E484" s="84" t="b">
        <v>0</v>
      </c>
      <c r="F484" s="84" t="b">
        <v>0</v>
      </c>
      <c r="G484" s="84" t="b">
        <v>0</v>
      </c>
    </row>
    <row r="485" spans="1:7" ht="15">
      <c r="A485" s="84" t="s">
        <v>2489</v>
      </c>
      <c r="B485" s="84">
        <v>4</v>
      </c>
      <c r="C485" s="118">
        <v>0.009917440997936526</v>
      </c>
      <c r="D485" s="84" t="s">
        <v>1869</v>
      </c>
      <c r="E485" s="84" t="b">
        <v>0</v>
      </c>
      <c r="F485" s="84" t="b">
        <v>0</v>
      </c>
      <c r="G485" s="84" t="b">
        <v>0</v>
      </c>
    </row>
    <row r="486" spans="1:7" ht="15">
      <c r="A486" s="84" t="s">
        <v>2490</v>
      </c>
      <c r="B486" s="84">
        <v>4</v>
      </c>
      <c r="C486" s="118">
        <v>0.009917440997936526</v>
      </c>
      <c r="D486" s="84" t="s">
        <v>1869</v>
      </c>
      <c r="E486" s="84" t="b">
        <v>0</v>
      </c>
      <c r="F486" s="84" t="b">
        <v>0</v>
      </c>
      <c r="G486" s="84" t="b">
        <v>0</v>
      </c>
    </row>
    <row r="487" spans="1:7" ht="15">
      <c r="A487" s="84" t="s">
        <v>2502</v>
      </c>
      <c r="B487" s="84">
        <v>3</v>
      </c>
      <c r="C487" s="118">
        <v>0.008518242736420406</v>
      </c>
      <c r="D487" s="84" t="s">
        <v>1869</v>
      </c>
      <c r="E487" s="84" t="b">
        <v>0</v>
      </c>
      <c r="F487" s="84" t="b">
        <v>0</v>
      </c>
      <c r="G487" s="84" t="b">
        <v>0</v>
      </c>
    </row>
    <row r="488" spans="1:7" ht="15">
      <c r="A488" s="84" t="s">
        <v>2487</v>
      </c>
      <c r="B488" s="84">
        <v>2</v>
      </c>
      <c r="C488" s="118">
        <v>0.0066937637016425055</v>
      </c>
      <c r="D488" s="84" t="s">
        <v>1869</v>
      </c>
      <c r="E488" s="84" t="b">
        <v>0</v>
      </c>
      <c r="F488" s="84" t="b">
        <v>0</v>
      </c>
      <c r="G488" s="84" t="b">
        <v>0</v>
      </c>
    </row>
    <row r="489" spans="1:7" ht="15">
      <c r="A489" s="84" t="s">
        <v>2488</v>
      </c>
      <c r="B489" s="84">
        <v>2</v>
      </c>
      <c r="C489" s="118">
        <v>0.0066937637016425055</v>
      </c>
      <c r="D489" s="84" t="s">
        <v>1869</v>
      </c>
      <c r="E489" s="84" t="b">
        <v>0</v>
      </c>
      <c r="F489" s="84" t="b">
        <v>0</v>
      </c>
      <c r="G489" s="84" t="b">
        <v>0</v>
      </c>
    </row>
    <row r="490" spans="1:7" ht="15">
      <c r="A490" s="84" t="s">
        <v>2597</v>
      </c>
      <c r="B490" s="84">
        <v>2</v>
      </c>
      <c r="C490" s="118">
        <v>0.0066937637016425055</v>
      </c>
      <c r="D490" s="84" t="s">
        <v>1869</v>
      </c>
      <c r="E490" s="84" t="b">
        <v>0</v>
      </c>
      <c r="F490" s="84" t="b">
        <v>0</v>
      </c>
      <c r="G490" s="84" t="b">
        <v>0</v>
      </c>
    </row>
    <row r="491" spans="1:7" ht="15">
      <c r="A491" s="84" t="s">
        <v>2598</v>
      </c>
      <c r="B491" s="84">
        <v>2</v>
      </c>
      <c r="C491" s="118">
        <v>0.0066937637016425055</v>
      </c>
      <c r="D491" s="84" t="s">
        <v>1869</v>
      </c>
      <c r="E491" s="84" t="b">
        <v>0</v>
      </c>
      <c r="F491" s="84" t="b">
        <v>0</v>
      </c>
      <c r="G491" s="84" t="b">
        <v>0</v>
      </c>
    </row>
    <row r="492" spans="1:7" ht="15">
      <c r="A492" s="84" t="s">
        <v>2442</v>
      </c>
      <c r="B492" s="84">
        <v>2</v>
      </c>
      <c r="C492" s="118">
        <v>0.0066937637016425055</v>
      </c>
      <c r="D492" s="84" t="s">
        <v>1869</v>
      </c>
      <c r="E492" s="84" t="b">
        <v>0</v>
      </c>
      <c r="F492" s="84" t="b">
        <v>0</v>
      </c>
      <c r="G492" s="84" t="b">
        <v>0</v>
      </c>
    </row>
    <row r="493" spans="1:7" ht="15">
      <c r="A493" s="84" t="s">
        <v>2040</v>
      </c>
      <c r="B493" s="84">
        <v>3</v>
      </c>
      <c r="C493" s="118">
        <v>0</v>
      </c>
      <c r="D493" s="84" t="s">
        <v>1870</v>
      </c>
      <c r="E493" s="84" t="b">
        <v>0</v>
      </c>
      <c r="F493" s="84" t="b">
        <v>0</v>
      </c>
      <c r="G493" s="84" t="b">
        <v>0</v>
      </c>
    </row>
    <row r="494" spans="1:7" ht="15">
      <c r="A494" s="84" t="s">
        <v>2041</v>
      </c>
      <c r="B494" s="84">
        <v>3</v>
      </c>
      <c r="C494" s="118">
        <v>0</v>
      </c>
      <c r="D494" s="84" t="s">
        <v>1870</v>
      </c>
      <c r="E494" s="84" t="b">
        <v>0</v>
      </c>
      <c r="F494" s="84" t="b">
        <v>0</v>
      </c>
      <c r="G494" s="84" t="b">
        <v>0</v>
      </c>
    </row>
    <row r="495" spans="1:7" ht="15">
      <c r="A495" s="84" t="s">
        <v>2042</v>
      </c>
      <c r="B495" s="84">
        <v>3</v>
      </c>
      <c r="C495" s="118">
        <v>0</v>
      </c>
      <c r="D495" s="84" t="s">
        <v>1870</v>
      </c>
      <c r="E495" s="84" t="b">
        <v>0</v>
      </c>
      <c r="F495" s="84" t="b">
        <v>0</v>
      </c>
      <c r="G495" s="84" t="b">
        <v>0</v>
      </c>
    </row>
    <row r="496" spans="1:7" ht="15">
      <c r="A496" s="84" t="s">
        <v>2043</v>
      </c>
      <c r="B496" s="84">
        <v>3</v>
      </c>
      <c r="C496" s="118">
        <v>0</v>
      </c>
      <c r="D496" s="84" t="s">
        <v>1870</v>
      </c>
      <c r="E496" s="84" t="b">
        <v>0</v>
      </c>
      <c r="F496" s="84" t="b">
        <v>0</v>
      </c>
      <c r="G496" s="84" t="b">
        <v>0</v>
      </c>
    </row>
    <row r="497" spans="1:7" ht="15">
      <c r="A497" s="84" t="s">
        <v>2044</v>
      </c>
      <c r="B497" s="84">
        <v>3</v>
      </c>
      <c r="C497" s="118">
        <v>0</v>
      </c>
      <c r="D497" s="84" t="s">
        <v>1870</v>
      </c>
      <c r="E497" s="84" t="b">
        <v>0</v>
      </c>
      <c r="F497" s="84" t="b">
        <v>0</v>
      </c>
      <c r="G497" s="84" t="b">
        <v>0</v>
      </c>
    </row>
    <row r="498" spans="1:7" ht="15">
      <c r="A498" s="84" t="s">
        <v>2045</v>
      </c>
      <c r="B498" s="84">
        <v>3</v>
      </c>
      <c r="C498" s="118">
        <v>0</v>
      </c>
      <c r="D498" s="84" t="s">
        <v>1870</v>
      </c>
      <c r="E498" s="84" t="b">
        <v>0</v>
      </c>
      <c r="F498" s="84" t="b">
        <v>0</v>
      </c>
      <c r="G498" s="84" t="b">
        <v>0</v>
      </c>
    </row>
    <row r="499" spans="1:7" ht="15">
      <c r="A499" s="84" t="s">
        <v>2046</v>
      </c>
      <c r="B499" s="84">
        <v>3</v>
      </c>
      <c r="C499" s="118">
        <v>0</v>
      </c>
      <c r="D499" s="84" t="s">
        <v>1870</v>
      </c>
      <c r="E499" s="84" t="b">
        <v>0</v>
      </c>
      <c r="F499" s="84" t="b">
        <v>0</v>
      </c>
      <c r="G499" s="84" t="b">
        <v>0</v>
      </c>
    </row>
    <row r="500" spans="1:7" ht="15">
      <c r="A500" s="84" t="s">
        <v>2047</v>
      </c>
      <c r="B500" s="84">
        <v>3</v>
      </c>
      <c r="C500" s="118">
        <v>0</v>
      </c>
      <c r="D500" s="84" t="s">
        <v>1870</v>
      </c>
      <c r="E500" s="84" t="b">
        <v>0</v>
      </c>
      <c r="F500" s="84" t="b">
        <v>0</v>
      </c>
      <c r="G500" s="84" t="b">
        <v>0</v>
      </c>
    </row>
    <row r="501" spans="1:7" ht="15">
      <c r="A501" s="84" t="s">
        <v>2048</v>
      </c>
      <c r="B501" s="84">
        <v>3</v>
      </c>
      <c r="C501" s="118">
        <v>0</v>
      </c>
      <c r="D501" s="84" t="s">
        <v>1870</v>
      </c>
      <c r="E501" s="84" t="b">
        <v>0</v>
      </c>
      <c r="F501" s="84" t="b">
        <v>0</v>
      </c>
      <c r="G501" s="84" t="b">
        <v>0</v>
      </c>
    </row>
    <row r="502" spans="1:7" ht="15">
      <c r="A502" s="84" t="s">
        <v>2049</v>
      </c>
      <c r="B502" s="84">
        <v>3</v>
      </c>
      <c r="C502" s="118">
        <v>0</v>
      </c>
      <c r="D502" s="84" t="s">
        <v>1870</v>
      </c>
      <c r="E502" s="84" t="b">
        <v>0</v>
      </c>
      <c r="F502" s="84" t="b">
        <v>0</v>
      </c>
      <c r="G502" s="84" t="b">
        <v>0</v>
      </c>
    </row>
    <row r="503" spans="1:7" ht="15">
      <c r="A503" s="84" t="s">
        <v>2539</v>
      </c>
      <c r="B503" s="84">
        <v>3</v>
      </c>
      <c r="C503" s="118">
        <v>0</v>
      </c>
      <c r="D503" s="84" t="s">
        <v>1870</v>
      </c>
      <c r="E503" s="84" t="b">
        <v>0</v>
      </c>
      <c r="F503" s="84" t="b">
        <v>0</v>
      </c>
      <c r="G503" s="84" t="b">
        <v>0</v>
      </c>
    </row>
    <row r="504" spans="1:7" ht="15">
      <c r="A504" s="84" t="s">
        <v>2540</v>
      </c>
      <c r="B504" s="84">
        <v>3</v>
      </c>
      <c r="C504" s="118">
        <v>0</v>
      </c>
      <c r="D504" s="84" t="s">
        <v>1870</v>
      </c>
      <c r="E504" s="84" t="b">
        <v>0</v>
      </c>
      <c r="F504" s="84" t="b">
        <v>0</v>
      </c>
      <c r="G504" s="84" t="b">
        <v>0</v>
      </c>
    </row>
    <row r="505" spans="1:7" ht="15">
      <c r="A505" s="84" t="s">
        <v>2474</v>
      </c>
      <c r="B505" s="84">
        <v>3</v>
      </c>
      <c r="C505" s="118">
        <v>0</v>
      </c>
      <c r="D505" s="84" t="s">
        <v>1870</v>
      </c>
      <c r="E505" s="84" t="b">
        <v>0</v>
      </c>
      <c r="F505" s="84" t="b">
        <v>0</v>
      </c>
      <c r="G505" s="84" t="b">
        <v>0</v>
      </c>
    </row>
    <row r="506" spans="1:7" ht="15">
      <c r="A506" s="84" t="s">
        <v>333</v>
      </c>
      <c r="B506" s="84">
        <v>3</v>
      </c>
      <c r="C506" s="118">
        <v>0</v>
      </c>
      <c r="D506" s="84" t="s">
        <v>1870</v>
      </c>
      <c r="E506" s="84" t="b">
        <v>0</v>
      </c>
      <c r="F506" s="84" t="b">
        <v>0</v>
      </c>
      <c r="G506" s="84" t="b">
        <v>0</v>
      </c>
    </row>
    <row r="507" spans="1:7" ht="15">
      <c r="A507" s="84" t="s">
        <v>2010</v>
      </c>
      <c r="B507" s="84">
        <v>3</v>
      </c>
      <c r="C507" s="118">
        <v>0</v>
      </c>
      <c r="D507" s="84" t="s">
        <v>1870</v>
      </c>
      <c r="E507" s="84" t="b">
        <v>0</v>
      </c>
      <c r="F507" s="84" t="b">
        <v>0</v>
      </c>
      <c r="G507" s="84" t="b">
        <v>0</v>
      </c>
    </row>
    <row r="508" spans="1:7" ht="15">
      <c r="A508" s="84" t="s">
        <v>212</v>
      </c>
      <c r="B508" s="84">
        <v>2</v>
      </c>
      <c r="C508" s="118">
        <v>0.006403318511115681</v>
      </c>
      <c r="D508" s="84" t="s">
        <v>1870</v>
      </c>
      <c r="E508" s="84" t="b">
        <v>0</v>
      </c>
      <c r="F508" s="84" t="b">
        <v>0</v>
      </c>
      <c r="G508" s="84" t="b">
        <v>0</v>
      </c>
    </row>
    <row r="509" spans="1:7" ht="15">
      <c r="A509" s="84" t="s">
        <v>2051</v>
      </c>
      <c r="B509" s="84">
        <v>20</v>
      </c>
      <c r="C509" s="118">
        <v>0</v>
      </c>
      <c r="D509" s="84" t="s">
        <v>1871</v>
      </c>
      <c r="E509" s="84" t="b">
        <v>0</v>
      </c>
      <c r="F509" s="84" t="b">
        <v>0</v>
      </c>
      <c r="G509" s="84" t="b">
        <v>0</v>
      </c>
    </row>
    <row r="510" spans="1:7" ht="15">
      <c r="A510" s="84" t="s">
        <v>2052</v>
      </c>
      <c r="B510" s="84">
        <v>20</v>
      </c>
      <c r="C510" s="118">
        <v>0</v>
      </c>
      <c r="D510" s="84" t="s">
        <v>1871</v>
      </c>
      <c r="E510" s="84" t="b">
        <v>0</v>
      </c>
      <c r="F510" s="84" t="b">
        <v>0</v>
      </c>
      <c r="G510" s="84" t="b">
        <v>0</v>
      </c>
    </row>
    <row r="511" spans="1:7" ht="15">
      <c r="A511" s="84" t="s">
        <v>2053</v>
      </c>
      <c r="B511" s="84">
        <v>10</v>
      </c>
      <c r="C511" s="118">
        <v>0</v>
      </c>
      <c r="D511" s="84" t="s">
        <v>1871</v>
      </c>
      <c r="E511" s="84" t="b">
        <v>0</v>
      </c>
      <c r="F511" s="84" t="b">
        <v>0</v>
      </c>
      <c r="G511" s="84" t="b">
        <v>0</v>
      </c>
    </row>
    <row r="512" spans="1:7" ht="15">
      <c r="A512" s="84" t="s">
        <v>2054</v>
      </c>
      <c r="B512" s="84">
        <v>10</v>
      </c>
      <c r="C512" s="118">
        <v>0</v>
      </c>
      <c r="D512" s="84" t="s">
        <v>1871</v>
      </c>
      <c r="E512" s="84" t="b">
        <v>0</v>
      </c>
      <c r="F512" s="84" t="b">
        <v>0</v>
      </c>
      <c r="G512" s="84" t="b">
        <v>0</v>
      </c>
    </row>
    <row r="513" spans="1:7" ht="15">
      <c r="A513" s="84" t="s">
        <v>2055</v>
      </c>
      <c r="B513" s="84">
        <v>10</v>
      </c>
      <c r="C513" s="118">
        <v>0</v>
      </c>
      <c r="D513" s="84" t="s">
        <v>1871</v>
      </c>
      <c r="E513" s="84" t="b">
        <v>0</v>
      </c>
      <c r="F513" s="84" t="b">
        <v>0</v>
      </c>
      <c r="G513" s="84" t="b">
        <v>0</v>
      </c>
    </row>
    <row r="514" spans="1:7" ht="15">
      <c r="A514" s="84" t="s">
        <v>2056</v>
      </c>
      <c r="B514" s="84">
        <v>10</v>
      </c>
      <c r="C514" s="118">
        <v>0</v>
      </c>
      <c r="D514" s="84" t="s">
        <v>1871</v>
      </c>
      <c r="E514" s="84" t="b">
        <v>0</v>
      </c>
      <c r="F514" s="84" t="b">
        <v>0</v>
      </c>
      <c r="G514" s="84" t="b">
        <v>0</v>
      </c>
    </row>
    <row r="515" spans="1:7" ht="15">
      <c r="A515" s="84" t="s">
        <v>2057</v>
      </c>
      <c r="B515" s="84">
        <v>10</v>
      </c>
      <c r="C515" s="118">
        <v>0</v>
      </c>
      <c r="D515" s="84" t="s">
        <v>1871</v>
      </c>
      <c r="E515" s="84" t="b">
        <v>0</v>
      </c>
      <c r="F515" s="84" t="b">
        <v>0</v>
      </c>
      <c r="G515" s="84" t="b">
        <v>0</v>
      </c>
    </row>
    <row r="516" spans="1:7" ht="15">
      <c r="A516" s="84" t="s">
        <v>2058</v>
      </c>
      <c r="B516" s="84">
        <v>10</v>
      </c>
      <c r="C516" s="118">
        <v>0</v>
      </c>
      <c r="D516" s="84" t="s">
        <v>1871</v>
      </c>
      <c r="E516" s="84" t="b">
        <v>0</v>
      </c>
      <c r="F516" s="84" t="b">
        <v>0</v>
      </c>
      <c r="G516" s="84" t="b">
        <v>0</v>
      </c>
    </row>
    <row r="517" spans="1:7" ht="15">
      <c r="A517" s="84" t="s">
        <v>2059</v>
      </c>
      <c r="B517" s="84">
        <v>10</v>
      </c>
      <c r="C517" s="118">
        <v>0</v>
      </c>
      <c r="D517" s="84" t="s">
        <v>1871</v>
      </c>
      <c r="E517" s="84" t="b">
        <v>0</v>
      </c>
      <c r="F517" s="84" t="b">
        <v>0</v>
      </c>
      <c r="G517" s="84" t="b">
        <v>0</v>
      </c>
    </row>
    <row r="518" spans="1:7" ht="15">
      <c r="A518" s="84" t="s">
        <v>2060</v>
      </c>
      <c r="B518" s="84">
        <v>10</v>
      </c>
      <c r="C518" s="118">
        <v>0</v>
      </c>
      <c r="D518" s="84" t="s">
        <v>1871</v>
      </c>
      <c r="E518" s="84" t="b">
        <v>0</v>
      </c>
      <c r="F518" s="84" t="b">
        <v>0</v>
      </c>
      <c r="G518" s="84" t="b">
        <v>0</v>
      </c>
    </row>
    <row r="519" spans="1:7" ht="15">
      <c r="A519" s="84" t="s">
        <v>2443</v>
      </c>
      <c r="B519" s="84">
        <v>10</v>
      </c>
      <c r="C519" s="118">
        <v>0</v>
      </c>
      <c r="D519" s="84" t="s">
        <v>1871</v>
      </c>
      <c r="E519" s="84" t="b">
        <v>0</v>
      </c>
      <c r="F519" s="84" t="b">
        <v>0</v>
      </c>
      <c r="G519" s="84" t="b">
        <v>0</v>
      </c>
    </row>
    <row r="520" spans="1:7" ht="15">
      <c r="A520" s="84" t="s">
        <v>2444</v>
      </c>
      <c r="B520" s="84">
        <v>10</v>
      </c>
      <c r="C520" s="118">
        <v>0</v>
      </c>
      <c r="D520" s="84" t="s">
        <v>1871</v>
      </c>
      <c r="E520" s="84" t="b">
        <v>0</v>
      </c>
      <c r="F520" s="84" t="b">
        <v>0</v>
      </c>
      <c r="G520" s="84" t="b">
        <v>0</v>
      </c>
    </row>
    <row r="521" spans="1:7" ht="15">
      <c r="A521" s="84" t="s">
        <v>2445</v>
      </c>
      <c r="B521" s="84">
        <v>10</v>
      </c>
      <c r="C521" s="118">
        <v>0</v>
      </c>
      <c r="D521" s="84" t="s">
        <v>1871</v>
      </c>
      <c r="E521" s="84" t="b">
        <v>0</v>
      </c>
      <c r="F521" s="84" t="b">
        <v>0</v>
      </c>
      <c r="G521" s="84" t="b">
        <v>0</v>
      </c>
    </row>
    <row r="522" spans="1:7" ht="15">
      <c r="A522" s="84" t="s">
        <v>243</v>
      </c>
      <c r="B522" s="84">
        <v>8</v>
      </c>
      <c r="C522" s="118">
        <v>0.00425978079156292</v>
      </c>
      <c r="D522" s="84" t="s">
        <v>1871</v>
      </c>
      <c r="E522" s="84" t="b">
        <v>0</v>
      </c>
      <c r="F522" s="84" t="b">
        <v>0</v>
      </c>
      <c r="G522" s="84" t="b">
        <v>0</v>
      </c>
    </row>
    <row r="523" spans="1:7" ht="15">
      <c r="A523" s="84" t="s">
        <v>2476</v>
      </c>
      <c r="B523" s="84">
        <v>8</v>
      </c>
      <c r="C523" s="118">
        <v>0.00425978079156292</v>
      </c>
      <c r="D523" s="84" t="s">
        <v>1871</v>
      </c>
      <c r="E523" s="84" t="b">
        <v>0</v>
      </c>
      <c r="F523" s="84" t="b">
        <v>0</v>
      </c>
      <c r="G523" s="84" t="b">
        <v>0</v>
      </c>
    </row>
    <row r="524" spans="1:7" ht="15">
      <c r="A524" s="84" t="s">
        <v>2593</v>
      </c>
      <c r="B524" s="84">
        <v>2</v>
      </c>
      <c r="C524" s="118">
        <v>0.0076809890586375705</v>
      </c>
      <c r="D524" s="84" t="s">
        <v>1871</v>
      </c>
      <c r="E524" s="84" t="b">
        <v>0</v>
      </c>
      <c r="F524" s="84" t="b">
        <v>0</v>
      </c>
      <c r="G524" s="84" t="b">
        <v>0</v>
      </c>
    </row>
    <row r="525" spans="1:7" ht="15">
      <c r="A525" s="84" t="s">
        <v>2003</v>
      </c>
      <c r="B525" s="84">
        <v>2</v>
      </c>
      <c r="C525" s="118">
        <v>0.0076809890586375705</v>
      </c>
      <c r="D525" s="84" t="s">
        <v>1871</v>
      </c>
      <c r="E525" s="84" t="b">
        <v>0</v>
      </c>
      <c r="F525" s="84" t="b">
        <v>0</v>
      </c>
      <c r="G525" s="84" t="b">
        <v>0</v>
      </c>
    </row>
    <row r="526" spans="1:7" ht="15">
      <c r="A526" s="84" t="s">
        <v>334</v>
      </c>
      <c r="B526" s="84">
        <v>2</v>
      </c>
      <c r="C526" s="118">
        <v>0.0076809890586375705</v>
      </c>
      <c r="D526" s="84" t="s">
        <v>1871</v>
      </c>
      <c r="E526" s="84" t="b">
        <v>0</v>
      </c>
      <c r="F526" s="84" t="b">
        <v>0</v>
      </c>
      <c r="G526" s="84" t="b">
        <v>0</v>
      </c>
    </row>
    <row r="527" spans="1:7" ht="15">
      <c r="A527" s="84" t="s">
        <v>2594</v>
      </c>
      <c r="B527" s="84">
        <v>2</v>
      </c>
      <c r="C527" s="118">
        <v>0.0076809890586375705</v>
      </c>
      <c r="D527" s="84" t="s">
        <v>1871</v>
      </c>
      <c r="E527" s="84" t="b">
        <v>0</v>
      </c>
      <c r="F527" s="84" t="b">
        <v>0</v>
      </c>
      <c r="G527" s="84" t="b">
        <v>0</v>
      </c>
    </row>
    <row r="528" spans="1:7" ht="15">
      <c r="A528" s="84" t="s">
        <v>2595</v>
      </c>
      <c r="B528" s="84">
        <v>2</v>
      </c>
      <c r="C528" s="118">
        <v>0.0076809890586375705</v>
      </c>
      <c r="D528" s="84" t="s">
        <v>1871</v>
      </c>
      <c r="E528" s="84" t="b">
        <v>0</v>
      </c>
      <c r="F528" s="84" t="b">
        <v>0</v>
      </c>
      <c r="G528" s="84" t="b">
        <v>0</v>
      </c>
    </row>
    <row r="529" spans="1:7" ht="15">
      <c r="A529" s="84" t="s">
        <v>2550</v>
      </c>
      <c r="B529" s="84">
        <v>2</v>
      </c>
      <c r="C529" s="118">
        <v>0.0076809890586375705</v>
      </c>
      <c r="D529" s="84" t="s">
        <v>1871</v>
      </c>
      <c r="E529" s="84" t="b">
        <v>0</v>
      </c>
      <c r="F529" s="84" t="b">
        <v>0</v>
      </c>
      <c r="G529" s="84" t="b">
        <v>0</v>
      </c>
    </row>
    <row r="530" spans="1:7" ht="15">
      <c r="A530" s="84" t="s">
        <v>2504</v>
      </c>
      <c r="B530" s="84">
        <v>2</v>
      </c>
      <c r="C530" s="118">
        <v>0.0076809890586375705</v>
      </c>
      <c r="D530" s="84" t="s">
        <v>1871</v>
      </c>
      <c r="E530" s="84" t="b">
        <v>0</v>
      </c>
      <c r="F530" s="84" t="b">
        <v>0</v>
      </c>
      <c r="G530" s="84" t="b">
        <v>0</v>
      </c>
    </row>
    <row r="531" spans="1:7" ht="15">
      <c r="A531" s="84" t="s">
        <v>2596</v>
      </c>
      <c r="B531" s="84">
        <v>2</v>
      </c>
      <c r="C531" s="118">
        <v>0.0076809890586375705</v>
      </c>
      <c r="D531" s="84" t="s">
        <v>1871</v>
      </c>
      <c r="E531" s="84" t="b">
        <v>0</v>
      </c>
      <c r="F531" s="84" t="b">
        <v>0</v>
      </c>
      <c r="G531" s="84" t="b">
        <v>0</v>
      </c>
    </row>
    <row r="532" spans="1:7" ht="15">
      <c r="A532" s="84" t="s">
        <v>2062</v>
      </c>
      <c r="B532" s="84">
        <v>8</v>
      </c>
      <c r="C532" s="118">
        <v>0</v>
      </c>
      <c r="D532" s="84" t="s">
        <v>1872</v>
      </c>
      <c r="E532" s="84" t="b">
        <v>0</v>
      </c>
      <c r="F532" s="84" t="b">
        <v>0</v>
      </c>
      <c r="G532" s="84" t="b">
        <v>0</v>
      </c>
    </row>
    <row r="533" spans="1:7" ht="15">
      <c r="A533" s="84" t="s">
        <v>2063</v>
      </c>
      <c r="B533" s="84">
        <v>8</v>
      </c>
      <c r="C533" s="118">
        <v>0</v>
      </c>
      <c r="D533" s="84" t="s">
        <v>1872</v>
      </c>
      <c r="E533" s="84" t="b">
        <v>0</v>
      </c>
      <c r="F533" s="84" t="b">
        <v>0</v>
      </c>
      <c r="G533" s="84" t="b">
        <v>0</v>
      </c>
    </row>
    <row r="534" spans="1:7" ht="15">
      <c r="A534" s="84" t="s">
        <v>2064</v>
      </c>
      <c r="B534" s="84">
        <v>8</v>
      </c>
      <c r="C534" s="118">
        <v>0</v>
      </c>
      <c r="D534" s="84" t="s">
        <v>1872</v>
      </c>
      <c r="E534" s="84" t="b">
        <v>0</v>
      </c>
      <c r="F534" s="84" t="b">
        <v>0</v>
      </c>
      <c r="G534" s="84" t="b">
        <v>0</v>
      </c>
    </row>
    <row r="535" spans="1:7" ht="15">
      <c r="A535" s="84" t="s">
        <v>2065</v>
      </c>
      <c r="B535" s="84">
        <v>8</v>
      </c>
      <c r="C535" s="118">
        <v>0</v>
      </c>
      <c r="D535" s="84" t="s">
        <v>1872</v>
      </c>
      <c r="E535" s="84" t="b">
        <v>0</v>
      </c>
      <c r="F535" s="84" t="b">
        <v>1</v>
      </c>
      <c r="G535" s="84" t="b">
        <v>0</v>
      </c>
    </row>
    <row r="536" spans="1:7" ht="15">
      <c r="A536" s="84" t="s">
        <v>2066</v>
      </c>
      <c r="B536" s="84">
        <v>8</v>
      </c>
      <c r="C536" s="118">
        <v>0</v>
      </c>
      <c r="D536" s="84" t="s">
        <v>1872</v>
      </c>
      <c r="E536" s="84" t="b">
        <v>0</v>
      </c>
      <c r="F536" s="84" t="b">
        <v>0</v>
      </c>
      <c r="G536" s="84" t="b">
        <v>0</v>
      </c>
    </row>
    <row r="537" spans="1:7" ht="15">
      <c r="A537" s="84" t="s">
        <v>2067</v>
      </c>
      <c r="B537" s="84">
        <v>8</v>
      </c>
      <c r="C537" s="118">
        <v>0</v>
      </c>
      <c r="D537" s="84" t="s">
        <v>1872</v>
      </c>
      <c r="E537" s="84" t="b">
        <v>0</v>
      </c>
      <c r="F537" s="84" t="b">
        <v>0</v>
      </c>
      <c r="G537" s="84" t="b">
        <v>0</v>
      </c>
    </row>
    <row r="538" spans="1:7" ht="15">
      <c r="A538" s="84" t="s">
        <v>2068</v>
      </c>
      <c r="B538" s="84">
        <v>8</v>
      </c>
      <c r="C538" s="118">
        <v>0</v>
      </c>
      <c r="D538" s="84" t="s">
        <v>1872</v>
      </c>
      <c r="E538" s="84" t="b">
        <v>0</v>
      </c>
      <c r="F538" s="84" t="b">
        <v>0</v>
      </c>
      <c r="G538" s="84" t="b">
        <v>0</v>
      </c>
    </row>
    <row r="539" spans="1:7" ht="15">
      <c r="A539" s="84" t="s">
        <v>2069</v>
      </c>
      <c r="B539" s="84">
        <v>8</v>
      </c>
      <c r="C539" s="118">
        <v>0</v>
      </c>
      <c r="D539" s="84" t="s">
        <v>1872</v>
      </c>
      <c r="E539" s="84" t="b">
        <v>0</v>
      </c>
      <c r="F539" s="84" t="b">
        <v>0</v>
      </c>
      <c r="G539" s="84" t="b">
        <v>0</v>
      </c>
    </row>
    <row r="540" spans="1:7" ht="15">
      <c r="A540" s="84" t="s">
        <v>2070</v>
      </c>
      <c r="B540" s="84">
        <v>8</v>
      </c>
      <c r="C540" s="118">
        <v>0</v>
      </c>
      <c r="D540" s="84" t="s">
        <v>1872</v>
      </c>
      <c r="E540" s="84" t="b">
        <v>0</v>
      </c>
      <c r="F540" s="84" t="b">
        <v>0</v>
      </c>
      <c r="G540" s="84" t="b">
        <v>0</v>
      </c>
    </row>
    <row r="541" spans="1:7" ht="15">
      <c r="A541" s="84" t="s">
        <v>2071</v>
      </c>
      <c r="B541" s="84">
        <v>8</v>
      </c>
      <c r="C541" s="118">
        <v>0</v>
      </c>
      <c r="D541" s="84" t="s">
        <v>1872</v>
      </c>
      <c r="E541" s="84" t="b">
        <v>0</v>
      </c>
      <c r="F541" s="84" t="b">
        <v>0</v>
      </c>
      <c r="G541" s="84" t="b">
        <v>0</v>
      </c>
    </row>
    <row r="542" spans="1:7" ht="15">
      <c r="A542" s="84" t="s">
        <v>2475</v>
      </c>
      <c r="B542" s="84">
        <v>8</v>
      </c>
      <c r="C542" s="118">
        <v>0</v>
      </c>
      <c r="D542" s="84" t="s">
        <v>1872</v>
      </c>
      <c r="E542" s="84" t="b">
        <v>0</v>
      </c>
      <c r="F542" s="84" t="b">
        <v>0</v>
      </c>
      <c r="G542" s="84" t="b">
        <v>0</v>
      </c>
    </row>
    <row r="543" spans="1:7" ht="15">
      <c r="A543" s="84" t="s">
        <v>262</v>
      </c>
      <c r="B543" s="84">
        <v>7</v>
      </c>
      <c r="C543" s="118">
        <v>0.0034402002444390437</v>
      </c>
      <c r="D543" s="84" t="s">
        <v>1872</v>
      </c>
      <c r="E543" s="84" t="b">
        <v>0</v>
      </c>
      <c r="F543" s="84" t="b">
        <v>0</v>
      </c>
      <c r="G543" s="84" t="b">
        <v>0</v>
      </c>
    </row>
    <row r="544" spans="1:7" ht="15">
      <c r="A544" s="84" t="s">
        <v>2481</v>
      </c>
      <c r="B544" s="84">
        <v>7</v>
      </c>
      <c r="C544" s="118">
        <v>0.0034402002444390437</v>
      </c>
      <c r="D544" s="84" t="s">
        <v>1872</v>
      </c>
      <c r="E544" s="84" t="b">
        <v>0</v>
      </c>
      <c r="F544" s="84" t="b">
        <v>0</v>
      </c>
      <c r="G544" s="84" t="b">
        <v>0</v>
      </c>
    </row>
    <row r="545" spans="1:7" ht="15">
      <c r="A545" s="84" t="s">
        <v>2073</v>
      </c>
      <c r="B545" s="84">
        <v>6</v>
      </c>
      <c r="C545" s="118">
        <v>0</v>
      </c>
      <c r="D545" s="84" t="s">
        <v>1873</v>
      </c>
      <c r="E545" s="84" t="b">
        <v>0</v>
      </c>
      <c r="F545" s="84" t="b">
        <v>0</v>
      </c>
      <c r="G545" s="84" t="b">
        <v>0</v>
      </c>
    </row>
    <row r="546" spans="1:7" ht="15">
      <c r="A546" s="84" t="s">
        <v>2074</v>
      </c>
      <c r="B546" s="84">
        <v>6</v>
      </c>
      <c r="C546" s="118">
        <v>0</v>
      </c>
      <c r="D546" s="84" t="s">
        <v>1873</v>
      </c>
      <c r="E546" s="84" t="b">
        <v>0</v>
      </c>
      <c r="F546" s="84" t="b">
        <v>0</v>
      </c>
      <c r="G546" s="84" t="b">
        <v>0</v>
      </c>
    </row>
    <row r="547" spans="1:7" ht="15">
      <c r="A547" s="84" t="s">
        <v>2075</v>
      </c>
      <c r="B547" s="84">
        <v>6</v>
      </c>
      <c r="C547" s="118">
        <v>0</v>
      </c>
      <c r="D547" s="84" t="s">
        <v>1873</v>
      </c>
      <c r="E547" s="84" t="b">
        <v>0</v>
      </c>
      <c r="F547" s="84" t="b">
        <v>0</v>
      </c>
      <c r="G547" s="84" t="b">
        <v>0</v>
      </c>
    </row>
    <row r="548" spans="1:7" ht="15">
      <c r="A548" s="84" t="s">
        <v>2076</v>
      </c>
      <c r="B548" s="84">
        <v>6</v>
      </c>
      <c r="C548" s="118">
        <v>0</v>
      </c>
      <c r="D548" s="84" t="s">
        <v>1873</v>
      </c>
      <c r="E548" s="84" t="b">
        <v>0</v>
      </c>
      <c r="F548" s="84" t="b">
        <v>0</v>
      </c>
      <c r="G548" s="84" t="b">
        <v>0</v>
      </c>
    </row>
    <row r="549" spans="1:7" ht="15">
      <c r="A549" s="84" t="s">
        <v>2077</v>
      </c>
      <c r="B549" s="84">
        <v>6</v>
      </c>
      <c r="C549" s="118">
        <v>0</v>
      </c>
      <c r="D549" s="84" t="s">
        <v>1873</v>
      </c>
      <c r="E549" s="84" t="b">
        <v>0</v>
      </c>
      <c r="F549" s="84" t="b">
        <v>0</v>
      </c>
      <c r="G549" s="84" t="b">
        <v>0</v>
      </c>
    </row>
    <row r="550" spans="1:7" ht="15">
      <c r="A550" s="84" t="s">
        <v>2078</v>
      </c>
      <c r="B550" s="84">
        <v>6</v>
      </c>
      <c r="C550" s="118">
        <v>0</v>
      </c>
      <c r="D550" s="84" t="s">
        <v>1873</v>
      </c>
      <c r="E550" s="84" t="b">
        <v>0</v>
      </c>
      <c r="F550" s="84" t="b">
        <v>0</v>
      </c>
      <c r="G550" s="84" t="b">
        <v>0</v>
      </c>
    </row>
    <row r="551" spans="1:7" ht="15">
      <c r="A551" s="84" t="s">
        <v>337</v>
      </c>
      <c r="B551" s="84">
        <v>6</v>
      </c>
      <c r="C551" s="118">
        <v>0</v>
      </c>
      <c r="D551" s="84" t="s">
        <v>1873</v>
      </c>
      <c r="E551" s="84" t="b">
        <v>0</v>
      </c>
      <c r="F551" s="84" t="b">
        <v>0</v>
      </c>
      <c r="G551" s="84" t="b">
        <v>0</v>
      </c>
    </row>
    <row r="552" spans="1:7" ht="15">
      <c r="A552" s="84" t="s">
        <v>312</v>
      </c>
      <c r="B552" s="84">
        <v>6</v>
      </c>
      <c r="C552" s="118">
        <v>0</v>
      </c>
      <c r="D552" s="84" t="s">
        <v>1873</v>
      </c>
      <c r="E552" s="84" t="b">
        <v>0</v>
      </c>
      <c r="F552" s="84" t="b">
        <v>0</v>
      </c>
      <c r="G552" s="84" t="b">
        <v>0</v>
      </c>
    </row>
    <row r="553" spans="1:7" ht="15">
      <c r="A553" s="84" t="s">
        <v>2003</v>
      </c>
      <c r="B553" s="84">
        <v>6</v>
      </c>
      <c r="C553" s="118">
        <v>0</v>
      </c>
      <c r="D553" s="84" t="s">
        <v>1873</v>
      </c>
      <c r="E553" s="84" t="b">
        <v>0</v>
      </c>
      <c r="F553" s="84" t="b">
        <v>0</v>
      </c>
      <c r="G553" s="84" t="b">
        <v>0</v>
      </c>
    </row>
    <row r="554" spans="1:7" ht="15">
      <c r="A554" s="84" t="s">
        <v>2004</v>
      </c>
      <c r="B554" s="84">
        <v>6</v>
      </c>
      <c r="C554" s="118">
        <v>0</v>
      </c>
      <c r="D554" s="84" t="s">
        <v>1873</v>
      </c>
      <c r="E554" s="84" t="b">
        <v>0</v>
      </c>
      <c r="F554" s="84" t="b">
        <v>0</v>
      </c>
      <c r="G554" s="84" t="b">
        <v>0</v>
      </c>
    </row>
    <row r="555" spans="1:7" ht="15">
      <c r="A555" s="84" t="s">
        <v>2454</v>
      </c>
      <c r="B555" s="84">
        <v>6</v>
      </c>
      <c r="C555" s="118">
        <v>0</v>
      </c>
      <c r="D555" s="84" t="s">
        <v>1873</v>
      </c>
      <c r="E555" s="84" t="b">
        <v>0</v>
      </c>
      <c r="F555" s="84" t="b">
        <v>0</v>
      </c>
      <c r="G555" s="84" t="b">
        <v>0</v>
      </c>
    </row>
    <row r="556" spans="1:7" ht="15">
      <c r="A556" s="84" t="s">
        <v>2479</v>
      </c>
      <c r="B556" s="84">
        <v>6</v>
      </c>
      <c r="C556" s="118">
        <v>0</v>
      </c>
      <c r="D556" s="84" t="s">
        <v>1873</v>
      </c>
      <c r="E556" s="84" t="b">
        <v>0</v>
      </c>
      <c r="F556" s="84" t="b">
        <v>0</v>
      </c>
      <c r="G556" s="84" t="b">
        <v>0</v>
      </c>
    </row>
    <row r="557" spans="1:7" ht="15">
      <c r="A557" s="84" t="s">
        <v>311</v>
      </c>
      <c r="B557" s="84">
        <v>5</v>
      </c>
      <c r="C557" s="118">
        <v>0.005141639353741871</v>
      </c>
      <c r="D557" s="84" t="s">
        <v>1873</v>
      </c>
      <c r="E557" s="84" t="b">
        <v>0</v>
      </c>
      <c r="F557" s="84" t="b">
        <v>0</v>
      </c>
      <c r="G557" s="84" t="b">
        <v>0</v>
      </c>
    </row>
    <row r="558" spans="1:7" ht="15">
      <c r="A558" s="84" t="s">
        <v>2080</v>
      </c>
      <c r="B558" s="84">
        <v>5</v>
      </c>
      <c r="C558" s="118">
        <v>0.006244787849497351</v>
      </c>
      <c r="D558" s="84" t="s">
        <v>1874</v>
      </c>
      <c r="E558" s="84" t="b">
        <v>0</v>
      </c>
      <c r="F558" s="84" t="b">
        <v>0</v>
      </c>
      <c r="G558" s="84" t="b">
        <v>0</v>
      </c>
    </row>
    <row r="559" spans="1:7" ht="15">
      <c r="A559" s="84" t="s">
        <v>2003</v>
      </c>
      <c r="B559" s="84">
        <v>4</v>
      </c>
      <c r="C559" s="118">
        <v>0.008308993117480153</v>
      </c>
      <c r="D559" s="84" t="s">
        <v>1874</v>
      </c>
      <c r="E559" s="84" t="b">
        <v>0</v>
      </c>
      <c r="F559" s="84" t="b">
        <v>0</v>
      </c>
      <c r="G559" s="84" t="b">
        <v>0</v>
      </c>
    </row>
    <row r="560" spans="1:7" ht="15">
      <c r="A560" s="84" t="s">
        <v>250</v>
      </c>
      <c r="B560" s="84">
        <v>4</v>
      </c>
      <c r="C560" s="118">
        <v>0.008308993117480153</v>
      </c>
      <c r="D560" s="84" t="s">
        <v>1874</v>
      </c>
      <c r="E560" s="84" t="b">
        <v>0</v>
      </c>
      <c r="F560" s="84" t="b">
        <v>0</v>
      </c>
      <c r="G560" s="84" t="b">
        <v>0</v>
      </c>
    </row>
    <row r="561" spans="1:7" ht="15">
      <c r="A561" s="84" t="s">
        <v>2074</v>
      </c>
      <c r="B561" s="84">
        <v>3</v>
      </c>
      <c r="C561" s="118">
        <v>0.009435302187040882</v>
      </c>
      <c r="D561" s="84" t="s">
        <v>1874</v>
      </c>
      <c r="E561" s="84" t="b">
        <v>0</v>
      </c>
      <c r="F561" s="84" t="b">
        <v>0</v>
      </c>
      <c r="G561" s="84" t="b">
        <v>0</v>
      </c>
    </row>
    <row r="562" spans="1:7" ht="15">
      <c r="A562" s="84" t="s">
        <v>2027</v>
      </c>
      <c r="B562" s="84">
        <v>3</v>
      </c>
      <c r="C562" s="118">
        <v>0.009435302187040882</v>
      </c>
      <c r="D562" s="84" t="s">
        <v>1874</v>
      </c>
      <c r="E562" s="84" t="b">
        <v>0</v>
      </c>
      <c r="F562" s="84" t="b">
        <v>0</v>
      </c>
      <c r="G562" s="84" t="b">
        <v>0</v>
      </c>
    </row>
    <row r="563" spans="1:7" ht="15">
      <c r="A563" s="84" t="s">
        <v>2081</v>
      </c>
      <c r="B563" s="84">
        <v>3</v>
      </c>
      <c r="C563" s="118">
        <v>0.009435302187040882</v>
      </c>
      <c r="D563" s="84" t="s">
        <v>1874</v>
      </c>
      <c r="E563" s="84" t="b">
        <v>0</v>
      </c>
      <c r="F563" s="84" t="b">
        <v>0</v>
      </c>
      <c r="G563" s="84" t="b">
        <v>0</v>
      </c>
    </row>
    <row r="564" spans="1:7" ht="15">
      <c r="A564" s="84" t="s">
        <v>2082</v>
      </c>
      <c r="B564" s="84">
        <v>3</v>
      </c>
      <c r="C564" s="118">
        <v>0.009435302187040882</v>
      </c>
      <c r="D564" s="84" t="s">
        <v>1874</v>
      </c>
      <c r="E564" s="84" t="b">
        <v>0</v>
      </c>
      <c r="F564" s="84" t="b">
        <v>0</v>
      </c>
      <c r="G564" s="84" t="b">
        <v>0</v>
      </c>
    </row>
    <row r="565" spans="1:7" ht="15">
      <c r="A565" s="84" t="s">
        <v>2083</v>
      </c>
      <c r="B565" s="84">
        <v>3</v>
      </c>
      <c r="C565" s="118">
        <v>0.009435302187040882</v>
      </c>
      <c r="D565" s="84" t="s">
        <v>1874</v>
      </c>
      <c r="E565" s="84" t="b">
        <v>0</v>
      </c>
      <c r="F565" s="84" t="b">
        <v>0</v>
      </c>
      <c r="G565" s="84" t="b">
        <v>0</v>
      </c>
    </row>
    <row r="566" spans="1:7" ht="15">
      <c r="A566" s="84" t="s">
        <v>2084</v>
      </c>
      <c r="B566" s="84">
        <v>3</v>
      </c>
      <c r="C566" s="118">
        <v>0.009435302187040882</v>
      </c>
      <c r="D566" s="84" t="s">
        <v>1874</v>
      </c>
      <c r="E566" s="84" t="b">
        <v>0</v>
      </c>
      <c r="F566" s="84" t="b">
        <v>0</v>
      </c>
      <c r="G566" s="84" t="b">
        <v>0</v>
      </c>
    </row>
    <row r="567" spans="1:7" ht="15">
      <c r="A567" s="84" t="s">
        <v>2085</v>
      </c>
      <c r="B567" s="84">
        <v>3</v>
      </c>
      <c r="C567" s="118">
        <v>0.009435302187040882</v>
      </c>
      <c r="D567" s="84" t="s">
        <v>1874</v>
      </c>
      <c r="E567" s="84" t="b">
        <v>0</v>
      </c>
      <c r="F567" s="84" t="b">
        <v>0</v>
      </c>
      <c r="G567" s="84" t="b">
        <v>0</v>
      </c>
    </row>
    <row r="568" spans="1:7" ht="15">
      <c r="A568" s="84" t="s">
        <v>2543</v>
      </c>
      <c r="B568" s="84">
        <v>3</v>
      </c>
      <c r="C568" s="118">
        <v>0.009435302187040882</v>
      </c>
      <c r="D568" s="84" t="s">
        <v>1874</v>
      </c>
      <c r="E568" s="84" t="b">
        <v>0</v>
      </c>
      <c r="F568" s="84" t="b">
        <v>0</v>
      </c>
      <c r="G568" s="84" t="b">
        <v>0</v>
      </c>
    </row>
    <row r="569" spans="1:7" ht="15">
      <c r="A569" s="84" t="s">
        <v>2544</v>
      </c>
      <c r="B569" s="84">
        <v>3</v>
      </c>
      <c r="C569" s="118">
        <v>0.009435302187040882</v>
      </c>
      <c r="D569" s="84" t="s">
        <v>1874</v>
      </c>
      <c r="E569" s="84" t="b">
        <v>0</v>
      </c>
      <c r="F569" s="84" t="b">
        <v>0</v>
      </c>
      <c r="G569" s="84" t="b">
        <v>0</v>
      </c>
    </row>
    <row r="570" spans="1:7" ht="15">
      <c r="A570" s="84" t="s">
        <v>2545</v>
      </c>
      <c r="B570" s="84">
        <v>3</v>
      </c>
      <c r="C570" s="118">
        <v>0.009435302187040882</v>
      </c>
      <c r="D570" s="84" t="s">
        <v>1874</v>
      </c>
      <c r="E570" s="84" t="b">
        <v>0</v>
      </c>
      <c r="F570" s="84" t="b">
        <v>0</v>
      </c>
      <c r="G570" s="84" t="b">
        <v>0</v>
      </c>
    </row>
    <row r="571" spans="1:7" ht="15">
      <c r="A571" s="84" t="s">
        <v>2546</v>
      </c>
      <c r="B571" s="84">
        <v>3</v>
      </c>
      <c r="C571" s="118">
        <v>0.009435302187040882</v>
      </c>
      <c r="D571" s="84" t="s">
        <v>1874</v>
      </c>
      <c r="E571" s="84" t="b">
        <v>0</v>
      </c>
      <c r="F571" s="84" t="b">
        <v>0</v>
      </c>
      <c r="G571" s="84" t="b">
        <v>0</v>
      </c>
    </row>
    <row r="572" spans="1:7" ht="15">
      <c r="A572" s="84" t="s">
        <v>2547</v>
      </c>
      <c r="B572" s="84">
        <v>3</v>
      </c>
      <c r="C572" s="118">
        <v>0.009435302187040882</v>
      </c>
      <c r="D572" s="84" t="s">
        <v>1874</v>
      </c>
      <c r="E572" s="84" t="b">
        <v>0</v>
      </c>
      <c r="F572" s="84" t="b">
        <v>0</v>
      </c>
      <c r="G572" s="84" t="b">
        <v>0</v>
      </c>
    </row>
    <row r="573" spans="1:7" ht="15">
      <c r="A573" s="84" t="s">
        <v>2548</v>
      </c>
      <c r="B573" s="84">
        <v>3</v>
      </c>
      <c r="C573" s="118">
        <v>0.009435302187040882</v>
      </c>
      <c r="D573" s="84" t="s">
        <v>1874</v>
      </c>
      <c r="E573" s="84" t="b">
        <v>0</v>
      </c>
      <c r="F573" s="84" t="b">
        <v>0</v>
      </c>
      <c r="G573" s="84" t="b">
        <v>0</v>
      </c>
    </row>
    <row r="574" spans="1:7" ht="15">
      <c r="A574" s="84" t="s">
        <v>2549</v>
      </c>
      <c r="B574" s="84">
        <v>3</v>
      </c>
      <c r="C574" s="118">
        <v>0.009435302187040882</v>
      </c>
      <c r="D574" s="84" t="s">
        <v>1874</v>
      </c>
      <c r="E574" s="84" t="b">
        <v>0</v>
      </c>
      <c r="F574" s="84" t="b">
        <v>0</v>
      </c>
      <c r="G574" s="84" t="b">
        <v>0</v>
      </c>
    </row>
    <row r="575" spans="1:7" ht="15">
      <c r="A575" s="84" t="s">
        <v>2515</v>
      </c>
      <c r="B575" s="84">
        <v>2</v>
      </c>
      <c r="C575" s="118">
        <v>0.009300308450432063</v>
      </c>
      <c r="D575" s="84" t="s">
        <v>1874</v>
      </c>
      <c r="E575" s="84" t="b">
        <v>0</v>
      </c>
      <c r="F575" s="84" t="b">
        <v>0</v>
      </c>
      <c r="G575" s="84" t="b">
        <v>0</v>
      </c>
    </row>
    <row r="576" spans="1:7" ht="15">
      <c r="A576" s="84" t="s">
        <v>2516</v>
      </c>
      <c r="B576" s="84">
        <v>2</v>
      </c>
      <c r="C576" s="118">
        <v>0.009300308450432063</v>
      </c>
      <c r="D576" s="84" t="s">
        <v>1874</v>
      </c>
      <c r="E576" s="84" t="b">
        <v>0</v>
      </c>
      <c r="F576" s="84" t="b">
        <v>0</v>
      </c>
      <c r="G576" s="84" t="b">
        <v>0</v>
      </c>
    </row>
    <row r="577" spans="1:7" ht="15">
      <c r="A577" s="84" t="s">
        <v>2517</v>
      </c>
      <c r="B577" s="84">
        <v>2</v>
      </c>
      <c r="C577" s="118">
        <v>0.009300308450432063</v>
      </c>
      <c r="D577" s="84" t="s">
        <v>1874</v>
      </c>
      <c r="E577" s="84" t="b">
        <v>0</v>
      </c>
      <c r="F577" s="84" t="b">
        <v>0</v>
      </c>
      <c r="G577" s="84" t="b">
        <v>0</v>
      </c>
    </row>
    <row r="578" spans="1:7" ht="15">
      <c r="A578" s="84" t="s">
        <v>2518</v>
      </c>
      <c r="B578" s="84">
        <v>2</v>
      </c>
      <c r="C578" s="118">
        <v>0.009300308450432063</v>
      </c>
      <c r="D578" s="84" t="s">
        <v>1874</v>
      </c>
      <c r="E578" s="84" t="b">
        <v>0</v>
      </c>
      <c r="F578" s="84" t="b">
        <v>0</v>
      </c>
      <c r="G578" s="84" t="b">
        <v>0</v>
      </c>
    </row>
    <row r="579" spans="1:7" ht="15">
      <c r="A579" s="84" t="s">
        <v>2519</v>
      </c>
      <c r="B579" s="84">
        <v>2</v>
      </c>
      <c r="C579" s="118">
        <v>0.009300308450432063</v>
      </c>
      <c r="D579" s="84" t="s">
        <v>1874</v>
      </c>
      <c r="E579" s="84" t="b">
        <v>0</v>
      </c>
      <c r="F579" s="84" t="b">
        <v>0</v>
      </c>
      <c r="G579" s="84" t="b">
        <v>0</v>
      </c>
    </row>
    <row r="580" spans="1:7" ht="15">
      <c r="A580" s="84" t="s">
        <v>2520</v>
      </c>
      <c r="B580" s="84">
        <v>2</v>
      </c>
      <c r="C580" s="118">
        <v>0.009300308450432063</v>
      </c>
      <c r="D580" s="84" t="s">
        <v>1874</v>
      </c>
      <c r="E580" s="84" t="b">
        <v>0</v>
      </c>
      <c r="F580" s="84" t="b">
        <v>0</v>
      </c>
      <c r="G580" s="84" t="b">
        <v>0</v>
      </c>
    </row>
    <row r="581" spans="1:7" ht="15">
      <c r="A581" s="84" t="s">
        <v>2521</v>
      </c>
      <c r="B581" s="84">
        <v>2</v>
      </c>
      <c r="C581" s="118">
        <v>0.009300308450432063</v>
      </c>
      <c r="D581" s="84" t="s">
        <v>1874</v>
      </c>
      <c r="E581" s="84" t="b">
        <v>0</v>
      </c>
      <c r="F581" s="84" t="b">
        <v>0</v>
      </c>
      <c r="G581" s="84" t="b">
        <v>0</v>
      </c>
    </row>
    <row r="582" spans="1:7" ht="15">
      <c r="A582" s="84" t="s">
        <v>2522</v>
      </c>
      <c r="B582" s="84">
        <v>2</v>
      </c>
      <c r="C582" s="118">
        <v>0.009300308450432063</v>
      </c>
      <c r="D582" s="84" t="s">
        <v>1874</v>
      </c>
      <c r="E582" s="84" t="b">
        <v>0</v>
      </c>
      <c r="F582" s="84" t="b">
        <v>0</v>
      </c>
      <c r="G582" s="84" t="b">
        <v>0</v>
      </c>
    </row>
    <row r="583" spans="1:7" ht="15">
      <c r="A583" s="84" t="s">
        <v>2523</v>
      </c>
      <c r="B583" s="84">
        <v>2</v>
      </c>
      <c r="C583" s="118">
        <v>0.009300308450432063</v>
      </c>
      <c r="D583" s="84" t="s">
        <v>1874</v>
      </c>
      <c r="E583" s="84" t="b">
        <v>0</v>
      </c>
      <c r="F583" s="84" t="b">
        <v>0</v>
      </c>
      <c r="G583" s="84" t="b">
        <v>0</v>
      </c>
    </row>
    <row r="584" spans="1:7" ht="15">
      <c r="A584" s="84" t="s">
        <v>2524</v>
      </c>
      <c r="B584" s="84">
        <v>2</v>
      </c>
      <c r="C584" s="118">
        <v>0.009300308450432063</v>
      </c>
      <c r="D584" s="84" t="s">
        <v>1874</v>
      </c>
      <c r="E584" s="84" t="b">
        <v>0</v>
      </c>
      <c r="F584" s="84" t="b">
        <v>0</v>
      </c>
      <c r="G584" s="84" t="b">
        <v>0</v>
      </c>
    </row>
    <row r="585" spans="1:7" ht="15">
      <c r="A585" s="84" t="s">
        <v>2525</v>
      </c>
      <c r="B585" s="84">
        <v>2</v>
      </c>
      <c r="C585" s="118">
        <v>0.009300308450432063</v>
      </c>
      <c r="D585" s="84" t="s">
        <v>1874</v>
      </c>
      <c r="E585" s="84" t="b">
        <v>0</v>
      </c>
      <c r="F585" s="84" t="b">
        <v>0</v>
      </c>
      <c r="G585" s="84" t="b">
        <v>0</v>
      </c>
    </row>
    <row r="586" spans="1:7" ht="15">
      <c r="A586" s="84" t="s">
        <v>2526</v>
      </c>
      <c r="B586" s="84">
        <v>2</v>
      </c>
      <c r="C586" s="118">
        <v>0.009300308450432063</v>
      </c>
      <c r="D586" s="84" t="s">
        <v>1874</v>
      </c>
      <c r="E586" s="84" t="b">
        <v>0</v>
      </c>
      <c r="F586" s="84" t="b">
        <v>0</v>
      </c>
      <c r="G586" s="84" t="b">
        <v>0</v>
      </c>
    </row>
    <row r="587" spans="1:7" ht="15">
      <c r="A587" s="84" t="s">
        <v>2527</v>
      </c>
      <c r="B587" s="84">
        <v>2</v>
      </c>
      <c r="C587" s="118">
        <v>0.009300308450432063</v>
      </c>
      <c r="D587" s="84" t="s">
        <v>1874</v>
      </c>
      <c r="E587" s="84" t="b">
        <v>0</v>
      </c>
      <c r="F587" s="84" t="b">
        <v>1</v>
      </c>
      <c r="G587" s="84" t="b">
        <v>0</v>
      </c>
    </row>
    <row r="588" spans="1:7" ht="15">
      <c r="A588" s="84" t="s">
        <v>2047</v>
      </c>
      <c r="B588" s="84">
        <v>2</v>
      </c>
      <c r="C588" s="118">
        <v>0.009300308450432063</v>
      </c>
      <c r="D588" s="84" t="s">
        <v>1874</v>
      </c>
      <c r="E588" s="84" t="b">
        <v>0</v>
      </c>
      <c r="F588" s="84" t="b">
        <v>0</v>
      </c>
      <c r="G588" s="84" t="b">
        <v>0</v>
      </c>
    </row>
    <row r="589" spans="1:7" ht="15">
      <c r="A589" s="84" t="s">
        <v>2528</v>
      </c>
      <c r="B589" s="84">
        <v>2</v>
      </c>
      <c r="C589" s="118">
        <v>0.009300308450432063</v>
      </c>
      <c r="D589" s="84" t="s">
        <v>1874</v>
      </c>
      <c r="E589" s="84" t="b">
        <v>0</v>
      </c>
      <c r="F589" s="84" t="b">
        <v>0</v>
      </c>
      <c r="G589" s="84" t="b">
        <v>0</v>
      </c>
    </row>
    <row r="590" spans="1:7" ht="15">
      <c r="A590" s="84" t="s">
        <v>2588</v>
      </c>
      <c r="B590" s="84">
        <v>2</v>
      </c>
      <c r="C590" s="118">
        <v>0.009300308450432063</v>
      </c>
      <c r="D590" s="84" t="s">
        <v>1874</v>
      </c>
      <c r="E590" s="84" t="b">
        <v>0</v>
      </c>
      <c r="F590" s="84" t="b">
        <v>0</v>
      </c>
      <c r="G590" s="84" t="b">
        <v>0</v>
      </c>
    </row>
    <row r="591" spans="1:7" ht="15">
      <c r="A591" s="84" t="s">
        <v>335</v>
      </c>
      <c r="B591" s="84">
        <v>2</v>
      </c>
      <c r="C591" s="118">
        <v>0.009300308450432063</v>
      </c>
      <c r="D591" s="84" t="s">
        <v>1874</v>
      </c>
      <c r="E591" s="84" t="b">
        <v>0</v>
      </c>
      <c r="F591" s="84" t="b">
        <v>0</v>
      </c>
      <c r="G591" s="84" t="b">
        <v>0</v>
      </c>
    </row>
    <row r="592" spans="1:7" ht="15">
      <c r="A592" s="84" t="s">
        <v>2587</v>
      </c>
      <c r="B592" s="84">
        <v>2</v>
      </c>
      <c r="C592" s="118">
        <v>0.009300308450432063</v>
      </c>
      <c r="D592" s="84" t="s">
        <v>1874</v>
      </c>
      <c r="E592" s="84" t="b">
        <v>0</v>
      </c>
      <c r="F592" s="84" t="b">
        <v>0</v>
      </c>
      <c r="G592" s="84" t="b">
        <v>0</v>
      </c>
    </row>
    <row r="593" spans="1:7" ht="15">
      <c r="A593" s="84" t="s">
        <v>2589</v>
      </c>
      <c r="B593" s="84">
        <v>2</v>
      </c>
      <c r="C593" s="118">
        <v>0.009300308450432063</v>
      </c>
      <c r="D593" s="84" t="s">
        <v>1874</v>
      </c>
      <c r="E593" s="84" t="b">
        <v>0</v>
      </c>
      <c r="F593" s="84" t="b">
        <v>0</v>
      </c>
      <c r="G593" s="84" t="b">
        <v>0</v>
      </c>
    </row>
    <row r="594" spans="1:7" ht="15">
      <c r="A594" s="84" t="s">
        <v>2003</v>
      </c>
      <c r="B594" s="84">
        <v>5</v>
      </c>
      <c r="C594" s="118">
        <v>0</v>
      </c>
      <c r="D594" s="84" t="s">
        <v>1875</v>
      </c>
      <c r="E594" s="84" t="b">
        <v>0</v>
      </c>
      <c r="F594" s="84" t="b">
        <v>0</v>
      </c>
      <c r="G594" s="84" t="b">
        <v>0</v>
      </c>
    </row>
    <row r="595" spans="1:7" ht="15">
      <c r="A595" s="84" t="s">
        <v>2054</v>
      </c>
      <c r="B595" s="84">
        <v>2</v>
      </c>
      <c r="C595" s="118">
        <v>0.01075513536951453</v>
      </c>
      <c r="D595" s="84" t="s">
        <v>1875</v>
      </c>
      <c r="E595" s="84" t="b">
        <v>0</v>
      </c>
      <c r="F595" s="84" t="b">
        <v>0</v>
      </c>
      <c r="G595" s="84" t="b">
        <v>0</v>
      </c>
    </row>
    <row r="596" spans="1:7" ht="15">
      <c r="A596" s="84" t="s">
        <v>2087</v>
      </c>
      <c r="B596" s="84">
        <v>2</v>
      </c>
      <c r="C596" s="118">
        <v>0.018891081198270782</v>
      </c>
      <c r="D596" s="84" t="s">
        <v>1875</v>
      </c>
      <c r="E596" s="84" t="b">
        <v>0</v>
      </c>
      <c r="F596" s="84" t="b">
        <v>0</v>
      </c>
      <c r="G596" s="84" t="b">
        <v>0</v>
      </c>
    </row>
    <row r="597" spans="1:7" ht="15">
      <c r="A597" s="84" t="s">
        <v>2088</v>
      </c>
      <c r="B597" s="84">
        <v>2</v>
      </c>
      <c r="C597" s="118">
        <v>0.018891081198270782</v>
      </c>
      <c r="D597" s="84" t="s">
        <v>1875</v>
      </c>
      <c r="E597" s="84" t="b">
        <v>0</v>
      </c>
      <c r="F597" s="84" t="b">
        <v>0</v>
      </c>
      <c r="G597" s="84" t="b">
        <v>0</v>
      </c>
    </row>
    <row r="598" spans="1:7" ht="15">
      <c r="A598" s="84" t="s">
        <v>2492</v>
      </c>
      <c r="B598" s="84">
        <v>3</v>
      </c>
      <c r="C598" s="118">
        <v>0</v>
      </c>
      <c r="D598" s="84" t="s">
        <v>1876</v>
      </c>
      <c r="E598" s="84" t="b">
        <v>0</v>
      </c>
      <c r="F598" s="84" t="b">
        <v>0</v>
      </c>
      <c r="G598" s="84" t="b">
        <v>0</v>
      </c>
    </row>
    <row r="599" spans="1:7" ht="15">
      <c r="A599" s="84" t="s">
        <v>2529</v>
      </c>
      <c r="B599" s="84">
        <v>3</v>
      </c>
      <c r="C599" s="118">
        <v>0</v>
      </c>
      <c r="D599" s="84" t="s">
        <v>1876</v>
      </c>
      <c r="E599" s="84" t="b">
        <v>0</v>
      </c>
      <c r="F599" s="84" t="b">
        <v>0</v>
      </c>
      <c r="G599" s="84" t="b">
        <v>0</v>
      </c>
    </row>
    <row r="600" spans="1:7" ht="15">
      <c r="A600" s="84" t="s">
        <v>2530</v>
      </c>
      <c r="B600" s="84">
        <v>3</v>
      </c>
      <c r="C600" s="118">
        <v>0</v>
      </c>
      <c r="D600" s="84" t="s">
        <v>1876</v>
      </c>
      <c r="E600" s="84" t="b">
        <v>0</v>
      </c>
      <c r="F600" s="84" t="b">
        <v>0</v>
      </c>
      <c r="G600" s="84" t="b">
        <v>0</v>
      </c>
    </row>
    <row r="601" spans="1:7" ht="15">
      <c r="A601" s="84" t="s">
        <v>2531</v>
      </c>
      <c r="B601" s="84">
        <v>3</v>
      </c>
      <c r="C601" s="118">
        <v>0</v>
      </c>
      <c r="D601" s="84" t="s">
        <v>1876</v>
      </c>
      <c r="E601" s="84" t="b">
        <v>1</v>
      </c>
      <c r="F601" s="84" t="b">
        <v>0</v>
      </c>
      <c r="G601" s="84" t="b">
        <v>0</v>
      </c>
    </row>
    <row r="602" spans="1:7" ht="15">
      <c r="A602" s="84" t="s">
        <v>2532</v>
      </c>
      <c r="B602" s="84">
        <v>3</v>
      </c>
      <c r="C602" s="118">
        <v>0</v>
      </c>
      <c r="D602" s="84" t="s">
        <v>1876</v>
      </c>
      <c r="E602" s="84" t="b">
        <v>0</v>
      </c>
      <c r="F602" s="84" t="b">
        <v>0</v>
      </c>
      <c r="G602" s="84" t="b">
        <v>0</v>
      </c>
    </row>
    <row r="603" spans="1:7" ht="15">
      <c r="A603" s="84" t="s">
        <v>2533</v>
      </c>
      <c r="B603" s="84">
        <v>3</v>
      </c>
      <c r="C603" s="118">
        <v>0</v>
      </c>
      <c r="D603" s="84" t="s">
        <v>1876</v>
      </c>
      <c r="E603" s="84" t="b">
        <v>0</v>
      </c>
      <c r="F603" s="84" t="b">
        <v>1</v>
      </c>
      <c r="G603" s="84" t="b">
        <v>0</v>
      </c>
    </row>
    <row r="604" spans="1:7" ht="15">
      <c r="A604" s="84" t="s">
        <v>2534</v>
      </c>
      <c r="B604" s="84">
        <v>3</v>
      </c>
      <c r="C604" s="118">
        <v>0</v>
      </c>
      <c r="D604" s="84" t="s">
        <v>1876</v>
      </c>
      <c r="E604" s="84" t="b">
        <v>0</v>
      </c>
      <c r="F604" s="84" t="b">
        <v>0</v>
      </c>
      <c r="G604" s="84" t="b">
        <v>0</v>
      </c>
    </row>
    <row r="605" spans="1:7" ht="15">
      <c r="A605" s="84" t="s">
        <v>2535</v>
      </c>
      <c r="B605" s="84">
        <v>3</v>
      </c>
      <c r="C605" s="118">
        <v>0</v>
      </c>
      <c r="D605" s="84" t="s">
        <v>1876</v>
      </c>
      <c r="E605" s="84" t="b">
        <v>0</v>
      </c>
      <c r="F605" s="84" t="b">
        <v>0</v>
      </c>
      <c r="G605" s="84" t="b">
        <v>0</v>
      </c>
    </row>
    <row r="606" spans="1:7" ht="15">
      <c r="A606" s="84" t="s">
        <v>2536</v>
      </c>
      <c r="B606" s="84">
        <v>3</v>
      </c>
      <c r="C606" s="118">
        <v>0</v>
      </c>
      <c r="D606" s="84" t="s">
        <v>1876</v>
      </c>
      <c r="E606" s="84" t="b">
        <v>0</v>
      </c>
      <c r="F606" s="84" t="b">
        <v>0</v>
      </c>
      <c r="G606" s="84" t="b">
        <v>0</v>
      </c>
    </row>
    <row r="607" spans="1:7" ht="15">
      <c r="A607" s="84" t="s">
        <v>2537</v>
      </c>
      <c r="B607" s="84">
        <v>3</v>
      </c>
      <c r="C607" s="118">
        <v>0</v>
      </c>
      <c r="D607" s="84" t="s">
        <v>1876</v>
      </c>
      <c r="E607" s="84" t="b">
        <v>0</v>
      </c>
      <c r="F607" s="84" t="b">
        <v>0</v>
      </c>
      <c r="G607" s="84" t="b">
        <v>0</v>
      </c>
    </row>
    <row r="608" spans="1:7" ht="15">
      <c r="A608" s="84" t="s">
        <v>2071</v>
      </c>
      <c r="B608" s="84">
        <v>3</v>
      </c>
      <c r="C608" s="118">
        <v>0</v>
      </c>
      <c r="D608" s="84" t="s">
        <v>1876</v>
      </c>
      <c r="E608" s="84" t="b">
        <v>0</v>
      </c>
      <c r="F608" s="84" t="b">
        <v>0</v>
      </c>
      <c r="G608" s="84" t="b">
        <v>0</v>
      </c>
    </row>
    <row r="609" spans="1:7" ht="15">
      <c r="A609" s="84" t="s">
        <v>276</v>
      </c>
      <c r="B609" s="84">
        <v>2</v>
      </c>
      <c r="C609" s="118">
        <v>0.009267961002930591</v>
      </c>
      <c r="D609" s="84" t="s">
        <v>1876</v>
      </c>
      <c r="E609" s="84" t="b">
        <v>0</v>
      </c>
      <c r="F609" s="84" t="b">
        <v>0</v>
      </c>
      <c r="G609" s="84" t="b">
        <v>0</v>
      </c>
    </row>
    <row r="610" spans="1:7" ht="15">
      <c r="A610" s="84" t="s">
        <v>2480</v>
      </c>
      <c r="B610" s="84">
        <v>7</v>
      </c>
      <c r="C610" s="118">
        <v>0</v>
      </c>
      <c r="D610" s="84" t="s">
        <v>1877</v>
      </c>
      <c r="E610" s="84" t="b">
        <v>0</v>
      </c>
      <c r="F610" s="84" t="b">
        <v>0</v>
      </c>
      <c r="G610" s="84" t="b">
        <v>0</v>
      </c>
    </row>
    <row r="611" spans="1:7" ht="15">
      <c r="A611" s="84" t="s">
        <v>2493</v>
      </c>
      <c r="B611" s="84">
        <v>5</v>
      </c>
      <c r="C611" s="118">
        <v>0</v>
      </c>
      <c r="D611" s="84" t="s">
        <v>1877</v>
      </c>
      <c r="E611" s="84" t="b">
        <v>0</v>
      </c>
      <c r="F611" s="84" t="b">
        <v>0</v>
      </c>
      <c r="G611" s="84" t="b">
        <v>0</v>
      </c>
    </row>
    <row r="612" spans="1:7" ht="15">
      <c r="A612" s="84" t="s">
        <v>2051</v>
      </c>
      <c r="B612" s="84">
        <v>5</v>
      </c>
      <c r="C612" s="118">
        <v>0</v>
      </c>
      <c r="D612" s="84" t="s">
        <v>1877</v>
      </c>
      <c r="E612" s="84" t="b">
        <v>0</v>
      </c>
      <c r="F612" s="84" t="b">
        <v>0</v>
      </c>
      <c r="G612" s="84" t="b">
        <v>0</v>
      </c>
    </row>
    <row r="613" spans="1:7" ht="15">
      <c r="A613" s="84" t="s">
        <v>2494</v>
      </c>
      <c r="B613" s="84">
        <v>5</v>
      </c>
      <c r="C613" s="118">
        <v>0</v>
      </c>
      <c r="D613" s="84" t="s">
        <v>1877</v>
      </c>
      <c r="E613" s="84" t="b">
        <v>0</v>
      </c>
      <c r="F613" s="84" t="b">
        <v>0</v>
      </c>
      <c r="G613" s="84" t="b">
        <v>0</v>
      </c>
    </row>
    <row r="614" spans="1:7" ht="15">
      <c r="A614" s="84" t="s">
        <v>2474</v>
      </c>
      <c r="B614" s="84">
        <v>5</v>
      </c>
      <c r="C614" s="118">
        <v>0</v>
      </c>
      <c r="D614" s="84" t="s">
        <v>1877</v>
      </c>
      <c r="E614" s="84" t="b">
        <v>0</v>
      </c>
      <c r="F614" s="84" t="b">
        <v>0</v>
      </c>
      <c r="G614" s="84" t="b">
        <v>0</v>
      </c>
    </row>
    <row r="615" spans="1:7" ht="15">
      <c r="A615" s="84" t="s">
        <v>2495</v>
      </c>
      <c r="B615" s="84">
        <v>5</v>
      </c>
      <c r="C615" s="118">
        <v>0</v>
      </c>
      <c r="D615" s="84" t="s">
        <v>1877</v>
      </c>
      <c r="E615" s="84" t="b">
        <v>0</v>
      </c>
      <c r="F615" s="84" t="b">
        <v>0</v>
      </c>
      <c r="G615" s="84" t="b">
        <v>0</v>
      </c>
    </row>
    <row r="616" spans="1:7" ht="15">
      <c r="A616" s="84" t="s">
        <v>2496</v>
      </c>
      <c r="B616" s="84">
        <v>5</v>
      </c>
      <c r="C616" s="118">
        <v>0</v>
      </c>
      <c r="D616" s="84" t="s">
        <v>1877</v>
      </c>
      <c r="E616" s="84" t="b">
        <v>0</v>
      </c>
      <c r="F616" s="84" t="b">
        <v>0</v>
      </c>
      <c r="G616" s="84" t="b">
        <v>0</v>
      </c>
    </row>
    <row r="617" spans="1:7" ht="15">
      <c r="A617" s="84" t="s">
        <v>2497</v>
      </c>
      <c r="B617" s="84">
        <v>5</v>
      </c>
      <c r="C617" s="118">
        <v>0</v>
      </c>
      <c r="D617" s="84" t="s">
        <v>1877</v>
      </c>
      <c r="E617" s="84" t="b">
        <v>0</v>
      </c>
      <c r="F617" s="84" t="b">
        <v>0</v>
      </c>
      <c r="G617" s="84" t="b">
        <v>0</v>
      </c>
    </row>
    <row r="618" spans="1:7" ht="15">
      <c r="A618" s="84" t="s">
        <v>2057</v>
      </c>
      <c r="B618" s="84">
        <v>5</v>
      </c>
      <c r="C618" s="118">
        <v>0</v>
      </c>
      <c r="D618" s="84" t="s">
        <v>1877</v>
      </c>
      <c r="E618" s="84" t="b">
        <v>0</v>
      </c>
      <c r="F618" s="84" t="b">
        <v>0</v>
      </c>
      <c r="G618" s="84" t="b">
        <v>0</v>
      </c>
    </row>
    <row r="619" spans="1:7" ht="15">
      <c r="A619" s="84" t="s">
        <v>2066</v>
      </c>
      <c r="B619" s="84">
        <v>5</v>
      </c>
      <c r="C619" s="118">
        <v>0</v>
      </c>
      <c r="D619" s="84" t="s">
        <v>1877</v>
      </c>
      <c r="E619" s="84" t="b">
        <v>0</v>
      </c>
      <c r="F619" s="84" t="b">
        <v>0</v>
      </c>
      <c r="G619" s="84" t="b">
        <v>0</v>
      </c>
    </row>
    <row r="620" spans="1:7" ht="15">
      <c r="A620" s="84" t="s">
        <v>2498</v>
      </c>
      <c r="B620" s="84">
        <v>5</v>
      </c>
      <c r="C620" s="118">
        <v>0</v>
      </c>
      <c r="D620" s="84" t="s">
        <v>1877</v>
      </c>
      <c r="E620" s="84" t="b">
        <v>0</v>
      </c>
      <c r="F620" s="84" t="b">
        <v>0</v>
      </c>
      <c r="G620" s="84" t="b">
        <v>0</v>
      </c>
    </row>
    <row r="621" spans="1:7" ht="15">
      <c r="A621" s="84" t="s">
        <v>2499</v>
      </c>
      <c r="B621" s="84">
        <v>5</v>
      </c>
      <c r="C621" s="118">
        <v>0</v>
      </c>
      <c r="D621" s="84" t="s">
        <v>1877</v>
      </c>
      <c r="E621" s="84" t="b">
        <v>0</v>
      </c>
      <c r="F621" s="84" t="b">
        <v>0</v>
      </c>
      <c r="G621" s="84" t="b">
        <v>0</v>
      </c>
    </row>
    <row r="622" spans="1:7" ht="15">
      <c r="A622" s="84" t="s">
        <v>2076</v>
      </c>
      <c r="B622" s="84">
        <v>5</v>
      </c>
      <c r="C622" s="118">
        <v>0</v>
      </c>
      <c r="D622" s="84" t="s">
        <v>1877</v>
      </c>
      <c r="E622" s="84" t="b">
        <v>0</v>
      </c>
      <c r="F622" s="84" t="b">
        <v>0</v>
      </c>
      <c r="G622" s="84" t="b">
        <v>0</v>
      </c>
    </row>
    <row r="623" spans="1:7" ht="15">
      <c r="A623" s="84" t="s">
        <v>2500</v>
      </c>
      <c r="B623" s="84">
        <v>5</v>
      </c>
      <c r="C623" s="118">
        <v>0</v>
      </c>
      <c r="D623" s="84" t="s">
        <v>1877</v>
      </c>
      <c r="E623" s="84" t="b">
        <v>0</v>
      </c>
      <c r="F623" s="84" t="b">
        <v>0</v>
      </c>
      <c r="G623" s="84" t="b">
        <v>0</v>
      </c>
    </row>
    <row r="624" spans="1:7" ht="15">
      <c r="A624" s="84" t="s">
        <v>270</v>
      </c>
      <c r="B624" s="84">
        <v>3</v>
      </c>
      <c r="C624" s="118">
        <v>0.006399483162010281</v>
      </c>
      <c r="D624" s="84" t="s">
        <v>1877</v>
      </c>
      <c r="E624" s="84" t="b">
        <v>0</v>
      </c>
      <c r="F624" s="84" t="b">
        <v>0</v>
      </c>
      <c r="G624" s="84" t="b">
        <v>0</v>
      </c>
    </row>
    <row r="625" spans="1:7" ht="15">
      <c r="A625" s="84" t="s">
        <v>2538</v>
      </c>
      <c r="B625" s="84">
        <v>3</v>
      </c>
      <c r="C625" s="118">
        <v>0.006399483162010281</v>
      </c>
      <c r="D625" s="84" t="s">
        <v>1877</v>
      </c>
      <c r="E625" s="84" t="b">
        <v>0</v>
      </c>
      <c r="F625" s="84" t="b">
        <v>0</v>
      </c>
      <c r="G625" s="84" t="b">
        <v>0</v>
      </c>
    </row>
    <row r="626" spans="1:7" ht="15">
      <c r="A626" s="84" t="s">
        <v>2567</v>
      </c>
      <c r="B626" s="84">
        <v>2</v>
      </c>
      <c r="C626" s="118">
        <v>0.007652692474462262</v>
      </c>
      <c r="D626" s="84" t="s">
        <v>1877</v>
      </c>
      <c r="E626" s="84" t="b">
        <v>0</v>
      </c>
      <c r="F626" s="84" t="b">
        <v>0</v>
      </c>
      <c r="G626" s="84" t="b">
        <v>0</v>
      </c>
    </row>
    <row r="627" spans="1:7" ht="15">
      <c r="A627" s="84" t="s">
        <v>2568</v>
      </c>
      <c r="B627" s="84">
        <v>2</v>
      </c>
      <c r="C627" s="118">
        <v>0.007652692474462262</v>
      </c>
      <c r="D627" s="84" t="s">
        <v>1877</v>
      </c>
      <c r="E627" s="84" t="b">
        <v>0</v>
      </c>
      <c r="F627" s="84" t="b">
        <v>0</v>
      </c>
      <c r="G627" s="84" t="b">
        <v>0</v>
      </c>
    </row>
    <row r="628" spans="1:7" ht="15">
      <c r="A628" s="84" t="s">
        <v>2569</v>
      </c>
      <c r="B628" s="84">
        <v>2</v>
      </c>
      <c r="C628" s="118">
        <v>0.007652692474462262</v>
      </c>
      <c r="D628" s="84" t="s">
        <v>1877</v>
      </c>
      <c r="E628" s="84" t="b">
        <v>0</v>
      </c>
      <c r="F628" s="84" t="b">
        <v>0</v>
      </c>
      <c r="G628" s="84" t="b">
        <v>0</v>
      </c>
    </row>
    <row r="629" spans="1:7" ht="15">
      <c r="A629" s="84" t="s">
        <v>2003</v>
      </c>
      <c r="B629" s="84">
        <v>2</v>
      </c>
      <c r="C629" s="118">
        <v>0.007652692474462262</v>
      </c>
      <c r="D629" s="84" t="s">
        <v>1877</v>
      </c>
      <c r="E629" s="84" t="b">
        <v>0</v>
      </c>
      <c r="F629" s="84" t="b">
        <v>0</v>
      </c>
      <c r="G629" s="84" t="b">
        <v>0</v>
      </c>
    </row>
    <row r="630" spans="1:7" ht="15">
      <c r="A630" s="84" t="s">
        <v>2570</v>
      </c>
      <c r="B630" s="84">
        <v>2</v>
      </c>
      <c r="C630" s="118">
        <v>0.007652692474462262</v>
      </c>
      <c r="D630" s="84" t="s">
        <v>1877</v>
      </c>
      <c r="E630" s="84" t="b">
        <v>0</v>
      </c>
      <c r="F630" s="84" t="b">
        <v>0</v>
      </c>
      <c r="G630" s="84" t="b">
        <v>0</v>
      </c>
    </row>
    <row r="631" spans="1:7" ht="15">
      <c r="A631" s="84" t="s">
        <v>2571</v>
      </c>
      <c r="B631" s="84">
        <v>2</v>
      </c>
      <c r="C631" s="118">
        <v>0.007652692474462262</v>
      </c>
      <c r="D631" s="84" t="s">
        <v>1877</v>
      </c>
      <c r="E631" s="84" t="b">
        <v>0</v>
      </c>
      <c r="F631" s="84" t="b">
        <v>0</v>
      </c>
      <c r="G631" s="84" t="b">
        <v>0</v>
      </c>
    </row>
    <row r="632" spans="1:7" ht="15">
      <c r="A632" s="84" t="s">
        <v>2504</v>
      </c>
      <c r="B632" s="84">
        <v>2</v>
      </c>
      <c r="C632" s="118">
        <v>0.007652692474462262</v>
      </c>
      <c r="D632" s="84" t="s">
        <v>1877</v>
      </c>
      <c r="E632" s="84" t="b">
        <v>0</v>
      </c>
      <c r="F632" s="84" t="b">
        <v>0</v>
      </c>
      <c r="G632" s="84" t="b">
        <v>0</v>
      </c>
    </row>
    <row r="633" spans="1:7" ht="15">
      <c r="A633" s="84" t="s">
        <v>2572</v>
      </c>
      <c r="B633" s="84">
        <v>2</v>
      </c>
      <c r="C633" s="118">
        <v>0.007652692474462262</v>
      </c>
      <c r="D633" s="84" t="s">
        <v>1877</v>
      </c>
      <c r="E633" s="84" t="b">
        <v>0</v>
      </c>
      <c r="F633" s="84" t="b">
        <v>0</v>
      </c>
      <c r="G633" s="84" t="b">
        <v>0</v>
      </c>
    </row>
    <row r="634" spans="1:7" ht="15">
      <c r="A634" s="84" t="s">
        <v>2071</v>
      </c>
      <c r="B634" s="84">
        <v>2</v>
      </c>
      <c r="C634" s="118">
        <v>0.007652692474462262</v>
      </c>
      <c r="D634" s="84" t="s">
        <v>1877</v>
      </c>
      <c r="E634" s="84" t="b">
        <v>0</v>
      </c>
      <c r="F634" s="84" t="b">
        <v>0</v>
      </c>
      <c r="G634" s="84" t="b">
        <v>0</v>
      </c>
    </row>
    <row r="635" spans="1:7" ht="15">
      <c r="A635" s="84" t="s">
        <v>2573</v>
      </c>
      <c r="B635" s="84">
        <v>2</v>
      </c>
      <c r="C635" s="118">
        <v>0.007652692474462262</v>
      </c>
      <c r="D635" s="84" t="s">
        <v>1877</v>
      </c>
      <c r="E635" s="84" t="b">
        <v>0</v>
      </c>
      <c r="F635" s="84" t="b">
        <v>0</v>
      </c>
      <c r="G635" s="84" t="b">
        <v>0</v>
      </c>
    </row>
    <row r="636" spans="1:7" ht="15">
      <c r="A636" s="84" t="s">
        <v>2574</v>
      </c>
      <c r="B636" s="84">
        <v>2</v>
      </c>
      <c r="C636" s="118">
        <v>0.007652692474462262</v>
      </c>
      <c r="D636" s="84" t="s">
        <v>1877</v>
      </c>
      <c r="E636" s="84" t="b">
        <v>0</v>
      </c>
      <c r="F636" s="84" t="b">
        <v>0</v>
      </c>
      <c r="G636" s="84" t="b">
        <v>0</v>
      </c>
    </row>
    <row r="637" spans="1:7" ht="15">
      <c r="A637" s="84" t="s">
        <v>2575</v>
      </c>
      <c r="B637" s="84">
        <v>2</v>
      </c>
      <c r="C637" s="118">
        <v>0.007652692474462262</v>
      </c>
      <c r="D637" s="84" t="s">
        <v>1877</v>
      </c>
      <c r="E637" s="84" t="b">
        <v>0</v>
      </c>
      <c r="F637" s="84" t="b">
        <v>0</v>
      </c>
      <c r="G637" s="84" t="b">
        <v>0</v>
      </c>
    </row>
    <row r="638" spans="1:7" ht="15">
      <c r="A638" s="84" t="s">
        <v>2576</v>
      </c>
      <c r="B638" s="84">
        <v>2</v>
      </c>
      <c r="C638" s="118">
        <v>0.007652692474462262</v>
      </c>
      <c r="D638" s="84" t="s">
        <v>1877</v>
      </c>
      <c r="E638" s="84" t="b">
        <v>0</v>
      </c>
      <c r="F638" s="84" t="b">
        <v>0</v>
      </c>
      <c r="G638" s="84" t="b">
        <v>0</v>
      </c>
    </row>
    <row r="639" spans="1:7" ht="15">
      <c r="A639" s="84" t="s">
        <v>2616</v>
      </c>
      <c r="B639" s="84">
        <v>2</v>
      </c>
      <c r="C639" s="118">
        <v>0</v>
      </c>
      <c r="D639" s="84" t="s">
        <v>1878</v>
      </c>
      <c r="E639" s="84" t="b">
        <v>0</v>
      </c>
      <c r="F639" s="84" t="b">
        <v>0</v>
      </c>
      <c r="G639" s="84" t="b">
        <v>0</v>
      </c>
    </row>
    <row r="640" spans="1:7" ht="15">
      <c r="A640" s="84" t="s">
        <v>2617</v>
      </c>
      <c r="B640" s="84">
        <v>2</v>
      </c>
      <c r="C640" s="118">
        <v>0</v>
      </c>
      <c r="D640" s="84" t="s">
        <v>1878</v>
      </c>
      <c r="E640" s="84" t="b">
        <v>0</v>
      </c>
      <c r="F640" s="84" t="b">
        <v>0</v>
      </c>
      <c r="G640" s="84" t="b">
        <v>0</v>
      </c>
    </row>
    <row r="641" spans="1:7" ht="15">
      <c r="A641" s="84" t="s">
        <v>2618</v>
      </c>
      <c r="B641" s="84">
        <v>2</v>
      </c>
      <c r="C641" s="118">
        <v>0</v>
      </c>
      <c r="D641" s="84" t="s">
        <v>1878</v>
      </c>
      <c r="E641" s="84" t="b">
        <v>0</v>
      </c>
      <c r="F641" s="84" t="b">
        <v>0</v>
      </c>
      <c r="G641" s="84" t="b">
        <v>0</v>
      </c>
    </row>
    <row r="642" spans="1:7" ht="15">
      <c r="A642" s="84" t="s">
        <v>2551</v>
      </c>
      <c r="B642" s="84">
        <v>2</v>
      </c>
      <c r="C642" s="118">
        <v>0</v>
      </c>
      <c r="D642" s="84" t="s">
        <v>1878</v>
      </c>
      <c r="E642" s="84" t="b">
        <v>0</v>
      </c>
      <c r="F642" s="84" t="b">
        <v>0</v>
      </c>
      <c r="G642" s="84" t="b">
        <v>0</v>
      </c>
    </row>
    <row r="643" spans="1:7" ht="15">
      <c r="A643" s="84" t="s">
        <v>2507</v>
      </c>
      <c r="B643" s="84">
        <v>2</v>
      </c>
      <c r="C643" s="118">
        <v>0</v>
      </c>
      <c r="D643" s="84" t="s">
        <v>1878</v>
      </c>
      <c r="E643" s="84" t="b">
        <v>0</v>
      </c>
      <c r="F643" s="84" t="b">
        <v>0</v>
      </c>
      <c r="G643" s="84" t="b">
        <v>0</v>
      </c>
    </row>
    <row r="644" spans="1:7" ht="15">
      <c r="A644" s="84" t="s">
        <v>2552</v>
      </c>
      <c r="B644" s="84">
        <v>2</v>
      </c>
      <c r="C644" s="118">
        <v>0</v>
      </c>
      <c r="D644" s="84" t="s">
        <v>1878</v>
      </c>
      <c r="E644" s="84" t="b">
        <v>0</v>
      </c>
      <c r="F644" s="84" t="b">
        <v>0</v>
      </c>
      <c r="G644" s="84" t="b">
        <v>0</v>
      </c>
    </row>
    <row r="645" spans="1:7" ht="15">
      <c r="A645" s="84" t="s">
        <v>2619</v>
      </c>
      <c r="B645" s="84">
        <v>2</v>
      </c>
      <c r="C645" s="118">
        <v>0</v>
      </c>
      <c r="D645" s="84" t="s">
        <v>1878</v>
      </c>
      <c r="E645" s="84" t="b">
        <v>0</v>
      </c>
      <c r="F645" s="84" t="b">
        <v>0</v>
      </c>
      <c r="G645" s="84" t="b">
        <v>0</v>
      </c>
    </row>
    <row r="646" spans="1:7" ht="15">
      <c r="A646" s="84" t="s">
        <v>2620</v>
      </c>
      <c r="B646" s="84">
        <v>2</v>
      </c>
      <c r="C646" s="118">
        <v>0</v>
      </c>
      <c r="D646" s="84" t="s">
        <v>1878</v>
      </c>
      <c r="E646" s="84" t="b">
        <v>0</v>
      </c>
      <c r="F646" s="84" t="b">
        <v>0</v>
      </c>
      <c r="G646" s="84" t="b">
        <v>0</v>
      </c>
    </row>
    <row r="647" spans="1:7" ht="15">
      <c r="A647" s="84" t="s">
        <v>2621</v>
      </c>
      <c r="B647" s="84">
        <v>2</v>
      </c>
      <c r="C647" s="118">
        <v>0</v>
      </c>
      <c r="D647" s="84" t="s">
        <v>1878</v>
      </c>
      <c r="E647" s="84" t="b">
        <v>0</v>
      </c>
      <c r="F647" s="84" t="b">
        <v>0</v>
      </c>
      <c r="G647" s="84" t="b">
        <v>0</v>
      </c>
    </row>
    <row r="648" spans="1:7" ht="15">
      <c r="A648" s="84" t="s">
        <v>2439</v>
      </c>
      <c r="B648" s="84">
        <v>2</v>
      </c>
      <c r="C648" s="118">
        <v>0</v>
      </c>
      <c r="D648" s="84" t="s">
        <v>1878</v>
      </c>
      <c r="E648" s="84" t="b">
        <v>0</v>
      </c>
      <c r="F648" s="84" t="b">
        <v>0</v>
      </c>
      <c r="G648" s="84" t="b">
        <v>0</v>
      </c>
    </row>
    <row r="649" spans="1:7" ht="15">
      <c r="A649" s="84" t="s">
        <v>2440</v>
      </c>
      <c r="B649" s="84">
        <v>2</v>
      </c>
      <c r="C649" s="118">
        <v>0</v>
      </c>
      <c r="D649" s="84" t="s">
        <v>1878</v>
      </c>
      <c r="E649" s="84" t="b">
        <v>0</v>
      </c>
      <c r="F649" s="84" t="b">
        <v>0</v>
      </c>
      <c r="G649" s="84" t="b">
        <v>0</v>
      </c>
    </row>
    <row r="650" spans="1:7" ht="15">
      <c r="A650" s="84" t="s">
        <v>2622</v>
      </c>
      <c r="B650" s="84">
        <v>2</v>
      </c>
      <c r="C650" s="118">
        <v>0</v>
      </c>
      <c r="D650" s="84" t="s">
        <v>1878</v>
      </c>
      <c r="E650" s="84" t="b">
        <v>0</v>
      </c>
      <c r="F650" s="84" t="b">
        <v>0</v>
      </c>
      <c r="G650" s="84" t="b">
        <v>0</v>
      </c>
    </row>
    <row r="651" spans="1:7" ht="15">
      <c r="A651" s="84" t="s">
        <v>2484</v>
      </c>
      <c r="B651" s="84">
        <v>2</v>
      </c>
      <c r="C651" s="118">
        <v>0</v>
      </c>
      <c r="D651" s="84" t="s">
        <v>1878</v>
      </c>
      <c r="E651" s="84" t="b">
        <v>0</v>
      </c>
      <c r="F651" s="84" t="b">
        <v>0</v>
      </c>
      <c r="G651" s="84" t="b">
        <v>0</v>
      </c>
    </row>
    <row r="652" spans="1:7" ht="15">
      <c r="A652" s="84" t="s">
        <v>2623</v>
      </c>
      <c r="B652" s="84">
        <v>2</v>
      </c>
      <c r="C652" s="118">
        <v>0</v>
      </c>
      <c r="D652" s="84" t="s">
        <v>1878</v>
      </c>
      <c r="E652" s="84" t="b">
        <v>0</v>
      </c>
      <c r="F652" s="84" t="b">
        <v>0</v>
      </c>
      <c r="G652" s="84" t="b">
        <v>0</v>
      </c>
    </row>
    <row r="653" spans="1:7" ht="15">
      <c r="A653" s="84" t="s">
        <v>2003</v>
      </c>
      <c r="B653" s="84">
        <v>4</v>
      </c>
      <c r="C653" s="118">
        <v>0</v>
      </c>
      <c r="D653" s="84" t="s">
        <v>1879</v>
      </c>
      <c r="E653" s="84" t="b">
        <v>0</v>
      </c>
      <c r="F653" s="84" t="b">
        <v>0</v>
      </c>
      <c r="G653" s="84" t="b">
        <v>0</v>
      </c>
    </row>
    <row r="654" spans="1:7" ht="15">
      <c r="A654" s="84" t="s">
        <v>2554</v>
      </c>
      <c r="B654" s="84">
        <v>3</v>
      </c>
      <c r="C654" s="118">
        <v>0.009370405245622495</v>
      </c>
      <c r="D654" s="84" t="s">
        <v>1879</v>
      </c>
      <c r="E654" s="84" t="b">
        <v>0</v>
      </c>
      <c r="F654" s="84" t="b">
        <v>0</v>
      </c>
      <c r="G654" s="84" t="b">
        <v>0</v>
      </c>
    </row>
    <row r="655" spans="1:7" ht="15">
      <c r="A655" s="84" t="s">
        <v>2599</v>
      </c>
      <c r="B655" s="84">
        <v>2</v>
      </c>
      <c r="C655" s="118">
        <v>0.03010299956639812</v>
      </c>
      <c r="D655" s="84" t="s">
        <v>1879</v>
      </c>
      <c r="E655" s="84" t="b">
        <v>0</v>
      </c>
      <c r="F655" s="84" t="b">
        <v>0</v>
      </c>
      <c r="G655" s="84" t="b">
        <v>0</v>
      </c>
    </row>
    <row r="656" spans="1:7" ht="15">
      <c r="A656" s="84" t="s">
        <v>2508</v>
      </c>
      <c r="B656" s="84">
        <v>2</v>
      </c>
      <c r="C656" s="118">
        <v>0.01505149978319906</v>
      </c>
      <c r="D656" s="84" t="s">
        <v>1879</v>
      </c>
      <c r="E656" s="84" t="b">
        <v>0</v>
      </c>
      <c r="F656" s="84" t="b">
        <v>0</v>
      </c>
      <c r="G656" s="84" t="b">
        <v>0</v>
      </c>
    </row>
    <row r="657" spans="1:7" ht="15">
      <c r="A657" s="84" t="s">
        <v>2600</v>
      </c>
      <c r="B657" s="84">
        <v>2</v>
      </c>
      <c r="C657" s="118">
        <v>0.01505149978319906</v>
      </c>
      <c r="D657" s="84" t="s">
        <v>1879</v>
      </c>
      <c r="E657" s="84" t="b">
        <v>0</v>
      </c>
      <c r="F657" s="84" t="b">
        <v>0</v>
      </c>
      <c r="G657" s="84" t="b">
        <v>0</v>
      </c>
    </row>
    <row r="658" spans="1:7" ht="15">
      <c r="A658" s="84" t="s">
        <v>2601</v>
      </c>
      <c r="B658" s="84">
        <v>2</v>
      </c>
      <c r="C658" s="118">
        <v>0.01505149978319906</v>
      </c>
      <c r="D658" s="84" t="s">
        <v>1879</v>
      </c>
      <c r="E658" s="84" t="b">
        <v>0</v>
      </c>
      <c r="F658" s="84" t="b">
        <v>0</v>
      </c>
      <c r="G658" s="84" t="b">
        <v>0</v>
      </c>
    </row>
    <row r="659" spans="1:7" ht="15">
      <c r="A659" s="84" t="s">
        <v>2553</v>
      </c>
      <c r="B659" s="84">
        <v>2</v>
      </c>
      <c r="C659" s="118">
        <v>0.01505149978319906</v>
      </c>
      <c r="D659" s="84" t="s">
        <v>1879</v>
      </c>
      <c r="E659" s="84" t="b">
        <v>0</v>
      </c>
      <c r="F659" s="84" t="b">
        <v>0</v>
      </c>
      <c r="G659" s="84" t="b">
        <v>0</v>
      </c>
    </row>
    <row r="660" spans="1:7" ht="15">
      <c r="A660" s="84" t="s">
        <v>2602</v>
      </c>
      <c r="B660" s="84">
        <v>2</v>
      </c>
      <c r="C660" s="118">
        <v>0.01505149978319906</v>
      </c>
      <c r="D660" s="84" t="s">
        <v>1879</v>
      </c>
      <c r="E660" s="84" t="b">
        <v>0</v>
      </c>
      <c r="F660" s="84" t="b">
        <v>0</v>
      </c>
      <c r="G660" s="84" t="b">
        <v>0</v>
      </c>
    </row>
    <row r="661" spans="1:7" ht="15">
      <c r="A661" s="84" t="s">
        <v>2603</v>
      </c>
      <c r="B661" s="84">
        <v>2</v>
      </c>
      <c r="C661" s="118">
        <v>0.01505149978319906</v>
      </c>
      <c r="D661" s="84" t="s">
        <v>1879</v>
      </c>
      <c r="E661" s="84" t="b">
        <v>0</v>
      </c>
      <c r="F661" s="84" t="b">
        <v>0</v>
      </c>
      <c r="G661" s="84" t="b">
        <v>0</v>
      </c>
    </row>
    <row r="662" spans="1:7" ht="15">
      <c r="A662" s="84" t="s">
        <v>2604</v>
      </c>
      <c r="B662" s="84">
        <v>2</v>
      </c>
      <c r="C662" s="118">
        <v>0.01505149978319906</v>
      </c>
      <c r="D662" s="84" t="s">
        <v>1879</v>
      </c>
      <c r="E662" s="84" t="b">
        <v>0</v>
      </c>
      <c r="F662" s="84" t="b">
        <v>0</v>
      </c>
      <c r="G662" s="84" t="b">
        <v>0</v>
      </c>
    </row>
    <row r="663" spans="1:7" ht="15">
      <c r="A663" s="84" t="s">
        <v>2605</v>
      </c>
      <c r="B663" s="84">
        <v>2</v>
      </c>
      <c r="C663" s="118">
        <v>0.01505149978319906</v>
      </c>
      <c r="D663" s="84" t="s">
        <v>1879</v>
      </c>
      <c r="E663" s="84" t="b">
        <v>0</v>
      </c>
      <c r="F663" s="84" t="b">
        <v>0</v>
      </c>
      <c r="G663" s="84" t="b">
        <v>0</v>
      </c>
    </row>
    <row r="664" spans="1:7" ht="15">
      <c r="A664" s="84" t="s">
        <v>2606</v>
      </c>
      <c r="B664" s="84">
        <v>2</v>
      </c>
      <c r="C664" s="118">
        <v>0.01505149978319906</v>
      </c>
      <c r="D664" s="84" t="s">
        <v>1879</v>
      </c>
      <c r="E664" s="84" t="b">
        <v>0</v>
      </c>
      <c r="F664" s="84" t="b">
        <v>0</v>
      </c>
      <c r="G66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2019-10-19T15:31:09Z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